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Informační centrum" sheetId="2" r:id="rId2"/>
    <sheet name="SO 02 - Sklady" sheetId="3" r:id="rId3"/>
    <sheet name="SO 03 a SO 04 - SO 03 a S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'SO 01 - Informační centrum'!$C$115:$K$2581</definedName>
    <definedName name="_xlnm.Print_Area" localSheetId="1">'SO 01 - Informační centrum'!$C$4:$J$39,'SO 01 - Informační centrum'!$C$45:$J$97,'SO 01 - Informační centrum'!$C$103:$K$2581</definedName>
    <definedName name="_xlnm._FilterDatabase" localSheetId="2" hidden="1">'SO 02 - Sklady'!$C$110:$K$1663</definedName>
    <definedName name="_xlnm.Print_Area" localSheetId="2">'SO 02 - Sklady'!$C$4:$J$39,'SO 02 - Sklady'!$C$45:$J$92,'SO 02 - Sklady'!$C$98:$K$1663</definedName>
    <definedName name="_xlnm._FilterDatabase" localSheetId="3" hidden="1">'SO 03 a SO 04 - SO 03 a S...'!$C$94:$K$342</definedName>
    <definedName name="_xlnm.Print_Area" localSheetId="3">'SO 03 a SO 04 - SO 03 a S...'!$C$4:$J$39,'SO 03 a SO 04 - SO 03 a S...'!$C$45:$J$76,'SO 03 a SO 04 - SO 03 a S...'!$C$82:$K$342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01 - Informační centrum'!$115:$115</definedName>
    <definedName name="_xlnm.Print_Titles" localSheetId="2">'SO 02 - Sklady'!$110:$110</definedName>
    <definedName name="_xlnm.Print_Titles" localSheetId="3">'SO 03 a SO 04 - SO 03 a S...'!$94:$94</definedName>
  </definedNames>
  <calcPr fullCalcOnLoad="1"/>
</workbook>
</file>

<file path=xl/sharedStrings.xml><?xml version="1.0" encoding="utf-8"?>
<sst xmlns="http://schemas.openxmlformats.org/spreadsheetml/2006/main" count="43348" uniqueCount="5887">
  <si>
    <t>Export Komplet</t>
  </si>
  <si>
    <t>VZ</t>
  </si>
  <si>
    <t>2.0</t>
  </si>
  <si>
    <t>ZAMOK</t>
  </si>
  <si>
    <t>False</t>
  </si>
  <si>
    <t>{73dfd329-d6d1-456e-b01e-c29a22208689}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</si>
  <si>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</si>
  <si>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</si>
  <si>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</si>
  <si>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</si>
  <si>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</si>
  <si>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</si>
  <si>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</si>
  <si>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</si>
  <si>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5521022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</si>
  <si>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</si>
  <si>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</si>
  <si>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Kladruby nad Labem</t>
  </si>
  <si>
    <t>KSO:</t>
  </si>
  <si>
    <t/>
  </si>
  <si>
    <t>CC-CZ:</t>
  </si>
  <si>
    <t>Místo:</t>
  </si>
  <si>
    <t>Datum:</t>
  </si>
  <si>
    <t>30. 5. 2022</t>
  </si>
  <si>
    <t>Zadavatel:</t>
  </si>
  <si>
    <t>IČ:</t>
  </si>
  <si>
    <t>72048972</t>
  </si>
  <si>
    <t>Národní hřebčín Kladruby nad Labem</t>
  </si>
  <si>
    <t>DIČ:</t>
  </si>
  <si>
    <t>Uchazeč:</t>
  </si>
  <si>
    <t>Vyplň údaj</t>
  </si>
  <si>
    <t>Projektant:</t>
  </si>
  <si>
    <t>25684213</t>
  </si>
  <si>
    <t>Gefos a.s.</t>
  </si>
  <si>
    <t>True</t>
  </si>
  <si>
    <t>Zpracovatel: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</si>
  <si>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</si>
  <si>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          soupisu prací, jsou neomezeně dálkově k dispozici na webu podminky.urs.cz. Součástí zakázky jsou objekty SO-01 Informační centrum, SO-02 Sklady a SO-03 a SO-04 Průjezd a zahrada.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</si>
  <si>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</si>
  <si>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</si>
  <si>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</si>
  <si>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</si>
  <si>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</si>
  <si>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</si>
  <si>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</si>
  <si>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</si>
  <si>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</si>
  <si>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</si>
  <si>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</si>
  <si>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</si>
  <si>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</si>
  <si>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</si>
  <si>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</si>
  <si>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</si>
  <si>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</si>
  <si>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</si>
  <si>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</si>
  <si>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</si>
  <si>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</si>
  <si>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</si>
  <si>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</si>
  <si>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</si>
  <si>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</si>
  <si>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</si>
  <si>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</si>
  <si>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</si>
  <si>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</si>
  <si>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</si>
  <si>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</si>
  <si>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</si>
  <si>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</si>
  <si>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</si>
  <si>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</si>
  <si>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</si>
  <si>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</si>
  <si>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</si>
  <si>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</si>
  <si>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</si>
  <si>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Informační centrum</t>
  </si>
  <si>
    <t>STA</t>
  </si>
  <si>
    <t>1</t>
  </si>
  <si>
    <t>{123148f4-8432-419d-9f7b-499f706af2ec}</t>
  </si>
  <si>
    <t>2</t>
  </si>
  <si>
    <t>SO 02</t>
  </si>
  <si>
    <t>Sklady</t>
  </si>
  <si>
    <t>{02262b6e-9310-45e0-9faf-156f2af71cca}</t>
  </si>
  <si>
    <t>SO 03 a SO 04</t>
  </si>
  <si>
    <t>SO 03 a SO 04 Průjezd a zahrada</t>
  </si>
  <si>
    <t>{61e6d135-59f8-40ef-bb04-64cb3163a1f6}</t>
  </si>
  <si>
    <t>KRYCÍ LIST SOUPISU PRACÍ</t>
  </si>
  <si>
    <t>Objekt:</t>
  </si>
  <si>
    <t>SO 01 - Informační centrum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</si>
  <si>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</si>
  <si>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</si>
  <si>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</si>
  <si>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</si>
  <si>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</si>
  <si>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</si>
  <si>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</si>
  <si>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</si>
  <si>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</si>
  <si>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</si>
  <si>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</si>
  <si>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</si>
  <si>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</si>
  <si>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</si>
  <si>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</si>
  <si>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</si>
  <si>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</si>
  <si>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</si>
  <si>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</si>
  <si>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</si>
  <si>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</si>
  <si>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</si>
  <si>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</si>
  <si>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</si>
  <si>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</si>
  <si>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</si>
  <si>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</si>
  <si>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</si>
  <si>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</si>
  <si>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</si>
  <si>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</si>
  <si>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</si>
  <si>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776 - Podlahy povlakové</t>
  </si>
  <si>
    <t xml:space="preserve">    781 - Dokončovací práce - obklady</t>
  </si>
  <si>
    <t xml:space="preserve">    783 - Dokončovací práce - nátěry</t>
  </si>
  <si>
    <t>M - Práce a dodávky M</t>
  </si>
  <si>
    <t xml:space="preserve">    21-M - Elektromontáže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</si>
  <si>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</si>
  <si>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</si>
  <si>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</si>
  <si>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</si>
  <si>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</si>
  <si>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</si>
  <si>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</si>
  <si>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</si>
  <si>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</si>
  <si>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</si>
  <si>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</si>
  <si>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</si>
  <si>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</si>
  <si>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</si>
  <si>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</si>
  <si>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</si>
  <si>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</si>
  <si>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</si>
  <si>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</si>
  <si>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</si>
  <si>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</si>
  <si>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</si>
  <si>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112151358</t>
  </si>
  <si>
    <t>Pokácení stromu postupné se spouštěním částí kmene a koruny o průměru na řezné ploše pařezu přes 800 do 900 mm</t>
  </si>
  <si>
    <t>kus</t>
  </si>
  <si>
    <t>CS ÚRS 2021 02</t>
  </si>
  <si>
    <t>4</t>
  </si>
  <si>
    <t>-594052178</t>
  </si>
  <si>
    <t>Online PSC</t>
  </si>
  <si>
    <t>https://podminky.urs.cz/item/CS_URS_2021_02/112151358</t>
  </si>
  <si>
    <t>112251104</t>
  </si>
  <si>
    <t>Odstranění pařezů strojně s jejich vykopáním, vytrháním nebo odstřelením průměru přes 700 do 900 mm</t>
  </si>
  <si>
    <t>-1817281647</t>
  </si>
  <si>
    <t>https://podminky.urs.cz/item/CS_URS_2021_02/112251104</t>
  </si>
  <si>
    <t>3</t>
  </si>
  <si>
    <t>R_113106122</t>
  </si>
  <si>
    <t>Rozebrání dlažeb komunikací pro pěší s přemístěním hmot na skládku na vzdálenost do 3 m nebo s naložením na dopravní prostředek s ložem z kameniva a s jakoukoliv výplní spár ručně z kamenných desek</t>
  </si>
  <si>
    <t>m2</t>
  </si>
  <si>
    <t>-1064526172</t>
  </si>
  <si>
    <t>VV</t>
  </si>
  <si>
    <t>" Vyjmutí plochých kamenů ve dvoře, jejich přemístění do zahrady pro následné použití</t>
  </si>
  <si>
    <t>14,0*1,0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</si>
  <si>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</si>
  <si>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</si>
  <si>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</si>
  <si>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1779481767</t>
  </si>
  <si>
    <t>https://podminky.urs.cz/item/CS_URS_2021_02/113202111</t>
  </si>
  <si>
    <t>3,4+2,1+1,3+1,3+2,7"do ulice</t>
  </si>
  <si>
    <t>2,2+(2,6+2,0+0,8+14)"do dvora</t>
  </si>
  <si>
    <t>Součet</t>
  </si>
  <si>
    <t>5</t>
  </si>
  <si>
    <t>R_113106121</t>
  </si>
  <si>
    <t>Rozebrání dlažeb komunikací pro pěší pro zpětnou montáž s přemístěním hmot na skládku na vzdálenost do 3 m nebo s naložením na dopravní prostředek s ložem z kameniva nebo živice a s jakoukoliv výplní spár ručně z betonových nebo kameninových dlaždic, desek nebo tvarovek</t>
  </si>
  <si>
    <t>-2145597594</t>
  </si>
  <si>
    <t>2,4+24,5+5</t>
  </si>
  <si>
    <t>6</t>
  </si>
  <si>
    <t>131251100</t>
  </si>
  <si>
    <t>Hloubení nezapažených jam a zářezů strojně s urovnáním dna do předepsaného profilu a spádu v hornině třídy těžitelnosti I skupiny 3 do 20 m3</t>
  </si>
  <si>
    <t>m3</t>
  </si>
  <si>
    <t>286011960</t>
  </si>
  <si>
    <t>https://podminky.urs.cz/item/CS_URS_2021_02/131251100</t>
  </si>
  <si>
    <t>"jáma u J rohu informačního centra</t>
  </si>
  <si>
    <t>1,32*2,7*0,67+2*(1/2)*0,67*0,67</t>
  </si>
  <si>
    <t>"objekt sociálního zázemí</t>
  </si>
  <si>
    <t>2,075*6,3*0,64+(1/2)*1,48*0,44*0,64+(1/2)*6,3*0,44*0,64+(1/2)*1,46*0,44*0,64"nové schodiště</t>
  </si>
  <si>
    <t>"kanalizace revizní šachta</t>
  </si>
  <si>
    <t>2,7*2,1*0,57+(1/2)*(3,84+3,24)*2*0,57*0,57</t>
  </si>
  <si>
    <t>20</t>
  </si>
  <si>
    <t>7</t>
  </si>
  <si>
    <t>131251104</t>
  </si>
  <si>
    <t>Hloubení nezapažených jam a zářezů strojně s urovnáním dna do předepsaného profilu a spádu v hornině třídy těžitelnosti I skupiny 3 přes 100 do 500 m3</t>
  </si>
  <si>
    <t>-1111404148</t>
  </si>
  <si>
    <t>https://podminky.urs.cz/item/CS_URS_2021_02/131251104</t>
  </si>
  <si>
    <t>9,3*7,6*0,36</t>
  </si>
  <si>
    <t>"dvůr (napojeno na sociální zázemí)</t>
  </si>
  <si>
    <t>17,84*9,3*0,71+(1/2)*17,84*0,8*0,71+(1/2)*3,67*1,07*0,71+1,54*14,2*0,71+1,49*2,25*0,71+(1/2)*(1,6+1,48+5,6)*0,71</t>
  </si>
  <si>
    <t>8</t>
  </si>
  <si>
    <t>132212111</t>
  </si>
  <si>
    <t>Hloubení rýh šířky do 800 mm ručně zapažených i nezapažených, s urovnáním dna do předepsaného profilu a spádu v hornině třídy těžitelnosti I skupiny 3 soudržných</t>
  </si>
  <si>
    <t>-1636621672</t>
  </si>
  <si>
    <t>https://podminky.urs.cz/item/CS_URS_2021_02/132212111</t>
  </si>
  <si>
    <t>2*5,7*0,65*0,4+7,95*0,65*0,4+9,31*0,65*0,5+1,0"základové pasy</t>
  </si>
  <si>
    <t>"přístřešek</t>
  </si>
  <si>
    <t>1,35*0,6*0,4+3,75*0,6*0,4+0,79*0,6*0,4+(6,43*0,6*0,4+2*0,59*0,14*0,4+0,97*0,14*0,4)</t>
  </si>
  <si>
    <t>9</t>
  </si>
  <si>
    <t>132212211</t>
  </si>
  <si>
    <t>Hloubení rýh šířky přes 800 do 2 000 mm ručně zapažených i nezapažených, s urovnáním dna do předepsaného profilu a spádu v hornině třídy těžitelnosti I skupiny 3 soudržných</t>
  </si>
  <si>
    <t>501178176</t>
  </si>
  <si>
    <t>https://podminky.urs.cz/item/CS_URS_2021_02/132212211</t>
  </si>
  <si>
    <t>"objekt informačního centra</t>
  </si>
  <si>
    <t>13,3*0,6*1,0+(1/2)*12,6*0,54*1,0+2,78*0,64*1,0+(1/2)*2,78*0,44*0,64"SZ</t>
  </si>
  <si>
    <t>23,84*0,675*0,82+(1/2)*25,3*0,81"JV</t>
  </si>
  <si>
    <t>9,54*0,6*0,82+(1/2)*10,33*0,85*0,82"JZ</t>
  </si>
  <si>
    <t>2*1,25*6,35*0,45+2*(1/2)*0,41*7,38*0,45+1,25*9,22*0,45+(1/2)*0,41*9,98</t>
  </si>
  <si>
    <t>0,14*0,99*0,4+1,2*6,09*0,4+(1/2)*0,1*6,09*0,4+1,2*2,25*0,4+(1/2)*(1,6+1,48)*0,1*0,4</t>
  </si>
  <si>
    <t>"dvůr</t>
  </si>
  <si>
    <t>17,84*0,75*0,5+(1/2)*7,84*0,33*0,5</t>
  </si>
  <si>
    <t>"kanalizace</t>
  </si>
  <si>
    <t>0,25*0,6*18,37+(1/2)*0,55*0,6*18,37+(1/2)*0,25*0,25*0,6+2*(1/2)*0,4*0,4*18,37"informační centrum</t>
  </si>
  <si>
    <t>0,1*0,6*4,1+(1/2)*0,15*0,6*4,1+(1/2)*0,1*0,1*0,6+2*(1/2)*0,175*0,175*4,1"sociální zázemí</t>
  </si>
  <si>
    <t>0,25*0,6*5,1+(1/2)*0,32*0,6*5,1+2*(1/2)*0,285*0,285*5,1"dvůr (informační centrum)</t>
  </si>
  <si>
    <t>0,1*0,6*10,03+(1/2)*0,47*0,6*10,03+2*(1/2)*0,335*0,335*10,03"dvůr (sociální zázemí)</t>
  </si>
  <si>
    <t>0,57*43*0,6+2*(1/2)*43*0,57*0,57"dvůr směr zahrada</t>
  </si>
  <si>
    <t>"drenáž</t>
  </si>
  <si>
    <t>(13*0,6*0,64+2*(1/2)*13*0,44*0,64)"u objektu informačního centra</t>
  </si>
  <si>
    <t>(10*0,6*0,91+2*(1/2)*10*0,32*0,91)+(17*0,6*0,8+2*(1/2)*17*0,8*0,8)"u objektu sociálního zázemí</t>
  </si>
  <si>
    <t>10</t>
  </si>
  <si>
    <t>139751101</t>
  </si>
  <si>
    <t>Vykopávka v uzavřených prostorech ručně v hornině třídy těžitelnosti I skupiny 1 až 3</t>
  </si>
  <si>
    <t>-1590061424</t>
  </si>
  <si>
    <t>https://podminky.urs.cz/item/CS_URS_2021_02/139751101</t>
  </si>
  <si>
    <t>22,46*6,88*0,43"m.č. 101-106</t>
  </si>
  <si>
    <t>11</t>
  </si>
  <si>
    <t>174111101</t>
  </si>
  <si>
    <t>Zásyp sypaninou z jakékoliv horniny ručně s uložením výkopku ve vrstvách se zhutněním jam, šachet, rýh nebo kolem objektů v těchto vykopávkách</t>
  </si>
  <si>
    <t>1101163560</t>
  </si>
  <si>
    <t>https://podminky.urs.cz/item/CS_URS_2021_02/174111101</t>
  </si>
  <si>
    <t>"po bouracích pracích</t>
  </si>
  <si>
    <t>(2*3,05+6,8)*0,6*1,0"m.č. 107</t>
  </si>
  <si>
    <t>18,1*0,6*1,0+6,1*0,6*1,0+3*2,0*0,6*1,0"m.č. 109 -112</t>
  </si>
  <si>
    <t>(8,6+8,0+7,3+6,4+3,7+2,8)*0,6*1,0"m.č. 113-115</t>
  </si>
  <si>
    <t>5*0,3*0,3*1,0"pod sloupy přístřešků</t>
  </si>
  <si>
    <t>10*0,3*0,3*1,0"sloupy dřevnílu</t>
  </si>
  <si>
    <t>0,2*0,2*0,8*30"u drátěného oplocení (odhad)</t>
  </si>
  <si>
    <t>0,6*0,6*1,0*2"pod komínem</t>
  </si>
  <si>
    <t>1,09*4,96*0,51"kanál m.č. 105</t>
  </si>
  <si>
    <t>6,04*0,5"m.č.108</t>
  </si>
  <si>
    <t>Mezisoučet</t>
  </si>
  <si>
    <t>"okapové chodníky, dvůr</t>
  </si>
  <si>
    <t>(0,38*(7,95+1,16+1,16))+((0,35*(31,63+7+13,9)))+(0,7*2,9)+(0,37*(8,8*49,3))"okapový chodník</t>
  </si>
  <si>
    <t>(0,4*120,2)+(0,4*4,6)+(0,4*6,3)+(0,85*6,9)"pod dlažbu dvorku</t>
  </si>
  <si>
    <t>Zakládání</t>
  </si>
  <si>
    <t>12</t>
  </si>
  <si>
    <t>212572121</t>
  </si>
  <si>
    <t>Lože pro trativody z kameniva drobného těženého</t>
  </si>
  <si>
    <t>821314011</t>
  </si>
  <si>
    <t>https://podminky.urs.cz/item/CS_URS_2021_02/212572121</t>
  </si>
  <si>
    <t>((0,8+0,6)/2)*0,2*(10+2,5+7,45+8,93+7,75+17+42,14+10,43+15+13,75+5,1+13+5,9)+1</t>
  </si>
  <si>
    <t>13</t>
  </si>
  <si>
    <t>212755214</t>
  </si>
  <si>
    <t>Trativody bez lože z drenážních trubek plastových flexibilních D 100 mm</t>
  </si>
  <si>
    <t>-572696506</t>
  </si>
  <si>
    <t>https://podminky.urs.cz/item/CS_URS_2021_02/212755214</t>
  </si>
  <si>
    <t>(10+2,5+7,45+8,93+7,75+17)+42,14+10,43+15+13,75+5,1+13+5,9</t>
  </si>
  <si>
    <t>14</t>
  </si>
  <si>
    <t>213141111</t>
  </si>
  <si>
    <t>Zřízení vrstvy z geotextilie filtrační, separační, odvodňovací, ochranné, výztužné nebo protierozní v rovině nebo ve sklonu do 1:5, šířky do 3 m</t>
  </si>
  <si>
    <t>-862386937</t>
  </si>
  <si>
    <t>https://podminky.urs.cz/item/CS_URS_2021_02/213141111</t>
  </si>
  <si>
    <t>1,3*(10+2,5+7,45+8,93+7,75+17+42,14+10,43+15+13,75+5,1+13+5,9)"drenáž</t>
  </si>
  <si>
    <t>M</t>
  </si>
  <si>
    <t>69311225</t>
  </si>
  <si>
    <t>geotextilie netkaná separační, ochranná, filtrační, drenážní PES 100g/m2</t>
  </si>
  <si>
    <t>-1959766234</t>
  </si>
  <si>
    <t>206,635</t>
  </si>
  <si>
    <t>206,635*1,1845 'Přepočtené koeficientem množství</t>
  </si>
  <si>
    <t>16</t>
  </si>
  <si>
    <t>271532213</t>
  </si>
  <si>
    <t>Podsyp pod základové konstrukce se zhutněním a urovnáním povrchu z kameniva hrubého, frakce 8 - 16 mm</t>
  </si>
  <si>
    <t>638148054</t>
  </si>
  <si>
    <t>https://podminky.urs.cz/item/CS_URS_2021_02/271532213</t>
  </si>
  <si>
    <t>"informační centrum</t>
  </si>
  <si>
    <t>6,92*22,46*0,14"m.č. 101-107</t>
  </si>
  <si>
    <t>1,33*4,96*0,51"zásyp prohlubně</t>
  </si>
  <si>
    <t>17</t>
  </si>
  <si>
    <t>271562211</t>
  </si>
  <si>
    <t>Podsyp pod základové konstrukce se zhutněním a urovnáním povrchu z kameniva drobného, frakce 0 - 4 mm</t>
  </si>
  <si>
    <t>-1192068134</t>
  </si>
  <si>
    <t>https://podminky.urs.cz/item/CS_URS_2021_02/271562211</t>
  </si>
  <si>
    <t>"je předpokldána minimální hloubka základové spáry - 0,8 m pod úrovní terénu</t>
  </si>
  <si>
    <t>"tl. podsypu 0,15m</t>
  </si>
  <si>
    <t>(2*1*7+2*1,0*0,65)*0,15"objekt sociálního zázemí</t>
  </si>
  <si>
    <t>(14*0,6+4*0,59*0,14+1,65*0,6+3,75*0,6+1,35*0,6)*0,15+(0,79*0,6+4*0,6*0,6)*0,15"přístřešek ve dvoře</t>
  </si>
  <si>
    <t>(7,49*0,75+7,45*0,75)*0,15"JV oplocení</t>
  </si>
  <si>
    <t>(2*4,91*0,3+3,0*0,3+0,43*0,3)*0,15"rampa u inform. centra</t>
  </si>
  <si>
    <t>(4,38*0,3+2*0,88*0,3+2,1*0,3+2*((1/4)*3,14*1,48*1,48-(1/4)*3,14*1,14*1,14))*0,15"schodiště u inform. centra</t>
  </si>
  <si>
    <t>1,5*1,5*0,15"revizní šachta</t>
  </si>
  <si>
    <t>(11,57+11,35+13,74+4,57+7,0)*0,3*0,15"pod ztracené bednění na SZ straně</t>
  </si>
  <si>
    <t>18</t>
  </si>
  <si>
    <t>271572211</t>
  </si>
  <si>
    <t>Podsyp pod základové konstrukce se zhutněním a urovnáním povrchu ze štěrkopísku netříděného</t>
  </si>
  <si>
    <t>1518549830</t>
  </si>
  <si>
    <t>https://podminky.urs.cz/item/CS_URS_2021_02/271572211</t>
  </si>
  <si>
    <t>5,7*6,65*0,15</t>
  </si>
  <si>
    <t>3*1</t>
  </si>
  <si>
    <t>19</t>
  </si>
  <si>
    <t>274313611</t>
  </si>
  <si>
    <t>Základy z betonu prostého pasy betonu kamenem neprokládaného tř. C 16/20</t>
  </si>
  <si>
    <t>1051430898</t>
  </si>
  <si>
    <t>https://podminky.urs.cz/item/CS_URS_2021_02/274313611</t>
  </si>
  <si>
    <t>"je předpokldána minimální hloubka základové spáry - 1,3m a 0,8 m pod úrovní terénu</t>
  </si>
  <si>
    <t>(2*1*7+2*1*6,65)*1,0+0,5"objekt sociál. zázemí</t>
  </si>
  <si>
    <t>(14*0,6+4*0,59*0,14+1,65*0,6+3,75*0,6+1,35*0,6)*0,65+(0,79*0,6+4*0,6*0,6)*0,80"přístřešek ve dvoře</t>
  </si>
  <si>
    <t>(7,49*0,75+7,45*0,75)*0,80"JV oplocení</t>
  </si>
  <si>
    <t>274351121</t>
  </si>
  <si>
    <t>Bednění základů pasů rovné zřízení</t>
  </si>
  <si>
    <t>1811384212</t>
  </si>
  <si>
    <t>https://podminky.urs.cz/item/CS_URS_2021_02/274351121</t>
  </si>
  <si>
    <t>(2*7+2*6,65)*1,2+(2*7+2*6,65)*1,0"objekt sociál. zázemí</t>
  </si>
  <si>
    <t>(16,5+0,45+14,00+0,74)*0,8+(5,9*4+0,14*7+2,115*3+2,87+3,16+0,79+0,6+0,79+1,95+1,035+1,64+3,15+1,3)*0,65+(4*4*0,6)*0,65"přístřešek ve dvoře</t>
  </si>
  <si>
    <t>(2*7,49+0,75+2*7,45+0,75)*0,80"JV oplocení</t>
  </si>
  <si>
    <t>274351122</t>
  </si>
  <si>
    <t>Bednění základů pasů rovné odstranění</t>
  </si>
  <si>
    <t>-879202033</t>
  </si>
  <si>
    <t>https://podminky.urs.cz/item/CS_URS_2021_02/274351122</t>
  </si>
  <si>
    <t>22</t>
  </si>
  <si>
    <t>279113124</t>
  </si>
  <si>
    <t>Základové zdi z tvárnic ztraceného bednění včetně výplně z betonu bez zvláštních nároků na vliv prostředí třídy C 12/15, tloušťky zdiva přes 250 do 300 mm</t>
  </si>
  <si>
    <t>2026787207</t>
  </si>
  <si>
    <t>https://podminky.urs.cz/item/CS_URS_2021_02/279113124</t>
  </si>
  <si>
    <t>(2*4,91+3,0+0,43)*0,85"rampa u inform. centra</t>
  </si>
  <si>
    <t>(4,38+2*0,88+2,1+2*2,33)*0,85"schodiště u inform. centra</t>
  </si>
  <si>
    <t xml:space="preserve">(11,57+11,35+13,74+4,57+7,0)*0,6"pod ztracené bednění na SZ straně </t>
  </si>
  <si>
    <t>2*0,8*1,0"pod externí jednotku tepel. čerpadla</t>
  </si>
  <si>
    <t>23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</si>
  <si>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</si>
  <si>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</si>
  <si>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t</t>
  </si>
  <si>
    <t>1199265180</t>
  </si>
  <si>
    <t>https://podminky.urs.cz/item/CS_URS_2021_02/279361821</t>
  </si>
  <si>
    <t>"ložná spára</t>
  </si>
  <si>
    <t>"výztuž ložná spára 2x D 8, hmotnost 0,40kg/m</t>
  </si>
  <si>
    <t>0,0004*2*(2*(4,91+0,5)+(3,0+0,5)+(0,43+0,5))*4"rampa u inform. centra</t>
  </si>
  <si>
    <t>0,0004*2*((4,38+0,5)+2*(0,88+0,5)+(2,1+0,5)+2*(2,33+0,5))*4"schodiště u inform. centra</t>
  </si>
  <si>
    <t xml:space="preserve">0,0004*2*((11,57+0,5)+(11,35+2*0,5)+(13,74+2*0,5)+(4,57+2*0,5)+(7,0+0,5))*2"pod ztracené bednění na SZ straně </t>
  </si>
  <si>
    <t>0,0004*2*(2*1,0)"pod externí jednotku tepel. čerpadla</t>
  </si>
  <si>
    <t>"svislá výztuž</t>
  </si>
  <si>
    <t>"výztuž svislá D 8 po 250mm, hmotnost 0,40kg/m</t>
  </si>
  <si>
    <t>0,0004*(2*20+13+2)*(0,85+0,5)"rampa u inform. centra</t>
  </si>
  <si>
    <t>0,0004*(18+2*4+9+2*10)*(0,85+0,5)"schodiště u inform. centra</t>
  </si>
  <si>
    <t>0,0004*(48+47+56+20+29)*(0,60+0,5)"pod ztracené bednění na SZ straně</t>
  </si>
  <si>
    <t>24</t>
  </si>
  <si>
    <t>311101211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</si>
  <si>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do 0,02 m2</t>
  </si>
  <si>
    <t>-1503508239</t>
  </si>
  <si>
    <t>https://podminky.urs.cz/item/CS_URS_2021_02/311101211</t>
  </si>
  <si>
    <t>"prostup konstrukcí pro potrubí 50-70, vodotěsné a plynotěsné provedení</t>
  </si>
  <si>
    <t>3,5</t>
  </si>
  <si>
    <t>25</t>
  </si>
  <si>
    <t>311101212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</si>
  <si>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přes 0,02 do 0,05 m2</t>
  </si>
  <si>
    <t>1205790563</t>
  </si>
  <si>
    <t>https://podminky.urs.cz/item/CS_URS_2021_02/311101212</t>
  </si>
  <si>
    <t>"prostup konstrukcí pro potrubí 100-125, vodotěsné a plynotěsné provedení</t>
  </si>
  <si>
    <t>26</t>
  </si>
  <si>
    <t>R_3111012_1</t>
  </si>
  <si>
    <t>Prostup konstrukcí pro potrubí 100-125, vodotěsné a plynotěsné provedení</t>
  </si>
  <si>
    <t>soubor</t>
  </si>
  <si>
    <t>-2062809986</t>
  </si>
  <si>
    <t>27</t>
  </si>
  <si>
    <t>R_3111012_2</t>
  </si>
  <si>
    <t>Prostup konstrukcí pro potrubí 50-70, vodotěsné a plynotěsné provedení</t>
  </si>
  <si>
    <t>-1849606220</t>
  </si>
  <si>
    <t>Svislé a kompletní konstrukce</t>
  </si>
  <si>
    <t>28</t>
  </si>
  <si>
    <t>311213112</t>
  </si>
  <si>
    <t>Zdivo nadzákladové z lomového kamene štípaného nebo ručně vybíraného na maltu z nepravidelných kamenů objemu 1 kusu kamene do 0,02 m3, šířka spáry přes 4 do 10 mm</t>
  </si>
  <si>
    <t>-2130563076</t>
  </si>
  <si>
    <t>https://podminky.urs.cz/item/CS_URS_2021_02/311213112</t>
  </si>
  <si>
    <t>"dozdívka koruny zahradní zdi, průměrá výška 0,6m</t>
  </si>
  <si>
    <t>0,65*0,6*(60,5+11,8+14,8+44,8)</t>
  </si>
  <si>
    <t>29</t>
  </si>
  <si>
    <t>311213912</t>
  </si>
  <si>
    <t>Zdivo nadzákladové z lomového kamene štípaného nebo ručně vybíraného na maltu Příplatek k cenám za lícování zdiva oboustranné</t>
  </si>
  <si>
    <t>-1741182391</t>
  </si>
  <si>
    <t>https://podminky.urs.cz/item/CS_URS_2021_02/311213912</t>
  </si>
  <si>
    <t>30</t>
  </si>
  <si>
    <t>311231116</t>
  </si>
  <si>
    <t>Zdivo z cihel pálených nosné z cihel plných dl. 290 mm P 7 až 15, na maltu MC-5 nebo MC-10</t>
  </si>
  <si>
    <t>905816071</t>
  </si>
  <si>
    <t>https://podminky.urs.cz/item/CS_URS_2021_02/311231116</t>
  </si>
  <si>
    <t>"inform. centrum</t>
  </si>
  <si>
    <t>(0,485*1,8+2,645*2,6)*0,69+3,225*2,6*0,69+(1,96*2,6+1,05*1,8+0,1*2,6)*0,69"zazdívka původních vrat m.č.107</t>
  </si>
  <si>
    <t>(14,0+0,3+1,5+3,73+1,8)*4,1*0,3"stěny</t>
  </si>
  <si>
    <t>4*0,59*0,3*4,1"pilíře</t>
  </si>
  <si>
    <t>"zděný plot dvorku</t>
  </si>
  <si>
    <t>(0,3*2,14*(2,975+3,075+2,995+3,095))+(2,44*0,45*0,45*6)</t>
  </si>
  <si>
    <t>31</t>
  </si>
  <si>
    <t>311237161</t>
  </si>
  <si>
    <t>Zdivo jednovrstvé tepelně izolační z cihel děrovaných broušených na tenkovrstvou maltu, součinitel prostupu tepla U přes 0,14 do 0,18, tl. zdiva 500 mm</t>
  </si>
  <si>
    <t>2037650064</t>
  </si>
  <si>
    <t>https://podminky.urs.cz/item/CS_URS_2021_02/311237161</t>
  </si>
  <si>
    <t>"sociál. zázemí</t>
  </si>
  <si>
    <t>2*7*3,15+2*6,95*3,15</t>
  </si>
  <si>
    <t>-2,48*1,16-1,05*0,95-1,05*0,95</t>
  </si>
  <si>
    <t>32</t>
  </si>
  <si>
    <t>317168022</t>
  </si>
  <si>
    <t>Překlady keramické ploché osazené do maltového lože, výšky překladu 71 mm šířky 145 mm, délky 1250 mm</t>
  </si>
  <si>
    <t>-837146061</t>
  </si>
  <si>
    <t>https://podminky.urs.cz/item/CS_URS_2021_02/317168022</t>
  </si>
  <si>
    <t>6+7+1"překlad P6, P7, P13</t>
  </si>
  <si>
    <t>33</t>
  </si>
  <si>
    <t>317168023</t>
  </si>
  <si>
    <t>Překlady keramické ploché osazené do maltového lože, výšky překladu 71 mm šířky 145 mm, délky 1500 mm</t>
  </si>
  <si>
    <t>822958160</t>
  </si>
  <si>
    <t>https://podminky.urs.cz/item/CS_URS_2021_02/317168023</t>
  </si>
  <si>
    <t>1"překlad P12</t>
  </si>
  <si>
    <t>34</t>
  </si>
  <si>
    <t>317168053</t>
  </si>
  <si>
    <t>Překlady keramické vysoké osazené do maltového lože, šířky překladu 70 mm výšky 238 mm, délky 1500 mm</t>
  </si>
  <si>
    <t>447009725</t>
  </si>
  <si>
    <t>https://podminky.urs.cz/item/CS_URS_2021_02/317168053</t>
  </si>
  <si>
    <t>1*6+2*6"překlad P10, P11</t>
  </si>
  <si>
    <t>35</t>
  </si>
  <si>
    <t>317231111</t>
  </si>
  <si>
    <t>Římsy z cihelných příčkovek naplocho s podélnou řadou dutých cihel do malty cementové vyložení (přesah) římsy do 400 mm</t>
  </si>
  <si>
    <t>-634063296</t>
  </si>
  <si>
    <t>https://podminky.urs.cz/item/CS_URS_2021_02/317231111</t>
  </si>
  <si>
    <t>2*7,95+2*7,0</t>
  </si>
  <si>
    <t>36</t>
  </si>
  <si>
    <t>317234410</t>
  </si>
  <si>
    <t>Vyzdívka mezi nosníky cihlami pálenými na maltu cementovou</t>
  </si>
  <si>
    <t>1629752209</t>
  </si>
  <si>
    <t>https://podminky.urs.cz/item/CS_URS_2021_02/317234410</t>
  </si>
  <si>
    <t>(0,25+0,17)*1,5*0,065*(4+5)"překlad P1, P3</t>
  </si>
  <si>
    <t>(0,25+0,17)*2,5*0,065*(1+1)"překlad P2, P8</t>
  </si>
  <si>
    <t>(3*0,115)*1,5*0,065*1"překlad P4</t>
  </si>
  <si>
    <t>0,2*1,5*0,065*1"překlad P9</t>
  </si>
  <si>
    <t>37</t>
  </si>
  <si>
    <t>317944323</t>
  </si>
  <si>
    <t>Válcované nosníky dodatečně osazované do připravených otvorů bez zazdění hlav č. 14 až 22</t>
  </si>
  <si>
    <t>-576920116</t>
  </si>
  <si>
    <t>https://podminky.urs.cz/item/CS_URS_2021_02/317944323</t>
  </si>
  <si>
    <t>"hmotnost IPE 140 14,4kg/mb</t>
  </si>
  <si>
    <t>0,0144*(5*1,5)*(4+5)"překlad P1, P3</t>
  </si>
  <si>
    <t>0,0144*(5*2,5)*(4+1)"překlad P2, P8</t>
  </si>
  <si>
    <t>0,0144*(4*1,5)*1"překlad P4</t>
  </si>
  <si>
    <t>0,0144*(2*4,0)*1"překlad P5</t>
  </si>
  <si>
    <t>0,0144*(2*1,5)*1"překlad P9</t>
  </si>
  <si>
    <t>38</t>
  </si>
  <si>
    <t>317998113</t>
  </si>
  <si>
    <t>Izolace tepelná mezi překlady z pěnového polystyrenu výšky 24 cm, tloušťky 80 mm</t>
  </si>
  <si>
    <t>540944686</t>
  </si>
  <si>
    <t>https://podminky.urs.cz/item/CS_URS_2021_02/317998113</t>
  </si>
  <si>
    <t>1,5+2*1,5"překlad P10, P11</t>
  </si>
  <si>
    <t>39</t>
  </si>
  <si>
    <t>317998122</t>
  </si>
  <si>
    <t>Izolace tepelná mezi překlady z pěnového polystyrenu jakékoliv výšky, tloušťky přes 50 do 70 mm</t>
  </si>
  <si>
    <t>628636585</t>
  </si>
  <si>
    <t>https://podminky.urs.cz/item/CS_URS_2021_02/317998122</t>
  </si>
  <si>
    <t>(0,25+0,17)*1,5*(4+5)"překlad P1, P3</t>
  </si>
  <si>
    <t>(0,25+0,17)*2,5*(1+1)"překlad P2, P8</t>
  </si>
  <si>
    <t>(3*0,115)*1,5*1"překlad P4</t>
  </si>
  <si>
    <t>0,20*1,5*1"překlad P9</t>
  </si>
  <si>
    <t>40</t>
  </si>
  <si>
    <t>319231214</t>
  </si>
  <si>
    <t>Dodatečná izolace zdiva podřezáním řetězovou pilou zdiva cihelného, tloušťky přes 600 do 800 mm</t>
  </si>
  <si>
    <t>1575144677</t>
  </si>
  <si>
    <t>https://podminky.urs.cz/item/CS_URS_2021_02/319231214</t>
  </si>
  <si>
    <t>23,84*0,71+23,84*0,72+6,92*0,69+6,88*0,69"obvodové zdivo</t>
  </si>
  <si>
    <t>41</t>
  </si>
  <si>
    <t>340239212</t>
  </si>
  <si>
    <t>Zazdívka otvorů v příčkách nebo stěnách cihlami plnými pálenými plochy přes 1 m2 do 4 m2, tloušťky přes 100 mm</t>
  </si>
  <si>
    <t>-1575751111</t>
  </si>
  <si>
    <t>https://podminky.urs.cz/item/CS_URS_2021_02/340239212</t>
  </si>
  <si>
    <t>0,25*1,52"původní otvor m.č. 101</t>
  </si>
  <si>
    <t>0,915*2,1+1,71*1,51"původní otvor m.č. 102</t>
  </si>
  <si>
    <t>0,815*1,41+0,875*1,41+0,61*1,41"původní otvor m.č. 107</t>
  </si>
  <si>
    <t>0,63*0,63+0,34*0,62+0,45*0,64+0,28*0,38+0,28*0,28"rozvaděče a prostup JV fasáda</t>
  </si>
  <si>
    <t>2*3,14*0,085*0,085"prostupy SZ fasáda</t>
  </si>
  <si>
    <t>42</t>
  </si>
  <si>
    <t>342244121</t>
  </si>
  <si>
    <t>Příčky jednoduché z cihel děrovaných klasických spojených na pero a drážku na maltu M5, pevnost cihel do P15, tl. příčky 140 mm</t>
  </si>
  <si>
    <t>343296324</t>
  </si>
  <si>
    <t>https://podminky.urs.cz/item/CS_URS_2021_02/342244121</t>
  </si>
  <si>
    <t>(1,49+2,37)*3,78-1,0*2,02"m.č. 101/102</t>
  </si>
  <si>
    <t>3,97*3,78+2,95*3,78-0,9*2,02"m.č. 103-106/102</t>
  </si>
  <si>
    <t>3*1,9*3,78-2*0,8*2,02"m.č. 102-103/104, 104/105, 105/106</t>
  </si>
  <si>
    <t>6,92*3,78-0,9*2,02-0,8*2,02"m.č. 103-106/107</t>
  </si>
  <si>
    <t>"sociální zázemí</t>
  </si>
  <si>
    <t>2*2,15*3,15+3,71*3,15+4,78*3,15+6*3,15+2,03*3,15"plná výška příček</t>
  </si>
  <si>
    <t>-0,8*2,02-4*0,9*2,02-1,1*2,02"otvory</t>
  </si>
  <si>
    <t>2,15*2,25+2,03*2,25+1,65*2,25"snížená výška příček</t>
  </si>
  <si>
    <t>-3*0,8*2,02"otvory</t>
  </si>
  <si>
    <t>43</t>
  </si>
  <si>
    <t>348101120</t>
  </si>
  <si>
    <t>Osazení vrat nebo vrátek k oplocení na sloupky zděné nebo betonové, plochy jednotlivě přes 2 do 4 m2</t>
  </si>
  <si>
    <t>744096673</t>
  </si>
  <si>
    <t>https://podminky.urs.cz/item/CS_URS_2021_02/348101120</t>
  </si>
  <si>
    <t>1+1"dveře D18, D19</t>
  </si>
  <si>
    <t>44</t>
  </si>
  <si>
    <t>R_M612311_1</t>
  </si>
  <si>
    <t>D18 branka dřevěná jednokřídlá 1,55x2,20 m; osazená na tři závěsy</t>
  </si>
  <si>
    <t>83428056</t>
  </si>
  <si>
    <t xml:space="preserve">1"vrata D18 </t>
  </si>
  <si>
    <t>"včetně 3ks kovaných závěsů</t>
  </si>
  <si>
    <t>"kování barva kovářská čerň</t>
  </si>
  <si>
    <t>"povrchová úprava - zelená barva</t>
  </si>
  <si>
    <t>45</t>
  </si>
  <si>
    <t>R_M612311_2</t>
  </si>
  <si>
    <t>D19 branka dřevěná jednokřídlá 1,90x2,20 m; osazená na tři závěsy</t>
  </si>
  <si>
    <t>-1748749088</t>
  </si>
  <si>
    <t>1"vrata D19 včetně rámu</t>
  </si>
  <si>
    <t>46</t>
  </si>
  <si>
    <t>348101130</t>
  </si>
  <si>
    <t>Osazení vrat nebo vrátek k oplocení na sloupky zděné nebo betonové, plochy jednotlivě přes 4 do 6 m2</t>
  </si>
  <si>
    <t>-1654857722</t>
  </si>
  <si>
    <t>https://podminky.urs.cz/item/CS_URS_2021_02/348101130</t>
  </si>
  <si>
    <t>2"dveře D17 a D20</t>
  </si>
  <si>
    <t>47</t>
  </si>
  <si>
    <t>R_M612312_3</t>
  </si>
  <si>
    <t>D17 vrata dřevěná dvoukřídlá 2,4x2,20 m; každé křídlo osazené na tři závěsy</t>
  </si>
  <si>
    <t>-1566003128</t>
  </si>
  <si>
    <t xml:space="preserve">1"vrata D17 </t>
  </si>
  <si>
    <t>"včetně 6ks kovaných závěsů</t>
  </si>
  <si>
    <t xml:space="preserve">"včetně 2ks zarážky </t>
  </si>
  <si>
    <t>48</t>
  </si>
  <si>
    <t>R_M612312_2</t>
  </si>
  <si>
    <t>D20 vrata dřevěná dvoukřídlá 1,8x2,67 m; každé křídlo osazené na tři závěsy</t>
  </si>
  <si>
    <t>-301901349</t>
  </si>
  <si>
    <t>1"vrata D20 včetně rámu</t>
  </si>
  <si>
    <t>"včetně horní a dolní zarážky pasivního křídla</t>
  </si>
  <si>
    <t>"včetně dolní zarážky aktivního křídla</t>
  </si>
  <si>
    <t>"včetně háčku a očka pro zajištění otevřených dveří</t>
  </si>
  <si>
    <t>Vodorovné konstrukce</t>
  </si>
  <si>
    <t>49</t>
  </si>
  <si>
    <t>411238211</t>
  </si>
  <si>
    <t>Zazdívka otvorů v klenbách cihlami pálenými včetně bednění a odbednění plochy přes 0,25 m2 do 1 m2, tl. do 150 mm</t>
  </si>
  <si>
    <t>720184413</t>
  </si>
  <si>
    <t>https://podminky.urs.cz/item/CS_URS_2021_02/411238211</t>
  </si>
  <si>
    <t xml:space="preserve">0,77*0,48"stávající prostup - komín </t>
  </si>
  <si>
    <t>50</t>
  </si>
  <si>
    <t>417321414</t>
  </si>
  <si>
    <t>Ztužující pásy a věnce z betonu železového (bez výztuže) tř. C 20/25</t>
  </si>
  <si>
    <t>-1649514695</t>
  </si>
  <si>
    <t>https://podminky.urs.cz/item/CS_URS_2021_02/417321414</t>
  </si>
  <si>
    <t>(2*6,72+2*7,17)*0,2"objekt sociál. zázemí</t>
  </si>
  <si>
    <t>0,15*0,16*21,3"přístřešek</t>
  </si>
  <si>
    <t>51</t>
  </si>
  <si>
    <t>417351115</t>
  </si>
  <si>
    <t>Bednění bočnic ztužujících pásů a věnců včetně vzpěr zřízení</t>
  </si>
  <si>
    <t>2143743802</t>
  </si>
  <si>
    <t>https://podminky.urs.cz/item/CS_URS_2021_02/417351115</t>
  </si>
  <si>
    <t>((2*6,72+2*6,22)+(2*7,67+2*7,17))*0,2"objekt sociál. zázemí</t>
  </si>
  <si>
    <t>0,16*2*21,3+0,15*0,16"přístřešek</t>
  </si>
  <si>
    <t>52</t>
  </si>
  <si>
    <t>417351116</t>
  </si>
  <si>
    <t>Bednění bočnic ztužujících pásů a věnců včetně vzpěr odstranění</t>
  </si>
  <si>
    <t>2139605003</t>
  </si>
  <si>
    <t>https://podminky.urs.cz/item/CS_URS_2021_02/417351116</t>
  </si>
  <si>
    <t>53</t>
  </si>
  <si>
    <t>417361821</t>
  </si>
  <si>
    <t>Výztuž ztužujících pásů a věnců z betonářské oceli 10 505 (R) nebo BSt 500</t>
  </si>
  <si>
    <t>-157622634</t>
  </si>
  <si>
    <t>https://podminky.urs.cz/item/CS_URS_2021_02/417361821</t>
  </si>
  <si>
    <t>"výztuž 4x D 12, hmotnost 0,89 kg/m</t>
  </si>
  <si>
    <t>"třmínky D 6 po 250 mm, hmotnost 0,22 Kg/m</t>
  </si>
  <si>
    <t>"objekt sociál. zázemí</t>
  </si>
  <si>
    <t>4*0,00089*(2*6,72+2*7,67)"hlavní výztuž</t>
  </si>
  <si>
    <t>4*0,00022*(2*6,72+2*7,67)"třmínky</t>
  </si>
  <si>
    <t>4*0,00089*(21,3+5*0,5)"hlavní výztuž</t>
  </si>
  <si>
    <t>4*0,00022*21,3"třmínky</t>
  </si>
  <si>
    <t>54</t>
  </si>
  <si>
    <t>430321515</t>
  </si>
  <si>
    <t>Schodišťové konstrukce a rampy z betonu železového (bez výztuže) stupně, schodnice, ramena, podesty s nosníky tř. C 20/25</t>
  </si>
  <si>
    <t>-894444529</t>
  </si>
  <si>
    <t>https://podminky.urs.cz/item/CS_URS_2021_02/430321515</t>
  </si>
  <si>
    <t>"rampa a schodiště na dvoře</t>
  </si>
  <si>
    <t>3,01*2,1*0,15+(2,0*5,36+0,43*3,26+0,1*3,26)*0,15+0,5</t>
  </si>
  <si>
    <t>"schodiště inform. centrum</t>
  </si>
  <si>
    <t>(2,1*0,88+2*(1/4)*3,14*0,88*0,88+2*2,1*0,3+2*((1/4)*3,14*1,18*1,18-(1/4)*3,14*0,88*0,88)+2*((1/4)*3,14*1,48*1,48-(1/4)*3,14*1,18*1,18))*0,2</t>
  </si>
  <si>
    <t>55</t>
  </si>
  <si>
    <t>430362021</t>
  </si>
  <si>
    <t>Výztuž schodišťových konstrukcí a ramp stupňů, schodnic, ramen, podest s nosníky ze svařovaných sítí z drátů typu KARI</t>
  </si>
  <si>
    <t>4396084</t>
  </si>
  <si>
    <t>https://podminky.urs.cz/item/CS_URS_2021_02/430362021</t>
  </si>
  <si>
    <t>"kari síť 6x100x100, hmotnost 4,44 kg/m2</t>
  </si>
  <si>
    <t>0,00444*(3,01*2,1+(2,0*5,36+0,43*3,26+0,1*3,26))"rampa a schodiště na dvoře</t>
  </si>
  <si>
    <t>0,00444*(5,06*(0,4+0,9))"schodiště inform. centrum</t>
  </si>
  <si>
    <t>56</t>
  </si>
  <si>
    <t>433351131</t>
  </si>
  <si>
    <t>Bednění schodnic včetně podpěrné konstrukce výšky do 4 m půdorysně přímočarých zřízení</t>
  </si>
  <si>
    <t>-1206393996</t>
  </si>
  <si>
    <t>https://podminky.urs.cz/item/CS_URS_2021_02/433351131</t>
  </si>
  <si>
    <t>3,0*0,25+2,5*0,25+2*3,26*0,15"rampa a schodiště na dvoře</t>
  </si>
  <si>
    <t>2,1*0,2*3+1,2"schodiště inform. centrum</t>
  </si>
  <si>
    <t>57</t>
  </si>
  <si>
    <t>433351132</t>
  </si>
  <si>
    <t>Bednění schodnic včetně podpěrné konstrukce výšky do 4 m půdorysně přímočarých odstranění</t>
  </si>
  <si>
    <t>1313353270</t>
  </si>
  <si>
    <t>https://podminky.urs.cz/item/CS_URS_2021_02/433351132</t>
  </si>
  <si>
    <t>58</t>
  </si>
  <si>
    <t>433351135</t>
  </si>
  <si>
    <t>Bednění schodnic včetně podpěrné konstrukce výšky do 4 m půdorysně křivočarých zřízení</t>
  </si>
  <si>
    <t>-415809078</t>
  </si>
  <si>
    <t>https://podminky.urs.cz/item/CS_URS_2021_02/433351135</t>
  </si>
  <si>
    <t>(2,4*2+1,9*2+1,4*2)*0,2"schodiště inform. centrum</t>
  </si>
  <si>
    <t>59</t>
  </si>
  <si>
    <t>433351136</t>
  </si>
  <si>
    <t>Bednění schodnic včetně podpěrné konstrukce výšky do 4 m půdorysně křivočarých odstranění</t>
  </si>
  <si>
    <t>-1803464689</t>
  </si>
  <si>
    <t>https://podminky.urs.cz/item/CS_URS_2021_02/433351136</t>
  </si>
  <si>
    <t>Komunikace pozemní</t>
  </si>
  <si>
    <t>60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</si>
  <si>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</si>
  <si>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</si>
  <si>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1168608150</t>
  </si>
  <si>
    <t>https://podminky.urs.cz/item/CS_URS_2021_02/596211210</t>
  </si>
  <si>
    <t>Úpravy povrchů, podlahy a osazování výplní</t>
  </si>
  <si>
    <t>61</t>
  </si>
  <si>
    <t>611131300</t>
  </si>
  <si>
    <t>Podkladní a spojovací vrstva vnitřních omítaných ploch vápenný postřik nanášený strojně celoplošně stropů</t>
  </si>
  <si>
    <t>-1462417</t>
  </si>
  <si>
    <t>https://podminky.urs.cz/item/CS_URS_2021_02/611131300</t>
  </si>
  <si>
    <t>3,2+22,1+3,76+2,47+1,99+2,57+119,19</t>
  </si>
  <si>
    <t>62</t>
  </si>
  <si>
    <t>611311113</t>
  </si>
  <si>
    <t>Omítka vápenná vnitřních ploch nanášená ručně jednovrstvá hrubá, tloušťky do 10 mm zatřená vodorovných konstrukcí kleneb nebo skořepin</t>
  </si>
  <si>
    <t>-1142659579</t>
  </si>
  <si>
    <t>https://podminky.urs.cz/item/CS_URS_2021_02/611311113</t>
  </si>
  <si>
    <t>63</t>
  </si>
  <si>
    <t>611311191</t>
  </si>
  <si>
    <t>Omítka vápenná vnitřních ploch nanášená ručně Příplatek k cenám za každých dalších i započatých 5 mm tloušťky jádrové omítky přes 10 mm stropů</t>
  </si>
  <si>
    <t>-1281546347</t>
  </si>
  <si>
    <t>https://podminky.urs.cz/item/CS_URS_2021_02/611311191</t>
  </si>
  <si>
    <t>64</t>
  </si>
  <si>
    <t>612131300</t>
  </si>
  <si>
    <t>Podkladní a spojovací vrstva vnitřních omítaných ploch vápenný postřik nanášený strojně celoplošně stěn</t>
  </si>
  <si>
    <t>159797808</t>
  </si>
  <si>
    <t>https://podminky.urs.cz/item/CS_URS_2021_02/612131300</t>
  </si>
  <si>
    <t>3,78*(2*2,37+2*1,35)-1,06*2,02-1,06*2,20"m.č. 101</t>
  </si>
  <si>
    <t>3,78*(2,61+2,51+1,49+4,41+3,40+3,97+0,7+2,95)-1,06*2,02-0,9*2,02-2*1,05*0,95+((2*0,95+1,05)*0,34+1,05*0,61)+((2*0,95+1,05)*0,37+1,05*0,67)"m.č. 102</t>
  </si>
  <si>
    <t>3,78*(2*2,95+2*1,2)-2*0,9*2,02-0,8*2,02"m.č. 103</t>
  </si>
  <si>
    <t>3,78*(2*1,25+2*1,90)-2*0,8*2,02"m.č. 104</t>
  </si>
  <si>
    <t>3,78*(2*1,00+2*1,90)-0,8*2,02"m.č. 105</t>
  </si>
  <si>
    <t>3,78*(2*1,30+2*1,90)-0,8*2,02"m.č. 106</t>
  </si>
  <si>
    <t>3,78*(16,8+2*6,92)-0,9*2,02-0,8*2,02-2*1,96*2,23-7*1,05*0,95"m.č. 107</t>
  </si>
  <si>
    <t>(2*2,23+1,96)*0,62+(2*2,23+1,96)*0,59+4*((2*1,45+1,05)*0,34+1,05*0,61)+3*((2*1,45+1,05)*0,37+1,05*0,67)"ostění a nadpraží m.č. 107</t>
  </si>
  <si>
    <t>2,8*(2*3,71+2*2,34)-1,16*2,23-1,1*2,02-2*0,9*2,02-0,8*2,02+(2*2,23+1,16)*0,32"m.č. 111</t>
  </si>
  <si>
    <t>2,8*(2*1,07+2*2,3)-0,8*2,02-1,05*0,95+(2*0,95+1,05)*0,22"m.č. 112</t>
  </si>
  <si>
    <t>2,8*(2*2,5+2*2,3)-2*0,9*2,02+2,5*0,15"m.č. 113</t>
  </si>
  <si>
    <t>2,8*(2*2,15+2*1,80)-0,9*2,02-0,8*2,02+1,8*0,15"m.č. 114</t>
  </si>
  <si>
    <t>2,8*(2*2,15+2*0,90)-0,8*2,02+0,90*0,15"kabinka m.č. 114</t>
  </si>
  <si>
    <t>2,8*(2*2,15+2*1,80)-1,1*2,02+0,9*0,15"m.č. 115</t>
  </si>
  <si>
    <t>2,8*(2*2,7+2*2,03)-2*0,9*2,02-1,05*0,95+(2*0,95+1,05)*0,22+2,5*0,15"m.č. 116</t>
  </si>
  <si>
    <t>2,8*(2*1,37+2*2,03)-0,9*2,02-2*0,8*2,02"m.č. 117</t>
  </si>
  <si>
    <t>2,8*(2*1,65+2*0,95)-0,8*2,02+0,95*0,15+2,8*(2*1,65+2*0,94)-0,8*2,02+0,94*0,15"kabinky m.č. 117</t>
  </si>
  <si>
    <t>4,1*(14,0+0,3+1,5+3,73+1,8+0,59+0,3*7+3,03+2,12*3+0,59*4)</t>
  </si>
  <si>
    <t>65</t>
  </si>
  <si>
    <t>612311131</t>
  </si>
  <si>
    <t>Potažení vnitřních ploch vápenným štukem tloušťky do 3 mm svislých konstrukcí stěn</t>
  </si>
  <si>
    <t>1562467076</t>
  </si>
  <si>
    <t>https://podminky.urs.cz/item/CS_URS_2021_02/612311131</t>
  </si>
  <si>
    <t>66</t>
  </si>
  <si>
    <t>612311191</t>
  </si>
  <si>
    <t>Omítka vápenná vnitřních ploch nanášená ručně Příplatek k cenám za každých dalších i započatých 5 mm tloušťky jádrové omítky přes 10 mm stěn</t>
  </si>
  <si>
    <t>-1954897539</t>
  </si>
  <si>
    <t>https://podminky.urs.cz/item/CS_URS_2021_02/612311191</t>
  </si>
  <si>
    <t>67</t>
  </si>
  <si>
    <t>613311111</t>
  </si>
  <si>
    <t>Omítka vápenná vnitřních ploch nanášená ručně jednovrstvá hrubá, tloušťky do 10 mm zatřená svislých konstrukcí pilířů nebo sloupů</t>
  </si>
  <si>
    <t>-1161172436</t>
  </si>
  <si>
    <t>https://podminky.urs.cz/item/CS_URS_2021_02/613311111</t>
  </si>
  <si>
    <t>68</t>
  </si>
  <si>
    <t>622131300</t>
  </si>
  <si>
    <t>Podkladní a spojovací vrstva vnějších omítaných ploch vápenný postřik nanášený strojně celoplošně stěn</t>
  </si>
  <si>
    <t>-1062553929</t>
  </si>
  <si>
    <t>https://podminky.urs.cz/item/CS_URS_2021_02/622131300</t>
  </si>
  <si>
    <t>0,25*(0,52+2,73)+0,74*(23,84+1,70+3,43+15,42+5,72)"sokl</t>
  </si>
  <si>
    <t>3,54*(5,66+23,84+8,33+23,10)-1,96*(2,23-0,25)-1,06*2,20-1,96*(2,23-0,25)-9*1,05*0,95+2*(2,23+1,06)*0,39"nad soklem</t>
  </si>
  <si>
    <t>0,74*(7+7+7,95+7,95)-(0,45*1,16)+2*0,74*0,08"sokl</t>
  </si>
  <si>
    <t>21,07+(19,95-1-1-2,58)+18,6+17,55+(2*0,21*(0,95+0,95+1,05))+(0,44*(7,37+7,37+8,32*8,32))"nad soklem</t>
  </si>
  <si>
    <t>(2*(2,23-0,74)+1,16)*0,08+2*(2*0,95+1,05)"ostění a nadpraží nad soklem</t>
  </si>
  <si>
    <t>4,1*(3,46+1,97+1,2+0,45+2,38+1,51)"m.č. 108</t>
  </si>
  <si>
    <t>4,1*(1,5+0,3+14,0+0,59+3,03+3*2,12+(4*0,59+7*0,3))"zeď okolo přístřešku</t>
  </si>
  <si>
    <t>(2,09*(2,975+3,075+2,995+3,095))+(2,1*14*0,45)+(2,1*7*0,15)+(0,26*0,3*8)</t>
  </si>
  <si>
    <t>69</t>
  </si>
  <si>
    <t>622311101</t>
  </si>
  <si>
    <t>Omítka vápenná vnějších ploch nanášená ručně jednovrstvá, tloušťky do 15 mm hrubá nezatřená stěn</t>
  </si>
  <si>
    <t>-1214612303</t>
  </si>
  <si>
    <t>https://podminky.urs.cz/item/CS_URS_2021_02/622311101</t>
  </si>
  <si>
    <t>70</t>
  </si>
  <si>
    <t>622311131</t>
  </si>
  <si>
    <t>Potažení vnějších ploch štukem vápenným, tloušťky do 3 mm stěn</t>
  </si>
  <si>
    <t>486175637</t>
  </si>
  <si>
    <t>https://podminky.urs.cz/item/CS_URS_2021_02/622311131</t>
  </si>
  <si>
    <t>71</t>
  </si>
  <si>
    <t>622311191</t>
  </si>
  <si>
    <t>Omítka vápenná vnějších ploch nanášená ručně Příplatek k cenám za každých dalších i započatých 5 mm tloušťky omítky přes 15 mm stěn</t>
  </si>
  <si>
    <t>-1823207659</t>
  </si>
  <si>
    <t>https://podminky.urs.cz/item/CS_URS_2021_02/622311191</t>
  </si>
  <si>
    <t>2*544,767</t>
  </si>
  <si>
    <t>72</t>
  </si>
  <si>
    <t>623311101</t>
  </si>
  <si>
    <t>Omítka vápenná vnějších ploch nanášená ručně jednovrstvá, tloušťky do 15 mm hrubá nezatřená pilířů nebo sloupů</t>
  </si>
  <si>
    <t>-2069865900</t>
  </si>
  <si>
    <t>https://podminky.urs.cz/item/CS_URS_2021_02/623311101</t>
  </si>
  <si>
    <t>"římsy na vnější fasádě</t>
  </si>
  <si>
    <t>"šambrány tl. 20 mm okolo dveří, vrat, oken a větracích mřížek</t>
  </si>
  <si>
    <t>"včetně materiálu pro vytvoření šablon</t>
  </si>
  <si>
    <t>"barva bílá</t>
  </si>
  <si>
    <t>9*(2*1,21+2*1,05)*0,13"okna</t>
  </si>
  <si>
    <t>(2*3,0+3,16)*0,13+(2*2,28+1,8)*0,13+(2*2,8+1,8)*0,13"dveře</t>
  </si>
  <si>
    <t>(2*8,96+24,43+23,3)*0,4"hlavní římsa</t>
  </si>
  <si>
    <t>2*(2*1,21+2*1,05)*0,13+(2*2,36+1,16)*0,13"okna a dveře na JZ fasádě</t>
  </si>
  <si>
    <t>(2*8,55+2*7,6)*0,4"hlavní římsa</t>
  </si>
  <si>
    <t>0,100*(0,300*2+0,1*2)*12"pohledové větrací mřížky</t>
  </si>
  <si>
    <t>73</t>
  </si>
  <si>
    <t>623311191</t>
  </si>
  <si>
    <t>Omítka vápenná vnějších ploch nanášená ručně Příplatek k cenám za každých dalších i započatých 5 mm tloušťky omítky přes 15 mm pilířů nebo sloupů</t>
  </si>
  <si>
    <t>-2062947929</t>
  </si>
  <si>
    <t>https://podminky.urs.cz/item/CS_URS_2021_02/623311191</t>
  </si>
  <si>
    <t>74</t>
  </si>
  <si>
    <t>631311114</t>
  </si>
  <si>
    <t>Mazanina z betonu prostého bez zvýšených nároků na prostředí tl. přes 50 do 80 mm tř. C 16/20</t>
  </si>
  <si>
    <t>1690075392</t>
  </si>
  <si>
    <t>https://podminky.urs.cz/item/CS_URS_2021_02/631311114</t>
  </si>
  <si>
    <t>(3,2+22,1+3,76+2,47+1,99+2,57+119,19)*0,08"podlahová plocha</t>
  </si>
  <si>
    <t>(1,06*0,49+1,06*0,14+2*0,9*0,14+3*0,8*0,14+1,96*0,72+1,96*0,69)*0,08"dveře</t>
  </si>
  <si>
    <t>(9,36+2,46+5,38+5,61+3,88+5,19+5,92)*0,08"podlahová plocha</t>
  </si>
  <si>
    <t>(1,16*0,5+4*0,8*0,14+4*0,9*0,14+1,1*0,14)*0,08"dveře</t>
  </si>
  <si>
    <t>5,38*0,08+1,1*0,3*0,08"m.č. 108</t>
  </si>
  <si>
    <t>75</t>
  </si>
  <si>
    <t>631311134</t>
  </si>
  <si>
    <t>Mazanina z betonu prostého bez zvýšených nároků na prostředí tl. přes 120 do 240 mm tř. C 16/20</t>
  </si>
  <si>
    <t>-488180702</t>
  </si>
  <si>
    <t>https://podminky.urs.cz/item/CS_URS_2021_02/631311134</t>
  </si>
  <si>
    <t>6,92*22,46*0,14"inform. centrum</t>
  </si>
  <si>
    <t>7*7,95*0,15"objekt sociál. zázemí</t>
  </si>
  <si>
    <t>(1,8*4,2+0,74*1,5)*0,15"přístřešek m.č. 108</t>
  </si>
  <si>
    <t>76</t>
  </si>
  <si>
    <t>631319171</t>
  </si>
  <si>
    <t>Příplatek k cenám mazanin za stržení povrchu spodní vrstvy mazaniny latí před vložením výztuže nebo pletiva pro tl. obou vrstev mazaniny přes 50 do 80 mm</t>
  </si>
  <si>
    <t>-258690541</t>
  </si>
  <si>
    <t>https://podminky.urs.cz/item/CS_URS_2021_02/631319171</t>
  </si>
  <si>
    <t>77</t>
  </si>
  <si>
    <t>631319175</t>
  </si>
  <si>
    <t>Příplatek k cenám mazanin za stržení povrchu spodní vrstvy mazaniny latí před vložením výztuže nebo pletiva pro tl. obou vrstev mazaniny přes 120 do 240 mm</t>
  </si>
  <si>
    <t>-257792765</t>
  </si>
  <si>
    <t>https://podminky.urs.cz/item/CS_URS_2021_02/631319175</t>
  </si>
  <si>
    <t>78</t>
  </si>
  <si>
    <t>631319195</t>
  </si>
  <si>
    <t>Příplatek k cenám mazanin za malou plochu do 5 m2 jednotlivě mazanina tl. přes 50 do 80 mm</t>
  </si>
  <si>
    <t>-1609442165</t>
  </si>
  <si>
    <t>https://podminky.urs.cz/item/CS_URS_2021_02/631319195</t>
  </si>
  <si>
    <t>(2,46+3,88)*0,08"podlahová plocha</t>
  </si>
  <si>
    <t>79</t>
  </si>
  <si>
    <t>631362021</t>
  </si>
  <si>
    <t>Výztuž mazanin ze svařovaných sítí z drátů typu KARI</t>
  </si>
  <si>
    <t>1777622335</t>
  </si>
  <si>
    <t>https://podminky.urs.cz/item/CS_URS_2021_02/631362021</t>
  </si>
  <si>
    <t>0,00444*6,92*22,45"inform. centrum</t>
  </si>
  <si>
    <t>0,00444*7*7,95"objekt socilál. zázemí</t>
  </si>
  <si>
    <t>0,00444*(1,8*4,2+0,74*1,5)"přístřešek m.č. 108</t>
  </si>
  <si>
    <t>80</t>
  </si>
  <si>
    <t>637311131</t>
  </si>
  <si>
    <t>Okapový chodník z obrubníků betonových zahradních, se zalitím spár cementovou maltou do lože z betonu prostého</t>
  </si>
  <si>
    <t>539176298</t>
  </si>
  <si>
    <t>https://podminky.urs.cz/item/CS_URS_2021_02/637311131</t>
  </si>
  <si>
    <t>8,09+0,5+0,6+2,78+2,78+13,33+2,66+0,5+1,1+15,76+4,45+32,89+3+33,24+0,54</t>
  </si>
  <si>
    <t>81</t>
  </si>
  <si>
    <t>642942111</t>
  </si>
  <si>
    <t>Osazování zárubní nebo rámů kovových dveřních lisovaných nebo z úhelníků bez dveřních křídel na cementovou maltu, plochy otvoru do 2,5 m2</t>
  </si>
  <si>
    <t>1155034197</t>
  </si>
  <si>
    <t>https://podminky.urs.cz/item/CS_URS_2021_02/642942111</t>
  </si>
  <si>
    <t>4+2+4+3+1+1"zámeč. Z1, Z2, Z3, Z4, Z5, Z12</t>
  </si>
  <si>
    <t>82</t>
  </si>
  <si>
    <t>55331486</t>
  </si>
  <si>
    <t>zárubeň jednokřídlá ocelová pro zdění tl stěny 110-150mm rozměru 700/1970, 2100mm</t>
  </si>
  <si>
    <t>-663897835</t>
  </si>
  <si>
    <t>4+3"zámeč. Z3, Z4</t>
  </si>
  <si>
    <t>83</t>
  </si>
  <si>
    <t>55331487</t>
  </si>
  <si>
    <t>zárubeň jednokřídlá ocelová pro zdění tl stěny 110-150mm rozměru 800/1970, 2100mm</t>
  </si>
  <si>
    <t>679000875</t>
  </si>
  <si>
    <t>4+2"zámeč. Z1, Z2</t>
  </si>
  <si>
    <t>84</t>
  </si>
  <si>
    <t>55331488</t>
  </si>
  <si>
    <t>zárubeň jednokřídlá ocelová pro zdění tl stěny 110-150mm rozměru 900/1970, 2100mm</t>
  </si>
  <si>
    <t>-463667791</t>
  </si>
  <si>
    <t>1"zámeč. Z12</t>
  </si>
  <si>
    <t>85</t>
  </si>
  <si>
    <t>R_M55331489</t>
  </si>
  <si>
    <t>zárubeň jednokřídlá ocelová pro zdění tl stěny 110-150mm rozměru 1000/1970, 2100mm</t>
  </si>
  <si>
    <t>-1991087417</t>
  </si>
  <si>
    <t>1"zámeč. Z5</t>
  </si>
  <si>
    <t>86</t>
  </si>
  <si>
    <t>R_631311113</t>
  </si>
  <si>
    <t>Betonové lože tl. 50 do 80 mm</t>
  </si>
  <si>
    <t>-2001114847</t>
  </si>
  <si>
    <t>(7,1+40,9+3,7+127)*0,065</t>
  </si>
  <si>
    <t>Trubní vedení</t>
  </si>
  <si>
    <t>87</t>
  </si>
  <si>
    <t>871171141</t>
  </si>
  <si>
    <t>Montáž vodovodního potrubí z plastů v otevřeném výkopu z polyetylenu PE 100 svařovaných na tupo SDR 11/PN16 D 40 x 3,7 mm</t>
  </si>
  <si>
    <t>-79175582</t>
  </si>
  <si>
    <t>https://podminky.urs.cz/item/CS_URS_2021_02/871171141</t>
  </si>
  <si>
    <t>88</t>
  </si>
  <si>
    <t>28613171</t>
  </si>
  <si>
    <t>trubka vodovodní PE100 SDR11 se signalizační vrstvou 40x3,7mm</t>
  </si>
  <si>
    <t>-834626092</t>
  </si>
  <si>
    <t>60*1,015 'Přepočtené koeficientem množství</t>
  </si>
  <si>
    <t>89</t>
  </si>
  <si>
    <t>871265211</t>
  </si>
  <si>
    <t>Kanalizační potrubí z tvrdého PVC v otevřeném výkopu ve sklonu do 20 %, hladkého plnostěnného jednovrstvého, tuhost třídy SN 4 DN 110</t>
  </si>
  <si>
    <t>-1111772333</t>
  </si>
  <si>
    <t>https://podminky.urs.cz/item/CS_URS_2021_02/871265211</t>
  </si>
  <si>
    <t>90</t>
  </si>
  <si>
    <t>871275211</t>
  </si>
  <si>
    <t>Kanalizační potrubí z tvrdého PVC v otevřeném výkopu ve sklonu do 20 %, hladkého plnostěnného jednovrstvého, tuhost třídy SN 4 DN 125</t>
  </si>
  <si>
    <t>-506739010</t>
  </si>
  <si>
    <t>https://podminky.urs.cz/item/CS_URS_2021_02/871275211</t>
  </si>
  <si>
    <t>91</t>
  </si>
  <si>
    <t>871315211</t>
  </si>
  <si>
    <t>Kanalizační potrubí z tvrdého PVC v otevřeném výkopu ve sklonu do 20 %, hladkého plnostěnného jednovrstvého, tuhost třídy SN 4 DN 160</t>
  </si>
  <si>
    <t>-1259594538</t>
  </si>
  <si>
    <t>https://podminky.urs.cz/item/CS_URS_2021_02/871315211</t>
  </si>
  <si>
    <t>60"venkovní kanalizace</t>
  </si>
  <si>
    <t>10"napojení na stávající čerpací stanici ČS</t>
  </si>
  <si>
    <t>92</t>
  </si>
  <si>
    <t>877315211</t>
  </si>
  <si>
    <t>Montáž tvarovek na kanalizačním potrubí z trub z plastu z tvrdého PVC nebo z polypropylenu v otevřeném výkopu jednoosých DN 160</t>
  </si>
  <si>
    <t>-1756289866</t>
  </si>
  <si>
    <t>https://podminky.urs.cz/item/CS_URS_2021_02/877315211</t>
  </si>
  <si>
    <t>93</t>
  </si>
  <si>
    <t>28611948</t>
  </si>
  <si>
    <t>čistící kus kanalizační PVC DN 160</t>
  </si>
  <si>
    <t>845901638</t>
  </si>
  <si>
    <t>94</t>
  </si>
  <si>
    <t>891152211</t>
  </si>
  <si>
    <t>Montáž vodovodních armatur na potrubí vodoměrů v šachtě závitových G 3/4</t>
  </si>
  <si>
    <t>676619579</t>
  </si>
  <si>
    <t>https://podminky.urs.cz/item/CS_URS_2021_02/891152211</t>
  </si>
  <si>
    <t>1"Vodoměrná sestava (přechodka se závitem, kulový kohout, závitová vsuvka, filtr, redukce DN 32/20, 2x převlečná matice pro přip. vodoměru, redukce</t>
  </si>
  <si>
    <t>"kulový kohout s vypuš., závitová vsuvka, zpětná klapka, přechodka se závitem) včetně příslušenství</t>
  </si>
  <si>
    <t>95</t>
  </si>
  <si>
    <t>R388214</t>
  </si>
  <si>
    <t>vodoměr Qn 4, délka 190mm, DN 20</t>
  </si>
  <si>
    <t>-584886599</t>
  </si>
  <si>
    <t>96</t>
  </si>
  <si>
    <t>891181222</t>
  </si>
  <si>
    <t>Montáž vodovodních armatur na potrubí šoupátek nebo klapek uzavíracích v šachtách s ručním kolečkem DN 40</t>
  </si>
  <si>
    <t>-1736851755</t>
  </si>
  <si>
    <t>https://podminky.urs.cz/item/CS_URS_2021_02/891181222</t>
  </si>
  <si>
    <t>97</t>
  </si>
  <si>
    <t>R_422213</t>
  </si>
  <si>
    <t>Domovní šoupě se zákrytovou sestavou a poklopem</t>
  </si>
  <si>
    <t>-434447236</t>
  </si>
  <si>
    <t>98</t>
  </si>
  <si>
    <t>891269111</t>
  </si>
  <si>
    <t>Montáž vodovodních armatur na potrubí navrtávacích pasů s ventilem Jt 1 MPa, na potrubí z trub litinových, ocelových nebo plastických hmot DN 100</t>
  </si>
  <si>
    <t>1053509599</t>
  </si>
  <si>
    <t>https://podminky.urs.cz/item/CS_URS_2021_02/891269111</t>
  </si>
  <si>
    <t>99</t>
  </si>
  <si>
    <t>R_422735</t>
  </si>
  <si>
    <t>pás navrtávací PE 100 SDR 11 D40 na DVC DN100</t>
  </si>
  <si>
    <t>618244840</t>
  </si>
  <si>
    <t>100</t>
  </si>
  <si>
    <t>R_894812</t>
  </si>
  <si>
    <t>Revizní šachta kanalizace RŠ ŽB prefabrikovaná ze skruží DN 1000 tl. 120mm, hl. 1,32m, včetně poklopu tř. D400 ( zkrácená sestava)</t>
  </si>
  <si>
    <t>-291117904</t>
  </si>
  <si>
    <t>101</t>
  </si>
  <si>
    <t>R_8948123_1</t>
  </si>
  <si>
    <t>Šachta plastová DN 600, hl. 1,2m, včetně poklopu</t>
  </si>
  <si>
    <t>-2114830723</t>
  </si>
  <si>
    <t>102</t>
  </si>
  <si>
    <t>R_8948123_2</t>
  </si>
  <si>
    <t>Šachta plastová DN 600, hl. 1,4m, včetně poklopu</t>
  </si>
  <si>
    <t>1892762484</t>
  </si>
  <si>
    <t>103</t>
  </si>
  <si>
    <t>R_899102112</t>
  </si>
  <si>
    <t>Osazení poklopů litinových a ocelových včetně rámů</t>
  </si>
  <si>
    <t>61104181</t>
  </si>
  <si>
    <t>2"m.č. 108. 111</t>
  </si>
  <si>
    <t>104</t>
  </si>
  <si>
    <t>R_M63126042</t>
  </si>
  <si>
    <t>poklop kovový pochůzný hranatý včetně rámů a příslušenství 600/600mm, vodotěsný pro zadláždění</t>
  </si>
  <si>
    <t>-678874342</t>
  </si>
  <si>
    <t>Ostatní konstrukce a práce, bourání</t>
  </si>
  <si>
    <t>105</t>
  </si>
  <si>
    <t>935113211</t>
  </si>
  <si>
    <t>Osazení odvodňovacího žlabu s krycím roštem betonového šířky do 200 mm</t>
  </si>
  <si>
    <t>-1275788797</t>
  </si>
  <si>
    <t>https://podminky.urs.cz/item/CS_URS_2021_02/935113211</t>
  </si>
  <si>
    <t>106</t>
  </si>
  <si>
    <t>R_M56241016</t>
  </si>
  <si>
    <t>rošt můstkový litina pro žlab polymerbetonový</t>
  </si>
  <si>
    <t>-1601163842</t>
  </si>
  <si>
    <t>107</t>
  </si>
  <si>
    <t>59227006</t>
  </si>
  <si>
    <t>žlab odvodňovací polymerbetonový se spádem dna 0,5% 1000x130x155/160mm</t>
  </si>
  <si>
    <t>798910048</t>
  </si>
  <si>
    <t>108</t>
  </si>
  <si>
    <t>941111811</t>
  </si>
  <si>
    <t>Demontáž lešení řadového trubkového lehkého pracovního s podlahami s provozním zatížením tř. 3 do 200 kg/m2 šířky tř. W06 od 0,6 do 0,9 m, výšky do 10 m</t>
  </si>
  <si>
    <t>123115015</t>
  </si>
  <si>
    <t>https://podminky.urs.cz/item/CS_URS_2021_02/941111811</t>
  </si>
  <si>
    <t>(5,2+0,6)*4,0+23,84*4,0+(8,33+2*0,6)*4,0+23,10*4,0"informační centrum</t>
  </si>
  <si>
    <t>2*(7,95+2*0,6)*4,0+2*7,0*4,0"objekt sociál. zázemí</t>
  </si>
  <si>
    <t>(14,5+0,6)*2,0+1,5*2,0"přístřešek</t>
  </si>
  <si>
    <t>109</t>
  </si>
  <si>
    <t>941211111</t>
  </si>
  <si>
    <t>Montáž lešení řadového rámového lehkého pracovního s podlahami s provozním zatížením tř. 3 do 200 kg/m2 šířky tř. SW06 přes 0,6 do 0,9 m, výšky do 10 m</t>
  </si>
  <si>
    <t>2032130004</t>
  </si>
  <si>
    <t>https://podminky.urs.cz/item/CS_URS_2021_02/941211111</t>
  </si>
  <si>
    <t>110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</si>
  <si>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</si>
  <si>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</si>
  <si>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-1020186975</t>
  </si>
  <si>
    <t>https://podminky.urs.cz/item/CS_URS_2021_02/941211211</t>
  </si>
  <si>
    <t>2*30*411,480</t>
  </si>
  <si>
    <t>111</t>
  </si>
  <si>
    <t>944511111</t>
  </si>
  <si>
    <t>Montáž ochranné sítě zavěšené na konstrukci lešení z textilie z umělých vláken</t>
  </si>
  <si>
    <t>-101021853</t>
  </si>
  <si>
    <t>https://podminky.urs.cz/item/CS_URS_2021_02/944511111</t>
  </si>
  <si>
    <t>112</t>
  </si>
  <si>
    <t>944511211</t>
  </si>
  <si>
    <t>Montáž ochranné sítě Příplatek za první a každý další den použití sítě k ceně -1111</t>
  </si>
  <si>
    <t>-581016122</t>
  </si>
  <si>
    <t>https://podminky.urs.cz/item/CS_URS_2021_02/944511211</t>
  </si>
  <si>
    <t>113</t>
  </si>
  <si>
    <t>944511811</t>
  </si>
  <si>
    <t>Demontáž ochranné sítě zavěšené na konstrukci lešení z textilie z umělých vláken</t>
  </si>
  <si>
    <t>1449694333</t>
  </si>
  <si>
    <t>https://podminky.urs.cz/item/CS_URS_2021_02/944511811</t>
  </si>
  <si>
    <t>114</t>
  </si>
  <si>
    <t>946111111</t>
  </si>
  <si>
    <t>Montáž pojízdných věží trubkových nebo dílcových s maximálním zatížením podlahy do 200 kg/m2 šířky od 0,6 do 0,9 m, délky do 3,2 m, výšky do 1,5 m</t>
  </si>
  <si>
    <t>1159679074</t>
  </si>
  <si>
    <t>https://podminky.urs.cz/item/CS_URS_2021_02/946111111</t>
  </si>
  <si>
    <t>115</t>
  </si>
  <si>
    <t>946111211</t>
  </si>
  <si>
    <t>Montáž pojízdných věží trubkových nebo dílcových s maximálním zatížením podlahy do 200 kg/m2 Příplatek za první a každý další den použití pojízdného lešení k ceně -1111</t>
  </si>
  <si>
    <t>1322405007</t>
  </si>
  <si>
    <t>https://podminky.urs.cz/item/CS_URS_2021_02/946111211</t>
  </si>
  <si>
    <t>2*30*1</t>
  </si>
  <si>
    <t>116</t>
  </si>
  <si>
    <t>946111811</t>
  </si>
  <si>
    <t>Demontáž pojízdných věží trubkových nebo dílcových s maximálním zatížením podlahy do 200 kg/m2 šířky od 0,6 do 0,9 m, délky do 3,2 m, výšky do 1,5 m</t>
  </si>
  <si>
    <t>-1061367535</t>
  </si>
  <si>
    <t>https://podminky.urs.cz/item/CS_URS_2021_02/946111811</t>
  </si>
  <si>
    <t>117</t>
  </si>
  <si>
    <t>971033581</t>
  </si>
  <si>
    <t>Vybourání otvorů ve zdivu základovém nebo nadzákladovém z cihel, tvárnic, příčkovek z cihel pálených na maltu vápennou nebo vápenocementovou plochy do 1 m2, tl. do 900 mm</t>
  </si>
  <si>
    <t>-1254119035</t>
  </si>
  <si>
    <t>https://podminky.urs.cz/item/CS_URS_2021_02/971033581</t>
  </si>
  <si>
    <t>1,05*0,95*0,72"m.č. 104</t>
  </si>
  <si>
    <t>1,05*0,18*0,72*2+0,565*0,95*0,7+1,05*0,95*0,7+1,05*0,95*0,7"m.č. 105</t>
  </si>
  <si>
    <t>1,05*0,95*0,72"m.č. 106</t>
  </si>
  <si>
    <t>118</t>
  </si>
  <si>
    <t>971033681</t>
  </si>
  <si>
    <t>Vybourání otvorů ve zdivu základovém nebo nadzákladovém z cihel, tvárnic, příčkovek z cihel pálených na maltu vápennou nebo vápenocementovou plochy do 4 m2, tl. do 900 mm</t>
  </si>
  <si>
    <t>-275740727</t>
  </si>
  <si>
    <t>https://podminky.urs.cz/item/CS_URS_2021_02/971033681</t>
  </si>
  <si>
    <t>(1,05*1,35-0,41*0,7)*0,70"m.č. 101, 102</t>
  </si>
  <si>
    <t>(1,31*2,23-1,18*1,51)*0,69"m.č. 103</t>
  </si>
  <si>
    <t>(1,96*2,23-1,36*1,41)*0,72"m.č. 105</t>
  </si>
  <si>
    <t>(1,98*2,23-1,98*1,43)*0,69"m.č. 106</t>
  </si>
  <si>
    <t>119</t>
  </si>
  <si>
    <t>973031151</t>
  </si>
  <si>
    <t>Vysekání výklenků nebo kapes ve zdivu z cihel na maltu vápennou nebo vápenocementovou výklenků, pohledové plochy přes 0,25 m2</t>
  </si>
  <si>
    <t>-355951532</t>
  </si>
  <si>
    <t>https://podminky.urs.cz/item/CS_URS_2021_02/973031151</t>
  </si>
  <si>
    <t>3,22*3,0*0,2-1,31*2,23*0,2"výklenek na JZ fasádě</t>
  </si>
  <si>
    <t>120</t>
  </si>
  <si>
    <t>R_973031324</t>
  </si>
  <si>
    <t>Vysekání výklenků ve zdivu z cihel, plochy do 0,10 m2, hl. do 150 mm, pohledové větrací mřížky</t>
  </si>
  <si>
    <t>-346811734</t>
  </si>
  <si>
    <t>"vybourání nik 100x100x100mm pro větrací mřížky</t>
  </si>
  <si>
    <t>"začištění, osazení mřížky a síťoviny do omátky, zámečnický výrobek Z12</t>
  </si>
  <si>
    <t>12"interiér</t>
  </si>
  <si>
    <t>12"exteriér</t>
  </si>
  <si>
    <t>121</t>
  </si>
  <si>
    <t>974031664</t>
  </si>
  <si>
    <t>Vysekání rýh ve zdivu cihelném na maltu vápennou nebo vápenocementovou pro vtahování nosníků do zdí, před vybouráním otvoru do hl. 150 mm, při v. nosníku do 150 mm</t>
  </si>
  <si>
    <t>1211015700</t>
  </si>
  <si>
    <t>https://podminky.urs.cz/item/CS_URS_2021_02/974031664</t>
  </si>
  <si>
    <t>(5*1,5)*(4+5)"překlad P1, P3</t>
  </si>
  <si>
    <t>(5*2,5)*(4+1)"překlad P2, P8</t>
  </si>
  <si>
    <t>(4*1,5)*1"překlad P4</t>
  </si>
  <si>
    <t>(2*4,0)*1"překlad P5</t>
  </si>
  <si>
    <t>(3*1,5)*1"překlad P9</t>
  </si>
  <si>
    <t>122</t>
  </si>
  <si>
    <t>977151125</t>
  </si>
  <si>
    <t>Jádrové vrty diamantovými korunkami do stavebních materiálů (železobetonu, betonu, cihel, obkladů, dlažeb, kamene) průměru přes 180 do 200 mm</t>
  </si>
  <si>
    <t>-1031994813</t>
  </si>
  <si>
    <t>https://podminky.urs.cz/item/CS_URS_2021_02/977151125</t>
  </si>
  <si>
    <t>2*0,3</t>
  </si>
  <si>
    <t>123</t>
  </si>
  <si>
    <t>977151218</t>
  </si>
  <si>
    <t>Jádrové vrty diamantovými korunkami do stavebních materiálů (železobetonu, betonu, cihel, obkladů, dlažeb, kamene) dovrchní (směrem vzhůru), průměru přes 90 do 100 mm</t>
  </si>
  <si>
    <t>-1042398864</t>
  </si>
  <si>
    <t>https://podminky.urs.cz/item/CS_URS_2021_02/977151218</t>
  </si>
  <si>
    <t>6*0,65"do klenby</t>
  </si>
  <si>
    <t>124</t>
  </si>
  <si>
    <t>978011191</t>
  </si>
  <si>
    <t>Otlučení vápenných nebo vápenocementových omítek vnitřních ploch stropů, v rozsahu přes 50 do 100 %</t>
  </si>
  <si>
    <t>-2053935429</t>
  </si>
  <si>
    <t>https://podminky.urs.cz/item/CS_URS_2021_02/978011191</t>
  </si>
  <si>
    <t>3,04*1,19+0,83*1,51+(2,11*1,51+2,46*1,53+0,58*1,23)+4,26*3,7+11,9*6,88+5,77*6,88</t>
  </si>
  <si>
    <t>125</t>
  </si>
  <si>
    <t>978013191</t>
  </si>
  <si>
    <t>Otlučení vápenných nebo vápenocementových omítek vnitřních ploch stěn s vyškrabáním spar, s očištěním zdiva, v rozsahu přes 50 do 100 %</t>
  </si>
  <si>
    <t>-1120929119</t>
  </si>
  <si>
    <t>https://podminky.urs.cz/item/CS_URS_2021_02/978013191</t>
  </si>
  <si>
    <t>2*3,04*3,42+2*1,19*3,42-(2*0,95*2,1+0,9*2,1+0,75*2,1)"m.č. 101</t>
  </si>
  <si>
    <t>2*0,83*3,42+2*1,41*3,42-0,75*2,1+(2*2,1+0,75)*0,07"m.č. 102</t>
  </si>
  <si>
    <t>(1,23+0,58+0,3+2,46+3,04+2,11+1,51+0,93+2*1,1)*3,42-0,95*2,1-1,71*1,52+(2*2,1+0,95)*0,07+(2*1,71+2*1,52)*0,29"m.č. 103</t>
  </si>
  <si>
    <t>2*4,26*3,42+2*3,70*3,42-0,9*2,1-1,71*1,51+(2*2,1+0,9)*0,06+(2*1,71+2*1,51)*0,29"m.č. 104</t>
  </si>
  <si>
    <t>2*11,9*3,42+2*6,88*3,42-2*3,07*2,47-1,95*1,14-2*1,97*1,41+2*(2*2,47+3,07)*0,57+3*(2*1,97+2*1,41)*0,42"m.č. 104</t>
  </si>
  <si>
    <t>2*5,77*3,42+2*6,88*3,42-3,04*2,47-1,98*1,43+(2*2,47+3,04)*0,57+(2*1,43+2*1,98)*0,47"m.č. 106</t>
  </si>
  <si>
    <t>126</t>
  </si>
  <si>
    <t>978015391</t>
  </si>
  <si>
    <t>Otlučení vápenných nebo vápenocementových omítek vnějších ploch s vyškrabáním spar a s očištěním zdiva stupně členitosti 1 a 2, v rozsahu přes 80 do 100 %</t>
  </si>
  <si>
    <t>-1900617009</t>
  </si>
  <si>
    <t>https://podminky.urs.cz/item/CS_URS_2021_02/978015391</t>
  </si>
  <si>
    <t>8,31*4,66-1,98*1,43+(2*1,43+2*1,98)*0,16"SV fasáda</t>
  </si>
  <si>
    <t>23,84*4,52-(1,95*1,41+2*1,97*1,41)+(2*1,41+2*1,95)*0,18+2*(2*1,41+2*1,97)*0,18"SZ fasáda</t>
  </si>
  <si>
    <t>23,84*3,97-(0,41*0,7+0,95*2,1+3,2*2,6*2+3,17*2,6)+(2*0,7+0,41)*0,18+(2*2,1+0,95)*0,59"JV fasáda</t>
  </si>
  <si>
    <t>8,33*4,13-2*1,71*1,52+2*(2*1,52+1,71)*0,18"JZ fasáda</t>
  </si>
  <si>
    <t>127</t>
  </si>
  <si>
    <t>981011315</t>
  </si>
  <si>
    <t>Demolice budov postupným rozebíráním z cihel, kamene, smíšeného nebo hrázděného zdiva, tvárnic na maltu vápennou nebo vápenocementovou s podílem konstrukcí přes 25 do 30 %</t>
  </si>
  <si>
    <t>1890481040</t>
  </si>
  <si>
    <t>https://podminky.urs.cz/item/CS_URS_2021_02/981011315</t>
  </si>
  <si>
    <t>3,7*5,91*4,5"m.č. 107</t>
  </si>
  <si>
    <t>14,5*2,4*2,5"m.č. 109-112</t>
  </si>
  <si>
    <t>7,0*7,9*2,5"m.č. 113-115</t>
  </si>
  <si>
    <t>128</t>
  </si>
  <si>
    <t>R_952903001</t>
  </si>
  <si>
    <t>Čištění budov při provádění oprav a udržovacích prací odstraněním slámy</t>
  </si>
  <si>
    <t>1092599528</t>
  </si>
  <si>
    <t>6,4*7,4"půda bouraného objektu</t>
  </si>
  <si>
    <t>23,84*8,33"půda opravovaného objektu</t>
  </si>
  <si>
    <t>129</t>
  </si>
  <si>
    <t>961044111</t>
  </si>
  <si>
    <t>Bourání základů z betonu prostého</t>
  </si>
  <si>
    <t>-1021980899</t>
  </si>
  <si>
    <t>https://podminky.urs.cz/item/CS_URS_2021_02/961044111</t>
  </si>
  <si>
    <t>"základové pasy</t>
  </si>
  <si>
    <t>"předpokládaná hloubka základové spáry 1,0m pod terénem</t>
  </si>
  <si>
    <t>2*6,88*0,5*1,0"m.č. 101-106</t>
  </si>
  <si>
    <t>18,1*0,6*1,0+6,1*0,6*1,0+3*2,0*0,6*1,0"m.č.109-112</t>
  </si>
  <si>
    <t>"základové patky</t>
  </si>
  <si>
    <t>10*0,3*0,3*1,0"sloupy dřevníku</t>
  </si>
  <si>
    <t>130</t>
  </si>
  <si>
    <t>961055111</t>
  </si>
  <si>
    <t>Bourání základů z betonu železového</t>
  </si>
  <si>
    <t>1028050503</t>
  </si>
  <si>
    <t>https://podminky.urs.cz/item/CS_URS_2021_02/961055111</t>
  </si>
  <si>
    <t>2*1,09*1,09*0,2+2*4,8*1,09*0,2+1,09*4,96*0,2"m.č. 105 (kanál)</t>
  </si>
  <si>
    <t>131</t>
  </si>
  <si>
    <t>962032231</t>
  </si>
  <si>
    <t>Bourání zdiva nadzákladového z cihel nebo tvárnic z cihel pálených nebo vápenopískových, na maltu vápennou nebo vápenocementovou, objemu přes 1 m3</t>
  </si>
  <si>
    <t>528384823</t>
  </si>
  <si>
    <t>https://podminky.urs.cz/item/CS_URS_2021_02/962032231</t>
  </si>
  <si>
    <t>"příčky a stěny</t>
  </si>
  <si>
    <t>3,02*3,42*0,19-(0,75*2,1+0,95*2,1)*0,19"stěna 101/102)103)</t>
  </si>
  <si>
    <t>(1,51+0,83)*3,42*0,1"příčka 102/103</t>
  </si>
  <si>
    <t>1,1*3,42*0,9"příčka 103</t>
  </si>
  <si>
    <t>4,26*3,42*0,18-0,9*2,1*0,18-0,58*0,18*3,42"příčka 104/101(103)</t>
  </si>
  <si>
    <t>3,02*3,42*0,18-0,95*2,1*0,18"příčka 101/105</t>
  </si>
  <si>
    <t>3,89*3,42*0,32"stěna 104/105</t>
  </si>
  <si>
    <t>132</t>
  </si>
  <si>
    <t>962032631</t>
  </si>
  <si>
    <t>Bourání zdiva nadzákladového z cihel nebo tvárnic komínového z cihel pálených, šamotových nebo vápenopískových nad střechou na maltu vápennou nebo vápenocementovou</t>
  </si>
  <si>
    <t>1603073066</t>
  </si>
  <si>
    <t>https://podminky.urs.cz/item/CS_URS_2021_02/962032631</t>
  </si>
  <si>
    <t>0,58*0,58*8,0</t>
  </si>
  <si>
    <t>133</t>
  </si>
  <si>
    <t>962081131</t>
  </si>
  <si>
    <t>Bourání zdiva příček nebo vybourání otvorů ze skleněných tvárnic, tl. do 100 mm</t>
  </si>
  <si>
    <t>1099738180</t>
  </si>
  <si>
    <t>https://podminky.urs.cz/item/CS_URS_2021_02/962081131</t>
  </si>
  <si>
    <t>1,95*1,41*3+1,98*1,43"m.č. 105, 106</t>
  </si>
  <si>
    <t>134</t>
  </si>
  <si>
    <t>964051111</t>
  </si>
  <si>
    <t>Bourání samostatných trámů, průvlaků nebo pásů ze železobetonu bez přerušení výztuže, průřezu do 0,10 m2</t>
  </si>
  <si>
    <t>416772189</t>
  </si>
  <si>
    <t>https://podminky.urs.cz/item/CS_URS_2021_02/964051111</t>
  </si>
  <si>
    <t>0,2*0,5*3,0"překlad v oplocení</t>
  </si>
  <si>
    <t>135</t>
  </si>
  <si>
    <t>965042141</t>
  </si>
  <si>
    <t>Bourání mazanin betonových nebo z litého asfaltu tl. do 100 mm, plochy přes 4 m2</t>
  </si>
  <si>
    <t>-432631053</t>
  </si>
  <si>
    <t>https://podminky.urs.cz/item/CS_URS_2021_02/965042141</t>
  </si>
  <si>
    <t>"bourané objekty</t>
  </si>
  <si>
    <t>3,7*6,68*0,1+2,64*5,68*0,1"m.č. 107, 108</t>
  </si>
  <si>
    <t>2,87*14,4*0,1"m.č.109-112</t>
  </si>
  <si>
    <t>3,09*7,95*0,1+3,92*8,58*0,1"m.č. 113-115</t>
  </si>
  <si>
    <t>2,81*2,44*0,1"dřevěný altán</t>
  </si>
  <si>
    <t>136</t>
  </si>
  <si>
    <t>965042241</t>
  </si>
  <si>
    <t>Bourání mazanin betonových nebo z litého asfaltu tl. přes 100 mm, plochy přes 4 m2</t>
  </si>
  <si>
    <t>-1526727602</t>
  </si>
  <si>
    <t>https://podminky.urs.cz/item/CS_URS_2021_02/965042241</t>
  </si>
  <si>
    <t>22,46*6,88*0,15"m.č. 101-106</t>
  </si>
  <si>
    <t>137</t>
  </si>
  <si>
    <t>966051111</t>
  </si>
  <si>
    <t>Bourání palisád betonových osazených v řadě</t>
  </si>
  <si>
    <t>-934318873</t>
  </si>
  <si>
    <t>https://podminky.urs.cz/item/CS_URS_2021_02/966051111</t>
  </si>
  <si>
    <t>2,5"u objektu sociál. zázemí</t>
  </si>
  <si>
    <t>138</t>
  </si>
  <si>
    <t>968062354</t>
  </si>
  <si>
    <t>Vybourání dřevěných rámů oken s křídly, dveřních zárubní, vrat, stěn, ostění nebo obkladů rámů oken s křídly dvojitých, plochy do 1 m2</t>
  </si>
  <si>
    <t>-1908671346</t>
  </si>
  <si>
    <t>https://podminky.urs.cz/item/CS_URS_2021_02/968062354</t>
  </si>
  <si>
    <t>0,5*0,47"m.č. 107/108</t>
  </si>
  <si>
    <t>0,73*0,63+1,1*0,82"m.č. 113/114</t>
  </si>
  <si>
    <t>"opravovaný objekt</t>
  </si>
  <si>
    <t>0,41*0,7"m.č. 102</t>
  </si>
  <si>
    <t>139</t>
  </si>
  <si>
    <t>968062356</t>
  </si>
  <si>
    <t>Vybourání dřevěných rámů oken s křídly, dveřních zárubní, vrat, stěn, ostění nebo obkladů rámů oken s křídly dvojitých, plochy do 4 m2</t>
  </si>
  <si>
    <t>1661012468</t>
  </si>
  <si>
    <t>https://podminky.urs.cz/item/CS_URS_2021_02/968062356</t>
  </si>
  <si>
    <t>1,71*1,51+1,71*1,52"m.č. 103, 104</t>
  </si>
  <si>
    <t>140</t>
  </si>
  <si>
    <t>968062455</t>
  </si>
  <si>
    <t>Vybourání dřevěných rámů oken s křídly, dveřních zárubní, vrat, stěn, ostění nebo obkladů dveřních zárubní, plochy do 2 m2</t>
  </si>
  <si>
    <t>-1748534339</t>
  </si>
  <si>
    <t>https://podminky.urs.cz/item/CS_URS_2021_02/968062455</t>
  </si>
  <si>
    <t>0,915*2,1+0,75*2,1+0,95*2,1*2+0,9*2,1"m.č. 101</t>
  </si>
  <si>
    <t>141</t>
  </si>
  <si>
    <t>968062456</t>
  </si>
  <si>
    <t>Vybourání dřevěných rámů oken s křídly, dveřních zárubní, vrat, stěn, ostění nebo obkladů dveřních zárubní, plochy přes 2 m2</t>
  </si>
  <si>
    <t>205181208</t>
  </si>
  <si>
    <t>https://podminky.urs.cz/item/CS_URS_2021_02/968062456</t>
  </si>
  <si>
    <t>1,67*1,51+0,86*1,51+0,91*1,77"m.č. 109-112</t>
  </si>
  <si>
    <t>1,07*1,84+1,08*1,86"m.č. 113, 114</t>
  </si>
  <si>
    <t>142</t>
  </si>
  <si>
    <t>968062558</t>
  </si>
  <si>
    <t>Vybourání dřevěných rámů oken s křídly, dveřních zárubní, vrat, stěn, ostění nebo obkladů vrat, plochy do 5 m2</t>
  </si>
  <si>
    <t>1355977395</t>
  </si>
  <si>
    <t>https://podminky.urs.cz/item/CS_URS_2021_02/968062558</t>
  </si>
  <si>
    <t>2,125*1,87"m.č. 108</t>
  </si>
  <si>
    <t>2,93*1,9"m.č. 114</t>
  </si>
  <si>
    <t>143</t>
  </si>
  <si>
    <t>968062559</t>
  </si>
  <si>
    <t>Vybourání dřevěných rámů oken s křídly, dveřních zárubní, vrat, stěn, ostění nebo obkladů vrat, plochy přes 5 m2</t>
  </si>
  <si>
    <t>645857048</t>
  </si>
  <si>
    <t>https://podminky.urs.cz/item/CS_URS_2021_02/968062559</t>
  </si>
  <si>
    <t>3,2*2,6*3"m.č. 105, 106</t>
  </si>
  <si>
    <t>144</t>
  </si>
  <si>
    <t>968072558</t>
  </si>
  <si>
    <t>Vybourání kovových rámů oken s křídly, dveřních zárubní, vrat, stěn, ostění nebo obkladů vrat, mimo posuvných a skládacích, plochy do 5 m2</t>
  </si>
  <si>
    <t>-2096417590</t>
  </si>
  <si>
    <t>https://podminky.urs.cz/item/CS_URS_2021_02/968072558</t>
  </si>
  <si>
    <t>2,70*1,93"m.č. 115</t>
  </si>
  <si>
    <t>145</t>
  </si>
  <si>
    <t>R_968072866</t>
  </si>
  <si>
    <t>Vybourání kovových rámů oken s křídly, dveřních zárubní, vrat, stěn, ostění nebo obkladů z vlnitého plechu, plochy přes 2 m2</t>
  </si>
  <si>
    <t>750801939</t>
  </si>
  <si>
    <t>6,88*3,42"m.č. 106</t>
  </si>
  <si>
    <t>997</t>
  </si>
  <si>
    <t>Přesun sutě</t>
  </si>
  <si>
    <t>146</t>
  </si>
  <si>
    <t>997013501</t>
  </si>
  <si>
    <t>Odvoz suti a vybouraných hmot na skládku nebo meziskládku se složením, na vzdálenost do 1 km</t>
  </si>
  <si>
    <t>1953390528</t>
  </si>
  <si>
    <t>https://podminky.urs.cz/item/CS_URS_2021_02/997013501</t>
  </si>
  <si>
    <t>147</t>
  </si>
  <si>
    <t>997013509</t>
  </si>
  <si>
    <t>Odvoz suti a vybouraných hmot na skládku nebo meziskládku se složením, na vzdálenost Příplatek k ceně za každý další i započatý 1 km přes 1 km</t>
  </si>
  <si>
    <t>-499156549</t>
  </si>
  <si>
    <t>https://podminky.urs.cz/item/CS_URS_2021_02/997013509</t>
  </si>
  <si>
    <t>30*546,937</t>
  </si>
  <si>
    <t>148</t>
  </si>
  <si>
    <t>997013607</t>
  </si>
  <si>
    <t>Poplatek za uložení stavebního odpadu na skládce (skládkovné) z tašek a keramických výrobků zatříděného do Katalogu odpadů pod kódem 17 01 03</t>
  </si>
  <si>
    <t>-1763921354</t>
  </si>
  <si>
    <t>https://podminky.urs.cz/item/CS_URS_2021_02/997013607</t>
  </si>
  <si>
    <t>0,019+0,007+(33,312+1,344)</t>
  </si>
  <si>
    <t>149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</si>
  <si>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</si>
  <si>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</si>
  <si>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1595532996</t>
  </si>
  <si>
    <t>https://podminky.urs.cz/item/CS_URS_2021_02/997013609</t>
  </si>
  <si>
    <t>(6,642+115,7+8,758+23,674+4,289+0,609+0,72+32,142+50,994+6,500+6,264+7,985+2,426+6,237+0,010+0,269+7,493+15,712+14,269)+0,055</t>
  </si>
  <si>
    <t>150</t>
  </si>
  <si>
    <t>997013631</t>
  </si>
  <si>
    <t>Poplatek za uložení stavebního odpadu na skládce (skládkovné) směsného stavebního a demoličního zatříděného do Katalogu odpadů pod kódem 17 09 04</t>
  </si>
  <si>
    <t>-579974775</t>
  </si>
  <si>
    <t>https://podminky.urs.cz/item/CS_URS_2021_02/997013631</t>
  </si>
  <si>
    <t>178,009+0,309</t>
  </si>
  <si>
    <t>151</t>
  </si>
  <si>
    <t>997013811</t>
  </si>
  <si>
    <t>Poplatek za uložení stavebního odpadu na skládce (skládkovné) dřevěného zatříděného do Katalogu odpadů pod kódem 17 02 01</t>
  </si>
  <si>
    <t>1062721590</t>
  </si>
  <si>
    <t>https://podminky.urs.cz/item/CS_URS_2021_02/997013811</t>
  </si>
  <si>
    <t>(0,141+0,280+0,825+0,63+0,572+1,298)+(1,619+1,812+1,390+2,291+2,508+0,130+0,446)</t>
  </si>
  <si>
    <t>152</t>
  </si>
  <si>
    <t>997013813</t>
  </si>
  <si>
    <t>Poplatek za uložení stavebního odpadu na skládce (skládkovné) z plastických hmot zatříděného do Katalogu odpadů pod kódem 17 02 03</t>
  </si>
  <si>
    <t>-2026450586</t>
  </si>
  <si>
    <t>https://podminky.urs.cz/item/CS_URS_2021_02/997013813</t>
  </si>
  <si>
    <t>0,006+0,002+0,001+0,001</t>
  </si>
  <si>
    <t>153</t>
  </si>
  <si>
    <t>997013821</t>
  </si>
  <si>
    <t>Poplatek za uložení stavebního odpadu na skládce (skládkovné) ze stavebních materiálů obsahujících azbest zatříděných do Katalogu odpadů pod kódem 17 06 05</t>
  </si>
  <si>
    <t>-1783330252</t>
  </si>
  <si>
    <t>https://podminky.urs.cz/item/CS_URS_2021_02/997013821</t>
  </si>
  <si>
    <t>0,418+0,045</t>
  </si>
  <si>
    <t>998</t>
  </si>
  <si>
    <t>Přesun hmot</t>
  </si>
  <si>
    <t>154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</si>
  <si>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</si>
  <si>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</si>
  <si>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268830570</t>
  </si>
  <si>
    <t>https://podminky.urs.cz/item/CS_URS_2021_02/998017002</t>
  </si>
  <si>
    <t>PSV</t>
  </si>
  <si>
    <t>Práce a dodávky PSV</t>
  </si>
  <si>
    <t>711</t>
  </si>
  <si>
    <t>Izolace proti vodě, vlhkosti a plynům</t>
  </si>
  <si>
    <t>155</t>
  </si>
  <si>
    <t>711111001</t>
  </si>
  <si>
    <t>Provedení izolace proti zemní vlhkosti natěradly a tmely za studena na ploše vodorovné V nátěrem penetračním</t>
  </si>
  <si>
    <t>-1997526980</t>
  </si>
  <si>
    <t>https://podminky.urs.cz/item/CS_URS_2021_02/711111001</t>
  </si>
  <si>
    <t>6,92*22,46"informační centrum</t>
  </si>
  <si>
    <t>7*7,95"objekt sociál. zázemí</t>
  </si>
  <si>
    <t>4,2*1,8+0,74*1,5+12,0*0,6"přístřešek</t>
  </si>
  <si>
    <t>(7,4+7,44)*0,5"zděný plot dvorku</t>
  </si>
  <si>
    <t>156</t>
  </si>
  <si>
    <t>11163153</t>
  </si>
  <si>
    <t>emulze asfaltová penetrační</t>
  </si>
  <si>
    <t>litr</t>
  </si>
  <si>
    <t>47931364</t>
  </si>
  <si>
    <t>234,363</t>
  </si>
  <si>
    <t>234,363*0,00033 'Přepočtené koeficientem množství</t>
  </si>
  <si>
    <t>157</t>
  </si>
  <si>
    <t>711112001</t>
  </si>
  <si>
    <t>Provedení izolace proti zemní vlhkosti natěradly a tmely za studena na ploše svislé S nátěrem penetračním</t>
  </si>
  <si>
    <t>-1147629354</t>
  </si>
  <si>
    <t>https://podminky.urs.cz/item/CS_URS_2021_02/711112001</t>
  </si>
  <si>
    <t>"zpětný spoj u obvodové stěny</t>
  </si>
  <si>
    <t>(2*23,84+2*8,33)*(0,21*1,0)"inform. centrum</t>
  </si>
  <si>
    <t>(2*7,0+2*7,95)*(0,21+0,87)"objekt sociál. zázemí</t>
  </si>
  <si>
    <t>(1,8+4,02+2,6+1,5+0,74+2,67)*(0,21+0,87)"přístřešek (technická místnost)</t>
  </si>
  <si>
    <t>(7,4+0,45+0,45+0,15+3,08+2*0,15+0,45+2,98+0,15+0,45)*1,35+(7,44+0,45+0,45+0,15+3,1+2*0,15+0,45+3,0+0,15+0,45)*1,35"zděný plot na dvorku</t>
  </si>
  <si>
    <t>158</t>
  </si>
  <si>
    <t>-1991654902</t>
  </si>
  <si>
    <t>103,129</t>
  </si>
  <si>
    <t>103,129*0,00034 'Přepočtené koeficientem množství</t>
  </si>
  <si>
    <t>159</t>
  </si>
  <si>
    <t>711141559</t>
  </si>
  <si>
    <t>Provedení izolace proti zemní vlhkosti pásy přitavením NAIP na ploše vodorovné V</t>
  </si>
  <si>
    <t>-1420309110</t>
  </si>
  <si>
    <t>https://podminky.urs.cz/item/CS_URS_2021_02/711141559</t>
  </si>
  <si>
    <t>6,92*22,46+(2*23,384+2*6,92)*0,8"inform. centrum</t>
  </si>
  <si>
    <t>(4,2*1,8+0,74*1,5)+12,0*0,6"přístřešek</t>
  </si>
  <si>
    <t>160</t>
  </si>
  <si>
    <t>62832000</t>
  </si>
  <si>
    <t>pás asfaltový natavitelný oxidovaný tl 3,0mm typu V60 S30 s vložkou ze skleněné rohože, s jemnozrnným minerálním posypem</t>
  </si>
  <si>
    <t>-1431659750</t>
  </si>
  <si>
    <t>282,85</t>
  </si>
  <si>
    <t>282,85*1,1655 'Přepočtené koeficientem množství</t>
  </si>
  <si>
    <t>161</t>
  </si>
  <si>
    <t>711142559</t>
  </si>
  <si>
    <t>Provedení izolace proti zemní vlhkosti pásy přitavením NAIP na ploše svislé S</t>
  </si>
  <si>
    <t>-1111954077</t>
  </si>
  <si>
    <t>https://podminky.urs.cz/item/CS_URS_2021_02/711142559</t>
  </si>
  <si>
    <t>162</t>
  </si>
  <si>
    <t>62853003</t>
  </si>
  <si>
    <t>pás asfaltový natavitelný modifikovaný SBS tl 3,5mm s vložkou ze skleněné tkaniny a spalitelnou PE fólií nebo jemnozrnným minerálním posypem na horním povrchu</t>
  </si>
  <si>
    <t>1281502594</t>
  </si>
  <si>
    <t>103,129*1,221 'Přepočtené koeficientem množství</t>
  </si>
  <si>
    <t>163</t>
  </si>
  <si>
    <t>711161222</t>
  </si>
  <si>
    <t>Izolace proti zemní vlhkosti a beztlakové vodě nopovými fóliemi na ploše svislé S vrstva ochranná, odvětrávací a drenážní s nakašírovanou filtrační textilií výška nopku 8,0 mm, tl. fólie do 0,6 mm</t>
  </si>
  <si>
    <t>-966112038</t>
  </si>
  <si>
    <t>https://podminky.urs.cz/item/CS_URS_2021_02/711161222</t>
  </si>
  <si>
    <t>0,87*(2*23,84+2*8,33)"inform. centrum</t>
  </si>
  <si>
    <t>0,8*(7+7+7,95+7,95)"objekt sociál. zázemí</t>
  </si>
  <si>
    <t>(7,4+0,45+0,45+0,15+3,08+2*0,15+0,45+2,98+0,15+0,45)*0,71+(7,44+0,45+0,45+0,15+3,1+2*0,15+0,45+3,0+0,15+0,45)*0,71"zděný plot dvorku</t>
  </si>
  <si>
    <t>164</t>
  </si>
  <si>
    <t>711491176</t>
  </si>
  <si>
    <t>Provedení doplňků izolace proti vodě textilií připevnění izolace ukončovací lištou</t>
  </si>
  <si>
    <t>-1336783541</t>
  </si>
  <si>
    <t>https://podminky.urs.cz/item/CS_URS_2021_02/711491176</t>
  </si>
  <si>
    <t>2*23,84+2*8,33"inform. centrum</t>
  </si>
  <si>
    <t>7+7+7,95+7,95"objekt sociál. zázemí</t>
  </si>
  <si>
    <t>(7,4+0,45+0,45+0,15+3,08+2*0,15+0,45+2,98+0,15+0,45)+(7,44+0,45+0,45+0,15+3,1+2*0,15+0,45+3,0+0,15+0,45)"zděný plot dvorku</t>
  </si>
  <si>
    <t>165</t>
  </si>
  <si>
    <t>28323009</t>
  </si>
  <si>
    <t>lišta ukončovací pro drenážní fólie profilované tl 8mm</t>
  </si>
  <si>
    <t>372922181</t>
  </si>
  <si>
    <t>126,04</t>
  </si>
  <si>
    <t>126,04*1,02 'Přepočtené koeficientem množství</t>
  </si>
  <si>
    <t>166</t>
  </si>
  <si>
    <t>711491471</t>
  </si>
  <si>
    <t>Provedení pojistné izolace proti vodě fólií položenou volně s přelepením spojů na ploše vodorovné V</t>
  </si>
  <si>
    <t>-1484332236</t>
  </si>
  <si>
    <t>https://podminky.urs.cz/item/CS_URS_2021_02/711491471</t>
  </si>
  <si>
    <t>24,5*9,1"strop inform. centrum</t>
  </si>
  <si>
    <t>167</t>
  </si>
  <si>
    <t>62832001</t>
  </si>
  <si>
    <t>pás asfaltový natavitelný oxidovaný tl 3,5mm typu V60 S35 s vložkou ze skleněné rohože, s jemnozrnným minerálním posypem</t>
  </si>
  <si>
    <t>163740032</t>
  </si>
  <si>
    <t>222,95</t>
  </si>
  <si>
    <t>222,95*1,0605 'Přepočtené koeficientem množství</t>
  </si>
  <si>
    <t>168</t>
  </si>
  <si>
    <t>998711102</t>
  </si>
  <si>
    <t>Přesun hmot pro izolace proti vodě, vlhkosti a plynům stanovený z hmotnosti přesunovaného materiálu vodorovná dopravní vzdálenost do 50 m v objektech výšky přes 6 do 12 m</t>
  </si>
  <si>
    <t>2145597023</t>
  </si>
  <si>
    <t>https://podminky.urs.cz/item/CS_URS_2021_02/998711102</t>
  </si>
  <si>
    <t>169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</si>
  <si>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</si>
  <si>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</si>
  <si>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1020147813</t>
  </si>
  <si>
    <t>https://podminky.urs.cz/item/CS_URS_2021_02/998711181</t>
  </si>
  <si>
    <t>713</t>
  </si>
  <si>
    <t>Izolace tepelné</t>
  </si>
  <si>
    <t>170</t>
  </si>
  <si>
    <t>713111111</t>
  </si>
  <si>
    <t>Montáž tepelné izolace stropů rohožemi, pásy, dílci, deskami, bloky (izolační materiál ve specifikaci) vrchem bez překrytí lepenkou kladenými volně</t>
  </si>
  <si>
    <t>1214540551</t>
  </si>
  <si>
    <t>https://podminky.urs.cz/item/CS_URS_2021_02/713111111</t>
  </si>
  <si>
    <t>6,32*7,27+7,0*7,95</t>
  </si>
  <si>
    <t>171</t>
  </si>
  <si>
    <t>63152381</t>
  </si>
  <si>
    <t>deska tepelně izolační minerální kontaktních pro podhledy finální s povrchovou úpravou λ=0,037 tl 140mm</t>
  </si>
  <si>
    <t>904820359</t>
  </si>
  <si>
    <t>7,0*7,95</t>
  </si>
  <si>
    <t>55,65*1,02 'Přepočtené koeficientem množství</t>
  </si>
  <si>
    <t>172</t>
  </si>
  <si>
    <t>63152382</t>
  </si>
  <si>
    <t>deska tepelně izolační minerální kontaktních pro podhledy finální s povrchovou úpravou λ=0,037 tl 160mm</t>
  </si>
  <si>
    <t>545180706</t>
  </si>
  <si>
    <t>6,32*7,27</t>
  </si>
  <si>
    <t>45,946*1,02 'Přepočtené koeficientem množství</t>
  </si>
  <si>
    <t>173</t>
  </si>
  <si>
    <t>713121111</t>
  </si>
  <si>
    <t>Montáž tepelné izolace podlah rohožemi, pásy, deskami, dílci, bloky (izolační materiál ve specifikaci) kladenými volně jednovrstvá</t>
  </si>
  <si>
    <t>-1552451839</t>
  </si>
  <si>
    <t>https://podminky.urs.cz/item/CS_URS_2021_02/713121111</t>
  </si>
  <si>
    <t>3,2+22,1+3,76+2,47+1,99+2,57+119,19"podlahová plocha</t>
  </si>
  <si>
    <t>1,06*0,49+1,06*0,14+2*0,9*0,14+3*0,8*0,14+1,96*0,72+1,96*0,69"dveře</t>
  </si>
  <si>
    <t>9,36+2,46+5,38+5,61+3,88+5,19+5,92"podlahová plocha</t>
  </si>
  <si>
    <t>1,16*0,5+4*0,8*0,14+4*0,9*0,14+1,1*0,14"dveře</t>
  </si>
  <si>
    <t>174</t>
  </si>
  <si>
    <t>28375014</t>
  </si>
  <si>
    <t>deska EPS 70 pro konstrukce s malým zatížením λ=0,039 tl 150mm</t>
  </si>
  <si>
    <t>-1741511404</t>
  </si>
  <si>
    <t>198,785</t>
  </si>
  <si>
    <t>198,785*1,02 'Přepočtené koeficientem množství</t>
  </si>
  <si>
    <t>175</t>
  </si>
  <si>
    <t>-1601391001</t>
  </si>
  <si>
    <t>4,78*1,8+0,74*1,78"m.č. 108</t>
  </si>
  <si>
    <t>176</t>
  </si>
  <si>
    <t>63141194</t>
  </si>
  <si>
    <t>deska tepelně izolační minerální do šikmých střech a stěn  λ=0,035-0,038 tl 160mm</t>
  </si>
  <si>
    <t>-367175456</t>
  </si>
  <si>
    <t>9,921</t>
  </si>
  <si>
    <t>9,921*1,02 'Přepočtené koeficientem množství</t>
  </si>
  <si>
    <t>177</t>
  </si>
  <si>
    <t>713121121</t>
  </si>
  <si>
    <t>Montáž tepelné izolace podlah rohožemi, pásy, deskami, dílci, bloky (izolační materiál ve specifikaci) kladenými volně dvouvrstvá</t>
  </si>
  <si>
    <t>-543665761</t>
  </si>
  <si>
    <t>https://podminky.urs.cz/item/CS_URS_2021_02/713121121</t>
  </si>
  <si>
    <t>24,5*9,1"klenbový strop</t>
  </si>
  <si>
    <t>178</t>
  </si>
  <si>
    <t>63152102</t>
  </si>
  <si>
    <t>pás tepelně izolační univerzální λ=0,032-0,033 tl 140mm</t>
  </si>
  <si>
    <t>-884745446</t>
  </si>
  <si>
    <t>222,95*2,04 'Přepočtené koeficientem množství</t>
  </si>
  <si>
    <t>179</t>
  </si>
  <si>
    <t>63152104</t>
  </si>
  <si>
    <t>pás tepelně izolační univerzální λ=0,032-0,033 tl 160mm</t>
  </si>
  <si>
    <t>-1160952245</t>
  </si>
  <si>
    <t>180</t>
  </si>
  <si>
    <t>713131151</t>
  </si>
  <si>
    <t>Montáž tepelné izolace stěn rohožemi, pásy, deskami, dílci, bloky (izolační materiál ve specifikaci) vložením jednovrstvě</t>
  </si>
  <si>
    <t>2115299648</t>
  </si>
  <si>
    <t>https://podminky.urs.cz/item/CS_URS_2021_02/713131151</t>
  </si>
  <si>
    <t>"na styk příček a stropu</t>
  </si>
  <si>
    <t>(1,49+2,37)*0,14"m.č. 101/102</t>
  </si>
  <si>
    <t>3,97*0,14+2,95*0,14"m.č. 103-106/102</t>
  </si>
  <si>
    <t>3*1,9*0,14"m.č. 102-103/104, 104/105, 105/106</t>
  </si>
  <si>
    <t>6,92*0,14"m.č. 103-106/107</t>
  </si>
  <si>
    <t>181</t>
  </si>
  <si>
    <t>63148151</t>
  </si>
  <si>
    <t>deska tepelně izolační minerální univerzální λ=0,033-0,035 tl 50mm</t>
  </si>
  <si>
    <t>-242251159</t>
  </si>
  <si>
    <t>3,276</t>
  </si>
  <si>
    <t>3,276*1,05 'Přepočtené koeficientem množství</t>
  </si>
  <si>
    <t>182</t>
  </si>
  <si>
    <t>713151121</t>
  </si>
  <si>
    <t>Montáž tepelné izolace střech šikmých rohožemi, pásy, deskami (izolační materiál ve specifikaci) kladenými volně pod krokve</t>
  </si>
  <si>
    <t>-374123233</t>
  </si>
  <si>
    <t>https://podminky.urs.cz/item/CS_URS_2021_02/713151121</t>
  </si>
  <si>
    <t>183</t>
  </si>
  <si>
    <t>63141192</t>
  </si>
  <si>
    <t>deska tepelně izolační minerální do šikmých střech a stěn  λ=0,035-0,038 tl 140mm</t>
  </si>
  <si>
    <t>596035287</t>
  </si>
  <si>
    <t>184</t>
  </si>
  <si>
    <t>713191132</t>
  </si>
  <si>
    <t>Montáž tepelné izolace stavebních konstrukcí - doplňky a konstrukční součásti podlah, stropů vrchem nebo střech překrytím fólií separační z PE</t>
  </si>
  <si>
    <t>-2016172480</t>
  </si>
  <si>
    <t>https://podminky.urs.cz/item/CS_URS_2021_02/713191132</t>
  </si>
  <si>
    <t>5,38+1,1*0,3"m.č. 108</t>
  </si>
  <si>
    <t>185</t>
  </si>
  <si>
    <t>28323100</t>
  </si>
  <si>
    <t>fólie LDPE (750 kg/m3) proti zemní vlhkosti nad úrovní terénu tl 0,8mm</t>
  </si>
  <si>
    <t>1323440616</t>
  </si>
  <si>
    <t>45,196</t>
  </si>
  <si>
    <t>45,196*1,1655 'Přepočtené koeficientem množství</t>
  </si>
  <si>
    <t>186</t>
  </si>
  <si>
    <t>713471211</t>
  </si>
  <si>
    <t>Montáž izolace tepelné potrubí, ohybů, přírub, armatur nebo tvarovek snímatelnými pouzdry s vrstvenou izolací s upevněním na suchý zip (izolační materiál ve specifikaci) potrubí</t>
  </si>
  <si>
    <t>405542996</t>
  </si>
  <si>
    <t>https://podminky.urs.cz/item/CS_URS_2021_02/713471211</t>
  </si>
  <si>
    <t>187</t>
  </si>
  <si>
    <t>R_M631537_1</t>
  </si>
  <si>
    <t>potrubní izolační pouzdro z kamenné vlny tl. 20mm, pro potrubí 20x2,8 mm; min.0,035W/mK</t>
  </si>
  <si>
    <t>-498671555</t>
  </si>
  <si>
    <t>30*1,05 'Přepočtené koeficientem množství</t>
  </si>
  <si>
    <t>188</t>
  </si>
  <si>
    <t>R_M631537_2</t>
  </si>
  <si>
    <t>potrubní izolační pouzdro z kamenné vlny tl. 20mm, pro potrubí 20x3,4 mm; min.0,035W/mK</t>
  </si>
  <si>
    <t>340157737</t>
  </si>
  <si>
    <t>40*1,05 'Přepočtené koeficientem množství</t>
  </si>
  <si>
    <t>189</t>
  </si>
  <si>
    <t>R_M631537_3</t>
  </si>
  <si>
    <t>potrubní izolační pouzdro z kamenné vlny tl. 20mm, pro potrubí 20x3,5 mm; min.0,035W/mK</t>
  </si>
  <si>
    <t>842582712</t>
  </si>
  <si>
    <t>20*1,05 'Přepočtené koeficientem množství</t>
  </si>
  <si>
    <t>190</t>
  </si>
  <si>
    <t>R_M631537_4</t>
  </si>
  <si>
    <t>potrubní izolační pouzdro z kamenné vlny tl. 20mm, pro potrubí 20x4,2 mm; min.0,035W/mK</t>
  </si>
  <si>
    <t>759141311</t>
  </si>
  <si>
    <t>191</t>
  </si>
  <si>
    <t>R_M631537_5</t>
  </si>
  <si>
    <t>potrubní izolační pouzdro z kamenné vlny tl. 20mm, pro potrubí 20x4,4 mm; min.0,035W/mK</t>
  </si>
  <si>
    <t>412393873</t>
  </si>
  <si>
    <t>10*1,05 'Přepočtené koeficientem množství</t>
  </si>
  <si>
    <t>192</t>
  </si>
  <si>
    <t>998713102</t>
  </si>
  <si>
    <t>Přesun hmot pro izolace tepelné stanovený z hmotnosti přesunovaného materiálu vodorovná dopravní vzdálenost do 50 m v objektech výšky přes 6 m do 12 m</t>
  </si>
  <si>
    <t>-524706871</t>
  </si>
  <si>
    <t>https://podminky.urs.cz/item/CS_URS_2021_02/998713102</t>
  </si>
  <si>
    <t>193</t>
  </si>
  <si>
    <t>998713181</t>
  </si>
  <si>
    <t>Přesun hmot pro izolace tepelné stanovený z hmotnosti přesunovaného materiálu Příplatek k cenám za přesun prováděný bez použití mechanizace pro jakoukoliv výšku objektu</t>
  </si>
  <si>
    <t>265932865</t>
  </si>
  <si>
    <t>https://podminky.urs.cz/item/CS_URS_2021_02/998713181</t>
  </si>
  <si>
    <t>721</t>
  </si>
  <si>
    <t>Zdravotechnika - vnitřní kanalizace</t>
  </si>
  <si>
    <t>194</t>
  </si>
  <si>
    <t>721171803</t>
  </si>
  <si>
    <t>Demontáž potrubí z novodurových trub odpadních nebo připojovacích do D 75</t>
  </si>
  <si>
    <t>1921947049</t>
  </si>
  <si>
    <t>https://podminky.urs.cz/item/CS_URS_2021_02/721171803</t>
  </si>
  <si>
    <t>1+2"m.č. 102, 103</t>
  </si>
  <si>
    <t>195</t>
  </si>
  <si>
    <t>721173724</t>
  </si>
  <si>
    <t>Potrubí z trub polyetylenových svařované připojovací DN 70</t>
  </si>
  <si>
    <t>155953134</t>
  </si>
  <si>
    <t>https://podminky.urs.cz/item/CS_URS_2021_02/721173724</t>
  </si>
  <si>
    <t>196</t>
  </si>
  <si>
    <t>721174005</t>
  </si>
  <si>
    <t>Potrubí z trub polypropylenových svodné (ležaté) DN 110</t>
  </si>
  <si>
    <t>1953747647</t>
  </si>
  <si>
    <t>https://podminky.urs.cz/item/CS_URS_2021_02/721174005</t>
  </si>
  <si>
    <t>197</t>
  </si>
  <si>
    <t>721174042</t>
  </si>
  <si>
    <t>Potrubí z trub polypropylenových připojovací DN 40</t>
  </si>
  <si>
    <t>1341271076</t>
  </si>
  <si>
    <t>https://podminky.urs.cz/item/CS_URS_2021_02/721174042</t>
  </si>
  <si>
    <t>198</t>
  </si>
  <si>
    <t>721174043</t>
  </si>
  <si>
    <t>Potrubí z trub polypropylenových připojovací DN 50</t>
  </si>
  <si>
    <t>-1798070704</t>
  </si>
  <si>
    <t>https://podminky.urs.cz/item/CS_URS_2021_02/721174043</t>
  </si>
  <si>
    <t>199</t>
  </si>
  <si>
    <t>721175201</t>
  </si>
  <si>
    <t>Plastové potrubí odhlučněné třívrstvé připojovací DN 32</t>
  </si>
  <si>
    <t>1535359333</t>
  </si>
  <si>
    <t>https://podminky.urs.cz/item/CS_URS_2021_02/721175201</t>
  </si>
  <si>
    <t>200</t>
  </si>
  <si>
    <t>721210812</t>
  </si>
  <si>
    <t>Demontáž kanalizačního příslušenství vpustí podlahových z kyselinovzdorné kameniny DN 70</t>
  </si>
  <si>
    <t>-1723157007</t>
  </si>
  <si>
    <t>https://podminky.urs.cz/item/CS_URS_2021_02/721210812</t>
  </si>
  <si>
    <t>201</t>
  </si>
  <si>
    <t>721242105</t>
  </si>
  <si>
    <t>Lapače střešních splavenin polypropylenové (PP) se svislým odtokem DN 110</t>
  </si>
  <si>
    <t>579571206</t>
  </si>
  <si>
    <t>https://podminky.urs.cz/item/CS_URS_2021_02/721242105</t>
  </si>
  <si>
    <t>202</t>
  </si>
  <si>
    <t>721273153</t>
  </si>
  <si>
    <t>Ventilační hlavice z polypropylenu (PP) DN 110</t>
  </si>
  <si>
    <t>-1561490310</t>
  </si>
  <si>
    <t>https://podminky.urs.cz/item/CS_URS_2021_02/721273153</t>
  </si>
  <si>
    <t>203</t>
  </si>
  <si>
    <t>721279126</t>
  </si>
  <si>
    <t>Ventily přivzdušňovací odpadních potrubí montáž ventilů přivzdušňovacích ostatních typů do DN 110</t>
  </si>
  <si>
    <t>455626220</t>
  </si>
  <si>
    <t>https://podminky.urs.cz/item/CS_URS_2021_02/721279126</t>
  </si>
  <si>
    <t>204</t>
  </si>
  <si>
    <t>56231250</t>
  </si>
  <si>
    <t>přivzdušňovací ventil s dvojitou izolační stěnou odpadního potrubí DN 50/75/110</t>
  </si>
  <si>
    <t>943367861</t>
  </si>
  <si>
    <t>1"DN 75</t>
  </si>
  <si>
    <t>1"DN 100</t>
  </si>
  <si>
    <t>205</t>
  </si>
  <si>
    <t>28615602</t>
  </si>
  <si>
    <t>čistící tvarovka odpadní PP DN 75 pro vysoké teploty</t>
  </si>
  <si>
    <t>2073930251</t>
  </si>
  <si>
    <t>206</t>
  </si>
  <si>
    <t>28615603</t>
  </si>
  <si>
    <t>čistící tvarovka odpadní PP DN 110 pro vysoké teploty</t>
  </si>
  <si>
    <t>-1807070771</t>
  </si>
  <si>
    <t>207</t>
  </si>
  <si>
    <t>R_7212731_1</t>
  </si>
  <si>
    <t>Souprava větrací hlavice DN 100</t>
  </si>
  <si>
    <t>-1969392618</t>
  </si>
  <si>
    <t>208</t>
  </si>
  <si>
    <t>998721102</t>
  </si>
  <si>
    <t>Přesun hmot pro vnitřní kanalizace stanovený z hmotnosti přesunovaného materiálu vodorovná dopravní vzdálenost do 50 m v objektech výšky přes 6 do 12 m</t>
  </si>
  <si>
    <t>-1002447273</t>
  </si>
  <si>
    <t>https://podminky.urs.cz/item/CS_URS_2021_02/998721102</t>
  </si>
  <si>
    <t>209</t>
  </si>
  <si>
    <t>998721181</t>
  </si>
  <si>
    <t>Přesun hmot pro vnitřní kanalizace stanovený z hmotnosti přesunovaného materiálu Příplatek k ceně za přesun prováděný bez použití mechanizace pro jakoukoliv výšku objektu</t>
  </si>
  <si>
    <t>1201957380</t>
  </si>
  <si>
    <t>https://podminky.urs.cz/item/CS_URS_2021_02/998721181</t>
  </si>
  <si>
    <t>722</t>
  </si>
  <si>
    <t>Zdravotechnika - vnitřní vodovod</t>
  </si>
  <si>
    <t>210</t>
  </si>
  <si>
    <t>722170801</t>
  </si>
  <si>
    <t>Demontáž rozvodů vody z plastů do Ø 25 mm</t>
  </si>
  <si>
    <t>1304387323</t>
  </si>
  <si>
    <t>https://podminky.urs.cz/item/CS_URS_2021_02/722170801</t>
  </si>
  <si>
    <t>2+6"m.č. 102, 103</t>
  </si>
  <si>
    <t>211</t>
  </si>
  <si>
    <t>722174002</t>
  </si>
  <si>
    <t>Potrubí z plastových trubek z polypropylenu PPR svařovaných polyfúzně PN 16 (SDR 7,4) D 20 x 2,8</t>
  </si>
  <si>
    <t>1663780564</t>
  </si>
  <si>
    <t>https://podminky.urs.cz/item/CS_URS_2021_02/722174002</t>
  </si>
  <si>
    <t>212</t>
  </si>
  <si>
    <t>722174003</t>
  </si>
  <si>
    <t>Potrubí z plastových trubek z polypropylenu PPR svařovaných polyfúzně PN 16 (SDR 7,4) D 25 x 3,5</t>
  </si>
  <si>
    <t>-318568689</t>
  </si>
  <si>
    <t>https://podminky.urs.cz/item/CS_URS_2021_02/722174003</t>
  </si>
  <si>
    <t>213</t>
  </si>
  <si>
    <t>722174004</t>
  </si>
  <si>
    <t>Potrubí z plastových trubek z polypropylenu PPR svařovaných polyfúzně PN 16 (SDR 7,4) D 32 x 4,4</t>
  </si>
  <si>
    <t>1091059142</t>
  </si>
  <si>
    <t>https://podminky.urs.cz/item/CS_URS_2021_02/722174004</t>
  </si>
  <si>
    <t>214</t>
  </si>
  <si>
    <t>722174022</t>
  </si>
  <si>
    <t>Potrubí z plastových trubek z polypropylenu PPR svařovaných polyfúzně PN 20 (SDR 6) D 20 x 3,4</t>
  </si>
  <si>
    <t>1733130927</t>
  </si>
  <si>
    <t>https://podminky.urs.cz/item/CS_URS_2021_02/722174022</t>
  </si>
  <si>
    <t>25+15"potrubí teplé vody a cirkulace</t>
  </si>
  <si>
    <t>215</t>
  </si>
  <si>
    <t>722174023</t>
  </si>
  <si>
    <t>Potrubí z plastových trubek z polypropylenu PPR svařovaných polyfúzně PN 20 (SDR 6) D 25 x 4,2</t>
  </si>
  <si>
    <t>-1523482009</t>
  </si>
  <si>
    <t>https://podminky.urs.cz/item/CS_URS_2021_02/722174023</t>
  </si>
  <si>
    <t>216</t>
  </si>
  <si>
    <t>998722102</t>
  </si>
  <si>
    <t>Přesun hmot pro vnitřní vodovod stanovený z hmotnosti přesunovaného materiálu vodorovná dopravní vzdálenost do 50 m v objektech výšky přes 6 do 12 m</t>
  </si>
  <si>
    <t>2050072348</t>
  </si>
  <si>
    <t>https://podminky.urs.cz/item/CS_URS_2021_02/998722102</t>
  </si>
  <si>
    <t>217</t>
  </si>
  <si>
    <t>998722181</t>
  </si>
  <si>
    <t>Přesun hmot pro vnitřní vodovod stanovený z hmotnosti přesunovaného materiálu Příplatek k ceně za přesun prováděný bez použití mechanizace pro jakoukoliv výšku objektu</t>
  </si>
  <si>
    <t>1001448760</t>
  </si>
  <si>
    <t>https://podminky.urs.cz/item/CS_URS_2021_02/998722181</t>
  </si>
  <si>
    <t>218</t>
  </si>
  <si>
    <t>R_722173404</t>
  </si>
  <si>
    <t>Potrubí vodovodní PE 100 RC SDR 11 32x3,0mm</t>
  </si>
  <si>
    <t>-740716151</t>
  </si>
  <si>
    <t>219</t>
  </si>
  <si>
    <t>722260801</t>
  </si>
  <si>
    <t>Demontáž vodoměrů přírubových do DN 50</t>
  </si>
  <si>
    <t>-1978348787</t>
  </si>
  <si>
    <t>https://podminky.urs.cz/item/CS_URS_2021_02/722260801</t>
  </si>
  <si>
    <t>1"m.č. 103</t>
  </si>
  <si>
    <t>220</t>
  </si>
  <si>
    <t>R_722231051</t>
  </si>
  <si>
    <t>Armatury pro napojení zásobníku na cirkulaci DN15 (2x uzavír. ventil, zpětný ventil, cirkulační čerpadlo (Q0,5m3/h, H=1,5m), hrubý filtr, teplotní havarijní čidlo) včetně příslušenství</t>
  </si>
  <si>
    <t>54251192</t>
  </si>
  <si>
    <t>221</t>
  </si>
  <si>
    <t>R_722231052</t>
  </si>
  <si>
    <t>Armatury pro napojení zásobníku na teplou vodu DN20 (uzavír. ventil, teplotní havarijní čidlo) včetně příslušenství</t>
  </si>
  <si>
    <t>1331826945</t>
  </si>
  <si>
    <t>222</t>
  </si>
  <si>
    <t>R_722231053</t>
  </si>
  <si>
    <t>Armatury pro napojení zásobníku na studenou vodu DN25 (2x uzavír. ventil, zpětný ventil, manometr, pojistný ventil, expanzní nádoba s flowjet, vypouštěcí ventil) včetně příslušenství</t>
  </si>
  <si>
    <t>-1066433116</t>
  </si>
  <si>
    <t>223</t>
  </si>
  <si>
    <t>R_722231141</t>
  </si>
  <si>
    <t>Rohový ventil včetně příslušenství</t>
  </si>
  <si>
    <t>1506898756</t>
  </si>
  <si>
    <t>224</t>
  </si>
  <si>
    <t>R_722232043</t>
  </si>
  <si>
    <t>Kulový kohout DN 15</t>
  </si>
  <si>
    <t>-802422211</t>
  </si>
  <si>
    <t>225</t>
  </si>
  <si>
    <t>R_722232044</t>
  </si>
  <si>
    <t>Kulový kohout DN 20</t>
  </si>
  <si>
    <t>-1498497602</t>
  </si>
  <si>
    <t>226</t>
  </si>
  <si>
    <t>R_722262227</t>
  </si>
  <si>
    <t>Vodoměr Qn 4,0, délka 190mm; DN20</t>
  </si>
  <si>
    <t>-2033566326</t>
  </si>
  <si>
    <t>227</t>
  </si>
  <si>
    <t>R_722270103</t>
  </si>
  <si>
    <t>Vodoměrná sestava (přechodka se závitem, kulový kohout, závitová vsuvka, filtr, redukce DN 32/20, 2x převlečná matice pro přip. vodoměru, redukce, kulový kohout s vypuš., závitová vsuvka, zpětná klapka, přechodka se závitem) včetně příslušenství</t>
  </si>
  <si>
    <t>1461743001</t>
  </si>
  <si>
    <t>725</t>
  </si>
  <si>
    <t>Zdravotechnika - zařizovací předměty</t>
  </si>
  <si>
    <t>228</t>
  </si>
  <si>
    <t>725110811</t>
  </si>
  <si>
    <t>Demontáž klozetů splachovacích s nádrží nebo tlakovým splachovačem</t>
  </si>
  <si>
    <t>1758167544</t>
  </si>
  <si>
    <t>https://podminky.urs.cz/item/CS_URS_2021_02/725110811</t>
  </si>
  <si>
    <t>229</t>
  </si>
  <si>
    <t>725210826</t>
  </si>
  <si>
    <t>Demontáž umyvadel bez výtokových armatur umývátek</t>
  </si>
  <si>
    <t>233954078</t>
  </si>
  <si>
    <t>https://podminky.urs.cz/item/CS_URS_2021_02/725210826</t>
  </si>
  <si>
    <t>230</t>
  </si>
  <si>
    <t>725211602</t>
  </si>
  <si>
    <t>Umyvadla keramická bílá bez výtokových armatur připevněná na stěnu šrouby bez sloupu nebo krytu na sifon, šířka umyvadla 550 mm</t>
  </si>
  <si>
    <t>689256633</t>
  </si>
  <si>
    <t>https://podminky.urs.cz/item/CS_URS_2021_02/725211602</t>
  </si>
  <si>
    <t>231</t>
  </si>
  <si>
    <t>725291511</t>
  </si>
  <si>
    <t>Doplňky zařízení koupelen a záchodů plastové dávkovač tekutého mýdla na 350 ml</t>
  </si>
  <si>
    <t>-415534756</t>
  </si>
  <si>
    <t>https://podminky.urs.cz/item/CS_URS_2021_02/725291511</t>
  </si>
  <si>
    <t>232</t>
  </si>
  <si>
    <t>725291521</t>
  </si>
  <si>
    <t>Doplňky zařízení koupelen a záchodů plastové zásobník toaletních papírů</t>
  </si>
  <si>
    <t>1661607353</t>
  </si>
  <si>
    <t>https://podminky.urs.cz/item/CS_URS_2021_02/725291521</t>
  </si>
  <si>
    <t>233</t>
  </si>
  <si>
    <t>725291531</t>
  </si>
  <si>
    <t>Doplňky zařízení koupelen a záchodů plastové zásobník papírových ručníků</t>
  </si>
  <si>
    <t>-1568444156</t>
  </si>
  <si>
    <t>https://podminky.urs.cz/item/CS_URS_2021_02/725291531</t>
  </si>
  <si>
    <t>234</t>
  </si>
  <si>
    <t>725291712</t>
  </si>
  <si>
    <t>Doplňky zařízení koupelen a záchodů smaltované madla krakorcová, délky 834 mm</t>
  </si>
  <si>
    <t>1313687304</t>
  </si>
  <si>
    <t>https://podminky.urs.cz/item/CS_URS_2021_02/725291712</t>
  </si>
  <si>
    <t>1"m.č. 115</t>
  </si>
  <si>
    <t>235</t>
  </si>
  <si>
    <t>725291722</t>
  </si>
  <si>
    <t>Doplňky zařízení koupelen a záchodů smaltované madla krakorcová sklopná, délky 834 mm</t>
  </si>
  <si>
    <t>-1166827008</t>
  </si>
  <si>
    <t>https://podminky.urs.cz/item/CS_URS_2021_02/725291722</t>
  </si>
  <si>
    <t>236</t>
  </si>
  <si>
    <t>998725102</t>
  </si>
  <si>
    <t>Přesun hmot pro zařizovací předměty stanovený z hmotnosti přesunovaného materiálu vodorovná dopravní vzdálenost do 50 m v objektech výšky přes 6 do 12 m</t>
  </si>
  <si>
    <t>-1113292769</t>
  </si>
  <si>
    <t>https://podminky.urs.cz/item/CS_URS_2021_02/998725102</t>
  </si>
  <si>
    <t>237</t>
  </si>
  <si>
    <t>998725181</t>
  </si>
  <si>
    <t>Přesun hmot pro zařizovací předměty stanovený z hmotnosti přesunovaného materiálu Příplatek k cenám za přesun prováděný bez použití mechanizace pro jakoukoliv výšku objektu</t>
  </si>
  <si>
    <t>-335836103</t>
  </si>
  <si>
    <t>https://podminky.urs.cz/item/CS_URS_2021_02/998725181</t>
  </si>
  <si>
    <t>238</t>
  </si>
  <si>
    <t>R_725331111</t>
  </si>
  <si>
    <t>Výlevky bez výtokových armatur a splachovací nádrže keramické se sklopnou plastovou mřížkou 425 mm</t>
  </si>
  <si>
    <t>1621261889</t>
  </si>
  <si>
    <t>239</t>
  </si>
  <si>
    <t>725530811</t>
  </si>
  <si>
    <t>Demontáž elektrických zásobníkových ohřívačů vody přepadových do 12 l</t>
  </si>
  <si>
    <t>668868872</t>
  </si>
  <si>
    <t>https://podminky.urs.cz/item/CS_URS_2021_02/725530811</t>
  </si>
  <si>
    <t>240</t>
  </si>
  <si>
    <t>725980123</t>
  </si>
  <si>
    <t>Dvířka 30/30</t>
  </si>
  <si>
    <t>1455030948</t>
  </si>
  <si>
    <t>https://podminky.urs.cz/item/CS_URS_2021_02/725980123</t>
  </si>
  <si>
    <t>241</t>
  </si>
  <si>
    <t>R_725112022</t>
  </si>
  <si>
    <t xml:space="preserve">Zařízení záchodů klozety keramické závěsné </t>
  </si>
  <si>
    <t>1956051349</t>
  </si>
  <si>
    <t>242</t>
  </si>
  <si>
    <t>R_725121521</t>
  </si>
  <si>
    <t>Pisoárové záchodky keramické</t>
  </si>
  <si>
    <t>-74682598</t>
  </si>
  <si>
    <t>243</t>
  </si>
  <si>
    <t>R_7252917</t>
  </si>
  <si>
    <t>Doplňky zařízení koupelen a záchodů sklopné zrcadlo, rám plastový</t>
  </si>
  <si>
    <t>1211334668</t>
  </si>
  <si>
    <t>244</t>
  </si>
  <si>
    <t>R_725311121</t>
  </si>
  <si>
    <t>Dřez včetně kuchyňské baterie, sifonu, výpusti a příslušenství</t>
  </si>
  <si>
    <t>-242750510</t>
  </si>
  <si>
    <t>245</t>
  </si>
  <si>
    <t>R_725532112</t>
  </si>
  <si>
    <t xml:space="preserve">Elektrický ohřívač zásobníkový objem nádrže 50 l </t>
  </si>
  <si>
    <t>-1931082958</t>
  </si>
  <si>
    <t>246</t>
  </si>
  <si>
    <t>R_725532114</t>
  </si>
  <si>
    <t xml:space="preserve">Elektrický ohřívač zásobníkový objem nádrže 80 l </t>
  </si>
  <si>
    <t>-507237467</t>
  </si>
  <si>
    <t>247</t>
  </si>
  <si>
    <t>R_725980122</t>
  </si>
  <si>
    <t>Dvířka 20/20</t>
  </si>
  <si>
    <t>-769697683</t>
  </si>
  <si>
    <t>741</t>
  </si>
  <si>
    <t>Elektroinstalace - silnoproud</t>
  </si>
  <si>
    <t>248</t>
  </si>
  <si>
    <t>741120001</t>
  </si>
  <si>
    <t>Montáž vodičů izolovaných měděných bez ukončení uložených pod omítku plných a laněných (např. CY), průřezu žíly 0,35 až 6 mm2</t>
  </si>
  <si>
    <t>-785697159</t>
  </si>
  <si>
    <t>https://podminky.urs.cz/item/CS_URS_2021_02/741120001</t>
  </si>
  <si>
    <t>249</t>
  </si>
  <si>
    <t>R_M34121237</t>
  </si>
  <si>
    <t>kabel J-Y(St)Y 4x2x0,8mm2</t>
  </si>
  <si>
    <t>1410216900</t>
  </si>
  <si>
    <t>P</t>
  </si>
  <si>
    <t>Poznámka k položce:
J-Y(St)Y</t>
  </si>
  <si>
    <t>150*1,15 'Přepočtené koeficientem množství</t>
  </si>
  <si>
    <t>250</t>
  </si>
  <si>
    <t>741125821</t>
  </si>
  <si>
    <t>Demontáž vodičů izolovaných hliníkových uložených v trubkách nebo lištách plných a laněných průřezu žíly 16 až 35 mm2</t>
  </si>
  <si>
    <t>-1337316013</t>
  </si>
  <si>
    <t>https://podminky.urs.cz/item/CS_URS_2021_02/741125821</t>
  </si>
  <si>
    <t>251</t>
  </si>
  <si>
    <t>741125841</t>
  </si>
  <si>
    <t>Demontáž vodičů izolovaných hliníkových uložených pevně plných a laněných průřezu žíly 16 až 35 mm2</t>
  </si>
  <si>
    <t>385339175</t>
  </si>
  <si>
    <t>https://podminky.urs.cz/item/CS_URS_2021_02/741125841</t>
  </si>
  <si>
    <t>252</t>
  </si>
  <si>
    <t>741211811</t>
  </si>
  <si>
    <t>Demontáž rozvodnic kovových, uložených pod omítkou, krytí do IPx 4, plochy do 0,2 m2</t>
  </si>
  <si>
    <t>1075677971</t>
  </si>
  <si>
    <t>https://podminky.urs.cz/item/CS_URS_2021_02/741211811</t>
  </si>
  <si>
    <t>253</t>
  </si>
  <si>
    <t>741211813</t>
  </si>
  <si>
    <t>Demontáž rozvodnic kovových, uložených pod omítkou, krytí do IPx 4, plochy přes 0,2 do 0,8 m2</t>
  </si>
  <si>
    <t>-1565182025</t>
  </si>
  <si>
    <t>https://podminky.urs.cz/item/CS_URS_2021_02/741211813</t>
  </si>
  <si>
    <t>254</t>
  </si>
  <si>
    <t>741310201</t>
  </si>
  <si>
    <t>Montáž spínačů jedno nebo dvoupólových polozapuštěných nebo zapuštěných se zapojením vodičů šroubové připojení, pro prostředí normální vypínačů, řazení 1-jednopólových</t>
  </si>
  <si>
    <t>-2068690672</t>
  </si>
  <si>
    <t>https://podminky.urs.cz/item/CS_URS_2021_02/741310201</t>
  </si>
  <si>
    <t>255</t>
  </si>
  <si>
    <t>R_M34539000_1</t>
  </si>
  <si>
    <t>vypínač jednopólový pod omítku, řaz. 1, IP20, komplet</t>
  </si>
  <si>
    <t>-2022683505</t>
  </si>
  <si>
    <t>256</t>
  </si>
  <si>
    <t>R_M34539000_2</t>
  </si>
  <si>
    <t>vypínač jednopólový pod omítku, řaz. 1, IP44, komplet</t>
  </si>
  <si>
    <t>-91535581</t>
  </si>
  <si>
    <t>257</t>
  </si>
  <si>
    <t>741311001</t>
  </si>
  <si>
    <t>Montáž spínačů speciálních se zapojením vodičů schodišťových automatů</t>
  </si>
  <si>
    <t>-326659150</t>
  </si>
  <si>
    <t>https://podminky.urs.cz/item/CS_URS_2021_02/741311001</t>
  </si>
  <si>
    <t>258</t>
  </si>
  <si>
    <t>R_M34535095_1</t>
  </si>
  <si>
    <t>vypínač schodišťový pod omítku, řaz.6, IP20, komplet</t>
  </si>
  <si>
    <t>-1441366531</t>
  </si>
  <si>
    <t>259</t>
  </si>
  <si>
    <t>R_M34535095_2</t>
  </si>
  <si>
    <t>vypínač schodišťový pod omítku, řaz.6+6, IP20, komplet</t>
  </si>
  <si>
    <t>-409551271</t>
  </si>
  <si>
    <t>260</t>
  </si>
  <si>
    <t>741311002</t>
  </si>
  <si>
    <t>Montáž spínačů speciálních se zapojením vodičů soumrakových</t>
  </si>
  <si>
    <t>-1899506580</t>
  </si>
  <si>
    <t>https://podminky.urs.cz/item/CS_URS_2021_02/741311002</t>
  </si>
  <si>
    <t>261</t>
  </si>
  <si>
    <t>R_M34539032</t>
  </si>
  <si>
    <t>přístroj stmívače 230V, IP20, komplet</t>
  </si>
  <si>
    <t>6757440</t>
  </si>
  <si>
    <t>262</t>
  </si>
  <si>
    <t>741311004</t>
  </si>
  <si>
    <t>Montáž spínačů speciálních se zapojením vodičů čidla pohybu nástěnného</t>
  </si>
  <si>
    <t>718486053</t>
  </si>
  <si>
    <t>https://podminky.urs.cz/item/CS_URS_2021_02/741311004</t>
  </si>
  <si>
    <t>263</t>
  </si>
  <si>
    <t>40461016</t>
  </si>
  <si>
    <t>detektor pohybu stropní 360°</t>
  </si>
  <si>
    <t>935228059</t>
  </si>
  <si>
    <t>264</t>
  </si>
  <si>
    <t>741311815</t>
  </si>
  <si>
    <t>Demontáž spínačů bez zachování funkčnosti (do suti) nástěnných, pro prostředí normální do 10 A, připojení šroubové přes 2 svorky do 4 svorek</t>
  </si>
  <si>
    <t>-1445869090</t>
  </si>
  <si>
    <t>https://podminky.urs.cz/item/CS_URS_2021_02/741311815</t>
  </si>
  <si>
    <t>15+5</t>
  </si>
  <si>
    <t>265</t>
  </si>
  <si>
    <t>741313041</t>
  </si>
  <si>
    <t>Montáž zásuvek domovních se zapojením vodičů šroubové připojení polozapuštěných nebo zapuštěných 10/16 A, provedení 2P + PE</t>
  </si>
  <si>
    <t>1191461634</t>
  </si>
  <si>
    <t>https://podminky.urs.cz/item/CS_URS_2021_02/741313041</t>
  </si>
  <si>
    <t>266</t>
  </si>
  <si>
    <t>R_M34555202_1</t>
  </si>
  <si>
    <t>zásuvka jednoduchá pod omítku 230V, 16A, IP20, komplet</t>
  </si>
  <si>
    <t>283269667</t>
  </si>
  <si>
    <t>267</t>
  </si>
  <si>
    <t>R_M34555202_2</t>
  </si>
  <si>
    <t>zásuvka dvojitá pod omítku 230V, 16A, IP20, komplet</t>
  </si>
  <si>
    <t>682503779</t>
  </si>
  <si>
    <t>268</t>
  </si>
  <si>
    <t>741313082</t>
  </si>
  <si>
    <t>Montáž zásuvek domovních se zapojením vodičů šroubové připojení venkovní nebo mokré, provedení 2P + PE</t>
  </si>
  <si>
    <t>-137397405</t>
  </si>
  <si>
    <t>https://podminky.urs.cz/item/CS_URS_2021_02/741313082</t>
  </si>
  <si>
    <t>269</t>
  </si>
  <si>
    <t>R_M34555229_1</t>
  </si>
  <si>
    <t>zásuvka venkovní pod omítku 230V, 16A, IP44, komplet</t>
  </si>
  <si>
    <t>-1459092750</t>
  </si>
  <si>
    <t>270</t>
  </si>
  <si>
    <t>R_M741310_011</t>
  </si>
  <si>
    <t>instalační krabice přístrojová KP</t>
  </si>
  <si>
    <t>-1953140534</t>
  </si>
  <si>
    <t>273</t>
  </si>
  <si>
    <t>R_M741310_012</t>
  </si>
  <si>
    <t>instalační krabice odbočná KU</t>
  </si>
  <si>
    <t>-1997588910</t>
  </si>
  <si>
    <t>274</t>
  </si>
  <si>
    <t>741315823</t>
  </si>
  <si>
    <t>Demontáž zásuvek bez zachování funkčnosti (do suti) domovních polozapuštěných nebo zapuštěných, pro prostředí normální do 16 A, připojení šroubové 2P+PE</t>
  </si>
  <si>
    <t>432623422</t>
  </si>
  <si>
    <t>https://podminky.urs.cz/item/CS_URS_2021_02/741315823</t>
  </si>
  <si>
    <t>10+5</t>
  </si>
  <si>
    <t>275</t>
  </si>
  <si>
    <t>741325861</t>
  </si>
  <si>
    <t>Demontáž přepěťových ochran nn svodiče přepětí – typ 3 z elektroinstalačních krabic jednopólových</t>
  </si>
  <si>
    <t>-1348184165</t>
  </si>
  <si>
    <t>https://podminky.urs.cz/item/CS_URS_2021_02/741325861</t>
  </si>
  <si>
    <t>276</t>
  </si>
  <si>
    <t>741371823</t>
  </si>
  <si>
    <t>Demontáž svítidel bez zachování funkčnosti (do suti) interiérových modulového systému zářivkových, délky přes 1100 mm</t>
  </si>
  <si>
    <t>27419150</t>
  </si>
  <si>
    <t>https://podminky.urs.cz/item/CS_URS_2021_02/741371823</t>
  </si>
  <si>
    <t>277</t>
  </si>
  <si>
    <t>741371861</t>
  </si>
  <si>
    <t>Demontáž svítidel bez zachování funkčnosti (do suti) interiérových se standardní paticí (E27, T5, GU10) nebo integrovaným zdrojem LED zavěšených, ploše do 0,09 m2</t>
  </si>
  <si>
    <t>-1790677861</t>
  </si>
  <si>
    <t>https://podminky.urs.cz/item/CS_URS_2021_02/741371861</t>
  </si>
  <si>
    <t>5+2</t>
  </si>
  <si>
    <t>278</t>
  </si>
  <si>
    <t>741410001</t>
  </si>
  <si>
    <t>Montáž uzemňovacího vedení s upevněním, propojením a připojením pomocí svorek na povrchu pásku průřezu do 120 mm2</t>
  </si>
  <si>
    <t>2134369453</t>
  </si>
  <si>
    <t>https://podminky.urs.cz/item/CS_URS_2021_02/741410001</t>
  </si>
  <si>
    <t>279</t>
  </si>
  <si>
    <t>35442062</t>
  </si>
  <si>
    <t>pás zemnící 30x4mm FeZn</t>
  </si>
  <si>
    <t>kg</t>
  </si>
  <si>
    <t>-730227417</t>
  </si>
  <si>
    <t>215*1"přepočet na hmotnost</t>
  </si>
  <si>
    <t>280</t>
  </si>
  <si>
    <t>741420001</t>
  </si>
  <si>
    <t>Montáž hromosvodného vedení svodových drátů nebo lan s podpěrami, Ø do 10 mm</t>
  </si>
  <si>
    <t>-1196394822</t>
  </si>
  <si>
    <t>https://podminky.urs.cz/item/CS_URS_2021_02/741420001</t>
  </si>
  <si>
    <t>281</t>
  </si>
  <si>
    <t>R_M35441415</t>
  </si>
  <si>
    <t>podpěra vedení hromosvodu na fasádu</t>
  </si>
  <si>
    <t>1031710969</t>
  </si>
  <si>
    <t>282</t>
  </si>
  <si>
    <t>R_M35441687</t>
  </si>
  <si>
    <t>podpěra vedení hromosvodu na střeše</t>
  </si>
  <si>
    <t>160848320</t>
  </si>
  <si>
    <t>283</t>
  </si>
  <si>
    <t>R_M35441073</t>
  </si>
  <si>
    <t>vodič AlMg Ø 8mm</t>
  </si>
  <si>
    <t>10272822</t>
  </si>
  <si>
    <t>284</t>
  </si>
  <si>
    <t>R_M35442141</t>
  </si>
  <si>
    <t>vodič FeZn Ø 10mm</t>
  </si>
  <si>
    <t>373290378</t>
  </si>
  <si>
    <t>285</t>
  </si>
  <si>
    <t>741420022</t>
  </si>
  <si>
    <t>Montáž hromosvodného vedení svorek se 3 a více šrouby</t>
  </si>
  <si>
    <t>617440438</t>
  </si>
  <si>
    <t>https://podminky.urs.cz/item/CS_URS_2021_02/741420022</t>
  </si>
  <si>
    <t>286</t>
  </si>
  <si>
    <t>R_M35431016</t>
  </si>
  <si>
    <t>svorka zkušební SZa</t>
  </si>
  <si>
    <t>-225997585</t>
  </si>
  <si>
    <t>287</t>
  </si>
  <si>
    <t>R_M34541860</t>
  </si>
  <si>
    <t>svorka jímačová SJ</t>
  </si>
  <si>
    <t>-1160309504</t>
  </si>
  <si>
    <t>288</t>
  </si>
  <si>
    <t>R_M35441986_1</t>
  </si>
  <si>
    <t>zemnící svorka pásek/drát SR3b</t>
  </si>
  <si>
    <t>-406761262</t>
  </si>
  <si>
    <t>289</t>
  </si>
  <si>
    <t>R_M35441986_2</t>
  </si>
  <si>
    <t>zemnící svorka pásek/drát SR2b</t>
  </si>
  <si>
    <t>161287570</t>
  </si>
  <si>
    <t>290</t>
  </si>
  <si>
    <t>R_M35431162</t>
  </si>
  <si>
    <t>svorka univerzální SU</t>
  </si>
  <si>
    <t>495927571</t>
  </si>
  <si>
    <t>291</t>
  </si>
  <si>
    <t>R_M35431037</t>
  </si>
  <si>
    <t>svorka okapová SOa</t>
  </si>
  <si>
    <t>934703637</t>
  </si>
  <si>
    <t>292</t>
  </si>
  <si>
    <t>741420051</t>
  </si>
  <si>
    <t>Montáž hromosvodného vedení ochranných prvků úhelníků nebo trubek s držáky do zdiva</t>
  </si>
  <si>
    <t>1813019999</t>
  </si>
  <si>
    <t>https://podminky.urs.cz/item/CS_URS_2021_02/741420051</t>
  </si>
  <si>
    <t>293</t>
  </si>
  <si>
    <t>35441830</t>
  </si>
  <si>
    <t>úhelník ochranný na ochranu svodu - 1700mm, FeZn</t>
  </si>
  <si>
    <t>8687434</t>
  </si>
  <si>
    <t>294</t>
  </si>
  <si>
    <t>741430002</t>
  </si>
  <si>
    <t>Montáž jímacích tyčí délky do 3 m, na konstrukci zděnou</t>
  </si>
  <si>
    <t>1880407747</t>
  </si>
  <si>
    <t>https://podminky.urs.cz/item/CS_URS_2021_02/741430002</t>
  </si>
  <si>
    <t>295</t>
  </si>
  <si>
    <t>R_M35441065_1</t>
  </si>
  <si>
    <t>tyč jímací JV25, 0,5m</t>
  </si>
  <si>
    <t>-1423266707</t>
  </si>
  <si>
    <t>296</t>
  </si>
  <si>
    <t>741810001</t>
  </si>
  <si>
    <t>Zkoušky a prohlídky elektrických rozvodů a zařízení celková prohlídka a vyhotovení revizní zprávy pro objem montážních prací do 100 tis. Kč</t>
  </si>
  <si>
    <t>-1481479480</t>
  </si>
  <si>
    <t>297</t>
  </si>
  <si>
    <t>741911851</t>
  </si>
  <si>
    <t>Demontáž nosných a doplňkových prvků závěsů hřebenových pro uložení do 5 kabelů</t>
  </si>
  <si>
    <t>-1525264694</t>
  </si>
  <si>
    <t>https://podminky.urs.cz/item/CS_URS_2021_02/741911851</t>
  </si>
  <si>
    <t>298</t>
  </si>
  <si>
    <t>742210121</t>
  </si>
  <si>
    <t>Montáž hlásiče automatického bodového</t>
  </si>
  <si>
    <t>145718407</t>
  </si>
  <si>
    <t>https://podminky.urs.cz/item/CS_URS_2021_02/742210121</t>
  </si>
  <si>
    <t>299</t>
  </si>
  <si>
    <t>R_M59081430</t>
  </si>
  <si>
    <t>hlásič opticko - kouřový</t>
  </si>
  <si>
    <t>847958721</t>
  </si>
  <si>
    <t>300</t>
  </si>
  <si>
    <t>R_741210005</t>
  </si>
  <si>
    <t>Montáž rozvodnice</t>
  </si>
  <si>
    <t>1665989984</t>
  </si>
  <si>
    <t>301</t>
  </si>
  <si>
    <t>R_M35711029_1</t>
  </si>
  <si>
    <t>rozvodnice dle projektu - zapuštěná, 2x24 modulů, rozměry 580/470/140 (ŠxVxH)</t>
  </si>
  <si>
    <t>974344052</t>
  </si>
  <si>
    <t>302</t>
  </si>
  <si>
    <t>R_M35711029_2</t>
  </si>
  <si>
    <t>-2086392573</t>
  </si>
  <si>
    <t>303</t>
  </si>
  <si>
    <t>1918478498</t>
  </si>
  <si>
    <t>304</t>
  </si>
  <si>
    <t>R_741310_1</t>
  </si>
  <si>
    <t>Montáž instalační krabice</t>
  </si>
  <si>
    <t>121243301</t>
  </si>
  <si>
    <t>305</t>
  </si>
  <si>
    <t>R_741310_12</t>
  </si>
  <si>
    <t>Zásuvky a spínače - ostatní drobný elektroinstalační materiál</t>
  </si>
  <si>
    <t>-703155675</t>
  </si>
  <si>
    <t>306</t>
  </si>
  <si>
    <t>R_7413100</t>
  </si>
  <si>
    <t>Montáž hlavního vypínače</t>
  </si>
  <si>
    <t>621819057</t>
  </si>
  <si>
    <t>307</t>
  </si>
  <si>
    <t>R_M345350_1</t>
  </si>
  <si>
    <t>hlavní vypínač QM 63/3, 63A</t>
  </si>
  <si>
    <t>-1414329080</t>
  </si>
  <si>
    <t>308</t>
  </si>
  <si>
    <t>R_M345350_2</t>
  </si>
  <si>
    <t>hlavní vypínač QM 25/3, 25A</t>
  </si>
  <si>
    <t>1743838888</t>
  </si>
  <si>
    <t>309</t>
  </si>
  <si>
    <t>-1616916297</t>
  </si>
  <si>
    <t>310</t>
  </si>
  <si>
    <t>R_74131001_1</t>
  </si>
  <si>
    <t>Drobný materiál (svorky, hřeben, atd.) - hlavní rozvaděč</t>
  </si>
  <si>
    <t>775375374</t>
  </si>
  <si>
    <t>311</t>
  </si>
  <si>
    <t>R_74131001_2</t>
  </si>
  <si>
    <t>Drobný materiál (svorky, hřeben, atd.) - podružný rozvaděč</t>
  </si>
  <si>
    <t>-2040618298</t>
  </si>
  <si>
    <t>312</t>
  </si>
  <si>
    <t>R_741320103</t>
  </si>
  <si>
    <t>Montáž jističů jednofázových</t>
  </si>
  <si>
    <t>617818664</t>
  </si>
  <si>
    <t>313</t>
  </si>
  <si>
    <t>R_M35822107</t>
  </si>
  <si>
    <t>jistič 1fázový B6/1, 6A</t>
  </si>
  <si>
    <t>1302989210</t>
  </si>
  <si>
    <t>314</t>
  </si>
  <si>
    <t>R_M35822109</t>
  </si>
  <si>
    <t>jistič 1 fázový B 10/1, 10A</t>
  </si>
  <si>
    <t>-1494792476</t>
  </si>
  <si>
    <t>315</t>
  </si>
  <si>
    <t>R_M35822111</t>
  </si>
  <si>
    <t>jistič 1fázový B16/1, 16A</t>
  </si>
  <si>
    <t>2049117725</t>
  </si>
  <si>
    <t>316</t>
  </si>
  <si>
    <t>-2058643758</t>
  </si>
  <si>
    <t>317</t>
  </si>
  <si>
    <t>R_M35822112</t>
  </si>
  <si>
    <t>jistič 1fázový B32/1, 32A</t>
  </si>
  <si>
    <t>-1463237808</t>
  </si>
  <si>
    <t>318</t>
  </si>
  <si>
    <t>1712040457</t>
  </si>
  <si>
    <t>319</t>
  </si>
  <si>
    <t>R_741320163</t>
  </si>
  <si>
    <t>Montáž jističů třífázových</t>
  </si>
  <si>
    <t>-390454766</t>
  </si>
  <si>
    <t>320</t>
  </si>
  <si>
    <t>R_35822404</t>
  </si>
  <si>
    <t>jistič 3fázový B32/3, 32A</t>
  </si>
  <si>
    <t>-1445904832</t>
  </si>
  <si>
    <t>321</t>
  </si>
  <si>
    <t>R_741321_01</t>
  </si>
  <si>
    <t>Montáž proudových chráničů se zapojením vodičů</t>
  </si>
  <si>
    <t>1128087636</t>
  </si>
  <si>
    <t>322</t>
  </si>
  <si>
    <t>R_M35889206</t>
  </si>
  <si>
    <t>chránič proudový třífázový FI25-4p/0,03, 25A/0,03A</t>
  </si>
  <si>
    <t>-1912266829</t>
  </si>
  <si>
    <t>323</t>
  </si>
  <si>
    <t>R_M35889206_2</t>
  </si>
  <si>
    <t>chránič proudový 3fázový FI40-4p/0,03, 40A/0,03A</t>
  </si>
  <si>
    <t>-1709188088</t>
  </si>
  <si>
    <t>324</t>
  </si>
  <si>
    <t>R_741322061</t>
  </si>
  <si>
    <t xml:space="preserve">Montáž přepěťových ochran nn se zapojením vodičů svodiče přepětí </t>
  </si>
  <si>
    <t>-1864709884</t>
  </si>
  <si>
    <t>325</t>
  </si>
  <si>
    <t>R_M358895</t>
  </si>
  <si>
    <t>ochrana přepěťová třídy B+C-4xFLP-B+C</t>
  </si>
  <si>
    <t>909649216</t>
  </si>
  <si>
    <t>326</t>
  </si>
  <si>
    <t>769486803</t>
  </si>
  <si>
    <t>327</t>
  </si>
  <si>
    <t>-2010144601</t>
  </si>
  <si>
    <t>328</t>
  </si>
  <si>
    <t>R_741330015</t>
  </si>
  <si>
    <t>Montáž stykače</t>
  </si>
  <si>
    <t>-142373276</t>
  </si>
  <si>
    <t>329</t>
  </si>
  <si>
    <t>R_M35821000</t>
  </si>
  <si>
    <t>instalační stykač Z-SCH 40A/4zap</t>
  </si>
  <si>
    <t>-501656656</t>
  </si>
  <si>
    <t>330</t>
  </si>
  <si>
    <t>R_M35821001</t>
  </si>
  <si>
    <t>instalační stykač Z-SCH 40A/2zap</t>
  </si>
  <si>
    <t>814768168</t>
  </si>
  <si>
    <t>331</t>
  </si>
  <si>
    <t>R_741350031</t>
  </si>
  <si>
    <t>Montáž transformátoru na DIN lištu</t>
  </si>
  <si>
    <t>878235574</t>
  </si>
  <si>
    <t>332</t>
  </si>
  <si>
    <t>R_M37422103</t>
  </si>
  <si>
    <t>transformátor na DIN lištu 230/12V</t>
  </si>
  <si>
    <t>1825297021</t>
  </si>
  <si>
    <t>334</t>
  </si>
  <si>
    <t>R_741370_02</t>
  </si>
  <si>
    <t>Svítidla - ostatní drobný elektroinstalační materiál</t>
  </si>
  <si>
    <t>-912118041</t>
  </si>
  <si>
    <t>681</t>
  </si>
  <si>
    <t>R_741370002</t>
  </si>
  <si>
    <t>Montáž svítidel se zapojením vodičů bytových nebo společenských místností stropních přisazených</t>
  </si>
  <si>
    <t>-392728667</t>
  </si>
  <si>
    <t>682</t>
  </si>
  <si>
    <t>R_M34821275</t>
  </si>
  <si>
    <t>stropní svítidlo vč. vývodu</t>
  </si>
  <si>
    <t>-1137757211</t>
  </si>
  <si>
    <t>Poznámka k položce:
přesné svítidlo nutno vyvzorkovat, nutný výpočet osvětlení</t>
  </si>
  <si>
    <t>683</t>
  </si>
  <si>
    <t>R_741370032</t>
  </si>
  <si>
    <t xml:space="preserve">Montáž svítidel se zapojením vodičů bytových nebo společenských místností nástěnných přisazených </t>
  </si>
  <si>
    <t>681376700</t>
  </si>
  <si>
    <t>684</t>
  </si>
  <si>
    <t>R_M34818210</t>
  </si>
  <si>
    <t>nástěnné svítidlo vč. vývodu</t>
  </si>
  <si>
    <t>-2037300873</t>
  </si>
  <si>
    <t>Poznámka k položce:
přesné svítídlo nutno vyvzorkovat, nutný výpočet osvětlení</t>
  </si>
  <si>
    <t>335</t>
  </si>
  <si>
    <t>R_7414_1</t>
  </si>
  <si>
    <t>Hromosvod - drobný montážní a označovací materiál včetně příchytek, atd.</t>
  </si>
  <si>
    <t>572220892</t>
  </si>
  <si>
    <t>336</t>
  </si>
  <si>
    <t>998741102</t>
  </si>
  <si>
    <t>Přesun hmot pro silnoproud stanovený z hmotnosti přesunovaného materiálu vodorovná dopravní vzdálenost do 50 m v objektech výšky přes 6 do 12 m</t>
  </si>
  <si>
    <t>-1092105013</t>
  </si>
  <si>
    <t>https://podminky.urs.cz/item/CS_URS_2021_02/998741102</t>
  </si>
  <si>
    <t>337</t>
  </si>
  <si>
    <t>998741181</t>
  </si>
  <si>
    <t>Přesun hmot pro silnoproud stanovený z hmotnosti přesunovaného materiálu Příplatek k ceně za přesun prováděný bez použití mechanizace pro jakoukoliv výšku objektu</t>
  </si>
  <si>
    <t>-1878220475</t>
  </si>
  <si>
    <t>https://podminky.urs.cz/item/CS_URS_2021_02/998741181</t>
  </si>
  <si>
    <t>338</t>
  </si>
  <si>
    <t>R_74199_1</t>
  </si>
  <si>
    <t>Elektroinstalace silnoproud - stavební přípomoc</t>
  </si>
  <si>
    <t>-123381396</t>
  </si>
  <si>
    <t>339</t>
  </si>
  <si>
    <t>R_74199_2</t>
  </si>
  <si>
    <t>Elektroinstalace silnoproud - drobný materiál (hmoždinky, šrouby,sádra, atd.)</t>
  </si>
  <si>
    <t>571858843</t>
  </si>
  <si>
    <t>340</t>
  </si>
  <si>
    <t>R_74199_3</t>
  </si>
  <si>
    <t>Elektroinstalace silnoproud - doprava</t>
  </si>
  <si>
    <t>-449415853</t>
  </si>
  <si>
    <t>341</t>
  </si>
  <si>
    <t>R_742_1a</t>
  </si>
  <si>
    <t>Ostatní drobný elektromateriál pro systém zvonkového tlačítka</t>
  </si>
  <si>
    <t>1490688585</t>
  </si>
  <si>
    <t>342</t>
  </si>
  <si>
    <t>R_742_1a01</t>
  </si>
  <si>
    <t>Montáž zemnícího kabelu</t>
  </si>
  <si>
    <t>1375788827</t>
  </si>
  <si>
    <t>343</t>
  </si>
  <si>
    <t>R_742_1a02</t>
  </si>
  <si>
    <t>Montáž bytového zvonku, zvonkového tlačítka apod.</t>
  </si>
  <si>
    <t>-203931825</t>
  </si>
  <si>
    <t>344</t>
  </si>
  <si>
    <t>R_742_1a03</t>
  </si>
  <si>
    <t>Montáž PVC trubky</t>
  </si>
  <si>
    <t>-1387590190</t>
  </si>
  <si>
    <t>345</t>
  </si>
  <si>
    <t>R_742_1a04</t>
  </si>
  <si>
    <t>Montáž ohebné trubky</t>
  </si>
  <si>
    <t>-277052477</t>
  </si>
  <si>
    <t>346</t>
  </si>
  <si>
    <t>R_742_1b</t>
  </si>
  <si>
    <t>Ostatní drobný elektroinstalační materiál pro signalizační systém</t>
  </si>
  <si>
    <t>2003830092</t>
  </si>
  <si>
    <t>347</t>
  </si>
  <si>
    <t>R_742_1b01</t>
  </si>
  <si>
    <t>Montáž nouzové signalizace</t>
  </si>
  <si>
    <t>1667203790</t>
  </si>
  <si>
    <t>348</t>
  </si>
  <si>
    <t>R_74299_1</t>
  </si>
  <si>
    <t>Elektroinstalace slaboproud - stavební přípomoc</t>
  </si>
  <si>
    <t>655925834</t>
  </si>
  <si>
    <t>349</t>
  </si>
  <si>
    <t>R_74299_2</t>
  </si>
  <si>
    <t xml:space="preserve">Elektroinstalace slaboproud - drobný materiál </t>
  </si>
  <si>
    <t>228079301</t>
  </si>
  <si>
    <t>350</t>
  </si>
  <si>
    <t>R_74299_3</t>
  </si>
  <si>
    <t>Elektroinstalace slaboproud - naprogramování, uvedení do provozu</t>
  </si>
  <si>
    <t>1451123188</t>
  </si>
  <si>
    <t>351</t>
  </si>
  <si>
    <t>R_74299_4</t>
  </si>
  <si>
    <t>Elektroinstalace slaboproud - doprava</t>
  </si>
  <si>
    <t>2057452007</t>
  </si>
  <si>
    <t>742</t>
  </si>
  <si>
    <t>Elektroinstalace - slaboproud</t>
  </si>
  <si>
    <t>352</t>
  </si>
  <si>
    <t>203855027</t>
  </si>
  <si>
    <t>353</t>
  </si>
  <si>
    <t>R_M34111090</t>
  </si>
  <si>
    <t>kabel CYKY 5x1,5mm2</t>
  </si>
  <si>
    <t>1865199295</t>
  </si>
  <si>
    <t>35*1,15 'Přepočtené koeficientem množství</t>
  </si>
  <si>
    <t>354</t>
  </si>
  <si>
    <t>R_M742_1a01</t>
  </si>
  <si>
    <t>zemnící kabel UTP (FTP) 4x2x0,8</t>
  </si>
  <si>
    <t>-1367146798</t>
  </si>
  <si>
    <t>355</t>
  </si>
  <si>
    <t>R_M742_1b01</t>
  </si>
  <si>
    <t>Sada pro nouzovou signalizaci (např. sada ABB 3288B-C10001 B), sada obsahuje signální tahové tlačítko (FAP3002), resetovací tlačítko (FAP2001), kontrolní modul s alarmem (FEH), transformátor (FLM1000)</t>
  </si>
  <si>
    <t>1173264159</t>
  </si>
  <si>
    <t>1*1,15 'Přepočtené koeficientem množství</t>
  </si>
  <si>
    <t>356</t>
  </si>
  <si>
    <t>R_M742_1a02</t>
  </si>
  <si>
    <t>bytový zvonek, zvonkové tlačítko apod.</t>
  </si>
  <si>
    <t>-530117996</t>
  </si>
  <si>
    <t>357</t>
  </si>
  <si>
    <t>R_M742_1a03</t>
  </si>
  <si>
    <t>PVC trubka Ø 23</t>
  </si>
  <si>
    <t>87384336</t>
  </si>
  <si>
    <t>358</t>
  </si>
  <si>
    <t>R_M742_1a04</t>
  </si>
  <si>
    <t>ohebná trubka Ø 50(100)</t>
  </si>
  <si>
    <t>-174443704</t>
  </si>
  <si>
    <t>359</t>
  </si>
  <si>
    <t>998742101</t>
  </si>
  <si>
    <t>Přesun hmot pro slaboproud stanovený z hmotnosti přesunovaného materiálu vodorovná dopravní vzdálenost do 50 m v objektech výšky do 6 m</t>
  </si>
  <si>
    <t>-1114974194</t>
  </si>
  <si>
    <t>https://podminky.urs.cz/item/CS_URS_2021_02/998742101</t>
  </si>
  <si>
    <t>360</t>
  </si>
  <si>
    <t>998742181</t>
  </si>
  <si>
    <t>Přesun hmot pro slaboproud stanovený z hmotnosti přesunovaného materiálu Příplatek k ceně za přesun prováděný bez použití mechanizace pro jakoukoliv výšku objektu</t>
  </si>
  <si>
    <t>1413603097</t>
  </si>
  <si>
    <t>https://podminky.urs.cz/item/CS_URS_2021_02/998742181</t>
  </si>
  <si>
    <t>751</t>
  </si>
  <si>
    <t>Vzduchotechnika</t>
  </si>
  <si>
    <t>361</t>
  </si>
  <si>
    <t>751322111</t>
  </si>
  <si>
    <t>Montáž talířových ventilů, anemostatů, dýz anemostatu kruhového bez skříně, průměru do 300 mm</t>
  </si>
  <si>
    <t>-1376204698</t>
  </si>
  <si>
    <t>https://podminky.urs.cz/item/CS_URS_2021_02/751322111</t>
  </si>
  <si>
    <t>362</t>
  </si>
  <si>
    <t>42972808</t>
  </si>
  <si>
    <t>anemostat kruhový s nastavitelným kuželem pro přívod/odvod vzduchu ocelový D 100mm</t>
  </si>
  <si>
    <t>-1012565294</t>
  </si>
  <si>
    <t>363</t>
  </si>
  <si>
    <t>751377012</t>
  </si>
  <si>
    <t>Montáž odsávacích stropů, zákrytů odsávacího zákrytu (digestoř) bytového komínového</t>
  </si>
  <si>
    <t>1474607159</t>
  </si>
  <si>
    <t>https://podminky.urs.cz/item/CS_URS_2021_02/751377012</t>
  </si>
  <si>
    <t>364</t>
  </si>
  <si>
    <t>42958002</t>
  </si>
  <si>
    <t>odsavač par komínový (digestoř) černý nerez, max. výkon 370 m3/hod</t>
  </si>
  <si>
    <t>-580685007</t>
  </si>
  <si>
    <t>365</t>
  </si>
  <si>
    <t>751398832</t>
  </si>
  <si>
    <t>Demontáž ostatních zařízení ventilační mřížky ze dveří nebo desek, průřezu přes 0,040 do 0,100 m2</t>
  </si>
  <si>
    <t>1300514809</t>
  </si>
  <si>
    <t>https://podminky.urs.cz/item/CS_URS_2021_02/751398832</t>
  </si>
  <si>
    <t>2"m.č. 103, 104</t>
  </si>
  <si>
    <t>366</t>
  </si>
  <si>
    <t>998751101</t>
  </si>
  <si>
    <t>Přesun hmot pro vzduchotechniku stanovený z hmotnosti přesunovaného materiálu vodorovná dopravní vzdálenost do 100 m v objektech výšky do 12 m</t>
  </si>
  <si>
    <t>224119936</t>
  </si>
  <si>
    <t>https://podminky.urs.cz/item/CS_URS_2021_02/998751101</t>
  </si>
  <si>
    <t>367</t>
  </si>
  <si>
    <t>998751181</t>
  </si>
  <si>
    <t>Přesun hmot pro vzduchotechniku stanovený z hmotnosti přesunovaného materiálu Příplatek k cenám za přesun prováděný bez použití mechanizace pro jakoukoliv výšku objektu</t>
  </si>
  <si>
    <t>-1856740541</t>
  </si>
  <si>
    <t>https://podminky.urs.cz/item/CS_URS_2021_02/998751181</t>
  </si>
  <si>
    <t>368</t>
  </si>
  <si>
    <t>R_751111014</t>
  </si>
  <si>
    <t>Montáž ventilátoru</t>
  </si>
  <si>
    <t>-1750562042</t>
  </si>
  <si>
    <t>369</t>
  </si>
  <si>
    <t>R_M42914252</t>
  </si>
  <si>
    <t>ventilátor s doběhem</t>
  </si>
  <si>
    <t>-1120699542</t>
  </si>
  <si>
    <t>370</t>
  </si>
  <si>
    <t>R_751510_01</t>
  </si>
  <si>
    <t>Montáž flexi potrubí D100mm</t>
  </si>
  <si>
    <t>-864771918</t>
  </si>
  <si>
    <t>371</t>
  </si>
  <si>
    <t>R_42981955</t>
  </si>
  <si>
    <t>flexi potrubí průřez D100mm, hadice ohebná z Al, D 100mm</t>
  </si>
  <si>
    <t>259562817</t>
  </si>
  <si>
    <t>7,2*1,015"přepočtené koeficientem množství</t>
  </si>
  <si>
    <t>372</t>
  </si>
  <si>
    <t>R_751510_03</t>
  </si>
  <si>
    <t>Montáž SPIRO potrubí do D200 mm</t>
  </si>
  <si>
    <t>-216390014</t>
  </si>
  <si>
    <t>373</t>
  </si>
  <si>
    <t>42981010</t>
  </si>
  <si>
    <t>trouba spirálně vinutá Pz D 100mm, l=3000mm</t>
  </si>
  <si>
    <t>1596607520</t>
  </si>
  <si>
    <t>374</t>
  </si>
  <si>
    <t>R_75199_01</t>
  </si>
  <si>
    <t>Montážní, závěsný a pomocný materiál</t>
  </si>
  <si>
    <t>-1085377359</t>
  </si>
  <si>
    <t>375</t>
  </si>
  <si>
    <t>R_75199_02</t>
  </si>
  <si>
    <t>Výšková montáž a použití mechanizmů</t>
  </si>
  <si>
    <t>1242115526</t>
  </si>
  <si>
    <t>376</t>
  </si>
  <si>
    <t>R_75199_03</t>
  </si>
  <si>
    <t>Štítky a polepy zařízení dle ČSN</t>
  </si>
  <si>
    <t>1211557697</t>
  </si>
  <si>
    <t>377</t>
  </si>
  <si>
    <t>R_75199_04</t>
  </si>
  <si>
    <t>Příprava ke komplexnímu vyzkoušení</t>
  </si>
  <si>
    <t>-1238239036</t>
  </si>
  <si>
    <t>378</t>
  </si>
  <si>
    <t>R_75199_05</t>
  </si>
  <si>
    <t>Komplexní vyzkoušení, vyregulování a oživení zařízení, vypracování protokolu</t>
  </si>
  <si>
    <t>2013604999</t>
  </si>
  <si>
    <t>379</t>
  </si>
  <si>
    <t>R_75199_06</t>
  </si>
  <si>
    <t>Vyregulování potrubí a koncových elementů, vypracování protokolu</t>
  </si>
  <si>
    <t>1248724611</t>
  </si>
  <si>
    <t>380</t>
  </si>
  <si>
    <t>R_75199_07</t>
  </si>
  <si>
    <t>Měření hlučnosti a vypracování protokolu</t>
  </si>
  <si>
    <t>-360505509</t>
  </si>
  <si>
    <t>762</t>
  </si>
  <si>
    <t>Konstrukce tesařské</t>
  </si>
  <si>
    <t>381</t>
  </si>
  <si>
    <t>762085103</t>
  </si>
  <si>
    <t>Práce společné pro tesařské konstrukce montáž ocelových spojovacích prostředků (materiál ve specifikaci) kotevních želez příložek, patek, táhel</t>
  </si>
  <si>
    <t>952143893</t>
  </si>
  <si>
    <t>https://podminky.urs.cz/item/CS_URS_2021_02/762085103</t>
  </si>
  <si>
    <t>382</t>
  </si>
  <si>
    <t>R_M130102</t>
  </si>
  <si>
    <t>kotevní patka T140/140/4mm přes trn</t>
  </si>
  <si>
    <t>-384675662</t>
  </si>
  <si>
    <t>383</t>
  </si>
  <si>
    <t>13010218</t>
  </si>
  <si>
    <t>tyč ocelová plochá jakost S235JR (11 375) 50x5mm</t>
  </si>
  <si>
    <t>905964800</t>
  </si>
  <si>
    <t>"hmotnost 1,99kg/m</t>
  </si>
  <si>
    <t>0,00199*2,83*4"táhla pro spojení pozednic</t>
  </si>
  <si>
    <t>384</t>
  </si>
  <si>
    <t>762085112</t>
  </si>
  <si>
    <t>Práce společné pro tesařské konstrukce montáž ocelových spojovacích prostředků (materiál ve specifikaci) svorníků, šroubů délky přes 150 do 300 mm</t>
  </si>
  <si>
    <t>909322182</t>
  </si>
  <si>
    <t>https://podminky.urs.cz/item/CS_URS_2021_02/762085112</t>
  </si>
  <si>
    <t>16"kotvení pozednice</t>
  </si>
  <si>
    <t>385</t>
  </si>
  <si>
    <t>R_M437061</t>
  </si>
  <si>
    <t>svorník tesařský, délka 300mm</t>
  </si>
  <si>
    <t>-808667369</t>
  </si>
  <si>
    <t>386</t>
  </si>
  <si>
    <t>762111811</t>
  </si>
  <si>
    <t>Demontáž stěn a příček z hranolků, fošen nebo latí</t>
  </si>
  <si>
    <t>-237336049</t>
  </si>
  <si>
    <t>https://podminky.urs.cz/item/CS_URS_2021_02/762111811</t>
  </si>
  <si>
    <t>5,79*1,87"m.č. 108</t>
  </si>
  <si>
    <t>(7,98*1,76-0,47*1,46-0,91*1,77)+2,4*1,76"m.č. 112</t>
  </si>
  <si>
    <t>(2,44*1,74-0,85*1,74)+2,81*1,74"dřevěný altán</t>
  </si>
  <si>
    <t>2*(1/2)*1,4*1,9"stěny vikýře opravovaného objektu</t>
  </si>
  <si>
    <t>(5,68+1,85+5,68+1,98)*2,4"dřevník Z od inform. centra</t>
  </si>
  <si>
    <t>387</t>
  </si>
  <si>
    <t>762112811</t>
  </si>
  <si>
    <t>Demontáž stěn a příček z polohraněného řeziva nebo tyčoviny</t>
  </si>
  <si>
    <t>382069486</t>
  </si>
  <si>
    <t>https://podminky.urs.cz/item/CS_URS_2021_02/762112811</t>
  </si>
  <si>
    <t>6,88*3,42"stěna m.č. 105/106</t>
  </si>
  <si>
    <t>388</t>
  </si>
  <si>
    <t>762131124</t>
  </si>
  <si>
    <t>Montáž bednění stěn z hrubých prken tl. do 32 mm na sraz</t>
  </si>
  <si>
    <t>-50184433</t>
  </si>
  <si>
    <t>https://podminky.urs.cz/item/CS_URS_2021_02/762131124</t>
  </si>
  <si>
    <t>2*(1/2)*1,4*1,9"stěny vikýře</t>
  </si>
  <si>
    <t>389</t>
  </si>
  <si>
    <t>60515111</t>
  </si>
  <si>
    <t>řezivo jehličnaté boční prkno 20-30mm</t>
  </si>
  <si>
    <t>2078130330</t>
  </si>
  <si>
    <t>0,025*2*(1/2)*1,4*1,9"stěny vikýře</t>
  </si>
  <si>
    <t>390</t>
  </si>
  <si>
    <t>762322911</t>
  </si>
  <si>
    <t>Ztužení konstrukcí (materiál v ceně) fošnami nebo hranolky průřezové plochy do 100 cm2</t>
  </si>
  <si>
    <t>741406609</t>
  </si>
  <si>
    <t>https://podminky.urs.cz/item/CS_URS_2021_02/762322911</t>
  </si>
  <si>
    <t>12*5,0"ondřejovy kříže</t>
  </si>
  <si>
    <t>391</t>
  </si>
  <si>
    <t>762331811</t>
  </si>
  <si>
    <t>Demontáž vázaných konstrukcí krovů sklonu do 60° z hranolů, hranolků, fošen, průřezové plochy do 120 cm2</t>
  </si>
  <si>
    <t>-441479027</t>
  </si>
  <si>
    <t>https://podminky.urs.cz/item/CS_URS_2021_02/762331811</t>
  </si>
  <si>
    <t>(2,6+1,33)*16+2,4*3+8,0"kce krovu m.č. 109-112</t>
  </si>
  <si>
    <t>2,9*5+4,5*6"krokve m.č. 107, 108</t>
  </si>
  <si>
    <t>2,8*2+2,2*4"kleštiny, vzpěry m.č. 113-115</t>
  </si>
  <si>
    <t>12*2,4+2*5,5"dřevník Z od inform. centra</t>
  </si>
  <si>
    <t>392</t>
  </si>
  <si>
    <t>762331812</t>
  </si>
  <si>
    <t>Demontáž vázaných konstrukcí krovů sklonu do 60° z hranolů, hranolků, fošen, průřezové plochy přes 120 do 224 cm2</t>
  </si>
  <si>
    <t>-2096686518</t>
  </si>
  <si>
    <t>https://podminky.urs.cz/item/CS_URS_2021_02/762331812</t>
  </si>
  <si>
    <t>(5,1*4+3,8*4+2,6*4+1,3*4)+(5,2*2+3,9*4+2,8*4+1,4*4)"krolve m.č. 113-115</t>
  </si>
  <si>
    <t>1,7*4+(2*3,95+2*3,01*2)+(2*7,67+2*6,74)+7,03*2"sloupky, vaznice, pozednice, vazný trám m.č. 113-115</t>
  </si>
  <si>
    <t>393</t>
  </si>
  <si>
    <t>762332131</t>
  </si>
  <si>
    <t>Montáž vázaných konstrukcí krovů střech pultových, sedlových, valbových, stanových čtvercového nebo obdélníkového půdorysu z řeziva hraněného průřezové plochy do 120 cm2</t>
  </si>
  <si>
    <t>588862802</t>
  </si>
  <si>
    <t>https://podminky.urs.cz/item/CS_URS_2021_02/762332131</t>
  </si>
  <si>
    <t>"ondřejovy kříže 24/200</t>
  </si>
  <si>
    <t>12*5,0"inform. centrum</t>
  </si>
  <si>
    <t>4*1,6"objekt sociál. zázemí</t>
  </si>
  <si>
    <t>394</t>
  </si>
  <si>
    <t>60511112</t>
  </si>
  <si>
    <t>řezivo jehličnaté smrk, borovice š přes 80mm tl 24mm dl 4-5m</t>
  </si>
  <si>
    <t>-423265236</t>
  </si>
  <si>
    <t>0,024*0,2*12*5,0"inform. centrum</t>
  </si>
  <si>
    <t>0,024*0,2*4*1,6"objekt sociál. zázemí</t>
  </si>
  <si>
    <t>395</t>
  </si>
  <si>
    <t>762332132</t>
  </si>
  <si>
    <t>Montáž vázaných konstrukcí krovů střech pultových, sedlových, valbových, stanových čtvercového nebo obdélníkového půdorysu z řeziva hraněného průřezové plochy přes 120 do 224 cm2</t>
  </si>
  <si>
    <t>1159893595</t>
  </si>
  <si>
    <t>https://podminky.urs.cz/item/CS_URS_2021_02/762332132</t>
  </si>
  <si>
    <t>(4,63*4)+(1,37*4)+(2,46*4)+(3,55*4)"krokve 120/160</t>
  </si>
  <si>
    <t>2*2,64*4"kleštiny 80/180</t>
  </si>
  <si>
    <t>3,87+3,93+3,99+4,05+4,1+4,16+4,22+4,28+4,34+4,4+4,46+4,52+4,58+4,64+4,7+1,78"krolve 120/160</t>
  </si>
  <si>
    <t>14,08"pozednice 160/140</t>
  </si>
  <si>
    <t>8*0,95+0,8"pásek 120/120</t>
  </si>
  <si>
    <t>1*4"krokev 110/150</t>
  </si>
  <si>
    <t>396</t>
  </si>
  <si>
    <t>60512130</t>
  </si>
  <si>
    <t>hranol stavební řezivo průřezu do 224cm2 do dl 6m</t>
  </si>
  <si>
    <t>1232296470</t>
  </si>
  <si>
    <t>0,12*0,16*((4,63*4)+(1,37*4)+(2,46*4)+(3,55*4))"krokve 120/160</t>
  </si>
  <si>
    <t>0,08*0,18*2*2,64*4"kleštiny 80/180</t>
  </si>
  <si>
    <t>0,12*0,16*(3,87+3,93+3,99+4,05+4,1+4,16+4,22+4,28+4,34+4,4+4,46+4,52+4,58+4,64+4,7+1,78)"krolve 120/160</t>
  </si>
  <si>
    <t>0,16*0,14*14,08"pozednice 160/140</t>
  </si>
  <si>
    <t>0,12*0,12*(8*0,95+0,8)"pásek 120/120</t>
  </si>
  <si>
    <t>0,11*0,15*4"krokev 110/150</t>
  </si>
  <si>
    <t>397</t>
  </si>
  <si>
    <t>762332133</t>
  </si>
  <si>
    <t>Montáž vázaných konstrukcí krovů střech pultových, sedlových, valbových, stanových čtvercového nebo obdélníkového půdorysu z řeziva hraněného průřezové plochy přes 224 do 288 cm2</t>
  </si>
  <si>
    <t>461602591</t>
  </si>
  <si>
    <t>https://podminky.urs.cz/item/CS_URS_2021_02/762332133</t>
  </si>
  <si>
    <t>20,86+6,32"pozednice 180/140</t>
  </si>
  <si>
    <t>6*4"nárožní krokev 120/200</t>
  </si>
  <si>
    <t>5*3,25"sloupy 160/160</t>
  </si>
  <si>
    <t>2,96+2,44+2,7+3,29+3,11+2,93+2,76"vaznice 160/180</t>
  </si>
  <si>
    <t>398</t>
  </si>
  <si>
    <t>60512135</t>
  </si>
  <si>
    <t>hranol stavební řezivo průřezu do 288cm2 do dl 6m</t>
  </si>
  <si>
    <t>-841440225</t>
  </si>
  <si>
    <t>0,18*0,14*(20,86+6,32)"pozednice 180/140</t>
  </si>
  <si>
    <t>0,12*0,20*6*4"nárožní krokev 120/200</t>
  </si>
  <si>
    <t>0,16*0,16*5*3,25"sloupy 160/160</t>
  </si>
  <si>
    <t>0,16*0,18*(2,96+2,44+2,7+3,29+3,11+2,93+2,76)"vaznice 160/180</t>
  </si>
  <si>
    <t>399</t>
  </si>
  <si>
    <t>762341210</t>
  </si>
  <si>
    <t>Bednění a laťování montáž bednění střech rovných a šikmých sklonu do 60° s vyřezáním otvorů z prken hrubých na sraz tl. do 32 mm</t>
  </si>
  <si>
    <t>-1692613518</t>
  </si>
  <si>
    <t>https://podminky.urs.cz/item/CS_URS_2021_02/762341210</t>
  </si>
  <si>
    <t>13,6*3,85+(13,6*0,9)/2+0,85*1,8"přístřešek</t>
  </si>
  <si>
    <t>400</t>
  </si>
  <si>
    <t>60511109</t>
  </si>
  <si>
    <t>řezivo jehličnaté smrk, borovice š přes 80mm tl 24mm dl 2-3m</t>
  </si>
  <si>
    <t>-178167530</t>
  </si>
  <si>
    <t>0,024*(13,6*3,85+(13,6*0,9)/2+0,85*1,8)"přístřešek</t>
  </si>
  <si>
    <t>401</t>
  </si>
  <si>
    <t>762341250</t>
  </si>
  <si>
    <t>Bednění a laťování montáž bednění střech rovných a šikmých sklonu do 60° s vyřezáním otvorů z prken hoblovaných</t>
  </si>
  <si>
    <t>-1960808234</t>
  </si>
  <si>
    <t>https://podminky.urs.cz/item/CS_URS_2021_02/762341250</t>
  </si>
  <si>
    <t>3,94*1,8+0,74*1,3"přístřešek m.č.108</t>
  </si>
  <si>
    <t>402</t>
  </si>
  <si>
    <t>-523851991</t>
  </si>
  <si>
    <t>0,024*(3,94*1,8+0,74*1,3)"přístřešek m.č.108</t>
  </si>
  <si>
    <t>403</t>
  </si>
  <si>
    <t>762342214</t>
  </si>
  <si>
    <t>Bednění a laťování montáž laťování střech jednoduchých sklonu do 60° při osové vzdálenosti latí přes 150 do 360 mm</t>
  </si>
  <si>
    <t>744579939</t>
  </si>
  <si>
    <t>https://podminky.urs.cz/item/CS_URS_2021_02/762342214</t>
  </si>
  <si>
    <t>(15,4*5,82+(1/2)*4,7*5,82+(1/2)*4,65*5,82)*2+4,6*6,0+4,6*5,9"m.č. 101-106</t>
  </si>
  <si>
    <t>2*2,3*1,04+2*0,7*1,04"vikýř</t>
  </si>
  <si>
    <t>2*((3,8*4,63*2)+(3,8*4,63*2)+(0,95*4,63*2))"latě a kontralatě</t>
  </si>
  <si>
    <t>2*(13,6*3,85+(13,6*0,9)/2+0,85*1,8)"latě a kontralatě</t>
  </si>
  <si>
    <t>404</t>
  </si>
  <si>
    <t>60514101</t>
  </si>
  <si>
    <t>řezivo jehličnaté lať 10-25cm2</t>
  </si>
  <si>
    <t>-1299362681</t>
  </si>
  <si>
    <t>0,04*(0,2*((15,4*5,82+(1/2)*4,7*5,82+(1/2)*4,65*5,82)*2+4,6*6,0+4,6*5,9))"m.č. 101-106</t>
  </si>
  <si>
    <t>0,06*0,04*(2*(2*1,65+2*2,81+2*3,98+16*5,81)+2*(2*1,88+2*2,75+2*3,78+2*5,03+5,96))"kontralatě 60/40</t>
  </si>
  <si>
    <t>0,04*(0,20*((3,8*4,63*2)+(3,8*4,63*2)+(0,95*4,63*2)))"latě 60/40</t>
  </si>
  <si>
    <t>0,06*0,04*((4,63*4)+(1,37*4)+(2,46*4)+(3,55*4))"kontralatě 60/40</t>
  </si>
  <si>
    <t>0,06*0,04*(10*13,6+3*14,44+13,6+9,04+4,47+0,66+13,8)"latě 60/40</t>
  </si>
  <si>
    <t>0,06*0,04*(3,85+3,87+3,93+3,99+4,05+4,1+4,16+4,22+4,28+4,34+4,4+4,46+4,52+4,58+4,64+4,7+2,97+1,78+1,78)"latě 60/40 a kontralatě 60/40</t>
  </si>
  <si>
    <t>405</t>
  </si>
  <si>
    <t>762342812</t>
  </si>
  <si>
    <t>Demontáž bednění a laťování laťování střech sklonu do 60° se všemi nadstřešními konstrukcemi, z latí průřezové plochy do 25 cm2 při osové vzdálenosti přes 0,22 do 0,50 m</t>
  </si>
  <si>
    <t>-2006942844</t>
  </si>
  <si>
    <t>https://podminky.urs.cz/item/CS_URS_2021_02/762342812</t>
  </si>
  <si>
    <t>(2,9+4,5)*6,2"m.č. 107, 108</t>
  </si>
  <si>
    <t>(2,7+1,4)*14,5"m.č. 109-112</t>
  </si>
  <si>
    <t>(2,0+1,6)*3,3"dřevěný altán</t>
  </si>
  <si>
    <t>2*(5,3*1,0+(1/2)*5,3+4,1+(1/2)*5,3*4,1)+2*((1/2)*5,3*4,1+(1/2)*5,3*4,2)"m.č. 113-115</t>
  </si>
  <si>
    <t>406</t>
  </si>
  <si>
    <t>762511264</t>
  </si>
  <si>
    <t>Podlahové konstrukce podkladové z dřevoštěpkových desek OSB jednovrstvých šroubovaných na pero a drážku nebroušených, tloušťky desky 18 mm</t>
  </si>
  <si>
    <t>-1974544349</t>
  </si>
  <si>
    <t>https://podminky.urs.cz/item/CS_URS_2021_02/762511264</t>
  </si>
  <si>
    <t>"ve dvou vrstvách, křížem</t>
  </si>
  <si>
    <t>2*24,5*9,1"strop inform. centrum</t>
  </si>
  <si>
    <t>407</t>
  </si>
  <si>
    <t>762512261</t>
  </si>
  <si>
    <t>Podlahové konstrukce podkladové montáž roštu podkladového</t>
  </si>
  <si>
    <t>-930495557</t>
  </si>
  <si>
    <t>https://podminky.urs.cz/item/CS_URS_2021_02/762512261</t>
  </si>
  <si>
    <t>19*24,5+50*9,1"strop inform. centrum</t>
  </si>
  <si>
    <t>408</t>
  </si>
  <si>
    <t>60726248</t>
  </si>
  <si>
    <t>deska dřevoštěpková OSB 3 ostrá hrana nebroušená tl 22mm</t>
  </si>
  <si>
    <t>1748491734</t>
  </si>
  <si>
    <t>0,3*(19*24,5+50*9,1)"strop inform. centrum</t>
  </si>
  <si>
    <t>409</t>
  </si>
  <si>
    <t>762521812</t>
  </si>
  <si>
    <t>Demontáž podlah bez polštářů z prken nebo fošen tl. přes 32 mm</t>
  </si>
  <si>
    <t>511466232</t>
  </si>
  <si>
    <t>https://podminky.urs.cz/item/CS_URS_2021_02/762521812</t>
  </si>
  <si>
    <t>4,96*1,09"m.č. 105</t>
  </si>
  <si>
    <t>410</t>
  </si>
  <si>
    <t>762711820</t>
  </si>
  <si>
    <t>Demontáž prostorových vázaných konstrukcí z řeziva hraněného nebo polohraněného průřezové plochy přes 120 do 224 cm2</t>
  </si>
  <si>
    <t>1377708892</t>
  </si>
  <si>
    <t>https://podminky.urs.cz/item/CS_URS_2021_02/762711820</t>
  </si>
  <si>
    <t>1,84*5"m.č. 108</t>
  </si>
  <si>
    <t>1,76*4"m.č. 112</t>
  </si>
  <si>
    <t>2*5,5+2*1,8+6*2,3"dřevník Z od inform. centra</t>
  </si>
  <si>
    <t>411</t>
  </si>
  <si>
    <t>998762102</t>
  </si>
  <si>
    <t>Přesun hmot pro konstrukce tesařské stanovený z hmotnosti přesunovaného materiálu vodorovná dopravní vzdálenost do 50 m v objektech výšky přes 6 do 12 m</t>
  </si>
  <si>
    <t>-286749793</t>
  </si>
  <si>
    <t>https://podminky.urs.cz/item/CS_URS_2021_02/998762102</t>
  </si>
  <si>
    <t>412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</si>
  <si>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</si>
  <si>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</si>
  <si>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-58529154</t>
  </si>
  <si>
    <t>https://podminky.urs.cz/item/CS_URS_2021_02/998762181</t>
  </si>
  <si>
    <t>763</t>
  </si>
  <si>
    <t>Konstrukce suché výstavby</t>
  </si>
  <si>
    <t>413</t>
  </si>
  <si>
    <t>763122403</t>
  </si>
  <si>
    <t>Stěna šachtová ze sádrokartonových desek s nosnou konstrukcí z ocelových profilů CW, UW jednoduše opláštěná deskou protipožární DF tl. 12,5 mm bez izolace, EI 15, stěna tl. 112,5 mm, profil 100</t>
  </si>
  <si>
    <t>-1570165858</t>
  </si>
  <si>
    <t>https://podminky.urs.cz/item/CS_URS_2021_02/763122403</t>
  </si>
  <si>
    <t>2,5*1,8"m.č. 113</t>
  </si>
  <si>
    <t>1,8*1,8+0,9*1,8"m.č. 114</t>
  </si>
  <si>
    <t>(0,9+0,15)*1,8"m.č. 115</t>
  </si>
  <si>
    <t>2,5*1,8"m.č. 116</t>
  </si>
  <si>
    <t>0,95*1,8+0,94*1,8"m.č. 117</t>
  </si>
  <si>
    <t>414</t>
  </si>
  <si>
    <t>763131751</t>
  </si>
  <si>
    <t>Podhled ze sádrokartonových desek ostatní práce a konstrukce na podhledech ze sádrokartonových desek montáž parotěsné zábrany</t>
  </si>
  <si>
    <t>-198765567</t>
  </si>
  <si>
    <t>https://podminky.urs.cz/item/CS_URS_2021_02/763131751</t>
  </si>
  <si>
    <t>9,36+2,46+5,38+5,61+3,88+5,19+5,92"objekt sociál. zázemí</t>
  </si>
  <si>
    <t>4,78*1,8+0,74*1,78"přístřešek m.č. 108</t>
  </si>
  <si>
    <t>415</t>
  </si>
  <si>
    <t>28329276</t>
  </si>
  <si>
    <t>fólie PE vyztužená pro parotěsnou vrstvu (reakce na oheň - třída E) 140g/m2</t>
  </si>
  <si>
    <t>-869972491</t>
  </si>
  <si>
    <t>47,721</t>
  </si>
  <si>
    <t>47,721*1,1235 'Přepočtené koeficientem množství</t>
  </si>
  <si>
    <t>416</t>
  </si>
  <si>
    <t>763132241</t>
  </si>
  <si>
    <t>Podhled ze sádrokartonových desek – samostatný požární předěl dvouvrstvá nosná konstrukce z ocelových profilů CD, UD s požární odolností zdola bez izolace jednoduše opláštěná deskou protipožární DF tl. 12,5 mm, EI 15</t>
  </si>
  <si>
    <t>930284167</t>
  </si>
  <si>
    <t>https://podminky.urs.cz/item/CS_URS_2021_02/763132241</t>
  </si>
  <si>
    <t>417</t>
  </si>
  <si>
    <t>763164511</t>
  </si>
  <si>
    <t>Obklad konstrukcí sádrokartonovými deskami včetně ochranných úhelníků ve tvaru L rozvinuté šíře do 0,4 m, opláštěný deskou standardní A, tl. 12,5 mm</t>
  </si>
  <si>
    <t>-1760508859</t>
  </si>
  <si>
    <t>https://podminky.urs.cz/item/CS_URS_2021_02/763164511</t>
  </si>
  <si>
    <t>2,8+1,88+2,5"m.č. 116</t>
  </si>
  <si>
    <t>1,37+1,5+2,8"m.č. 117</t>
  </si>
  <si>
    <t>418</t>
  </si>
  <si>
    <t>763172321</t>
  </si>
  <si>
    <t>Montáž dvířek pro konstrukce ze sádrokartonových desek revizních jednoplášťových pro příčky a předsazené stěny velikost (šxv) 200 x 200 mm</t>
  </si>
  <si>
    <t>-1820332630</t>
  </si>
  <si>
    <t>https://podminky.urs.cz/item/CS_URS_2021_02/763172321</t>
  </si>
  <si>
    <t>419</t>
  </si>
  <si>
    <t>59030710</t>
  </si>
  <si>
    <t>dvířka revizní jednokřídlá s automatickým zámkem 200x200mm</t>
  </si>
  <si>
    <t>-1022035944</t>
  </si>
  <si>
    <t>420</t>
  </si>
  <si>
    <t>763173111</t>
  </si>
  <si>
    <t>Montáž nosičů zařizovacích předmětů pro konstrukce ze sádrokartonových desek úchytu pro umyvadlo</t>
  </si>
  <si>
    <t>1765754288</t>
  </si>
  <si>
    <t>https://podminky.urs.cz/item/CS_URS_2021_02/763173111</t>
  </si>
  <si>
    <t>421</t>
  </si>
  <si>
    <t>59030729</t>
  </si>
  <si>
    <t>konstrukce pro uchycení umyvadla s nástěnnými bateriemi osová rozteč CW profilů 450-625mm</t>
  </si>
  <si>
    <t>-1427269158</t>
  </si>
  <si>
    <t>422</t>
  </si>
  <si>
    <t>763173112</t>
  </si>
  <si>
    <t>Montáž nosičů zařizovacích předmětů pro konstrukce ze sádrokartonových desek úchytu pro pisoár</t>
  </si>
  <si>
    <t>1999188952</t>
  </si>
  <si>
    <t>https://podminky.urs.cz/item/CS_URS_2021_02/763173112</t>
  </si>
  <si>
    <t>423</t>
  </si>
  <si>
    <t>59030728</t>
  </si>
  <si>
    <t>konstrukce pro uchycení pisoáru osová rozteč CW profilů 450-625mm</t>
  </si>
  <si>
    <t>-1462479684</t>
  </si>
  <si>
    <t>424</t>
  </si>
  <si>
    <t>763173113</t>
  </si>
  <si>
    <t>Montáž nosičů zařizovacích předmětů pro konstrukce ze sádrokartonových desek úchytu pro WC</t>
  </si>
  <si>
    <t>897293727</t>
  </si>
  <si>
    <t>https://podminky.urs.cz/item/CS_URS_2021_02/763173113</t>
  </si>
  <si>
    <t>425</t>
  </si>
  <si>
    <t>59030731</t>
  </si>
  <si>
    <t>konstrukce pro uchycení WC osová rozteč CW profilů 450-625mm</t>
  </si>
  <si>
    <t>93809598</t>
  </si>
  <si>
    <t>426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</si>
  <si>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</si>
  <si>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</si>
  <si>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1206602840</t>
  </si>
  <si>
    <t>https://podminky.urs.cz/item/CS_URS_2021_02/998763302</t>
  </si>
  <si>
    <t>427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</si>
  <si>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</si>
  <si>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</si>
  <si>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-1187766289</t>
  </si>
  <si>
    <t>https://podminky.urs.cz/item/CS_URS_2021_02/998763381</t>
  </si>
  <si>
    <t>764</t>
  </si>
  <si>
    <t>Konstrukce klempířské</t>
  </si>
  <si>
    <t>428</t>
  </si>
  <si>
    <t>764002851</t>
  </si>
  <si>
    <t>Demontáž klempířských konstrukcí oplechování parapetů do suti</t>
  </si>
  <si>
    <t>497849457</t>
  </si>
  <si>
    <t>https://podminky.urs.cz/item/CS_URS_2021_02/764002851</t>
  </si>
  <si>
    <t>0,41+1,71*2"m.č. 102-104</t>
  </si>
  <si>
    <t>429</t>
  </si>
  <si>
    <t>764004801</t>
  </si>
  <si>
    <t>Demontáž klempířských konstrukcí žlabu podokapního do suti</t>
  </si>
  <si>
    <t>-2077641259</t>
  </si>
  <si>
    <t>https://podminky.urs.cz/item/CS_URS_2021_02/764004801</t>
  </si>
  <si>
    <t>0,6+9,16+24,7+9,19+17,38</t>
  </si>
  <si>
    <t>430</t>
  </si>
  <si>
    <t>764004861</t>
  </si>
  <si>
    <t>Demontáž klempířských konstrukcí svodu do suti</t>
  </si>
  <si>
    <t>-1170219416</t>
  </si>
  <si>
    <t>https://podminky.urs.cz/item/CS_URS_2021_02/764004861</t>
  </si>
  <si>
    <t>4,0+4,5</t>
  </si>
  <si>
    <t>431</t>
  </si>
  <si>
    <t>764011613</t>
  </si>
  <si>
    <t>Podkladní plech z pozinkovaného plechu s povrchovou úpravou rš 250 mm</t>
  </si>
  <si>
    <t>-1884726089</t>
  </si>
  <si>
    <t>https://podminky.urs.cz/item/CS_URS_2021_02/764011613</t>
  </si>
  <si>
    <t>116"klempíř. K3</t>
  </si>
  <si>
    <t>432</t>
  </si>
  <si>
    <t>764511601</t>
  </si>
  <si>
    <t>Žlab podokapní z pozinkovaného plechu s povrchovou úpravou včetně háků a čel půlkruhový do rš 280 mm</t>
  </si>
  <si>
    <t>418808216</t>
  </si>
  <si>
    <t>https://podminky.urs.cz/item/CS_URS_2021_02/764511601</t>
  </si>
  <si>
    <t>117"klempíř. K1</t>
  </si>
  <si>
    <t>433</t>
  </si>
  <si>
    <t>764511621</t>
  </si>
  <si>
    <t>Žlab podokapní z pozinkovaného plechu s povrchovou úpravou včetně háků a čel roh nebo kout, žlabu půlkruhového do rš 280 mm</t>
  </si>
  <si>
    <t>-1468931017</t>
  </si>
  <si>
    <t>https://podminky.urs.cz/item/CS_URS_2021_02/764511621</t>
  </si>
  <si>
    <t>8"klempíř. K1</t>
  </si>
  <si>
    <t>434</t>
  </si>
  <si>
    <t>764511641</t>
  </si>
  <si>
    <t>Žlab podokapní z pozinkovaného plechu s povrchovou úpravou včetně háků a čel kotlík oválný (trychtýřový), rš žlabu/průměr svodu do 250/90 mm</t>
  </si>
  <si>
    <t>1527340024</t>
  </si>
  <si>
    <t>https://podminky.urs.cz/item/CS_URS_2021_02/764511641</t>
  </si>
  <si>
    <t>435</t>
  </si>
  <si>
    <t>764518422</t>
  </si>
  <si>
    <t>Svod z pozinkovaného plechu včetně objímek, kolen a odskoků kruhový, průměru 100 mm</t>
  </si>
  <si>
    <t>-2133294378</t>
  </si>
  <si>
    <t>https://podminky.urs.cz/item/CS_URS_2021_02/764518422</t>
  </si>
  <si>
    <t>436</t>
  </si>
  <si>
    <t>764518622</t>
  </si>
  <si>
    <t>Svod z pozinkovaného plechu s upraveným povrchem včetně objímek, kolen a odskoků kruhový, průměru 100 mm</t>
  </si>
  <si>
    <t>-855271742</t>
  </si>
  <si>
    <t>https://podminky.urs.cz/item/CS_URS_2021_02/764518622</t>
  </si>
  <si>
    <t>33"klempíř. K2</t>
  </si>
  <si>
    <t>437</t>
  </si>
  <si>
    <t>998764102</t>
  </si>
  <si>
    <t>Přesun hmot pro konstrukce klempířské stanovený z hmotnosti přesunovaného materiálu vodorovná dopravní vzdálenost do 50 m v objektech výšky přes 6 do 12 m</t>
  </si>
  <si>
    <t>-1034835766</t>
  </si>
  <si>
    <t>https://podminky.urs.cz/item/CS_URS_2021_02/998764102</t>
  </si>
  <si>
    <t>438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</si>
  <si>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</si>
  <si>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</si>
  <si>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1923107605</t>
  </si>
  <si>
    <t>https://podminky.urs.cz/item/CS_URS_2021_02/998764181</t>
  </si>
  <si>
    <t>439</t>
  </si>
  <si>
    <t>R_764212607</t>
  </si>
  <si>
    <t>Oplechování střešních prvků z pozinkovaného plechu s povrchovou úpravou úžlabí rš 680 mm</t>
  </si>
  <si>
    <t>-1796704788</t>
  </si>
  <si>
    <t>2"klempíř. K6</t>
  </si>
  <si>
    <t>440</t>
  </si>
  <si>
    <t>R_764212635</t>
  </si>
  <si>
    <t>Oplechování střešních prvků z pozinkovaného plechu s povrchovou úpravou štítu závětrnou lištou rš 380 mm</t>
  </si>
  <si>
    <t>359323992</t>
  </si>
  <si>
    <t>6+14"klempíř. K4, K5</t>
  </si>
  <si>
    <t>441</t>
  </si>
  <si>
    <t>R_764216600</t>
  </si>
  <si>
    <t>Oplechování parapetů z pozinkovaného plechu s povrchovou úpravou rovných mechanicky kotvené, bez rohů rš 80 mm</t>
  </si>
  <si>
    <t>934271311</t>
  </si>
  <si>
    <t>10"klempíř. K9</t>
  </si>
  <si>
    <t>442</t>
  </si>
  <si>
    <t>R_764216604</t>
  </si>
  <si>
    <t>Oplechování parapetů z pozinkovaného plechu s povrchovou úpravou rovných mechanicky kotvené, bez rohů rš 295 mm</t>
  </si>
  <si>
    <t>1125074116</t>
  </si>
  <si>
    <t>3"klempíř. K10</t>
  </si>
  <si>
    <t>443</t>
  </si>
  <si>
    <t>R_764216605</t>
  </si>
  <si>
    <t>Oplechování parapetů z pozinkovaného plechu s povrchovou úpravou rovných mechanicky kotvené, bez rohů rš 385 mm</t>
  </si>
  <si>
    <t>-372359914</t>
  </si>
  <si>
    <t>2"klempíř. K8</t>
  </si>
  <si>
    <t>444</t>
  </si>
  <si>
    <t>R_764311617</t>
  </si>
  <si>
    <t>Lemování zdí z pozinkovaného plechu s povrchovou úpravou boční nebo horní rovné, střech s krytinou skládanou mimo prejzovou rš 680 mm</t>
  </si>
  <si>
    <t>1810469364</t>
  </si>
  <si>
    <t>5"klempíř. K7</t>
  </si>
  <si>
    <t>765</t>
  </si>
  <si>
    <t>Krytina skládaná</t>
  </si>
  <si>
    <t>445</t>
  </si>
  <si>
    <t>765111101</t>
  </si>
  <si>
    <t>Montáž krytiny keramické sklonu do 30° hladké (bobrovky) přes 32 do 40 ks/m2 na sucho korunové krytí</t>
  </si>
  <si>
    <t>1581730178</t>
  </si>
  <si>
    <t>https://podminky.urs.cz/item/CS_URS_2021_02/765111101</t>
  </si>
  <si>
    <t>(15,4*5,82+(1/2)*4,7*5,82+(1/2)*4,65*5,82)*2+4,6*6,0+4,6*5,9+(2*2,3*1,04+2*0,7*1,04)"inform. centrum</t>
  </si>
  <si>
    <t>(3,8*4,63*2)+(3,8*4,63*2)+(0,95*4,63*2)"objekt sociál. zázemí</t>
  </si>
  <si>
    <t>1,6*3,6+0,6*1,2+(2,1*0,2)/2"přístřešek</t>
  </si>
  <si>
    <t>446</t>
  </si>
  <si>
    <t>59660010</t>
  </si>
  <si>
    <t>taška bobrovka režná základní kulatý řez</t>
  </si>
  <si>
    <t>-263826673</t>
  </si>
  <si>
    <t>380,516</t>
  </si>
  <si>
    <t>380,516*39,14 'Přepočtené koeficientem množství</t>
  </si>
  <si>
    <t>447</t>
  </si>
  <si>
    <t>765111201</t>
  </si>
  <si>
    <t>Montáž krytiny keramické okapové hrany s okapním větracím pásem</t>
  </si>
  <si>
    <t>-636486873</t>
  </si>
  <si>
    <t>https://podminky.urs.cz/item/CS_URS_2021_02/765111201</t>
  </si>
  <si>
    <t>2*24,70+2*9,19"inform. centrum</t>
  </si>
  <si>
    <t>2*7,6+2*8,55"objekt sociál. zázemí</t>
  </si>
  <si>
    <t>13,6"přístřešek</t>
  </si>
  <si>
    <t>448</t>
  </si>
  <si>
    <t>59660022</t>
  </si>
  <si>
    <t>pás ochranný větrací okapní plastový š 100mm</t>
  </si>
  <si>
    <t>275944043</t>
  </si>
  <si>
    <t>449</t>
  </si>
  <si>
    <t>765111231</t>
  </si>
  <si>
    <t>Montáž krytiny keramické nárožní hrany nevětrané do malty</t>
  </si>
  <si>
    <t>754523029</t>
  </si>
  <si>
    <t>https://podminky.urs.cz/item/CS_URS_2021_02/765111231</t>
  </si>
  <si>
    <t>4*7,3"inform. centrum</t>
  </si>
  <si>
    <t>6*4"objekt sociál. zázemí</t>
  </si>
  <si>
    <t>450</t>
  </si>
  <si>
    <t>59660030</t>
  </si>
  <si>
    <t>hřebenáč drážkový keramický š 210mm režný</t>
  </si>
  <si>
    <t>1344827779</t>
  </si>
  <si>
    <t>53,2</t>
  </si>
  <si>
    <t>53,2*1,03 'Přepočtené koeficientem množství</t>
  </si>
  <si>
    <t>451</t>
  </si>
  <si>
    <t>765111261</t>
  </si>
  <si>
    <t>Montáž krytiny keramické hřebene nevětraného zplna do malty</t>
  </si>
  <si>
    <t>-583395063</t>
  </si>
  <si>
    <t>https://podminky.urs.cz/item/CS_URS_2021_02/765111261</t>
  </si>
  <si>
    <t>15,4+2,8"inform. centrum</t>
  </si>
  <si>
    <t>0,95"objekt sociál. zázemí</t>
  </si>
  <si>
    <t>452</t>
  </si>
  <si>
    <t>1598392573</t>
  </si>
  <si>
    <t>19,15</t>
  </si>
  <si>
    <t>19,15*3,2445 'Přepočtené koeficientem množství</t>
  </si>
  <si>
    <t>453</t>
  </si>
  <si>
    <t>765111351</t>
  </si>
  <si>
    <t>Montáž krytiny keramické štítové hrany na sucho okrajovými taškami</t>
  </si>
  <si>
    <t>2076268891</t>
  </si>
  <si>
    <t>https://podminky.urs.cz/item/CS_URS_2021_02/765111351</t>
  </si>
  <si>
    <t>3,9"přístřešek</t>
  </si>
  <si>
    <t>454</t>
  </si>
  <si>
    <t>59660019</t>
  </si>
  <si>
    <t>taška bobrovka režná krajová pravá</t>
  </si>
  <si>
    <t>-1322244070</t>
  </si>
  <si>
    <t>3,9</t>
  </si>
  <si>
    <t>3,9*3,09 'Přepočtené koeficientem množství</t>
  </si>
  <si>
    <t>455</t>
  </si>
  <si>
    <t>765111361</t>
  </si>
  <si>
    <t>Montáž krytiny keramické pultové hrany na sucho pultovými taškami</t>
  </si>
  <si>
    <t>-80284646</t>
  </si>
  <si>
    <t>https://podminky.urs.cz/item/CS_URS_2021_02/765111361</t>
  </si>
  <si>
    <t>13,81+0,66+1,78"přístřešek</t>
  </si>
  <si>
    <t>456</t>
  </si>
  <si>
    <t>-2088447476</t>
  </si>
  <si>
    <t>16,25</t>
  </si>
  <si>
    <t>16,25*3,09 'Přepočtené koeficientem množství</t>
  </si>
  <si>
    <t>457</t>
  </si>
  <si>
    <t>765111821</t>
  </si>
  <si>
    <t>Demontáž krytiny keramické hladké (bobrovky), sklonu do 30° na sucho do suti</t>
  </si>
  <si>
    <t>-1210773120</t>
  </si>
  <si>
    <t>https://podminky.urs.cz/item/CS_URS_2021_02/765111821</t>
  </si>
  <si>
    <t>(2,0+1,6)*3,3"dřevný altán</t>
  </si>
  <si>
    <t>458</t>
  </si>
  <si>
    <t>765111831</t>
  </si>
  <si>
    <t>Demontáž krytiny keramické Příplatek k cenám za sklon přes 30° do suti</t>
  </si>
  <si>
    <t>1234255972</t>
  </si>
  <si>
    <t>https://podminky.urs.cz/item/CS_URS_2021_02/765111831</t>
  </si>
  <si>
    <t>459</t>
  </si>
  <si>
    <t>765111869</t>
  </si>
  <si>
    <t>Demontáž krytiny keramické hřebenů a nároží, sklonu do 30° z hřebenáčů s tvrdou maltou do suti</t>
  </si>
  <si>
    <t>-1714100054</t>
  </si>
  <si>
    <t>https://podminky.urs.cz/item/CS_URS_2021_02/765111869</t>
  </si>
  <si>
    <t>0,95+4*6,5</t>
  </si>
  <si>
    <t>15,4+4*7,3+2,8</t>
  </si>
  <si>
    <t>460</t>
  </si>
  <si>
    <t>765111881</t>
  </si>
  <si>
    <t>1389008681</t>
  </si>
  <si>
    <t>https://podminky.urs.cz/item/CS_URS_2021_02/765111881</t>
  </si>
  <si>
    <t>461</t>
  </si>
  <si>
    <t>765115022</t>
  </si>
  <si>
    <t>Montáž střešních doplňků krytiny keramické speciálních tašek větracích, protisněhových, prostupových, ukončovacích hladkých (bobrovky) do malty</t>
  </si>
  <si>
    <t>684212821</t>
  </si>
  <si>
    <t>https://podminky.urs.cz/item/CS_URS_2021_02/765115022</t>
  </si>
  <si>
    <t>462</t>
  </si>
  <si>
    <t>59660252</t>
  </si>
  <si>
    <t>taška prostupová kovová pro keramickou krytinu bobrovka</t>
  </si>
  <si>
    <t>2039643877</t>
  </si>
  <si>
    <t>7*1,03 'Přepočtené koeficientem množství</t>
  </si>
  <si>
    <t>463</t>
  </si>
  <si>
    <t>765131857</t>
  </si>
  <si>
    <t>Demontáž azbestocementové krytiny vlnité sklonu do 30° do suti</t>
  </si>
  <si>
    <t>743103192</t>
  </si>
  <si>
    <t>https://podminky.urs.cz/item/CS_URS_2021_02/765131857</t>
  </si>
  <si>
    <t>2,4*5,68*2</t>
  </si>
  <si>
    <t>464</t>
  </si>
  <si>
    <t>765131877</t>
  </si>
  <si>
    <t>Demontáž azbestocementové krytiny vlnité sklonu do 30° hřebene nebo nároží do suti</t>
  </si>
  <si>
    <t>560268561</t>
  </si>
  <si>
    <t>https://podminky.urs.cz/item/CS_URS_2021_02/765131877</t>
  </si>
  <si>
    <t>465</t>
  </si>
  <si>
    <t>765191011</t>
  </si>
  <si>
    <t>Montáž pojistné hydroizolační nebo parotěsné fólie kladené ve sklonu přes 20° volně na krokve</t>
  </si>
  <si>
    <t>-1410468927</t>
  </si>
  <si>
    <t>https://podminky.urs.cz/item/CS_URS_2021_02/765191011</t>
  </si>
  <si>
    <t>466</t>
  </si>
  <si>
    <t>28329250</t>
  </si>
  <si>
    <t>fólie nekontaktní nízkodifuzně propustná PE mikroperforovaná pro doplňkovou hydroizolační vrstvu třípláštových střech (reakce na oheň - třída F) 110g/m2</t>
  </si>
  <si>
    <t>1200852883</t>
  </si>
  <si>
    <t>380,516*1,1 'Přepočtené koeficientem množství</t>
  </si>
  <si>
    <t>467</t>
  </si>
  <si>
    <t>765191013</t>
  </si>
  <si>
    <t>Montáž pojistné hydroizolační nebo parotěsné fólie kladené ve sklonu přes 20° volně na bednění nebo tepelnou izolaci</t>
  </si>
  <si>
    <t>-195428679</t>
  </si>
  <si>
    <t>https://podminky.urs.cz/item/CS_URS_2021_02/765191013</t>
  </si>
  <si>
    <t>468</t>
  </si>
  <si>
    <t>28322000</t>
  </si>
  <si>
    <t>fólie hydroizolační střešní mPVC mechanicky kotvená tl 2,0mm šedá</t>
  </si>
  <si>
    <t>-1026347392</t>
  </si>
  <si>
    <t>60,01*1,1 'Přepočtené koeficientem množství</t>
  </si>
  <si>
    <t>469</t>
  </si>
  <si>
    <t>998765102</t>
  </si>
  <si>
    <t>Přesun hmot pro krytiny skládané stanovený z hmotnosti přesunovaného materiálu vodorovná dopravní vzdálenost do 50 m na objektech výšky přes 6 do 12 m</t>
  </si>
  <si>
    <t>-1124582138</t>
  </si>
  <si>
    <t>https://podminky.urs.cz/item/CS_URS_2021_02/998765102</t>
  </si>
  <si>
    <t>470</t>
  </si>
  <si>
    <t>998765181</t>
  </si>
  <si>
    <t>Přesun hmot pro krytiny skládané stanovený z hmotnosti přesunovaného materiálu Příplatek k cenám za přesun prováděný bez použití mechanizace pro jakoukoliv výšku objektu</t>
  </si>
  <si>
    <t>-1111276500</t>
  </si>
  <si>
    <t>https://podminky.urs.cz/item/CS_URS_2021_02/998765181</t>
  </si>
  <si>
    <t>766</t>
  </si>
  <si>
    <t>Konstrukce truhlářské</t>
  </si>
  <si>
    <t>471</t>
  </si>
  <si>
    <t>766211400</t>
  </si>
  <si>
    <t>Montáž madel schodišťových dřevěných z jednoho kusu dílčích, šířky do 150 mm</t>
  </si>
  <si>
    <t>-975478325</t>
  </si>
  <si>
    <t>https://podminky.urs.cz/item/CS_URS_2021_02/766211400</t>
  </si>
  <si>
    <t>(0,15+1,02+0,15)*2"zámeč. Z7, Z8</t>
  </si>
  <si>
    <t>(0,15+3,0+0,15)*2+(0,15+0,86+0,15)*2"zámeč. Z9, Z10, Z11</t>
  </si>
  <si>
    <t>472</t>
  </si>
  <si>
    <t>05217101</t>
  </si>
  <si>
    <t>madlo dubové D 42mm</t>
  </si>
  <si>
    <t>-631191759</t>
  </si>
  <si>
    <t>473</t>
  </si>
  <si>
    <t>766621622</t>
  </si>
  <si>
    <t>Montáž oken dřevěných plochy do 1 m2 včetně montáže rámu otevíravých do zdiva</t>
  </si>
  <si>
    <t>1750977061</t>
  </si>
  <si>
    <t>https://podminky.urs.cz/item/CS_URS_2021_02/766621622</t>
  </si>
  <si>
    <t>2+9"okno OO1, O2</t>
  </si>
  <si>
    <t>474</t>
  </si>
  <si>
    <t>61110008</t>
  </si>
  <si>
    <t>okno dřevěné otevíravé/sklopné dvojsklo do plochy 1m2</t>
  </si>
  <si>
    <t>790846389</t>
  </si>
  <si>
    <t>1,05*0,95*(2+9)"okno O1, O2</t>
  </si>
  <si>
    <t>475</t>
  </si>
  <si>
    <t>R_M553414</t>
  </si>
  <si>
    <t>mřížka větrací v ostění okna dle specifikace, barva bílá lomená</t>
  </si>
  <si>
    <t>-846725095</t>
  </si>
  <si>
    <t>476</t>
  </si>
  <si>
    <t>766621715</t>
  </si>
  <si>
    <t>Montáž okenních doplňků oliva, půloliva, nárazník</t>
  </si>
  <si>
    <t>1147632902</t>
  </si>
  <si>
    <t>https://podminky.urs.cz/item/CS_URS_2021_02/766621715</t>
  </si>
  <si>
    <t>477</t>
  </si>
  <si>
    <t>R_M54913_2</t>
  </si>
  <si>
    <t>kování okenní půloliva, mosaz</t>
  </si>
  <si>
    <t>931996409</t>
  </si>
  <si>
    <t>478</t>
  </si>
  <si>
    <t>766660051</t>
  </si>
  <si>
    <t>Montáž dveřních křídel dřevěných nebo plastových otevíravých do ocelové zárubně z masivního dřeva s polodrážkou jednokřídlových, šířky do 800 mm</t>
  </si>
  <si>
    <t>1730614776</t>
  </si>
  <si>
    <t>https://podminky.urs.cz/item/CS_URS_2021_02/766660051</t>
  </si>
  <si>
    <t>4+2+2+2+1+2"dveře D3, D4, D5, D6, D11, D12</t>
  </si>
  <si>
    <t>479</t>
  </si>
  <si>
    <t>61160052</t>
  </si>
  <si>
    <t>dveře jednokřídlé dřevěné bez povrchové úpravy plné 800x1970mm</t>
  </si>
  <si>
    <t>-586960801</t>
  </si>
  <si>
    <t>"kování škrábaný hliník</t>
  </si>
  <si>
    <t>"pvrchová úprava - barva lomená bílá</t>
  </si>
  <si>
    <t>4"dveře D3</t>
  </si>
  <si>
    <t>2"dveře D4</t>
  </si>
  <si>
    <t>480</t>
  </si>
  <si>
    <t>61160051</t>
  </si>
  <si>
    <t>dveře jednokřídlé dřevěné bez povrchové úpravy plné 700x1970mm</t>
  </si>
  <si>
    <t>-969736071</t>
  </si>
  <si>
    <t>"povrchová úprava - barva lomená bílá</t>
  </si>
  <si>
    <t>2"dveře D5</t>
  </si>
  <si>
    <t>2"dveře D6</t>
  </si>
  <si>
    <t>1"dveře D11</t>
  </si>
  <si>
    <t>2"dveře D12</t>
  </si>
  <si>
    <t>481</t>
  </si>
  <si>
    <t>766660052</t>
  </si>
  <si>
    <t>Montáž dveřních křídel dřevěných nebo plastových otevíravých do ocelové zárubně z masivního dřeva s polodrážkou jednokřídlových, šířky přes 800 mm</t>
  </si>
  <si>
    <t>111041420</t>
  </si>
  <si>
    <t>https://podminky.urs.cz/item/CS_URS_2021_02/766660052</t>
  </si>
  <si>
    <t>1+1"dveře D13, D14</t>
  </si>
  <si>
    <t>482</t>
  </si>
  <si>
    <t>61160053</t>
  </si>
  <si>
    <t>dveře jednokřídlé dřevěné bez povrchové úpravy plné 900x1970mm</t>
  </si>
  <si>
    <t>-1985219306</t>
  </si>
  <si>
    <t>1"dveře D13</t>
  </si>
  <si>
    <t>"kování barva škrábaný hliník</t>
  </si>
  <si>
    <t>483</t>
  </si>
  <si>
    <t>61160054_1</t>
  </si>
  <si>
    <t>dveře jednokřídlé dřevěné bez povrchové úpravy plné 1000x1970mm</t>
  </si>
  <si>
    <t>-469574946</t>
  </si>
  <si>
    <t>1"dveře D14</t>
  </si>
  <si>
    <t>"včetně madla pro imobilní</t>
  </si>
  <si>
    <t>484</t>
  </si>
  <si>
    <t>R_M61160054</t>
  </si>
  <si>
    <t>D8 dveře jednokřídlé dřevěné plné 1000x1970mm</t>
  </si>
  <si>
    <t>-1432195984</t>
  </si>
  <si>
    <t xml:space="preserve">1"dveře D8 </t>
  </si>
  <si>
    <t>485</t>
  </si>
  <si>
    <t>766660411</t>
  </si>
  <si>
    <t>Montáž dveřních křídel dřevěných nebo plastových vchodových dveří včetně rámu do zdiva jednokřídlových bez nadsvětlíku</t>
  </si>
  <si>
    <t>1952866260</t>
  </si>
  <si>
    <t>https://podminky.urs.cz/item/CS_URS_2021_02/766660411</t>
  </si>
  <si>
    <t>1+1+1"dveře D2, D8, D10</t>
  </si>
  <si>
    <t>486</t>
  </si>
  <si>
    <t>61173202</t>
  </si>
  <si>
    <t>dveře jednokřídlé dřevěné plné max rozměru otvoru 2,42m2 bezpečnostní třídy RC2</t>
  </si>
  <si>
    <t>-1128237266</t>
  </si>
  <si>
    <t>"dveře včetně zárubně</t>
  </si>
  <si>
    <t>0,9*1,97"dveře D2</t>
  </si>
  <si>
    <t>1,0*1,97"dveře D8</t>
  </si>
  <si>
    <t>1,0*2,15"dveře D10</t>
  </si>
  <si>
    <t>5,893*1,8 'Přepočtené koeficientem množství</t>
  </si>
  <si>
    <t>487</t>
  </si>
  <si>
    <t>766660451</t>
  </si>
  <si>
    <t>Montáž dveřních křídel dřevěných nebo plastových vchodových dveří včetně rámu do zdiva dvoukřídlových bez nadsvětlíku</t>
  </si>
  <si>
    <t>-662579010</t>
  </si>
  <si>
    <t>https://podminky.urs.cz/item/CS_URS_2021_02/766660451</t>
  </si>
  <si>
    <t>1+1"dveře D7, D15</t>
  </si>
  <si>
    <t>488</t>
  </si>
  <si>
    <t>61173204</t>
  </si>
  <si>
    <t>dveře dvoukřídlé dřevěné plné max rozměru otvoru 4,84m2 bezpečnostní třídy RC2</t>
  </si>
  <si>
    <t>564186298</t>
  </si>
  <si>
    <t>"dvoukřídlé, vchodové dveře D7 s nadsvětlíkem, včetně zárubně</t>
  </si>
  <si>
    <t>"dvoukřídlé, vchodové dveře D15, včetně zárubně, včetně madla pro imobilní</t>
  </si>
  <si>
    <t>1,8*2,15"D7</t>
  </si>
  <si>
    <t>1,8*2,15"D15</t>
  </si>
  <si>
    <t>7,74*2,9 'Přepočtené koeficientem množství</t>
  </si>
  <si>
    <t>489</t>
  </si>
  <si>
    <t>766660716</t>
  </si>
  <si>
    <t>Montáž dveřních doplňků samozavírače na zárubeň dřevěnou</t>
  </si>
  <si>
    <t>1094489228</t>
  </si>
  <si>
    <t>https://podminky.urs.cz/item/CS_URS_2021_02/766660716</t>
  </si>
  <si>
    <t>490</t>
  </si>
  <si>
    <t>54917250_1</t>
  </si>
  <si>
    <t xml:space="preserve">samozavírač dveří hydraulický </t>
  </si>
  <si>
    <t>493098416</t>
  </si>
  <si>
    <t>491</t>
  </si>
  <si>
    <t>766660717</t>
  </si>
  <si>
    <t>Montáž dveřních doplňků samozavírače na zárubeň ocelovou</t>
  </si>
  <si>
    <t>-695455537</t>
  </si>
  <si>
    <t>https://podminky.urs.cz/item/CS_URS_2021_02/766660717</t>
  </si>
  <si>
    <t>492</t>
  </si>
  <si>
    <t>54917250_2</t>
  </si>
  <si>
    <t>1646840631</t>
  </si>
  <si>
    <t>493</t>
  </si>
  <si>
    <t>766660718</t>
  </si>
  <si>
    <t>Montáž dveřních doplňků stavěče křídla</t>
  </si>
  <si>
    <t>-207990996</t>
  </si>
  <si>
    <t>https://podminky.urs.cz/item/CS_URS_2021_02/766660718</t>
  </si>
  <si>
    <t>494</t>
  </si>
  <si>
    <t>54916362</t>
  </si>
  <si>
    <t>kování dveřní stavěč dveří</t>
  </si>
  <si>
    <t>100 kus</t>
  </si>
  <si>
    <t>208210287</t>
  </si>
  <si>
    <t>495</t>
  </si>
  <si>
    <t>766660720</t>
  </si>
  <si>
    <t>Montáž dveřních doplňků větrací mřížky s vyříznutím otvoru</t>
  </si>
  <si>
    <t>-484766561</t>
  </si>
  <si>
    <t>https://podminky.urs.cz/item/CS_URS_2021_02/766660720</t>
  </si>
  <si>
    <t>14"větrací mřížka 300x100 mm, škrábaný hliník</t>
  </si>
  <si>
    <t>"dveře D3, D4, D5, D6, D11, D12, D14</t>
  </si>
  <si>
    <t>496</t>
  </si>
  <si>
    <t>55341421_1</t>
  </si>
  <si>
    <t>průvětrník bez klapek se sítí 100x300mm</t>
  </si>
  <si>
    <t>2132375258</t>
  </si>
  <si>
    <t>14"větrací mřížky 100x300 mm</t>
  </si>
  <si>
    <t>497</t>
  </si>
  <si>
    <t>766660726_1</t>
  </si>
  <si>
    <t>Montáž dveřních doplňků dveřního kování zarážka</t>
  </si>
  <si>
    <t>-329313294</t>
  </si>
  <si>
    <t>"zarážka dveří, dveře D7, D10, D15</t>
  </si>
  <si>
    <t>4"D1,  2x horní a 2x dolní zarážka</t>
  </si>
  <si>
    <t>2"D7</t>
  </si>
  <si>
    <t>2"D9</t>
  </si>
  <si>
    <t>2"D15</t>
  </si>
  <si>
    <t>2"D16</t>
  </si>
  <si>
    <t>2"D17</t>
  </si>
  <si>
    <t>3"D20, 2x dolní zarážka, 1x horní zarážka</t>
  </si>
  <si>
    <t>498</t>
  </si>
  <si>
    <t>54916340_1</t>
  </si>
  <si>
    <t>kování dveřní zarážka dveří</t>
  </si>
  <si>
    <t>1015047078</t>
  </si>
  <si>
    <t>499</t>
  </si>
  <si>
    <t>766660728</t>
  </si>
  <si>
    <t>Montáž dveřních doplňků dveřního kování interiérového zámku</t>
  </si>
  <si>
    <t>254492142</t>
  </si>
  <si>
    <t>https://podminky.urs.cz/item/CS_URS_2021_02/766660728</t>
  </si>
  <si>
    <t>1"zámek zadlabávací s obyčejným zámkem, odjistitelný z venku dveře D14</t>
  </si>
  <si>
    <t>10"zámek zadlabávací s obyčejným zámkem, dveře D1, D6, D9, D12, D16, D17, D18, D19, D20</t>
  </si>
  <si>
    <t>500</t>
  </si>
  <si>
    <t>54924002_11</t>
  </si>
  <si>
    <t>zámek zadlabací obyčejným klíčem odjistitelný z venku</t>
  </si>
  <si>
    <t>1458621540</t>
  </si>
  <si>
    <t>501</t>
  </si>
  <si>
    <t>54924002_1</t>
  </si>
  <si>
    <t>zámek zadlabací s obyčejným klíčem</t>
  </si>
  <si>
    <t>609875690</t>
  </si>
  <si>
    <t>502</t>
  </si>
  <si>
    <t>766660729_3</t>
  </si>
  <si>
    <t>Montáž dveřních doplňků dveřního kování interiérového štítku s klikou</t>
  </si>
  <si>
    <t>-1444898352</t>
  </si>
  <si>
    <t>5"klika/klika - WC, barva škrábaný hliník, dveře D6, D12, D14</t>
  </si>
  <si>
    <t>503</t>
  </si>
  <si>
    <t>54914610_3</t>
  </si>
  <si>
    <t>kování dveřní vrchní klika/klika WC včetně rozet a montážního materiálu</t>
  </si>
  <si>
    <t>996856914</t>
  </si>
  <si>
    <t>504</t>
  </si>
  <si>
    <t>766660729_2</t>
  </si>
  <si>
    <t>672421267</t>
  </si>
  <si>
    <t>10"klika/klika barva škrábaný hliník, dveře D3, D4, D5, D11, D13</t>
  </si>
  <si>
    <t>505</t>
  </si>
  <si>
    <t>54914610_2</t>
  </si>
  <si>
    <t>kování dveřní vrchní klika/klika včetně rozet a montážního materiálu</t>
  </si>
  <si>
    <t>-1957592881</t>
  </si>
  <si>
    <t>506</t>
  </si>
  <si>
    <t>766660729_1</t>
  </si>
  <si>
    <t>1734241494</t>
  </si>
  <si>
    <t>12"klika/klika barva kovářská čerň, dveře D1, D2, D7, D8, D9, D10, D15, D16, D17, D18, D19, D20</t>
  </si>
  <si>
    <t>507</t>
  </si>
  <si>
    <t>54914610_1</t>
  </si>
  <si>
    <t>kování dveřní vrchní klika včetně rozet a montážního materiálu</t>
  </si>
  <si>
    <t>-1583194596</t>
  </si>
  <si>
    <t>508</t>
  </si>
  <si>
    <t>049002000_12</t>
  </si>
  <si>
    <t>Sonda pro napojení na stávající vodovodní řad</t>
  </si>
  <si>
    <t>...</t>
  </si>
  <si>
    <t>1024</t>
  </si>
  <si>
    <t>620556903</t>
  </si>
  <si>
    <t>509</t>
  </si>
  <si>
    <t>766660731</t>
  </si>
  <si>
    <t>Montáž dveřních doplňků dveřního kování bezpečnostního zámku</t>
  </si>
  <si>
    <t>-2029799251</t>
  </si>
  <si>
    <t>https://podminky.urs.cz/item/CS_URS_2021_02/766660731</t>
  </si>
  <si>
    <t>15"zámek zadlabávací s cylindrickou vložkou, dveře D2, D3, D4, D5, D7, D8, D10, D11, D13, D15</t>
  </si>
  <si>
    <t>510</t>
  </si>
  <si>
    <t>54924004_1</t>
  </si>
  <si>
    <t>zámek zadlabací cylinder</t>
  </si>
  <si>
    <t>523804877</t>
  </si>
  <si>
    <t>511</t>
  </si>
  <si>
    <t>766694112</t>
  </si>
  <si>
    <t>Montáž ostatních truhlářských konstrukcí parapetních desek dřevěných nebo plastových šířky do 300 mm, délky přes 1000 do 1600 mm</t>
  </si>
  <si>
    <t>-76009730</t>
  </si>
  <si>
    <t>https://podminky.urs.cz/item/CS_URS_2021_02/766694112</t>
  </si>
  <si>
    <t>2"paraúet k oknu O1</t>
  </si>
  <si>
    <t>512</t>
  </si>
  <si>
    <t>60556105</t>
  </si>
  <si>
    <t>řezivo bukové sušené tl 30mm</t>
  </si>
  <si>
    <t>-1574183523</t>
  </si>
  <si>
    <t>2*1,05*0,25*0,03"parapet k oknu O1</t>
  </si>
  <si>
    <t>513</t>
  </si>
  <si>
    <t>766698111</t>
  </si>
  <si>
    <t>Montáž ostatních truhlářských konstrukcí otvíravých garážových vrat do ocelové nebo dřevěné zárubně, velikosti do 6,00 m2</t>
  </si>
  <si>
    <t>705620867</t>
  </si>
  <si>
    <t>https://podminky.urs.cz/item/CS_URS_2021_02/766698111</t>
  </si>
  <si>
    <t>1+1+1+1"dveře D17, D18, D19, D20</t>
  </si>
  <si>
    <t>514</t>
  </si>
  <si>
    <t>766698112</t>
  </si>
  <si>
    <t>Montáž ostatních truhlářských konstrukcí otvíravých garážových vrat do ocelové nebo dřevěné zárubně, velikosti přes 6,00 m2</t>
  </si>
  <si>
    <t>-582939212</t>
  </si>
  <si>
    <t>https://podminky.urs.cz/item/CS_URS_2021_02/766698112</t>
  </si>
  <si>
    <t>1+1+1"dveře D1, D9, D16</t>
  </si>
  <si>
    <t>515</t>
  </si>
  <si>
    <t>R_M611730_11</t>
  </si>
  <si>
    <t>D1 vrata dřevěná dvoukřídlá 3,00x2,90m</t>
  </si>
  <si>
    <t>-112014905</t>
  </si>
  <si>
    <t>1"vrata D1 včetně rámu</t>
  </si>
  <si>
    <t>"včetně horní a dolní zarážky (pasivní křídlo)</t>
  </si>
  <si>
    <t>"včetně dolní zarážky (aktivní křídlo)</t>
  </si>
  <si>
    <t>516</t>
  </si>
  <si>
    <t>R_M611730_12</t>
  </si>
  <si>
    <t>D9 vrata dřevěná dvoukřídlá 3,00x2,00m</t>
  </si>
  <si>
    <t>1104291180</t>
  </si>
  <si>
    <t>1"vrata D9, vstupní</t>
  </si>
  <si>
    <t xml:space="preserve">"včetně 2ks dolní zarážky </t>
  </si>
  <si>
    <t>517</t>
  </si>
  <si>
    <t>R_M611730_13</t>
  </si>
  <si>
    <t>D16 vrata dřevěná dvoukřídlá 3,20x2,20m</t>
  </si>
  <si>
    <t>-1254075240</t>
  </si>
  <si>
    <t>1"vrata D16 do zahrady</t>
  </si>
  <si>
    <t>518</t>
  </si>
  <si>
    <t>766811221</t>
  </si>
  <si>
    <t>Montáž kuchyňských linek pracovní desky Příplatek k ceně za vyřezání otvoru (včetně zaměření)</t>
  </si>
  <si>
    <t>725533326</t>
  </si>
  <si>
    <t>https://podminky.urs.cz/item/CS_URS_2021_02/766811221</t>
  </si>
  <si>
    <t>519</t>
  </si>
  <si>
    <t>766811222</t>
  </si>
  <si>
    <t>Montáž kuchyňských linek pracovní desky Příplatek k ceně za usazení varné desky (včetně silikonu)</t>
  </si>
  <si>
    <t>741097861</t>
  </si>
  <si>
    <t>https://podminky.urs.cz/item/CS_URS_2021_02/766811222</t>
  </si>
  <si>
    <t>520</t>
  </si>
  <si>
    <t>766811223</t>
  </si>
  <si>
    <t>Montáž kuchyňských linek pracovní desky Příplatek k ceně za usazení dřezu (včetně silikonu)</t>
  </si>
  <si>
    <t>1986934123</t>
  </si>
  <si>
    <t>https://podminky.urs.cz/item/CS_URS_2021_02/766811223</t>
  </si>
  <si>
    <t>521</t>
  </si>
  <si>
    <t>998766102</t>
  </si>
  <si>
    <t>Přesun hmot pro konstrukce truhlářské stanovený z hmotnosti přesunovaného materiálu vodorovná dopravní vzdálenost do 50 m v objektech výšky přes 6 do 12 m</t>
  </si>
  <si>
    <t>-375988515</t>
  </si>
  <si>
    <t>https://podminky.urs.cz/item/CS_URS_2021_02/998766102</t>
  </si>
  <si>
    <t>522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</si>
  <si>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</si>
  <si>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</si>
  <si>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-461593193</t>
  </si>
  <si>
    <t>https://podminky.urs.cz/item/CS_URS_2021_02/998766181</t>
  </si>
  <si>
    <t>523</t>
  </si>
  <si>
    <t>R_76682114_11</t>
  </si>
  <si>
    <t>Montáž nábytku vestavěného - jednací stůl</t>
  </si>
  <si>
    <t>-620916739</t>
  </si>
  <si>
    <t>1"truhl. T2</t>
  </si>
  <si>
    <t>524</t>
  </si>
  <si>
    <t>R_M607222_11</t>
  </si>
  <si>
    <t>jednací stůl z desek dřevotřískových laminovaných tl 32mm, barva bílá</t>
  </si>
  <si>
    <t>-1768062619</t>
  </si>
  <si>
    <t>525</t>
  </si>
  <si>
    <t>R_M607222_12</t>
  </si>
  <si>
    <t>kuchyňská linka</t>
  </si>
  <si>
    <t>981607599</t>
  </si>
  <si>
    <t>526</t>
  </si>
  <si>
    <t>54112301</t>
  </si>
  <si>
    <t xml:space="preserve">deska elektrická indukční 2 varné zóny </t>
  </si>
  <si>
    <t>1180321941</t>
  </si>
  <si>
    <t>527</t>
  </si>
  <si>
    <t>R_76682114_12</t>
  </si>
  <si>
    <t>Montáž nábytku vestavěného - kuchyňská linka</t>
  </si>
  <si>
    <t>-2062020277</t>
  </si>
  <si>
    <t>1"truhl. T3</t>
  </si>
  <si>
    <t>528</t>
  </si>
  <si>
    <t>R_76682114_13</t>
  </si>
  <si>
    <t>Stůl dřevěný 1,8x0,8m, výška 0,8m, bezbervý nátěr</t>
  </si>
  <si>
    <t>938394699</t>
  </si>
  <si>
    <t>3"truhl. T4</t>
  </si>
  <si>
    <t>529</t>
  </si>
  <si>
    <t>R_76682114_14</t>
  </si>
  <si>
    <t>Lavice dřevěná 1,8x1,01x0,51m; bezabrvý nátěr</t>
  </si>
  <si>
    <t>-1222141119</t>
  </si>
  <si>
    <t>12"truhl. T5</t>
  </si>
  <si>
    <t>530</t>
  </si>
  <si>
    <t>R_76682114_15</t>
  </si>
  <si>
    <t>Schůdky ze smrkového dřeva 500x600x600mm, barva zlatý dub</t>
  </si>
  <si>
    <t>-536097106</t>
  </si>
  <si>
    <t>531</t>
  </si>
  <si>
    <t>R_76682114_16</t>
  </si>
  <si>
    <t>Dřevěný odpadkový koš 500x500x660mm</t>
  </si>
  <si>
    <t>-679527084</t>
  </si>
  <si>
    <t>532</t>
  </si>
  <si>
    <t>R_76682114_17</t>
  </si>
  <si>
    <t>Skříň z dubového dřeva 200x500x900mm, 3 ks polic, kování kovářská čerň</t>
  </si>
  <si>
    <t>1349818774</t>
  </si>
  <si>
    <t>767</t>
  </si>
  <si>
    <t>Konstrukce zámečnické</t>
  </si>
  <si>
    <t>533</t>
  </si>
  <si>
    <t>767163221</t>
  </si>
  <si>
    <t>Montáž kompletního kovového zábradlí přímého z dílců na schodišti kotveného do betonu</t>
  </si>
  <si>
    <t>1263685512</t>
  </si>
  <si>
    <t>https://podminky.urs.cz/item/CS_URS_2021_02/767163221</t>
  </si>
  <si>
    <t>(0,15+3,0+0,15)*2+(0,15+0,86+0,15)*2"zímeč. Z9, Z10, Z11</t>
  </si>
  <si>
    <t>534</t>
  </si>
  <si>
    <t>55342281</t>
  </si>
  <si>
    <t>zábradlí s prutovou výplní, horní kotvení, kulatý sloupek</t>
  </si>
  <si>
    <t>-1625893650</t>
  </si>
  <si>
    <t>535</t>
  </si>
  <si>
    <t>767220110</t>
  </si>
  <si>
    <t>Montáž schodišťového zábradlí z trubek nebo tenkostěnných profilů do zdiva, hmotnosti 1 m zábradlí do 15 kg</t>
  </si>
  <si>
    <t>-1748306822</t>
  </si>
  <si>
    <t>https://podminky.urs.cz/item/CS_URS_2021_02/767220110</t>
  </si>
  <si>
    <t>536</t>
  </si>
  <si>
    <t>55342035</t>
  </si>
  <si>
    <t>madlo zábradlí  Pz pr. 42,4mm</t>
  </si>
  <si>
    <t>-2136552775</t>
  </si>
  <si>
    <t>537</t>
  </si>
  <si>
    <t>767220191</t>
  </si>
  <si>
    <t>Montáž schodišťového zábradlí z trubek nebo tenkostěnných profilů Příplatek k cenám za vytvoření ohybu, oblouku nebo lomu</t>
  </si>
  <si>
    <t>-114519333</t>
  </si>
  <si>
    <t>https://podminky.urs.cz/item/CS_URS_2021_02/767220191</t>
  </si>
  <si>
    <t>2+2"zámeč. Z7, Z8</t>
  </si>
  <si>
    <t>538</t>
  </si>
  <si>
    <t>767610126</t>
  </si>
  <si>
    <t>Montáž oken jednoduchých z hliníkových nebo ocelových profilů na polyuretanovou pěnu otevíravých do zdiva, plochy přes 0,6 do 1,5 m2</t>
  </si>
  <si>
    <t>719730453</t>
  </si>
  <si>
    <t>https://podminky.urs.cz/item/CS_URS_2021_02/767610126</t>
  </si>
  <si>
    <t>1,05*0,95*9"zámeč. Z6</t>
  </si>
  <si>
    <t>539</t>
  </si>
  <si>
    <t>R_M55341008</t>
  </si>
  <si>
    <t>okno ocelové částečně sklopné do plochy 1m2; povrchová barva zelená (ext. + int.); lankové ovládání na jednom z křídel</t>
  </si>
  <si>
    <t>608595500</t>
  </si>
  <si>
    <t>540</t>
  </si>
  <si>
    <t>R_M767995_13</t>
  </si>
  <si>
    <t>kancelářské křeslo, barva černá</t>
  </si>
  <si>
    <t>348581648</t>
  </si>
  <si>
    <t>541</t>
  </si>
  <si>
    <t>R_M767995_11</t>
  </si>
  <si>
    <t>dobíjecí skříň na nabíjení mobilních zařízení, 450x525x1800mm, nosnost polic 30kg, cylindrický zámek</t>
  </si>
  <si>
    <t>-410316954</t>
  </si>
  <si>
    <t>542</t>
  </si>
  <si>
    <t>R_M767995_12</t>
  </si>
  <si>
    <t>šatní skříň s 12 uzamykatelnými schránkami 900x500x1800mm, nosnost polic 30kg, cylindrický zámek</t>
  </si>
  <si>
    <t>-632860194</t>
  </si>
  <si>
    <t>543</t>
  </si>
  <si>
    <t>767661811</t>
  </si>
  <si>
    <t>Demontáž mříží pevných nebo otevíravých</t>
  </si>
  <si>
    <t>-1944332838</t>
  </si>
  <si>
    <t>https://podminky.urs.cz/item/CS_URS_2021_02/767661811</t>
  </si>
  <si>
    <t>1,0*2,1+1,71*1,51"m.č. 101, 104</t>
  </si>
  <si>
    <t>544</t>
  </si>
  <si>
    <t>767995113</t>
  </si>
  <si>
    <t>Montáž ostatních atypických zámečnických konstrukcí hmotnosti přes 10 do 20 kg</t>
  </si>
  <si>
    <t>1115306896</t>
  </si>
  <si>
    <t>https://podminky.urs.cz/item/CS_URS_2021_02/767995113</t>
  </si>
  <si>
    <t>1*15"položka R_M767995_13</t>
  </si>
  <si>
    <t>545</t>
  </si>
  <si>
    <t>767995114</t>
  </si>
  <si>
    <t>Montáž ostatních atypických zámečnických konstrukcí hmotnosti přes 20 do 50 kg</t>
  </si>
  <si>
    <t>-1426736687</t>
  </si>
  <si>
    <t>6*48"položka R_M767995_11</t>
  </si>
  <si>
    <t>7*35"položka R_M767995_12</t>
  </si>
  <si>
    <t>546</t>
  </si>
  <si>
    <t>998767102</t>
  </si>
  <si>
    <t>Přesun hmot pro zámečnické konstrukce stanovený z hmotnosti přesunovaného materiálu vodorovná dopravní vzdálenost do 50 m v objektech výšky přes 6 do 12 m</t>
  </si>
  <si>
    <t>2131506739</t>
  </si>
  <si>
    <t>https://podminky.urs.cz/item/CS_URS_2021_02/998767102</t>
  </si>
  <si>
    <t>547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</si>
  <si>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</si>
  <si>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</si>
  <si>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1026726276</t>
  </si>
  <si>
    <t>https://podminky.urs.cz/item/CS_URS_2021_02/998767181</t>
  </si>
  <si>
    <t>771</t>
  </si>
  <si>
    <t>Podlahy z dlaždic</t>
  </si>
  <si>
    <t>548</t>
  </si>
  <si>
    <t>771474114</t>
  </si>
  <si>
    <t>Montáž soklů z dlaždic keramických lepených flexibilním lepidlem rovných, výšky přes 120 do 150 mm</t>
  </si>
  <si>
    <t>-1652582768</t>
  </si>
  <si>
    <t>https://podminky.urs.cz/item/CS_URS_2021_02/771474114</t>
  </si>
  <si>
    <t>1,26+1,35+1,26+0,05+1,25+0,05"m.č. 101</t>
  </si>
  <si>
    <t>1,31+2,61+1,26+0,34+1,49+4,26+3,4+3,97+0,7+0,75"m.č.č102</t>
  </si>
  <si>
    <t>1,31+1,2+1,31+0,75+0,35+0,05+0,75"m.č. 103</t>
  </si>
  <si>
    <t>0,59+2,49+16,88+1,31+3,72+0,2+9,15+0,62+0,62+5,77+2,47+0,59"m.č. 107</t>
  </si>
  <si>
    <t>0,4+1+0,15+2,66+0,15+1,09+1,5+0,46+0,05+0,18+0,4"m.č. 111</t>
  </si>
  <si>
    <t>0,19+2,15+1,97+1,21+0,45+2,37+1,51+0,21+0,19"m.č. 108</t>
  </si>
  <si>
    <t>549</t>
  </si>
  <si>
    <t>59761003</t>
  </si>
  <si>
    <t>dlažba keramická hutná hladká do interiéru přes 9 do 12ks/m2</t>
  </si>
  <si>
    <t>435355828</t>
  </si>
  <si>
    <t>0,15*(1,26+1,35+1,26+0,05+1,25+0,05)"m.č. 101</t>
  </si>
  <si>
    <t>0,15*(1,31+2,61+1,26+0,34+1,49+4,26+3,4+3,97+0,7+0,75)"m.č.č102</t>
  </si>
  <si>
    <t>0,15*(1,31+1,2+1,31+0,75+0,35+0,05+0,75)"m.č. 103</t>
  </si>
  <si>
    <t>0,15*(0,59+2,49+16,88+1,31+3,72+0,2+9,15+0,62+0,62+5,77+2,47+0,59)"m.č. 107</t>
  </si>
  <si>
    <t>0,15*(0,4+1+0,15+2,66+0,15+1,09+1,5+0,46+0,05+0,18+0,4)"m.č. 111</t>
  </si>
  <si>
    <t>0,15*(0,19+2,15+1,97+1,21+0,45+2,37+1,51+0,21+0,19)"m.č. 108</t>
  </si>
  <si>
    <t>550</t>
  </si>
  <si>
    <t>771574112</t>
  </si>
  <si>
    <t>Montáž podlah z dlaždic keramických lepených flexibilním lepidlem maloformátových hladkých přes 9 do 12 ks/m2</t>
  </si>
  <si>
    <t>299900189</t>
  </si>
  <si>
    <t>https://podminky.urs.cz/item/CS_URS_2021_02/771574112</t>
  </si>
  <si>
    <t>5,38+1,1"m.č.108</t>
  </si>
  <si>
    <t>551</t>
  </si>
  <si>
    <t>1285714267</t>
  </si>
  <si>
    <t>205,265*1,1 'Přepočtené koeficientem množství</t>
  </si>
  <si>
    <t>552</t>
  </si>
  <si>
    <t>771591112</t>
  </si>
  <si>
    <t>Izolace podlahy pod dlažbu nátěrem nebo stěrkou ve dvou vrstvách</t>
  </si>
  <si>
    <t>-1724569173</t>
  </si>
  <si>
    <t>https://podminky.urs.cz/item/CS_URS_2021_02/771591112</t>
  </si>
  <si>
    <t>2,47+1,99+2,57"podlahová plocha</t>
  </si>
  <si>
    <t>3*0,8*0,14"dveře</t>
  </si>
  <si>
    <t>0,15*(1,05+1,25+1,05+0,05+1,25+0,05)"sokl m.č. 104</t>
  </si>
  <si>
    <t>0,15*(1,05+1,00+1,9+1,0+0,05)"sokl m.č. 105</t>
  </si>
  <si>
    <t>0,15*(0,3+1,9+1,3+1,9+0,2)"sokl m.č. 106</t>
  </si>
  <si>
    <t>0,15*(0,4+1+0,15+2,66+0,15+1,09+1,5+0,46+0,05+0,18+0,4)"sokl m.č. 111</t>
  </si>
  <si>
    <t>0,15*(0,05+2,3+1,07+2,3+0,22)"sokl m.č. 112</t>
  </si>
  <si>
    <t>0,15*(0,1+2,3+2,5+1,15+0,1+1,5)+(0,15*2,5)"sokl m.č. 113</t>
  </si>
  <si>
    <t>0,15*(0,64+2,15+1,8+1,15+0,1+0,26)+(0,15*1,8)"sokl m.č. 114</t>
  </si>
  <si>
    <t>0,15*(0,1+0,9+2,15+0,9+1,15)"sokl kabinka m.č. 114</t>
  </si>
  <si>
    <t>0,15*(0,15+2,15+1,8+2,15+0,55)"sokl m.č. 115</t>
  </si>
  <si>
    <t>0,15*(1,88+0,15+2,7+1,13+1,65)"sokl m.č. 116</t>
  </si>
  <si>
    <t>0,15*(1,37+0,08+0,29+0,08+1,37+1,13)"sokl m.č. 117</t>
  </si>
  <si>
    <t>0,15*(0,15+1,65+0,95+1,65)+0,15*(0,14+1,65+0,94+1,65)"sokl kabinky m.č. 117</t>
  </si>
  <si>
    <t>553</t>
  </si>
  <si>
    <t>998771102</t>
  </si>
  <si>
    <t>Přesun hmot pro podlahy z dlaždic stanovený z hmotnosti přesunovaného materiálu vodorovná dopravní vzdálenost do 50 m v objektech výšky přes 6 do 12 m</t>
  </si>
  <si>
    <t>1029214808</t>
  </si>
  <si>
    <t>https://podminky.urs.cz/item/CS_URS_2021_02/998771102</t>
  </si>
  <si>
    <t>554</t>
  </si>
  <si>
    <t>998771181</t>
  </si>
  <si>
    <t>Přesun hmot pro podlahy z dlaždic stanovený z hmotnosti přesunovaného materiálu Příplatek k ceně za přesun prováděný bez použití mechanizace pro jakoukoliv výšku objektu</t>
  </si>
  <si>
    <t>-1761795169</t>
  </si>
  <si>
    <t>https://podminky.urs.cz/item/CS_URS_2021_02/998771181</t>
  </si>
  <si>
    <t>772</t>
  </si>
  <si>
    <t>Podlahy z kamene</t>
  </si>
  <si>
    <t>555</t>
  </si>
  <si>
    <t>R_772526350</t>
  </si>
  <si>
    <t>Kladení dlažby z kamene do betonu ze zlomků desek bez úpravy jejich tvaru, tl. přes 30 do 50 mm</t>
  </si>
  <si>
    <t>1192075481</t>
  </si>
  <si>
    <t>7,1+40,9+3,7+127</t>
  </si>
  <si>
    <t>556</t>
  </si>
  <si>
    <t>R_M58384660</t>
  </si>
  <si>
    <t>nepravidelný kámen žula, dlažba D 100-500mm tl 20-50mm</t>
  </si>
  <si>
    <t>1670896809</t>
  </si>
  <si>
    <t>"žulové ploché kameny (odseky z lomového kamene)</t>
  </si>
  <si>
    <t>557</t>
  </si>
  <si>
    <t>998772102</t>
  </si>
  <si>
    <t>Přesun hmot pro kamenné dlažby, obklady schodišťových stupňů a soklů stanovený z hmotnosti přesunovaného materiálu vodorovná dopravní vzdálenost do 50 m v objektech výšky přes 6 do 12 m</t>
  </si>
  <si>
    <t>-1955480083</t>
  </si>
  <si>
    <t>https://podminky.urs.cz/item/CS_URS_2021_02/998772102</t>
  </si>
  <si>
    <t>558</t>
  </si>
  <si>
    <t>998772181</t>
  </si>
  <si>
    <t>Přesun hmot pro kamenné dlažby, obklady schodišťových stupňů a soklů stanovený z hmotnosti přesunovaného materiálu Příplatek k cenám za přesun prováděný bez použití mechanizace pro jakoukoliv výšku objektu</t>
  </si>
  <si>
    <t>-320937510</t>
  </si>
  <si>
    <t>https://podminky.urs.cz/item/CS_URS_2021_02/998772181</t>
  </si>
  <si>
    <t>559</t>
  </si>
  <si>
    <t>R_730A_01</t>
  </si>
  <si>
    <t>Tepelné čerpadlo vzduch/voda - venkovní jednotka, výkon 16kW při 7°*35°C, chladící médium R410A, P=6,4kW, U=400V, I=17A, hladina akustického výkonu 66dBA, noc 43dBA</t>
  </si>
  <si>
    <t>-1953976531</t>
  </si>
  <si>
    <t>560</t>
  </si>
  <si>
    <t>R_730A_02</t>
  </si>
  <si>
    <t>Tepelné čerpadlo vnitřní nástěnný hydrobox vč. 9kW el. dohřevu, výkon oběhového čerpadla 140W, objem vestavěné expanzní nádrže 10l, pojistný ventil 3bar, P=9kW, U=400V, I=13A, hladina akustického výkonu 43dBA</t>
  </si>
  <si>
    <t>772608708</t>
  </si>
  <si>
    <t>561</t>
  </si>
  <si>
    <t>R_730A_03</t>
  </si>
  <si>
    <t>Ovladač ke zprovoznění, regulaci a teplotní integrované čidlo</t>
  </si>
  <si>
    <t>860916281</t>
  </si>
  <si>
    <t>562</t>
  </si>
  <si>
    <t>R_730A_04</t>
  </si>
  <si>
    <t>Uvedení tepelného čerpadla do provozu</t>
  </si>
  <si>
    <t>-1165947202</t>
  </si>
  <si>
    <t>563</t>
  </si>
  <si>
    <t>R_730A_05</t>
  </si>
  <si>
    <t>Kulový kohout pochromovaný - páka DN40, připojovací šroubení, těsnění závitového spoje</t>
  </si>
  <si>
    <t>360947915</t>
  </si>
  <si>
    <t>564</t>
  </si>
  <si>
    <t>R_730A_06</t>
  </si>
  <si>
    <t>Kulový kohout pochromovaný - páka DN25, připojovací šroubení, těsnění závitového spoje</t>
  </si>
  <si>
    <t>1026893823</t>
  </si>
  <si>
    <t>565</t>
  </si>
  <si>
    <t>R_730A_07</t>
  </si>
  <si>
    <t>Kulový kohout pochromovaný - páka DN20, připojovací šroubení, těsnění závitového spoje</t>
  </si>
  <si>
    <t>-146051356</t>
  </si>
  <si>
    <t>566</t>
  </si>
  <si>
    <t>R_730A_08</t>
  </si>
  <si>
    <t>Zpětná klapka DN40, připojovací šroubení, těsnění závitového spoje</t>
  </si>
  <si>
    <t>-1155849042</t>
  </si>
  <si>
    <t>567</t>
  </si>
  <si>
    <t>R_730A_09</t>
  </si>
  <si>
    <t>Filtr DN40, připojovací šroubení, těsnění závitového spoje</t>
  </si>
  <si>
    <t>362680765</t>
  </si>
  <si>
    <t>568</t>
  </si>
  <si>
    <t>R_730A_10</t>
  </si>
  <si>
    <t>Bimatelový teploměr, rozsah 0-120°C, závitové připojení ochranné jímky varné, ochranná jímka</t>
  </si>
  <si>
    <t>-829310351</t>
  </si>
  <si>
    <t>569</t>
  </si>
  <si>
    <t>R_730A_11</t>
  </si>
  <si>
    <t>Ventil manometr M20x1,5, PN630, manometr 0-6 bar 80/1/4", kondenzační smyčka stočená přivařovací M20x1,5</t>
  </si>
  <si>
    <t>-278046337</t>
  </si>
  <si>
    <t>570</t>
  </si>
  <si>
    <t>R_730A_12</t>
  </si>
  <si>
    <t>Automatický odvzdušňovací ventil s kulovým kohoutem a zpětnou klapkou DN15, těsnění závitového spoje</t>
  </si>
  <si>
    <t>-76940186</t>
  </si>
  <si>
    <t>571</t>
  </si>
  <si>
    <t>R_730A_13</t>
  </si>
  <si>
    <t>Vypouštěcí kulový kohout DN15, závitové připojení vypouštěcího ventilu, varné, těsnění závitového spoje</t>
  </si>
  <si>
    <t>-395639421</t>
  </si>
  <si>
    <t>572</t>
  </si>
  <si>
    <t>R_730A_14</t>
  </si>
  <si>
    <t>Závěsný prefabrikovaný systém</t>
  </si>
  <si>
    <t>-1956652684</t>
  </si>
  <si>
    <t>776</t>
  </si>
  <si>
    <t>Podlahy povlakové</t>
  </si>
  <si>
    <t>573</t>
  </si>
  <si>
    <t>776201812</t>
  </si>
  <si>
    <t>Demontáž povlakových podlahovin lepených ručně s podložkou</t>
  </si>
  <si>
    <t>-1626972328</t>
  </si>
  <si>
    <t>https://podminky.urs.cz/item/CS_URS_2021_02/776201812</t>
  </si>
  <si>
    <t>1,19*3,04+3*0,8*0,12"m.č. 101</t>
  </si>
  <si>
    <t>0,83*1,41+0,75*0,07+0,6*0,12"m.č. 102</t>
  </si>
  <si>
    <t>4,26*3,7+0,9*0,06"m.č. 104</t>
  </si>
  <si>
    <t>11,9*6,88"m.č. 105</t>
  </si>
  <si>
    <t>781</t>
  </si>
  <si>
    <t>Dokončovací práce - obklady</t>
  </si>
  <si>
    <t>574</t>
  </si>
  <si>
    <t>781111011</t>
  </si>
  <si>
    <t>Příprava podkladu před provedením obkladu oprášení (ometení) stěny</t>
  </si>
  <si>
    <t>805555966</t>
  </si>
  <si>
    <t>https://podminky.urs.cz/item/CS_URS_2021_02/781111011</t>
  </si>
  <si>
    <t>0,6*(2,4+0,65)"m.č. 102</t>
  </si>
  <si>
    <t>2*(1,05+1,25+1,05+0,05+1,25+0,05)+1,25*0,15"sokl m.č. 104</t>
  </si>
  <si>
    <t>2*(1,05+1,0+1,9+1,0+0,05)+1*0,15"sokl m.č. 105</t>
  </si>
  <si>
    <t>2*(0,3+1,9+1,3+1,9+0,2)+1,3*0,15"sokl m.č. 106</t>
  </si>
  <si>
    <t>2*(0,05+2,3+1,07+2,3+0,22)-(0,82*1,05)"m.č. 112</t>
  </si>
  <si>
    <t>2*(0,1+2,3+2,5+1,15+0,1+1,5)+(0,15*2,5)"m.č. 113</t>
  </si>
  <si>
    <t>2*(0,64+2,15+1,8+1,15+0,1+0,26)+(0,15*1,8)"m.č. 114</t>
  </si>
  <si>
    <t>2*(0,1+0,9+2,15+0,9+1,15)+(0,15*0,9)"kabinka m.č. 114</t>
  </si>
  <si>
    <t>2*(0,15+2,15+1,8+2,15+0,55)+(0,15*0,9)"m.č. 115</t>
  </si>
  <si>
    <t>2*(1,88+0,15+2,7+1,13+1,65)+(2,5*0,15)-(0,82*1,05)"m.č. 116</t>
  </si>
  <si>
    <t>2*(1,37+0,08+0,29+0,08+1,37+1,13)"m.č. 117</t>
  </si>
  <si>
    <t>2*(0,15+1,65+0,95+1,65)+(0,15*0,95)+2*(0,14+1,65+0,94+1,65)+(0,15*0,74)"kabinky m.č. 117</t>
  </si>
  <si>
    <t>575</t>
  </si>
  <si>
    <t>781121011</t>
  </si>
  <si>
    <t>Příprava podkladu před provedením obkladu nátěr penetrační na stěnu</t>
  </si>
  <si>
    <t>-1521212526</t>
  </si>
  <si>
    <t>https://podminky.urs.cz/item/CS_URS_2021_02/781121011</t>
  </si>
  <si>
    <t>576</t>
  </si>
  <si>
    <t>781474112</t>
  </si>
  <si>
    <t>Montáž obkladů vnitřních stěn z dlaždic keramických lepených flexibilním lepidlem maloformátových hladkých přes 9 do 12 ks/m2</t>
  </si>
  <si>
    <t>-267970153</t>
  </si>
  <si>
    <t>https://podminky.urs.cz/item/CS_URS_2021_02/781474112</t>
  </si>
  <si>
    <t>577</t>
  </si>
  <si>
    <t>59761026</t>
  </si>
  <si>
    <t>obklad keramický hladký do 12ks/m2</t>
  </si>
  <si>
    <t>-132016763</t>
  </si>
  <si>
    <t>137,385*1,1 'Přepočtené koeficientem množství</t>
  </si>
  <si>
    <t>578</t>
  </si>
  <si>
    <t>781491021</t>
  </si>
  <si>
    <t>Montáž zrcadel lepených silikonovým tmelem na keramický obklad, plochy do 1 m2</t>
  </si>
  <si>
    <t>-1457956771</t>
  </si>
  <si>
    <t>https://podminky.urs.cz/item/CS_URS_2021_02/781491021</t>
  </si>
  <si>
    <t>0,58*0,74*7</t>
  </si>
  <si>
    <t>579</t>
  </si>
  <si>
    <t>63465124</t>
  </si>
  <si>
    <t>zrcadlo nemontované čiré tl 4mm max rozměr 3210x2250mm</t>
  </si>
  <si>
    <t>-100379362</t>
  </si>
  <si>
    <t>3,004*1,1 'Přepočtené koeficientem množství</t>
  </si>
  <si>
    <t>580</t>
  </si>
  <si>
    <t>998781102</t>
  </si>
  <si>
    <t>Přesun hmot pro obklady keramické stanovený z hmotnosti přesunovaného materiálu vodorovná dopravní vzdálenost do 50 m v objektech výšky přes 6 do 12 m</t>
  </si>
  <si>
    <t>1016616971</t>
  </si>
  <si>
    <t>https://podminky.urs.cz/item/CS_URS_2021_02/998781102</t>
  </si>
  <si>
    <t>581</t>
  </si>
  <si>
    <t>998781181</t>
  </si>
  <si>
    <t>Přesun hmot pro obklady keramické stanovený z hmotnosti přesunovaného materiálu Příplatek k cenám za přesun prováděný bez použití mechanizace pro jakoukoliv výšku objektu</t>
  </si>
  <si>
    <t>2000481217</t>
  </si>
  <si>
    <t>https://podminky.urs.cz/item/CS_URS_2021_02/998781181</t>
  </si>
  <si>
    <t>783</t>
  </si>
  <si>
    <t>Dokončovací práce - nátěry</t>
  </si>
  <si>
    <t>582</t>
  </si>
  <si>
    <t>783101205</t>
  </si>
  <si>
    <t>Příprava podkladu truhlářských konstrukcí před provedením nátěru broušení smirkovým papírem nebo plátnem dekorativní</t>
  </si>
  <si>
    <t>-1961332182</t>
  </si>
  <si>
    <t>https://podminky.urs.cz/item/CS_URS_2021_02/783101205</t>
  </si>
  <si>
    <t>"parapety</t>
  </si>
  <si>
    <t>2*(1,05*0,25+1,05*0,03)"parapet k oknu O1</t>
  </si>
  <si>
    <t>"dveře</t>
  </si>
  <si>
    <t>2*3,0*2,9"dveře D1</t>
  </si>
  <si>
    <t>2*0,9*1,97*(1+1)"dveře D2, D13</t>
  </si>
  <si>
    <t>2*0,8*1,97*(4+2)"dveře D3, D4</t>
  </si>
  <si>
    <t>2*0,7*1,97*(2+2+1+2)"dveře D5, D6, D11, D12</t>
  </si>
  <si>
    <t>2*1,8*2,15"dveře D7</t>
  </si>
  <si>
    <t>2*1,0*1,97*(1+1)"dveře D8, D14</t>
  </si>
  <si>
    <t>2*3,0*2,0"dveře D9</t>
  </si>
  <si>
    <t>2*1,0*2,15"dveře D10</t>
  </si>
  <si>
    <t>2*1,8*2,15"dveře D15</t>
  </si>
  <si>
    <t>2*3,2*2,2"dveře D16</t>
  </si>
  <si>
    <t>2*2,4*2,2"dveře D17</t>
  </si>
  <si>
    <t>2*1,55*2,2"dveře D18</t>
  </si>
  <si>
    <t>2*1,9*2,2"dveře D19</t>
  </si>
  <si>
    <t>2*1,8*2,67"dveře D20</t>
  </si>
  <si>
    <t>"madlo</t>
  </si>
  <si>
    <t>2*3,14*0,05*1,32*2</t>
  </si>
  <si>
    <t>583</t>
  </si>
  <si>
    <t>783114101</t>
  </si>
  <si>
    <t>Základní nátěr truhlářských konstrukcí jednonásobný syntetický</t>
  </si>
  <si>
    <t>-589098872</t>
  </si>
  <si>
    <t>https://podminky.urs.cz/item/CS_URS_2021_02/783114101</t>
  </si>
  <si>
    <t>584</t>
  </si>
  <si>
    <t>783118101</t>
  </si>
  <si>
    <t>Lazurovací nátěr truhlářských konstrukcí jednonásobný syntetický</t>
  </si>
  <si>
    <t>1475160816</t>
  </si>
  <si>
    <t>https://podminky.urs.cz/item/CS_URS_2021_02/783118101</t>
  </si>
  <si>
    <t>585</t>
  </si>
  <si>
    <t>783201201</t>
  </si>
  <si>
    <t>Příprava podkladu tesařských konstrukcí před provedením nátěru broušení</t>
  </si>
  <si>
    <t>1636007031</t>
  </si>
  <si>
    <t>https://podminky.urs.cz/item/CS_URS_2021_02/783201201</t>
  </si>
  <si>
    <t>(0,11*0,15+(2*0,11+2*0,15)*0,36)*(2*8+2*22)"krokve 110/150</t>
  </si>
  <si>
    <t>((0,15*0,13)+(2*0,15+2*0,13)*0,36)*4"nárožní krokev 150/130</t>
  </si>
  <si>
    <t>2*2*(1/2)*1,4*1,9"stěny vikýře</t>
  </si>
  <si>
    <t>(0,12*0,16+(2*0,12+2*0,16)*0,36)*(2*7+2*8)"krokve 120/160</t>
  </si>
  <si>
    <t>((0,12*0,2)+(2*0,12+2*0,2)*0,36)*4"nárožní krokev 120/200</t>
  </si>
  <si>
    <t>(2*0,12+2*0,16)*(3,87+3,93+3,99+4,05+4,1+4,16+4,22+4,28+4,34+4,4+4,46+4,52+4,58+4,64+4,7+1,78)"krokve 120/160</t>
  </si>
  <si>
    <t>(2*0,16+2*0,14)*14,08"pozednice 160/140</t>
  </si>
  <si>
    <t>(2*0,12+2*0,12)*(8*0,95+0,8)"pásek 120/120</t>
  </si>
  <si>
    <t>(2*0,16+2*0,16)*5*2,4"sloupky 160/160</t>
  </si>
  <si>
    <t>(2*0,16+2*0,18)*(2,96+2,44+2,7+3,29+3,11+2,93+2,76)"vaznice 160/180</t>
  </si>
  <si>
    <t>586</t>
  </si>
  <si>
    <t>783213011</t>
  </si>
  <si>
    <t>Preventivní napouštěcí nátěr tesařských prvků proti dřevokazným houbám, hmyzu a plísním nezabudovaných do konstrukce jednonásobný syntetický</t>
  </si>
  <si>
    <t>1104091701</t>
  </si>
  <si>
    <t>https://podminky.urs.cz/item/CS_URS_2021_02/783213011</t>
  </si>
  <si>
    <t>(2*0,024+2*0,2)*12*5,0"ondřejovy kříže</t>
  </si>
  <si>
    <t>(2*0,024+2*0,2)*1,6*4"ondřejovy kříže 24/200</t>
  </si>
  <si>
    <t>(2*0,12+2*0,16)*((4,63*4)+(1,37*4)+(2,46*4)+(3,55*4))"krokve  120/160</t>
  </si>
  <si>
    <t>(2*0,08+2*0,18)*2*2,64*4"kleštiny 80/180</t>
  </si>
  <si>
    <t>(2*0,18+2*0,14)*(20,86+6,32)"pozednice 180/140</t>
  </si>
  <si>
    <t>(2*0,12+2*0,2)*6*4"nárožní krokev 120/200</t>
  </si>
  <si>
    <t>587</t>
  </si>
  <si>
    <t>783213111</t>
  </si>
  <si>
    <t>Preventivní napouštěcí nátěr tesařských prvků proti dřevokazným houbám, hmyzu a plísním zabudovaných do konstrukce jednonásobný syntetický</t>
  </si>
  <si>
    <t>1356762661</t>
  </si>
  <si>
    <t>https://podminky.urs.cz/item/CS_URS_2021_02/783213111</t>
  </si>
  <si>
    <t>(2*0,22+2*0,25)*(6*8,5+3,86+3,69+3,75+3,73+2*2,7)"vazný trám 220/250</t>
  </si>
  <si>
    <t>(2*0,17+2*0,15)*12*1,59"sloupek 170/150</t>
  </si>
  <si>
    <t>(2*0,16+2*0,16)*2*19,00"vaznice 160/160</t>
  </si>
  <si>
    <t>(2*0,11+2*0,11)*12*2,3"vzpěra 110/110</t>
  </si>
  <si>
    <t>(2*0,11+2*0,15)*2*(2*1,65+2*2,81+2*3,98+16*5,81)+2*(2*1,88+2*2,75+2*3,78+2*5,03+5,96)"krokve 110/150</t>
  </si>
  <si>
    <t>(2*0,15+2*0,13)*4*7,3"nárožní krokev 150/130</t>
  </si>
  <si>
    <t>(2*0,16+2*0,14)*2,6*6"hambalek 160/140</t>
  </si>
  <si>
    <t>(2*0,10+2*0,12)*20*1,39"pásek 100/120</t>
  </si>
  <si>
    <t>588</t>
  </si>
  <si>
    <t>783214101</t>
  </si>
  <si>
    <t>Základní nátěr tesařských konstrukcí jednonásobný syntetický</t>
  </si>
  <si>
    <t>1026506401</t>
  </si>
  <si>
    <t>https://podminky.urs.cz/item/CS_URS_2021_02/783214101</t>
  </si>
  <si>
    <t>589</t>
  </si>
  <si>
    <t>783218111</t>
  </si>
  <si>
    <t>Lazurovací nátěr tesařských konstrukcí dvojnásobný syntetický</t>
  </si>
  <si>
    <t>1114336249</t>
  </si>
  <si>
    <t>https://podminky.urs.cz/item/CS_URS_2021_02/783218111</t>
  </si>
  <si>
    <t>590</t>
  </si>
  <si>
    <t>783301311</t>
  </si>
  <si>
    <t>Příprava podkladu zámečnických konstrukcí před provedením nátěru odmaštění odmašťovačem vodou ředitelným</t>
  </si>
  <si>
    <t>1736870475</t>
  </si>
  <si>
    <t>https://podminky.urs.cz/item/CS_URS_2021_02/783301311</t>
  </si>
  <si>
    <t>"zárubně</t>
  </si>
  <si>
    <t>(4+2)*(2*(2*1,97+0,8)*0,05+(2*1,97+0,8)*0,14)"Z1, Z2</t>
  </si>
  <si>
    <t>(4+3)*(2*(2*1,97+0,7)*0,05+(2*1,97+0,8)*0,14)"Z3, Z4</t>
  </si>
  <si>
    <t>1*(2*(2*1,97+1,0)*0,05+(2*1,97+1)*0,14)"Z5</t>
  </si>
  <si>
    <t>1*(2*(2*1,97+0,9)*0,05+(2*1,97+1)*0,14)"Z12</t>
  </si>
  <si>
    <t>"zábradlí</t>
  </si>
  <si>
    <t>2*(2*0,1+2*0,005)*(0,15+1,02+0,15)"zámeč. Z7, Z8</t>
  </si>
  <si>
    <t>0,2*2*(2*(0,15+1,02+0,15)*0,9)"zámeč. Z9, Z10</t>
  </si>
  <si>
    <t>0,1*2*(2*(0,15+0,86+0,15)*0,9)"zámeč. Z11</t>
  </si>
  <si>
    <t>591</t>
  </si>
  <si>
    <t>783314101</t>
  </si>
  <si>
    <t>Základní nátěr zámečnických konstrukcí jednonásobný syntetický</t>
  </si>
  <si>
    <t>791255478</t>
  </si>
  <si>
    <t>https://podminky.urs.cz/item/CS_URS_2021_02/783314101</t>
  </si>
  <si>
    <t>592</t>
  </si>
  <si>
    <t>783317101</t>
  </si>
  <si>
    <t>Krycí nátěr (email) zámečnických konstrukcí jednonásobný syntetický standardní</t>
  </si>
  <si>
    <t>-978228537</t>
  </si>
  <si>
    <t>https://podminky.urs.cz/item/CS_URS_2021_02/783317101</t>
  </si>
  <si>
    <t>593</t>
  </si>
  <si>
    <t>783822211</t>
  </si>
  <si>
    <t>Vyrovnání omítek před provedením nátěru celoplošné, tloušťky do 3 mm, stěrkou vápennou</t>
  </si>
  <si>
    <t>808493462</t>
  </si>
  <si>
    <t>https://podminky.urs.cz/item/CS_URS_2021_02/783822211</t>
  </si>
  <si>
    <t>0,25*(0,52+2,73)+0,74*(23,84+1,7+3,43+15,42+5,72)"exteriér, sokl</t>
  </si>
  <si>
    <t>3,54*(5,66+23,84+8,33+23,1)-1,96*(2,23-0,25)-1,06*2,2-1,96*(2,23-0,25)-9*1,05*0,95+2*(2,23+1,06)*0,39"exteriér, nad soklem</t>
  </si>
  <si>
    <t>3,78*(2*2,37+2*1,35)-1,06*2,02-1,06*2,2"m.č. 101</t>
  </si>
  <si>
    <t>3,78*(2,61+2,51+1,49+4,41+3,4+3,97+0,7+2,95)-1,06*2,02-0,9*2,02-2*1,05*0,95+((2*0,95+1,05)*0,34+1,05*0,61)+((2*0,95+1,05)*0,37+1,05*0,67)"m.č. 102</t>
  </si>
  <si>
    <t>3,78*(2*1,25+2*1,9)-2*0,8*2,02"m.č. 104</t>
  </si>
  <si>
    <t>3,78*(2*1,0+2*1,9)-0,8*2,02"m.č. 105</t>
  </si>
  <si>
    <t>3,78*(2*1,30+2*1,9)-0,8*2,02"m.č. 106</t>
  </si>
  <si>
    <t>(2*2,23+1,96)*0,62+(2*2,23+1,96)*0,59+4*((2*1,45+1,05)*0,34+1,05*0,61)+3*((2*1,45+1,05)*0,37+1,05*0,67)"ostění a nadpraží m.č.107</t>
  </si>
  <si>
    <t>3,2+22,1+3,76+2,47+1,99+2,57+119,19"stropy</t>
  </si>
  <si>
    <t>0,74*(7+7+7,95+7,95)-(0,45*1,16)+2*0,74*0,08"exteriér, sokl</t>
  </si>
  <si>
    <t>21,07+(19,95-1-1-2,58)+18,6+17,55+(2*0,21*(0,95+0,95+1,05))+(0,44*(7,37+7,37+8,32*8,32))"exteriér, nad soklem</t>
  </si>
  <si>
    <t>(2*(2,23-0,74)+1,16)*0,08+2*(2*0,95+1,05)"exteriér, ostění a nadpraží nad soklem</t>
  </si>
  <si>
    <t>2,34*3,71+2,8*(2*3,71+2*2,34)-1,16*2,23-1,1*2,02-2*0,9*2,02-0,8*2,02+(2*2,23+1,16)*0,32"m.č. 111</t>
  </si>
  <si>
    <t>1,07*2,3+0,8*(2*1,07+2*2,3)-0,8*0,02-1,05*0,13+(2*0,95+1,05)*0,22"m.č. 112</t>
  </si>
  <si>
    <t>2,5*2,3+0,8*(2*2,5+2*2,3)-2*0,9*0,02"m.č. 113</t>
  </si>
  <si>
    <t>2,15*1,8+0,8*(2*2,15+2*1,8)-0,9*0,02-0,8*0,02"m.č. 114</t>
  </si>
  <si>
    <t>2,15*0,9+0,8*(2*2,15+2*0,9)-0,8*0,02"kabinka m.č. 114</t>
  </si>
  <si>
    <t>2,15*2,8+0,8*(2*2,15+2*1,8)-1,1*0,02"m.č. 115</t>
  </si>
  <si>
    <t>2,70*2,03+0,8*(2*2,7+2*2,03)-2*0,9*0,02-1,05*0,13+(2*0,95+1,05)*0,22"m.č. 116</t>
  </si>
  <si>
    <t>1,37*2,03+0,8*(2*1,37+2*2,03)-0,9*0,02-2*0,8*0,02"m.č. 116</t>
  </si>
  <si>
    <t>1,5*0,95+0,8*(2*1,50+2*0,95)-0,8*0,02+1,5*0,94+0,8*(2*1,5+2*0,94)-0,8*0,02"kabinky m.č. 117</t>
  </si>
  <si>
    <t>4,1*(14,0+0,3+1,5+3,73+1,8+0,59+0,3*7+3,03+2,12*3+0,59*4)"interiér</t>
  </si>
  <si>
    <t>4,1*(3,46+1,97+1,2+0,45+2,38+1,51)"exteriér</t>
  </si>
  <si>
    <t>594</t>
  </si>
  <si>
    <t>783822213</t>
  </si>
  <si>
    <t>Vyrovnání omítek před provedením nátěru celoplošné, tloušťky do 3 mm, stěrkou modifikovanou cementovou</t>
  </si>
  <si>
    <t>-1195526731</t>
  </si>
  <si>
    <t>https://podminky.urs.cz/item/CS_URS_2021_02/783822213</t>
  </si>
  <si>
    <t>0,25*(0,52+2,73)+0,74*(23,84+1,7+3,43+15,42+5,72)"vodorovný ozub</t>
  </si>
  <si>
    <t>0,74*(7+7+7,95+7,95)-(0,45*1,16)+2*0,74*0,08"vodorovný ozub</t>
  </si>
  <si>
    <t>0,70*(14,0+0,3+1,5+3,73+1,8+0,59+0,3+3,03+2,12+0,59)"vodorovný ozub</t>
  </si>
  <si>
    <t>0,70*(1,5+0,3+14,0+0,59+3,03+3*2,12+(4*0,59+7*0,30))"zeď okolo přístřešku</t>
  </si>
  <si>
    <t>(7,4+0,45+0,45+0,15+3,08+2*0,15+0,45+2,98+0,15+0,45)*0,74+(7,44+0,45+0,45+0,15+3,1+2*0,15+0,45+3,0+0,15+0,45)*0,74"zděný plot dvorku</t>
  </si>
  <si>
    <t>595</t>
  </si>
  <si>
    <t>783827427</t>
  </si>
  <si>
    <t>Krycí (ochranný ) nátěr omítek dvojnásobný hladkých omítek hladkých, zrnitých tenkovrstvých nebo štukových stupně členitosti 1 a 2 vápenný</t>
  </si>
  <si>
    <t>1211726601</t>
  </si>
  <si>
    <t>https://podminky.urs.cz/item/CS_URS_2021_02/783827427</t>
  </si>
  <si>
    <t>596</t>
  </si>
  <si>
    <t>R_730B_01</t>
  </si>
  <si>
    <t>VK 11-060050-60 (deskové otopné těleso, vč. sady na upevnění, odvodnění a odvzdušnění), upevňovací konzola pro deskové otopné těleso</t>
  </si>
  <si>
    <t>1998652987</t>
  </si>
  <si>
    <t>597</t>
  </si>
  <si>
    <t>R_730B_02</t>
  </si>
  <si>
    <t>VK 11-060060-60 (deskové otopné těleso, vč. sady na upevnění, odvodnění a odvzdušnění), upevňovací konzola pro deskové otopné těleso</t>
  </si>
  <si>
    <t>2105208240</t>
  </si>
  <si>
    <t>598</t>
  </si>
  <si>
    <t>R_730B_03</t>
  </si>
  <si>
    <t>VK 11-060070-60 (deskové otopné těleso, vč. sady na upevnění, odvodnění a odvzdušnění), upevňovací konzola pro deskové otopné těleso</t>
  </si>
  <si>
    <t>2000538328</t>
  </si>
  <si>
    <t>599</t>
  </si>
  <si>
    <t>R_730B_04</t>
  </si>
  <si>
    <t>VK 11-060090-60 (deskové otopné těleso, vč. sady na upevnění, odvodnění a odvzdušnění), upevňovací konzola pro deskové otopné těleso</t>
  </si>
  <si>
    <t>1942034555</t>
  </si>
  <si>
    <t>600</t>
  </si>
  <si>
    <t>R_730B_05</t>
  </si>
  <si>
    <t>VK 11-090090-60 (deskové otopné těleso, vč. sady na upevnění, odvodnění a odvzdušnění), upevňovací konzola pro deskové otopné těleso</t>
  </si>
  <si>
    <t>968583071</t>
  </si>
  <si>
    <t>601</t>
  </si>
  <si>
    <t>R_730B_06</t>
  </si>
  <si>
    <t>VK 11-090100-60 (deskové otopné těleso, vč. sady na upevnění, odvodnění a odvzdušnění), upevňovací konzola pro deskové otopné těleso</t>
  </si>
  <si>
    <t>-167422197</t>
  </si>
  <si>
    <t>602</t>
  </si>
  <si>
    <t>R_730B_07</t>
  </si>
  <si>
    <t>VK 22-060080-60 (deskové otopné těleso, vč. sady na upevnění, odvodnění a odvzdušnění), upevňovací konzola pro deskové otopné těleso</t>
  </si>
  <si>
    <t>2070337723</t>
  </si>
  <si>
    <t>603</t>
  </si>
  <si>
    <t>R_730B_08</t>
  </si>
  <si>
    <t>Termostatická hlavice se zajištěním proti odcizení</t>
  </si>
  <si>
    <t>531587761</t>
  </si>
  <si>
    <t>604</t>
  </si>
  <si>
    <t>R_730B_09</t>
  </si>
  <si>
    <t>Připojovací šroubení, rohové provedení, uzavírací a vypouštěcí funkce, svěrné šroubení pro materiálové přechody, těsnění závitového spoje</t>
  </si>
  <si>
    <t>-1719940761</t>
  </si>
  <si>
    <t>605</t>
  </si>
  <si>
    <t>R_730C_01</t>
  </si>
  <si>
    <t>Rozdělovač podlahového vytápění pro 6 okruhů, průtokoměr s regulací průtoku pro každý okruh</t>
  </si>
  <si>
    <t>-457986981</t>
  </si>
  <si>
    <t>606</t>
  </si>
  <si>
    <t>R_730C_02</t>
  </si>
  <si>
    <t>Rozdělovač podlahového vytápění pro 10 okruhů, průtokoměr s regulací průtoku pro každý okruh</t>
  </si>
  <si>
    <t>1563747024</t>
  </si>
  <si>
    <t>607</t>
  </si>
  <si>
    <t>R_730C_03</t>
  </si>
  <si>
    <t>Skříň pro rozdělovač 6 okruhů pod omítku, bílý lak</t>
  </si>
  <si>
    <t>532224332</t>
  </si>
  <si>
    <t>608</t>
  </si>
  <si>
    <t>R_730C_04</t>
  </si>
  <si>
    <t>Skříň pro rozdělovač 10 okruhů pod omítku, bílý lak</t>
  </si>
  <si>
    <t>-218286249</t>
  </si>
  <si>
    <t>609</t>
  </si>
  <si>
    <t>R_730C_05</t>
  </si>
  <si>
    <t>Svěrné šroubení pro materiálové přechody</t>
  </si>
  <si>
    <t>-308601463</t>
  </si>
  <si>
    <t>610</t>
  </si>
  <si>
    <t>R_730C_06</t>
  </si>
  <si>
    <t>PEX potrubí otopných podlahových smyček 16x2, 12x balení po 120m</t>
  </si>
  <si>
    <t>-887258239</t>
  </si>
  <si>
    <t>611</t>
  </si>
  <si>
    <t>R_730C_07</t>
  </si>
  <si>
    <t>Chránička potrubí mezi dilatačními úseky</t>
  </si>
  <si>
    <t>1961244442</t>
  </si>
  <si>
    <t>612</t>
  </si>
  <si>
    <t>R_730C_08</t>
  </si>
  <si>
    <t>Systémová deska nopová, 30mm izolace</t>
  </si>
  <si>
    <t>-1297240596</t>
  </si>
  <si>
    <t>613</t>
  </si>
  <si>
    <t>R_730C_09</t>
  </si>
  <si>
    <t>Okrajová dilatační páska</t>
  </si>
  <si>
    <t>-2030878108</t>
  </si>
  <si>
    <t>614</t>
  </si>
  <si>
    <t>R_730C_10</t>
  </si>
  <si>
    <t>Dilatační profil</t>
  </si>
  <si>
    <t>-1656394818</t>
  </si>
  <si>
    <t>615</t>
  </si>
  <si>
    <t>R_730C_11</t>
  </si>
  <si>
    <t>Spojovací pás</t>
  </si>
  <si>
    <t>-1841841230</t>
  </si>
  <si>
    <t>616</t>
  </si>
  <si>
    <t>R_730C_12</t>
  </si>
  <si>
    <t>Ukončovací pás</t>
  </si>
  <si>
    <t>-691429532</t>
  </si>
  <si>
    <t>617</t>
  </si>
  <si>
    <t>R_730C_13</t>
  </si>
  <si>
    <t>Upevňovací skoba</t>
  </si>
  <si>
    <t>-1361939220</t>
  </si>
  <si>
    <t>618</t>
  </si>
  <si>
    <t>R_730C_14</t>
  </si>
  <si>
    <t>Plastifikátor P</t>
  </si>
  <si>
    <t>1129346459</t>
  </si>
  <si>
    <t>619</t>
  </si>
  <si>
    <t>R_730D_01</t>
  </si>
  <si>
    <t>Potrubí PEX 50x4,6</t>
  </si>
  <si>
    <t>1848239751</t>
  </si>
  <si>
    <t>620</t>
  </si>
  <si>
    <t>R_730D_02</t>
  </si>
  <si>
    <t>Potrubí PEX 40x4,6</t>
  </si>
  <si>
    <t>-1785146581</t>
  </si>
  <si>
    <t>621</t>
  </si>
  <si>
    <t>R_730D_03</t>
  </si>
  <si>
    <t>Potrubí PEX 20x2</t>
  </si>
  <si>
    <t>-1393759251</t>
  </si>
  <si>
    <t>622</t>
  </si>
  <si>
    <t>R_730D_04</t>
  </si>
  <si>
    <t>Potrubí PEX 16x2</t>
  </si>
  <si>
    <t>-935797932</t>
  </si>
  <si>
    <t>623</t>
  </si>
  <si>
    <t>R_730D_05</t>
  </si>
  <si>
    <t>Potrubí PEX - kombinované potrubí přívod + zpátečka 25x2,3, PN6 ve společné izolavané chráničce R=175mm, max. teplota vody 80°C, izolační materiál síťovaná PE pěna, materiál chráničky PE-HD, pro přívod/odvod topné vody do zákaznických WC</t>
  </si>
  <si>
    <t>520882780</t>
  </si>
  <si>
    <t>624</t>
  </si>
  <si>
    <t>R_730D_06</t>
  </si>
  <si>
    <t>Potrubí PEX - přirážka v % na tvarovky</t>
  </si>
  <si>
    <t>%</t>
  </si>
  <si>
    <t>-272012656</t>
  </si>
  <si>
    <t>625</t>
  </si>
  <si>
    <t>R_730D_07</t>
  </si>
  <si>
    <t>Potrubí PEX - brusný, řezný a pomocný materiál</t>
  </si>
  <si>
    <t>-219479658</t>
  </si>
  <si>
    <t>626</t>
  </si>
  <si>
    <t>R_730D_08</t>
  </si>
  <si>
    <t>Potrubí měděné 42x1,5</t>
  </si>
  <si>
    <t>-1192007536</t>
  </si>
  <si>
    <t>627</t>
  </si>
  <si>
    <t>R_730D_09</t>
  </si>
  <si>
    <t>Potrubí měděné - předizolavané Cu potrubí chladiva 10x0,8</t>
  </si>
  <si>
    <t>-1347163693</t>
  </si>
  <si>
    <t>628</t>
  </si>
  <si>
    <t>R_730D_10</t>
  </si>
  <si>
    <t>Potrubí měděné - předizolavané Cu potrubí chladiva 16x1</t>
  </si>
  <si>
    <t>702500014</t>
  </si>
  <si>
    <t>629</t>
  </si>
  <si>
    <t>R_730D_11</t>
  </si>
  <si>
    <t>Potrubí měděné - přirážka v % na tvarovky</t>
  </si>
  <si>
    <t>1277507434</t>
  </si>
  <si>
    <t>630</t>
  </si>
  <si>
    <t>R_730E_01</t>
  </si>
  <si>
    <t>Tepelné izolace z minerální vlny na hliníkové fólii s povrchovou úpravou Al fólie, tl. izolace dle dimenze potrubí - potrubí 42x1,5 tl. 30mm</t>
  </si>
  <si>
    <t>-1710197394</t>
  </si>
  <si>
    <t>631</t>
  </si>
  <si>
    <t>R_730E_02</t>
  </si>
  <si>
    <t>Tepelné izolace z minerální vlny na hliníkové fólii s povrchovou úpravou Al fólie, tl. izolace dle dimenze potrubí - přirážka v % na tvarovky</t>
  </si>
  <si>
    <t>-1285131923</t>
  </si>
  <si>
    <t>632</t>
  </si>
  <si>
    <t>R_730E_03</t>
  </si>
  <si>
    <t>Tepelné izolace z minerální vlny na hliníkové fólii s povrchovou úpravou Al fólie, tl. izolace dle dimenze potrubí - pomocný montážní materiál, Al pásky, svazovací dráty apod.</t>
  </si>
  <si>
    <t>-1998829231</t>
  </si>
  <si>
    <t>633</t>
  </si>
  <si>
    <t>R_730E_04</t>
  </si>
  <si>
    <t>Tepelné izolace pěnová pro potrubí vedené v podlaze - potrubí 50x4,6, tl. 30mm</t>
  </si>
  <si>
    <t>1588485464</t>
  </si>
  <si>
    <t>634</t>
  </si>
  <si>
    <t>R_730E_05</t>
  </si>
  <si>
    <t>Tepelné izolace pěnová pro potrubí vedené v podlaze - potrubí 40x5,5, tl. 13mm</t>
  </si>
  <si>
    <t>1568822974</t>
  </si>
  <si>
    <t>635</t>
  </si>
  <si>
    <t>R_730E_06</t>
  </si>
  <si>
    <t>Tepelné izolace pěnová pro potrubí vedené v podlaze - potrubí 20x2, tl. 13mm</t>
  </si>
  <si>
    <t>599747349</t>
  </si>
  <si>
    <t>636</t>
  </si>
  <si>
    <t>R_730E_07</t>
  </si>
  <si>
    <t>Tepelné izolace pěnová pro potrubí vedené v podlaze - potrubí 16x2, tl. 13mm</t>
  </si>
  <si>
    <t>1394179798</t>
  </si>
  <si>
    <t>637</t>
  </si>
  <si>
    <t>R_730E_08</t>
  </si>
  <si>
    <t>Tepelné izolace pěnová pro potrubí vedené v podlaze - pomocný montážní materiál, pásky, spony apod.</t>
  </si>
  <si>
    <t>1149806700</t>
  </si>
  <si>
    <t>638</t>
  </si>
  <si>
    <t>R_730F_01</t>
  </si>
  <si>
    <t>Proplach systému po montáži</t>
  </si>
  <si>
    <t>-1209148250</t>
  </si>
  <si>
    <t>639</t>
  </si>
  <si>
    <t>R_730F_02</t>
  </si>
  <si>
    <t xml:space="preserve">Napuštění systému </t>
  </si>
  <si>
    <t>1241513624</t>
  </si>
  <si>
    <t>640</t>
  </si>
  <si>
    <t>R_730F_03</t>
  </si>
  <si>
    <t>Upravená voda pro systém vytápění</t>
  </si>
  <si>
    <t>-1710946745</t>
  </si>
  <si>
    <t>641</t>
  </si>
  <si>
    <t>R_730F_04</t>
  </si>
  <si>
    <t>Seřízení a hydraulické zaregulování celého systému</t>
  </si>
  <si>
    <t>-1559534488</t>
  </si>
  <si>
    <t>642</t>
  </si>
  <si>
    <t>R_730F_05</t>
  </si>
  <si>
    <t>Stavební přípomoce, drážky, prostupy stavebními konstrukcemi</t>
  </si>
  <si>
    <t>1692735642</t>
  </si>
  <si>
    <t>643</t>
  </si>
  <si>
    <t>R_730F_06</t>
  </si>
  <si>
    <t>Schéma vytápění - skutečné provedení, zarámované, prosklené, rozměr cca 150x65cm, upevnění na stěnu</t>
  </si>
  <si>
    <t>-800390882</t>
  </si>
  <si>
    <t>644</t>
  </si>
  <si>
    <t>R_730F_07</t>
  </si>
  <si>
    <t>Uvedení do provozu - zdroj tepla, komplexní vyzkoušení funkčního celku před předáním objednateli s vypracováním všech potřebných podkladů, revizí apod.</t>
  </si>
  <si>
    <t>-874202098</t>
  </si>
  <si>
    <t>645</t>
  </si>
  <si>
    <t>R_730F_08</t>
  </si>
  <si>
    <t>Úklid pracoviště, odvoz suti</t>
  </si>
  <si>
    <t>1589044526</t>
  </si>
  <si>
    <t>646</t>
  </si>
  <si>
    <t>R_730F_09</t>
  </si>
  <si>
    <t>Stavební koordinace s ostatními profesemi</t>
  </si>
  <si>
    <t>-1207221600</t>
  </si>
  <si>
    <t>647</t>
  </si>
  <si>
    <t>R_730F_10</t>
  </si>
  <si>
    <t>Zařízení stavby, přistavení a odvezení skladových a kancelářských kontejnerů</t>
  </si>
  <si>
    <t>-281269115</t>
  </si>
  <si>
    <t>648</t>
  </si>
  <si>
    <t>R_730F_11</t>
  </si>
  <si>
    <t>Doprava zařízení stavby, vykládka a nakládka pomocí zdvihací techniky</t>
  </si>
  <si>
    <t>1419257565</t>
  </si>
  <si>
    <t>649</t>
  </si>
  <si>
    <t>R_730F_12</t>
  </si>
  <si>
    <t>Doprava materiálu</t>
  </si>
  <si>
    <t>-412945697</t>
  </si>
  <si>
    <t>650</t>
  </si>
  <si>
    <t>R_730F_13</t>
  </si>
  <si>
    <t>Doprava osob</t>
  </si>
  <si>
    <t>1975777110</t>
  </si>
  <si>
    <t>651</t>
  </si>
  <si>
    <t>R_730F_14</t>
  </si>
  <si>
    <t>Přesun hmot v objektu</t>
  </si>
  <si>
    <t>2036371014</t>
  </si>
  <si>
    <t>652</t>
  </si>
  <si>
    <t>R_730F_15</t>
  </si>
  <si>
    <t>Projekční podpora, přítomnost technika na kontrolních dnech atd.</t>
  </si>
  <si>
    <t>248011081</t>
  </si>
  <si>
    <t>653</t>
  </si>
  <si>
    <t>R_730F_16</t>
  </si>
  <si>
    <t>Ostatní - jinde nespecifikované práce a materiál, drobný nespecifikovaný a pomocný materiál atd., nutný k provedení díla jako funkčního celku</t>
  </si>
  <si>
    <t>-521180466</t>
  </si>
  <si>
    <t>654</t>
  </si>
  <si>
    <t>R_730F_17</t>
  </si>
  <si>
    <t>Dokumentace skutečného provedení v počtu 4 paré + 1x digitální podoba. dokumentace uložena v šanonech, přehledně uspořádána, včetně seznamů a pořadově očíslovaných položek</t>
  </si>
  <si>
    <t>403841389</t>
  </si>
  <si>
    <t>655</t>
  </si>
  <si>
    <t>R_730F_18</t>
  </si>
  <si>
    <t>Tlaková zkouška</t>
  </si>
  <si>
    <t>-503044393</t>
  </si>
  <si>
    <t>656</t>
  </si>
  <si>
    <t>R_730F_19</t>
  </si>
  <si>
    <t>Topná a dilatační zkouška</t>
  </si>
  <si>
    <t>2044638623</t>
  </si>
  <si>
    <t>657</t>
  </si>
  <si>
    <t>R_730F_20</t>
  </si>
  <si>
    <t>Zaškolení obsluhy</t>
  </si>
  <si>
    <t>549796845</t>
  </si>
  <si>
    <t>658</t>
  </si>
  <si>
    <t>R_730F_21</t>
  </si>
  <si>
    <t>Štítky a popisy zařízení v trvanlivém a voděodolném provedení</t>
  </si>
  <si>
    <t>291580426</t>
  </si>
  <si>
    <t>659</t>
  </si>
  <si>
    <t>R_730F_22</t>
  </si>
  <si>
    <t>Držák univerzální s páskou</t>
  </si>
  <si>
    <t>-959402947</t>
  </si>
  <si>
    <t>660</t>
  </si>
  <si>
    <t>R_730F_23</t>
  </si>
  <si>
    <t>Popisy směru proudění a druhu média v trvanlivém a voděodolném provedení - barevné o rozměru 300x50mm</t>
  </si>
  <si>
    <t>156281408</t>
  </si>
  <si>
    <t>Práce a dodávky M</t>
  </si>
  <si>
    <t>21-M</t>
  </si>
  <si>
    <t>Elektromontáže</t>
  </si>
  <si>
    <t>661</t>
  </si>
  <si>
    <t>210204002</t>
  </si>
  <si>
    <t>Montáž stožárů osvětlení parkových ocelových</t>
  </si>
  <si>
    <t>1970793778</t>
  </si>
  <si>
    <t>https://podminky.urs.cz/item/CS_URS_2021_02/210204002</t>
  </si>
  <si>
    <t>"zpětná montáž stávající lampy pouličního osvětlení</t>
  </si>
  <si>
    <t>662</t>
  </si>
  <si>
    <t>218204002</t>
  </si>
  <si>
    <t>Demontáž stožárů osvětlení parkových ocelových</t>
  </si>
  <si>
    <t>607100360</t>
  </si>
  <si>
    <t>https://podminky.urs.cz/item/CS_URS_2021_02/218204002</t>
  </si>
  <si>
    <t>"demontáž stávající lampy pouličního osvětlení</t>
  </si>
  <si>
    <t>VRN</t>
  </si>
  <si>
    <t>Vedlejší rozpočtové náklady</t>
  </si>
  <si>
    <t>VRN1</t>
  </si>
  <si>
    <t>Průzkumné, geodetické a projektové práce</t>
  </si>
  <si>
    <t>663</t>
  </si>
  <si>
    <t>011002000_12</t>
  </si>
  <si>
    <t>Průzkumné práce - kontrola krovu</t>
  </si>
  <si>
    <t>-106785601</t>
  </si>
  <si>
    <t>664</t>
  </si>
  <si>
    <t>011503000_1</t>
  </si>
  <si>
    <t>Stavební průzkum - otisky a šablony konstrukcí</t>
  </si>
  <si>
    <t>-251543630</t>
  </si>
  <si>
    <t>"zhotovení otisků a šablon hlavní římsy před bouráním konstrukcí</t>
  </si>
  <si>
    <t>"římsy budou provedeny dle těchto otisků</t>
  </si>
  <si>
    <t>665</t>
  </si>
  <si>
    <t>012203000_1</t>
  </si>
  <si>
    <t>Geodetické práce při provádění stavby</t>
  </si>
  <si>
    <t>-498484088</t>
  </si>
  <si>
    <t>666</t>
  </si>
  <si>
    <t>013002000_12</t>
  </si>
  <si>
    <t>Měření parametrů stávajících vnějších hydrantů dle požadavku PBŘ</t>
  </si>
  <si>
    <t>2029895679</t>
  </si>
  <si>
    <t>667</t>
  </si>
  <si>
    <t>013254000_1</t>
  </si>
  <si>
    <t>Dokumentace skutečného provedení stavby SO-01</t>
  </si>
  <si>
    <t>-631683943</t>
  </si>
  <si>
    <t>"dokumentace skutečného provedení stavby vč. dokumentace technických instalací, tisk 6 paré</t>
  </si>
  <si>
    <t>668</t>
  </si>
  <si>
    <t>013274000_1</t>
  </si>
  <si>
    <t>Pasportizace objektu před započetím prací SO-01</t>
  </si>
  <si>
    <t>1383181705</t>
  </si>
  <si>
    <t>1"podrobná fotodokumentace stavby</t>
  </si>
  <si>
    <t>669</t>
  </si>
  <si>
    <t>013284000_1</t>
  </si>
  <si>
    <t>Pasportizace objektu po provedení prací SO 01</t>
  </si>
  <si>
    <t>…</t>
  </si>
  <si>
    <t>-427405231</t>
  </si>
  <si>
    <t>1" podrobná fotodokumentace stavby po provedení prací</t>
  </si>
  <si>
    <t>670</t>
  </si>
  <si>
    <t>013294000_11</t>
  </si>
  <si>
    <t>Dílenská dokumentace pro výplňové konstrukce SO-01</t>
  </si>
  <si>
    <t>1269442722</t>
  </si>
  <si>
    <t>"Dílenská dokumentace - okna, dveře, vrata, vrátka, oplocení</t>
  </si>
  <si>
    <t>"dílenskou dokumentace konzultovat a odsouhlasit s NPÚ, vč. stanoviska</t>
  </si>
  <si>
    <t>671</t>
  </si>
  <si>
    <t>013294000_12</t>
  </si>
  <si>
    <t>Dílenská dokumentace pro zámečnické výrobky SO-01</t>
  </si>
  <si>
    <t>517317397</t>
  </si>
  <si>
    <t>"Dílenská dokumentace - zámečnické výrobky (zábradlí, madla, apod.)</t>
  </si>
  <si>
    <t>672</t>
  </si>
  <si>
    <t>013294000_13</t>
  </si>
  <si>
    <t>Dílenská dokumentace střešního vikýře SO-01</t>
  </si>
  <si>
    <t>1979424848</t>
  </si>
  <si>
    <t>"Dílenská dokumentace - střešní vikýř</t>
  </si>
  <si>
    <t>VRN3</t>
  </si>
  <si>
    <t>Zařízení staveniště</t>
  </si>
  <si>
    <t>673</t>
  </si>
  <si>
    <t>030001000_1</t>
  </si>
  <si>
    <t>Zařízení staveniště SO-01</t>
  </si>
  <si>
    <t>-1923975161</t>
  </si>
  <si>
    <t>VRN4</t>
  </si>
  <si>
    <t>Inženýrská činnost</t>
  </si>
  <si>
    <t>674</t>
  </si>
  <si>
    <t>040001000_1</t>
  </si>
  <si>
    <t>Inženýrská činnost SO-01</t>
  </si>
  <si>
    <t>-963566089</t>
  </si>
  <si>
    <t>675</t>
  </si>
  <si>
    <t>043002000_11</t>
  </si>
  <si>
    <t>Zkouška těsnosti potrubí kanalizace</t>
  </si>
  <si>
    <t>696665064</t>
  </si>
  <si>
    <t>676</t>
  </si>
  <si>
    <t>043002000_12</t>
  </si>
  <si>
    <t>Zkouška těsnosti potrubí vodovodu</t>
  </si>
  <si>
    <t>1178771227</t>
  </si>
  <si>
    <t>677</t>
  </si>
  <si>
    <t>044002000_11</t>
  </si>
  <si>
    <t>Revize hromosvod SO-01</t>
  </si>
  <si>
    <t>1432573128</t>
  </si>
  <si>
    <t>678</t>
  </si>
  <si>
    <t>044002000_12</t>
  </si>
  <si>
    <t>Revize slaboproud SO-01</t>
  </si>
  <si>
    <t>-846197938</t>
  </si>
  <si>
    <t>679</t>
  </si>
  <si>
    <t>045002000_1</t>
  </si>
  <si>
    <t>Kontrola stávajícího stavu čerpací stanice, včetně přípravy na dopojení nové kanalizace</t>
  </si>
  <si>
    <t>-1208520834</t>
  </si>
  <si>
    <t>680</t>
  </si>
  <si>
    <t>R_043002000</t>
  </si>
  <si>
    <t>Zkoušky a ostatní měření - výpočet osvětlení svítidel</t>
  </si>
  <si>
    <t>658027171</t>
  </si>
  <si>
    <t>SO 02 - Sklady</t>
  </si>
  <si>
    <t>112101102</t>
  </si>
  <si>
    <t>Odstranění stromů s odřezáním kmene a s odvětvením listnatých, průměru kmene přes 300 do 500 mm</t>
  </si>
  <si>
    <t>1882693916</t>
  </si>
  <si>
    <t>https://podminky.urs.cz/item/CS_URS_2021_02/112101102</t>
  </si>
  <si>
    <t>112101104</t>
  </si>
  <si>
    <t>Odstranění stromů s odřezáním kmene a s odvětvením listnatých, průměru kmene přes 700 do 900 mm</t>
  </si>
  <si>
    <t>-1152839917</t>
  </si>
  <si>
    <t>https://podminky.urs.cz/item/CS_URS_2021_02/112101104</t>
  </si>
  <si>
    <t>112251102</t>
  </si>
  <si>
    <t>Odstranění pařezů strojně s jejich vykopáním, vytrháním nebo odstřelením průměru přes 300 do 500 mm</t>
  </si>
  <si>
    <t>-898056076</t>
  </si>
  <si>
    <t>https://podminky.urs.cz/item/CS_URS_2021_02/112251102</t>
  </si>
  <si>
    <t>-793329536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</si>
  <si>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</si>
  <si>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</si>
  <si>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1243478676</t>
  </si>
  <si>
    <t>https://podminky.urs.cz/item/CS_URS_2021_02/113107142</t>
  </si>
  <si>
    <t>"předpoklad tloušťky živice 100 mm</t>
  </si>
  <si>
    <t>11,29*0,51"podél objektu</t>
  </si>
  <si>
    <t>(3,31+7,2+3,22)*0,2"okolo váhy</t>
  </si>
  <si>
    <t>131151201</t>
  </si>
  <si>
    <t>Hloubení zapažených jam a zářezů strojně s urovnáním dna do předepsaného profilu a spádu v hornině třídy těžitelnosti I skupiny 1 a 2 do 20 m3</t>
  </si>
  <si>
    <t>1734075550</t>
  </si>
  <si>
    <t>https://podminky.urs.cz/item/CS_URS_2021_02/131151201</t>
  </si>
  <si>
    <t>"plocha před SZ stranou objektu</t>
  </si>
  <si>
    <t>20,*3,5*0,45+(1/2)*(4,2+20,0)*0,45*0,45</t>
  </si>
  <si>
    <t>"vsakovací objekty</t>
  </si>
  <si>
    <t>1,3*1,3*1,3"vsakovací jímka</t>
  </si>
  <si>
    <t>2,5*2,5*0,8"vsakovací objekt 4</t>
  </si>
  <si>
    <t>711553781</t>
  </si>
  <si>
    <t>"předpokládaná hloubka 0,8m</t>
  </si>
  <si>
    <t>"okolo objektu</t>
  </si>
  <si>
    <t>(0,6*0,82+(1/2)*(1,01*0,82))*7,0+(0,6*0,8+(1/2)*(0,86*0,8))*4,0"SV strany</t>
  </si>
  <si>
    <t>11,29*0,6*0,8"JZ strana</t>
  </si>
  <si>
    <t>(0,6*0,8+(1/2)*(0,8*0,8))*31+(1/2)*(0,8*0,8)*2,2"JV strana</t>
  </si>
  <si>
    <t>((0,6*0,8+(1/2)*(0,86*0,8))*7,32+(1/2)*(0,92*0,8)*1,52)+((0,6*0,8+(1/2)*(0,91*0,8))*20,1+(1/2)*(1,1*0,8)*1,7)"SZ strana</t>
  </si>
  <si>
    <t>4*0,3*0,8"potrubí k vsakovací jímce</t>
  </si>
  <si>
    <t>(12+6+11+4)*0,3*0,8"odvod dešťových vod SZ strana</t>
  </si>
  <si>
    <t>12*0,3*0,8"potrubí k vsakovacímu objektu 4</t>
  </si>
  <si>
    <t>-1503528590</t>
  </si>
  <si>
    <t>"podlahy</t>
  </si>
  <si>
    <t>"odhad, nebyly provedeny sondy</t>
  </si>
  <si>
    <t>"číslování místností dle stávajícího stavu</t>
  </si>
  <si>
    <t>(1,32*4,36+3,86*4,36+1,04*0,17+1,41*0,36)*0,6+(5,35*4,71+0,9*0,17)*0,6"místnosti 101, 102, 102A, 103</t>
  </si>
  <si>
    <t>(5,74*5,52+2,85*0,59+1,15*0,25)*0,6"místnost 104</t>
  </si>
  <si>
    <t>(2,24*5,49-2,24*0,51+1,15*0,6)*0,6"místnost105</t>
  </si>
  <si>
    <t>(3,76*5,5+1,26*0,6-3,76*0,49)*0,6"místnost 106</t>
  </si>
  <si>
    <t>(3,78*5,5+1,37*0,6-3,78*0,59)*0,6"místnost 107</t>
  </si>
  <si>
    <t>(3,45*2,13+1,08*0,59+1,2*0,25)*0,6"místnost 108</t>
  </si>
  <si>
    <t>(3,76*3,09+1,25*0,55)*0,6"místnost 109</t>
  </si>
  <si>
    <t>6,73*1,21*0,6"místnost 110</t>
  </si>
  <si>
    <t>"základ</t>
  </si>
  <si>
    <t>1,0*1,0*0,65"pod komín</t>
  </si>
  <si>
    <t>139911121</t>
  </si>
  <si>
    <t>Bourání konstrukcí v hloubených vykopávkách ručně s přemístěním suti na hromady na vzdálenost do 20 m nebo s naložením na dopravní prostředek z betonu prostého neprokládaného</t>
  </si>
  <si>
    <t>1737395000</t>
  </si>
  <si>
    <t>https://podminky.urs.cz/item/CS_URS_2021_02/139911121</t>
  </si>
  <si>
    <t>1,0*1,0*0,5"základ stávajícího komínu (předpoklad)</t>
  </si>
  <si>
    <t>0,5*3,45*0,5"základ pod stávající stěnou mezi místnostmi 108/109 (předpoklad)</t>
  </si>
  <si>
    <t>(1,21*2+6,72)*0,5*0,8"základ pod místností 110 (předpoklad)</t>
  </si>
  <si>
    <t>2*(3,2+7,2)*0,2*0,71"váha (předpoklad)</t>
  </si>
  <si>
    <t>4*0,2*0,2*0,8"betonové patky dřevěného přístřešku(předpoklad)</t>
  </si>
  <si>
    <t>0,2*0,2*3,0"betonový práh (předpoklad)</t>
  </si>
  <si>
    <t>174111102</t>
  </si>
  <si>
    <t>Zásyp sypaninou z jakékoliv horniny ručně s uložením výkopku ve vrstvách se zhutněním v uzavřených prostorách s urovnáním povrchu zásypu</t>
  </si>
  <si>
    <t>-1563155877</t>
  </si>
  <si>
    <t>https://podminky.urs.cz/item/CS_URS_2021_02/174111102</t>
  </si>
  <si>
    <t>1,3*1,3*0,2"vsakovací jímka</t>
  </si>
  <si>
    <t>2,8*2,8*2,8*0,2"vsakovací objekt 4</t>
  </si>
  <si>
    <t>174151101</t>
  </si>
  <si>
    <t>Zásyp sypaninou z jakékoliv horniny strojně s uložením výkopku ve vrstvách se zhutněním jam, šachet, rýh nebo kolem objektů v těchto vykopávkách</t>
  </si>
  <si>
    <t>262843813</t>
  </si>
  <si>
    <t>https://podminky.urs.cz/item/CS_URS_2021_02/174151101</t>
  </si>
  <si>
    <t>3,3*7,72*0,8"zásyp váhy</t>
  </si>
  <si>
    <t>(2,52*2,8+1,4*1,5+2,0*7,0)*0,15"přístřešek u JV fasády</t>
  </si>
  <si>
    <t>175111201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</si>
  <si>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</si>
  <si>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712263547</t>
  </si>
  <si>
    <t>https://podminky.urs.cz/item/CS_URS_2021_02/175111201</t>
  </si>
  <si>
    <t>1,3*1,3*(1,3-0,2)-1*1*1"vsakovací jímka</t>
  </si>
  <si>
    <t>2,8*2,8*2,8*(1,1-0,2)-2,5*2,5*0,8"vsakovací objekt 4</t>
  </si>
  <si>
    <t>58333674</t>
  </si>
  <si>
    <t>kamenivo těžené hrubé frakce 16/32</t>
  </si>
  <si>
    <t>233672165</t>
  </si>
  <si>
    <t>15,6*2 'Přepočtené koeficientem množství</t>
  </si>
  <si>
    <t>175253101</t>
  </si>
  <si>
    <t>Přísyp těsnící folie nebo geotextilie na objektech vodních staveb z vhodného materiálu, bez zhutnění v rovině nebo ve svahu sklonu do 1 : 5</t>
  </si>
  <si>
    <t>-1624086267</t>
  </si>
  <si>
    <t>https://podminky.urs.cz/item/CS_URS_2021_02/175253101</t>
  </si>
  <si>
    <t>1,3*1,3*1,3-1*1*1"vsakovací jímka</t>
  </si>
  <si>
    <t>181311103</t>
  </si>
  <si>
    <t>Rozprostření a urovnání ornice v rovině nebo ve svahu sklonu do 1:5 ručně při souvislé ploše, tl. vrstvy do 200 mm</t>
  </si>
  <si>
    <t>1889884006</t>
  </si>
  <si>
    <t>https://podminky.urs.cz/item/CS_URS_2021_02/181311103</t>
  </si>
  <si>
    <t>9,5*33,5</t>
  </si>
  <si>
    <t>181411131</t>
  </si>
  <si>
    <t>Založení trávníku na půdě předem připravené plochy do 1000 m2 výsevem včetně utažení parkového v rovině nebo na svahu do 1:5</t>
  </si>
  <si>
    <t>-1903335791</t>
  </si>
  <si>
    <t>https://podminky.urs.cz/item/CS_URS_2021_02/181411131</t>
  </si>
  <si>
    <t>00572410</t>
  </si>
  <si>
    <t>osivo směs travní parková</t>
  </si>
  <si>
    <t>-1724716447</t>
  </si>
  <si>
    <t>318,25*0,02 'Přepočtené koeficientem množství</t>
  </si>
  <si>
    <t>1166703481</t>
  </si>
  <si>
    <t>((0,8+0,6)/2)*0,2*(27,61+6,7+20,88+4,02+8,0+11,30)"okolo objektu</t>
  </si>
  <si>
    <t>((0,8+0,6)/2)*0,2*4"k vsakovací jímce</t>
  </si>
  <si>
    <t>1014955182</t>
  </si>
  <si>
    <t>80"kolem objektu</t>
  </si>
  <si>
    <t>-430364371</t>
  </si>
  <si>
    <t>80*1,0"drenáž</t>
  </si>
  <si>
    <t>1,3*1,3+2,8*2,8"vsakovací objekty</t>
  </si>
  <si>
    <t>1875658282</t>
  </si>
  <si>
    <t>89,53*1,1845 'Přepočtené koeficientem množství</t>
  </si>
  <si>
    <t>271532212</t>
  </si>
  <si>
    <t>Podsyp pod základové konstrukce se zhutněním a urovnáním povrchu z kameniva hrubého, frakce 16 - 32 mm</t>
  </si>
  <si>
    <t>-318203595</t>
  </si>
  <si>
    <t>https://podminky.urs.cz/item/CS_URS_2021_02/271532212</t>
  </si>
  <si>
    <t>1,0*1,0*0,2"pod komínové těleso</t>
  </si>
  <si>
    <t>1485347186</t>
  </si>
  <si>
    <t>(5,35*9,24-1,0*1,0)*0,05"pod podlahou SP1 (m.č.101-103)</t>
  </si>
  <si>
    <t>(5,74*5,5+2,24*5,5+3,76*5,5+3,78*5,5+3,43*5,54)*0,1"pod podlahou SP2 (m.č.104-108)</t>
  </si>
  <si>
    <t>275313611</t>
  </si>
  <si>
    <t>Základy z betonu prostého patky a bloky z betonu kamenem neprokládaného tř. C 16/20</t>
  </si>
  <si>
    <t>2101586881</t>
  </si>
  <si>
    <t>https://podminky.urs.cz/item/CS_URS_2021_02/275313611</t>
  </si>
  <si>
    <t>1,0*1,0*0,5"pod komínové těleso</t>
  </si>
  <si>
    <t>275351121</t>
  </si>
  <si>
    <t>Bednění základů patek zřízení</t>
  </si>
  <si>
    <t>1585744122</t>
  </si>
  <si>
    <t>https://podminky.urs.cz/item/CS_URS_2021_02/275351121</t>
  </si>
  <si>
    <t>4*1,0*0,5</t>
  </si>
  <si>
    <t>275351122</t>
  </si>
  <si>
    <t>Bednění základů patek odstranění</t>
  </si>
  <si>
    <t>21363347</t>
  </si>
  <si>
    <t>https://podminky.urs.cz/item/CS_URS_2021_02/275351122</t>
  </si>
  <si>
    <t>310238211</t>
  </si>
  <si>
    <t>Zazdívka otvorů ve zdivu nadzákladovém cihlami pálenými plochy přes 0,25 m2 do 1 m2 na maltu vápenocementovou</t>
  </si>
  <si>
    <t>-802399991</t>
  </si>
  <si>
    <t>https://podminky.urs.cz/item/CS_URS_2021_02/310238211</t>
  </si>
  <si>
    <t>(0,34+0,14)*1,44*0,68+(0,39+0,09)*1,44*0,68"JZ fasáda</t>
  </si>
  <si>
    <t>310239211</t>
  </si>
  <si>
    <t>Zazdívka otvorů ve zdivu nadzákladovém cihlami pálenými plochy přes 1 m2 do 4 m2 na maltu vápenocementovou</t>
  </si>
  <si>
    <t>-611833844</t>
  </si>
  <si>
    <t>https://podminky.urs.cz/item/CS_URS_2021_02/310239211</t>
  </si>
  <si>
    <t>1,41*1,47*0,7+0,95*2,1*0,7"SZ fasáda</t>
  </si>
  <si>
    <t>-65073946</t>
  </si>
  <si>
    <t>(0,75-0,25)*5,51*(0,29+0,27+0,28+0,24)</t>
  </si>
  <si>
    <t>312271211</t>
  </si>
  <si>
    <t>Zdivo z tvárnic suchého zdění výplňové z tvárnic dvouděrových, agloporitových, vibrolisovaných, plných, překladových aj. bez malty, zdivo sesazované na sraz na vazbu</t>
  </si>
  <si>
    <t>-2024914781</t>
  </si>
  <si>
    <t>https://podminky.urs.cz/item/CS_URS_2021_02/312271211</t>
  </si>
  <si>
    <t>1*(0,25+0,12)*1,4"překlad P1</t>
  </si>
  <si>
    <t>1*(0,12+0,25)*1,7"překlad P3</t>
  </si>
  <si>
    <t>1*0,15*3,1"překlad P4</t>
  </si>
  <si>
    <t>1*(0,18+0,12)*2,30"překlad P11</t>
  </si>
  <si>
    <t>1*(0,12+0,13)*1,75"překlad P12</t>
  </si>
  <si>
    <t>1*0,2*0,90"překlad P13</t>
  </si>
  <si>
    <t>312271218</t>
  </si>
  <si>
    <t>Zdivo z tvárnic suchého zdění výplňové Příplatek k ceně za vložku na zakrytí dutin překladových tvárnic zevnitř jako bednění dna překladu či ztužujícího ŽB pásu (měří se v délce) z pásu lepenky</t>
  </si>
  <si>
    <t>254460602</t>
  </si>
  <si>
    <t>https://podminky.urs.cz/item/CS_URS_2021_02/312271218</t>
  </si>
  <si>
    <t>317231626_1</t>
  </si>
  <si>
    <t>Klenbové pásy z cihel pálených, oprava</t>
  </si>
  <si>
    <t>2117762320</t>
  </si>
  <si>
    <t>"původní klenbové překlady - oprava klenutého nadpraží</t>
  </si>
  <si>
    <t>3,3*0,25*0,59+1,6*0,25*0,59*3+1,5*0,25*0,56"dveře m.č. 104, 105, 106, 107,109</t>
  </si>
  <si>
    <t>1,3*0,34*0,6"okno v m.č. 108</t>
  </si>
  <si>
    <t>317941123</t>
  </si>
  <si>
    <t>Osazování ocelových válcovaných nosníků na zdivu I nebo IE nebo U nebo UE nebo L č. 14 až 22 nebo výšky do 220 mm</t>
  </si>
  <si>
    <t>CS ÚRS 2022 02</t>
  </si>
  <si>
    <t>-1800526070</t>
  </si>
  <si>
    <t>https://podminky.urs.cz/item/CS_URS_2022_02/317941123</t>
  </si>
  <si>
    <t>0,0129*5*1,4"překlad P1</t>
  </si>
  <si>
    <t>0,0129*5*1,7"překlad P3</t>
  </si>
  <si>
    <t>0,0129*6*3,1"překlad P4</t>
  </si>
  <si>
    <t>0,0129*5*2,3"překlad P11</t>
  </si>
  <si>
    <t>0,0129*5*1,75"překlad P12</t>
  </si>
  <si>
    <t>13010746</t>
  </si>
  <si>
    <t>ocel profilová jakost S235JR (11 375) průřez IPE 140</t>
  </si>
  <si>
    <t>-723217010</t>
  </si>
  <si>
    <t>R_314231511</t>
  </si>
  <si>
    <t>Zdivo komínových nebo ventilačních těles dosavadních objektů volně stojících nad střešní rovinou na maltu cementovou včetně spárování, z cihel pálených plných</t>
  </si>
  <si>
    <t>1739464296</t>
  </si>
  <si>
    <t>"vyzdění komínového tělesa, vytvoření 2 ks větracích průduchů 140x60mm, včetně osazení a materiálu větracích mřížek</t>
  </si>
  <si>
    <t>0,44*0,44*7,775</t>
  </si>
  <si>
    <t>R_314238235</t>
  </si>
  <si>
    <t>Komínová hlavice dle dokumentace</t>
  </si>
  <si>
    <t>1751319568</t>
  </si>
  <si>
    <t>"komínová hlavice dle detailu, výkres č. D.1.1.23b, omítnutá</t>
  </si>
  <si>
    <t>317351101_1</t>
  </si>
  <si>
    <t>Bednění klenbových pásů, říms nebo překladů klenbových pásů včetně podpěrné konstrukce do výše 4 m zřízení</t>
  </si>
  <si>
    <t>351687099</t>
  </si>
  <si>
    <t>"původní klenebné překlady - oprava</t>
  </si>
  <si>
    <t>3,3*0,59+1,6*0,59*3+1,5*0,56"dveře m.č. 104, 105, 106, 107,109</t>
  </si>
  <si>
    <t>1,3*0,6"okno v m.č. 108</t>
  </si>
  <si>
    <t>317351102_1</t>
  </si>
  <si>
    <t>Bednění klenbových pásů, říms nebo překladů klenbových pásů včetně podpěrné konstrukce do výše 4 m odstranění</t>
  </si>
  <si>
    <t>-834990318</t>
  </si>
  <si>
    <t>317941121</t>
  </si>
  <si>
    <t>Osazování ocelových válcovaných nosníků na zdivu I nebo IE nebo U nebo UE nebo L do č. 12 nebo výšky do 120 mm</t>
  </si>
  <si>
    <t>486158551</t>
  </si>
  <si>
    <t>https://podminky.urs.cz/item/CS_URS_2021_02/317941121</t>
  </si>
  <si>
    <t>"překlad P13, 2x L 40x40x3</t>
  </si>
  <si>
    <t>2*0,00184*0,85</t>
  </si>
  <si>
    <t>13010412</t>
  </si>
  <si>
    <t>úhelník ocelový rovnostranný jakost S235JR (11 375) 40x40x3mm</t>
  </si>
  <si>
    <t>-1953819371</t>
  </si>
  <si>
    <t>315231116</t>
  </si>
  <si>
    <t>Zdivo z cihel pálených půdní, štítové, nadstřešní, poprsní z cihel plných dl. 290 mm P 7 až 15, na maltu MC-5 nebo MC-10</t>
  </si>
  <si>
    <t>584008978</t>
  </si>
  <si>
    <t>https://podminky.urs.cz/item/CS_URS_2021_02/315231116</t>
  </si>
  <si>
    <t>(1/2)*0,33*3,49*7,5-0,44*0,51"SV štítová stěna</t>
  </si>
  <si>
    <t>1750649947</t>
  </si>
  <si>
    <t>2"překlady P2</t>
  </si>
  <si>
    <t>317231116</t>
  </si>
  <si>
    <t>Zdivo z cihel pálených římsové z cihel plných dl. 290 mm P 7 až 15, na maltu MC-5 nebo MC-10</t>
  </si>
  <si>
    <t>930486323</t>
  </si>
  <si>
    <t>https://podminky.urs.cz/item/CS_URS_2021_02/317231116</t>
  </si>
  <si>
    <t>0,75*(6,72*0,59+2*9,24*0,69+6,68*0,77)"jižní část objektu</t>
  </si>
  <si>
    <t>0,75*(2*20,88*0,60+5,54*0,6)"severní část objektu</t>
  </si>
  <si>
    <t>-1072595565</t>
  </si>
  <si>
    <t>"hmotnost IPE140 12,90 kg/m</t>
  </si>
  <si>
    <t>"nosníky ukládané vtahováním do připravených kapes</t>
  </si>
  <si>
    <t>0,0129*1*(5*1,4)"překlad P1</t>
  </si>
  <si>
    <t>0,0129*1*(5*2,3)"překlad P11</t>
  </si>
  <si>
    <t>"nosníky ukládané na zdivo</t>
  </si>
  <si>
    <t>0,0129*1*(5*1,7)"překlad P3</t>
  </si>
  <si>
    <t>0,0129*1*(6*3,1)"překlad P4</t>
  </si>
  <si>
    <t>0,0129*2*(2*1,4)"překlad P9</t>
  </si>
  <si>
    <t>0,0129*1*(5*1,75)"překlad P12</t>
  </si>
  <si>
    <t>-448261627</t>
  </si>
  <si>
    <t>1*(0,25+0,12)*1,40"překlad P1</t>
  </si>
  <si>
    <t>1*(0,12+0,25)*1,70"překlad P3</t>
  </si>
  <si>
    <t>1*0,15*3,10"překlad P4</t>
  </si>
  <si>
    <t>1*0,2*0,9 "překlad P13</t>
  </si>
  <si>
    <t>1101483863</t>
  </si>
  <si>
    <t>3,29*3,15+(3,26+1,65)*3,15"m.č. 101, 102, 103</t>
  </si>
  <si>
    <t>-0,9*1,97*2"dveře</t>
  </si>
  <si>
    <t>-1381101818</t>
  </si>
  <si>
    <t>0,36*0,25*0,1*32"podbetonovávka trámů</t>
  </si>
  <si>
    <t>0,25*0,25*(6,07+9,46+5,82+9,9+2*20,96+5*5,73)</t>
  </si>
  <si>
    <t>-1943041693</t>
  </si>
  <si>
    <t>0,3*(6,07+9,96+5,82+0,19+21,22+6,26+20,96+3,9)"obvod</t>
  </si>
  <si>
    <t>0,3*(2*5,57+2*9,46)+0,3*(10*5,75+2*6,04+2*2,3+2*3,82+2*3,84+2*3,59)"uvnitř</t>
  </si>
  <si>
    <t>-1017671361</t>
  </si>
  <si>
    <t>0,3*(2*5,57+2*9,46)+0,3*(10*5,75+2*6,04+2*2,30+2*3,82+2*3,84+2*3,59)"uvnitř</t>
  </si>
  <si>
    <t>1511664047</t>
  </si>
  <si>
    <t>"výztuž věnců</t>
  </si>
  <si>
    <t>0,745</t>
  </si>
  <si>
    <t>430321313</t>
  </si>
  <si>
    <t>Schodišťové konstrukce a rampy z betonu železového (bez výztuže) stupně, schodnice, ramena, podesty s nosníky tř. C 16/20</t>
  </si>
  <si>
    <t>-1470900338</t>
  </si>
  <si>
    <t>https://podminky.urs.cz/item/CS_URS_2021_02/430321313</t>
  </si>
  <si>
    <t>(1/2)*1,0*1,41*0,28+2*(1/4)*1,0*1,0*0,28"rampa u m.č. 101</t>
  </si>
  <si>
    <t>5,83*0,5*0,07"rampa u D6</t>
  </si>
  <si>
    <t>2,12*1,0*0,15+1,49*1,0*0,15"stupně u m.č. 108</t>
  </si>
  <si>
    <t>601625940</t>
  </si>
  <si>
    <t>"odhad 100 kg/m2</t>
  </si>
  <si>
    <t>0,001*((1/2)*1,0*1,41*0,28+2*(1/4)*1,0*1,0*0,28)"rampa u m.č. 101</t>
  </si>
  <si>
    <t>0,001*(2,04*1,0*0,15+1,41*1,0*0,15)"stupně u m.č. 108</t>
  </si>
  <si>
    <t>431351121</t>
  </si>
  <si>
    <t>Bednění podest, podstupňových desek a ramp včetně podpěrné konstrukce výšky do 4 m půdorysně přímočarých zřízení</t>
  </si>
  <si>
    <t>213107744</t>
  </si>
  <si>
    <t>https://podminky.urs.cz/item/CS_URS_2021_02/431351121</t>
  </si>
  <si>
    <t>(2,04+2*1,0)*0,2+(1,41+2*1,0)*0,2"stupně u m.č. 108</t>
  </si>
  <si>
    <t>431351122</t>
  </si>
  <si>
    <t>Bednění podest, podstupňových desek a ramp včetně podpěrné konstrukce výšky do 4 m půdorysně přímočarých odstranění</t>
  </si>
  <si>
    <t>843120818</t>
  </si>
  <si>
    <t>https://podminky.urs.cz/item/CS_URS_2021_02/431351122</t>
  </si>
  <si>
    <t>451577877</t>
  </si>
  <si>
    <t>Podklad nebo lože pod dlažbu (přídlažbu) v ploše vodorovné nebo ve sklonu do 1:5, tloušťky od 30 do 100 mm ze štěrkopísku</t>
  </si>
  <si>
    <t>-429539595</t>
  </si>
  <si>
    <t>https://podminky.urs.cz/item/CS_URS_2021_02/451577877</t>
  </si>
  <si>
    <t>(5,74*5,52+2,24*5,49+3,76*5,5+3,78*5,52+3,45*5,54)"pod podlahu SP2 m.č. 104-108</t>
  </si>
  <si>
    <t>R_596211210</t>
  </si>
  <si>
    <t>Kladení dlažby z cihel plných pálených na kantku do pískového lože tl. 60 mm</t>
  </si>
  <si>
    <t>-797406690</t>
  </si>
  <si>
    <t>(5,74*5,52+2,24*5,49+3,76*5,5+3,78*5,52+3,45*5,54)"pod podlahu SP2 (m.č.104-108)</t>
  </si>
  <si>
    <t>59515004</t>
  </si>
  <si>
    <t>cihla plná betonová P10 290x140x65mm</t>
  </si>
  <si>
    <t>-1485955061</t>
  </si>
  <si>
    <t>564710111</t>
  </si>
  <si>
    <t>Podklad nebo kryt z kameniva hrubého drceného vel. 16-32 mm s rozprostřením a zhutněním, po zhutnění tl. 50 mm</t>
  </si>
  <si>
    <t>-1358277457</t>
  </si>
  <si>
    <t>https://podminky.urs.cz/item/CS_URS_2021_02/564710111</t>
  </si>
  <si>
    <t>7,72*0,49+10,71*0,52+0,58*0,5+27,57*0,5+6,7*0,5+21,38*0,5+3,52*0,5"okapový chodník</t>
  </si>
  <si>
    <t>564730011</t>
  </si>
  <si>
    <t>Podklad nebo kryt z kameniva hrubého drceného vel. 8-16 mm s rozprostřením a zhutněním, po zhutnění tl. 100 mm</t>
  </si>
  <si>
    <t>-305262275</t>
  </si>
  <si>
    <t>https://podminky.urs.cz/item/CS_URS_2021_02/564730011</t>
  </si>
  <si>
    <t>20,88*4,75-20,88*0,75"plocha u SZ strany objektu (s mlatem)</t>
  </si>
  <si>
    <t>564730111</t>
  </si>
  <si>
    <t>Podklad nebo kryt z kameniva hrubého drceného vel. 16-32 mm s rozprostřením a zhutněním, po zhutnění tl. 100 mm</t>
  </si>
  <si>
    <t>-671080694</t>
  </si>
  <si>
    <t>https://podminky.urs.cz/item/CS_URS_2021_02/564730111</t>
  </si>
  <si>
    <t>564750011</t>
  </si>
  <si>
    <t>Podklad nebo kryt z kameniva hrubého drceného vel. 8-16 mm s rozprostřením a zhutněním, po zhutnění tl. 150 mm</t>
  </si>
  <si>
    <t>-231636064</t>
  </si>
  <si>
    <t>https://podminky.urs.cz/item/CS_URS_2021_02/564750011</t>
  </si>
  <si>
    <t>3,3*7,72"zásyp váhy v jedné vrstvě</t>
  </si>
  <si>
    <t>564751111</t>
  </si>
  <si>
    <t>Podklad nebo kryt z kameniva hrubého drceného vel. 32-63 mm s rozprostřením a zhutněním, po zhutnění tl. 150 mm</t>
  </si>
  <si>
    <t>1187216456</t>
  </si>
  <si>
    <t>https://podminky.urs.cz/item/CS_URS_2021_02/564751111</t>
  </si>
  <si>
    <t>2*3,3*7,72"zásyp váhy ve dvou vrstvách</t>
  </si>
  <si>
    <t>564760111</t>
  </si>
  <si>
    <t>Podklad nebo kryt z kameniva hrubého drceného vel. 16-32 mm s rozprostřením a zhutněním, po zhutnění tl. 200 mm</t>
  </si>
  <si>
    <t>2037369159</t>
  </si>
  <si>
    <t>https://podminky.urs.cz/item/CS_URS_2021_02/564760111</t>
  </si>
  <si>
    <t>564770111</t>
  </si>
  <si>
    <t>Podklad nebo kryt z kameniva hrubého drceného vel. 16-32 mm s rozprostřením a zhutněním, po zhutnění tl. 250 mm</t>
  </si>
  <si>
    <t>-790316116</t>
  </si>
  <si>
    <t>https://podminky.urs.cz/item/CS_URS_2021_02/564770111</t>
  </si>
  <si>
    <t>564871112</t>
  </si>
  <si>
    <t>Podklad ze štěrkodrti ŠD s rozprostřením a zhutněním, po zhutnění tl. 260 mm</t>
  </si>
  <si>
    <t>-160566296</t>
  </si>
  <si>
    <t>https://podminky.urs.cz/item/CS_URS_2021_02/564871112</t>
  </si>
  <si>
    <t>"POZN. vrstvy zajišťuje sklon, tloušťka se pohybuje mezi 210-310mm</t>
  </si>
  <si>
    <t>R_576143221</t>
  </si>
  <si>
    <t>Asfaltový koberec s rozprostřením a se zhutněním v pruhu šířky přes 3 m, po zhutnění tl. 50 mm</t>
  </si>
  <si>
    <t>1262562076</t>
  </si>
  <si>
    <t>2*3,3*7,72"zásyp ve dvou vrstvách</t>
  </si>
  <si>
    <t>R_589116118</t>
  </si>
  <si>
    <t>Kryt ploch jednovrstvový nebo dvouvrstvový s rozprostřením hmot, vlhčením a zhutněním, mlat o tl. 40 mm</t>
  </si>
  <si>
    <t>376711267</t>
  </si>
  <si>
    <t>611142012</t>
  </si>
  <si>
    <t>Potažení vnitřních ploch pletivem v ploše nebo pruzích, na plném podkladu rabicovým provizorním přichycením stropů</t>
  </si>
  <si>
    <t>1400944463</t>
  </si>
  <si>
    <t>https://podminky.urs.cz/item/CS_URS_2021_02/611142012</t>
  </si>
  <si>
    <t>5,35*9,24+5,74*5,52+2,24*5,49+3,76*5,5+3,78*5,52+3,42*5,54</t>
  </si>
  <si>
    <t>611311141</t>
  </si>
  <si>
    <t>Omítka vápenná vnitřních ploch nanášená ručně dvouvrstvá štuková, tloušťky jádrové omítky do 10 mm a tloušťky štuku do 3 mm vodorovných konstrukcí stropů rovných</t>
  </si>
  <si>
    <t>690447926</t>
  </si>
  <si>
    <t>https://podminky.urs.cz/item/CS_URS_2021_02/611311141</t>
  </si>
  <si>
    <t>-1073783669</t>
  </si>
  <si>
    <t>612131100</t>
  </si>
  <si>
    <t>Podkladní a spojovací vrstva vnitřních omítaných ploch vápenný postřik nanášený ručně celoplošně stěn</t>
  </si>
  <si>
    <t>975350022</t>
  </si>
  <si>
    <t>https://podminky.urs.cz/item/CS_URS_2021_02/612131100</t>
  </si>
  <si>
    <t>(2*1,65+2*3,6)*3,12-(1,0*2,02*2+1,05*2,66)+(2*2,66+1,05)*0,53"m.č. 101</t>
  </si>
  <si>
    <t>(2*3,56+2*3,6)*3,12-(1,0*2,02+0,96*1,44)+(2*1,44+0,96)*0,46"m.č. 102</t>
  </si>
  <si>
    <t>(2*5,35+2*5,5)*3,12-(1,0*2,02+2*0,96*1,44)+(2*1,44+0,96)*0,46"m.č. 103</t>
  </si>
  <si>
    <t>(2*5,74+2*5,52)*3,34-(2,59*2,75+0,96*0,86)+(2*2,75+2,59)*0,59+((2*2,85+1,15)*0,25+(2*0,86+0,96)*0,35)"m.č. 104</t>
  </si>
  <si>
    <t>(2*5,54+2*5,49)*3,39-1,03*2,9+(2*2,9+1,15)*0,49"m.č. 105</t>
  </si>
  <si>
    <t>(2*3,76+2*5,5)*3,39-1,08*2,9+(2*2,9+1,26)*0,48"m.č. 106</t>
  </si>
  <si>
    <t>(2*3,78+2*5,52)*3,39-1,14*2,9+(2*2,9+1,36)*0,49"m.č. 107</t>
  </si>
  <si>
    <t>(2*3,42+2*5,54)*3,49-(0,96*0,86+1,84*2,98+1,21*2,98)+((2*1,2+2*1,2)*0,25+(2*0,34+2*0,96)*0,32)+(2*2,9+1,84)*0,44+(2*1,21+2,98)*0,43"m.č.108</t>
  </si>
  <si>
    <t>612311141</t>
  </si>
  <si>
    <t>Omítka vápenná vnitřních ploch nanášená ručně dvouvrstvá štuková, tloušťky jádrové omítky do 10 mm a tloušťky štuku do 3 mm svislých konstrukcí stěn</t>
  </si>
  <si>
    <t>-580370051</t>
  </si>
  <si>
    <t>https://podminky.urs.cz/item/CS_URS_2021_02/612311141</t>
  </si>
  <si>
    <t>-746020431</t>
  </si>
  <si>
    <t>622131100</t>
  </si>
  <si>
    <t>Podkladní a spojovací vrstva vnějších omítaných ploch vápenný postřik nanášený ručně celoplošně stěn</t>
  </si>
  <si>
    <t>536649566</t>
  </si>
  <si>
    <t>https://podminky.urs.cz/item/CS_URS_2021_02/622131100</t>
  </si>
  <si>
    <t>"SV fasása</t>
  </si>
  <si>
    <t>4,02*(3,73-0,73)+6,7*(3,99-0,72)</t>
  </si>
  <si>
    <t>-1,21*(3,03-0,73)-1,84*(2,98-0,72)"otvor</t>
  </si>
  <si>
    <t>"JZ fasáda</t>
  </si>
  <si>
    <t>10,7*(3,44-0,44)</t>
  </si>
  <si>
    <t>-0,96*1,44*3"otvory</t>
  </si>
  <si>
    <t>(2*1,44+0,96)*0,15"ostění</t>
  </si>
  <si>
    <t>"SZ fasáda</t>
  </si>
  <si>
    <t>6,72*(3,5-0,5)+20,88*(3,73-0,48)</t>
  </si>
  <si>
    <t>-2,59*(2,75-0,48)-0,96*0,86*2-1,21*(2,98-0,48)*3"otvory</t>
  </si>
  <si>
    <t>2*(2*1,44+2*0,96)*0,2+2*(2*0,58+2*0,96)*0,2"ostění výklenků</t>
  </si>
  <si>
    <t>"JV fasáda</t>
  </si>
  <si>
    <t>27,56*(3,97-0,72)</t>
  </si>
  <si>
    <t>-1,21*(2,98-0,72)"otvor</t>
  </si>
  <si>
    <t>"oplocení</t>
  </si>
  <si>
    <t>2*(((3,51+2,2)/2)*2,36+2,44*0,44+2,2*1,62+2,44*0,66)+2,44*0,66</t>
  </si>
  <si>
    <t>((2,36+1,76)*0,1+0,38*0,24)+((1,62+1,76*2)*0,1+2,44*0,09+2,44*0,25+0,31*0,24*2)</t>
  </si>
  <si>
    <t>622311141</t>
  </si>
  <si>
    <t>Omítka vápenná vnějších ploch nanášená ručně dvouvrstvá, tloušťky jádrové omítky do 15 mm a tloušťky štuku do 3 mm štuková stěn</t>
  </si>
  <si>
    <t>1749556080</t>
  </si>
  <si>
    <t>https://podminky.urs.cz/item/CS_URS_2021_02/622311141</t>
  </si>
  <si>
    <t>1003191016</t>
  </si>
  <si>
    <t>"celková tloušťka 25mm</t>
  </si>
  <si>
    <t>2*246,536</t>
  </si>
  <si>
    <t>-676143806</t>
  </si>
  <si>
    <t xml:space="preserve">"šambrány dvoustupňové š. 140mm, tl. 20mm a 40mm </t>
  </si>
  <si>
    <t xml:space="preserve">7*0,140*2*(1,72+1,24)+7*0,040*2*(1,72+1,24)"šambrány okna </t>
  </si>
  <si>
    <t>1*0,140*2*(0,72+0,79)+1*0,040*2*(0,72+0,79)"šambrány okno štít</t>
  </si>
  <si>
    <t>4*0,140*(1,49+3,12*2)+4*0,040*(1,49+3,12*2)"šambrány dveře</t>
  </si>
  <si>
    <t>1*0,140*(2,12+3,17*2)+1*0,040*(2,12+3,17*2)"šambrány vrata</t>
  </si>
  <si>
    <t>1*0,140*(1,49+2,82*2)+1*0,040*(1,49+2,82*2)"šambrány dveře</t>
  </si>
  <si>
    <t>1*0,140*(2,89+2,87*2)+1*0,040*(2,89+2,87*2)"šambrány vrata</t>
  </si>
  <si>
    <t>0,8*11,4"římsa</t>
  </si>
  <si>
    <t>0,8*(4,2+7,3)"římsa</t>
  </si>
  <si>
    <t>0,8*(7,1+21,2)"římsa</t>
  </si>
  <si>
    <t>0,8*27,9"římsa</t>
  </si>
  <si>
    <t>-428570596</t>
  </si>
  <si>
    <t>2142792867</t>
  </si>
  <si>
    <t>0,07*(7,72*0,49+10,71*0,52+0,58*0,5+27,57*0,5+6,7*0,5+21,38*0,5+3,52*0,5)"okapový chodník (průměrná tl. 70mm)</t>
  </si>
  <si>
    <t>631311123</t>
  </si>
  <si>
    <t>Mazanina z betonu prostého bez zvýšených nároků na prostředí tl. přes 80 do 120 mm tř. C 12/15</t>
  </si>
  <si>
    <t>-857087327</t>
  </si>
  <si>
    <t>https://podminky.urs.cz/item/CS_URS_2021_02/631311123</t>
  </si>
  <si>
    <t>"podklad pro uložení překladů</t>
  </si>
  <si>
    <t>2*0,22*0,61*0,1"překlad P1</t>
  </si>
  <si>
    <t>2*0,25*0,61*0,1"překlad P3</t>
  </si>
  <si>
    <t>2*0,26*0,53*0,1"překlad P4</t>
  </si>
  <si>
    <t>2*(2*0,22*0,17*0,1)"překlad P9</t>
  </si>
  <si>
    <t>2*0,23*0,54*0,1"překlad P11</t>
  </si>
  <si>
    <t>2*0,27*0,49*0,1"překlad P12</t>
  </si>
  <si>
    <t>2*0,23*0,27*0,1"překlad P13</t>
  </si>
  <si>
    <t>-1034906684</t>
  </si>
  <si>
    <t>(5,35*9,24-0,45*0,45)*0,2"pod podlahu SP1 (m.č. 101-103)</t>
  </si>
  <si>
    <t>-593783894</t>
  </si>
  <si>
    <t>631319196</t>
  </si>
  <si>
    <t>Příplatek k cenám mazanin za malou plochu do 5 m2 jednotlivě mazanina tl. přes 80 do 120 mm</t>
  </si>
  <si>
    <t>-225086441</t>
  </si>
  <si>
    <t>https://podminky.urs.cz/item/CS_URS_2021_02/631319196</t>
  </si>
  <si>
    <t>206494219</t>
  </si>
  <si>
    <t>"hmotnost 4,44 kg/m2</t>
  </si>
  <si>
    <t>0,00444*(5,35*9,24-0,45*0,45)"pod podlahu SP1 (m.č. 101-103)</t>
  </si>
  <si>
    <t>506011298</t>
  </si>
  <si>
    <t>1+1"zámeč. Z1, Z2</t>
  </si>
  <si>
    <t>337916758</t>
  </si>
  <si>
    <t>877265261</t>
  </si>
  <si>
    <t>Montáž tvarovek na kanalizačním potrubí z trub z plastu z tvrdého PVC nebo z polypropylenu v otevřeném výkopu dvorních vpustí DN 110</t>
  </si>
  <si>
    <t>488133390</t>
  </si>
  <si>
    <t>https://podminky.urs.cz/item/CS_URS_2021_02/877265261</t>
  </si>
  <si>
    <t>55242320</t>
  </si>
  <si>
    <t>mříž vtoková litinová plochá 500x500mm</t>
  </si>
  <si>
    <t>1947824462</t>
  </si>
  <si>
    <t>897172111</t>
  </si>
  <si>
    <t>Akumulační boxy z polypropylenu PP pro retenci dešťových vod pod plochy zatížené osobními automobily o celkovém akumulačním objemu do 10 m3</t>
  </si>
  <si>
    <t>-996866497</t>
  </si>
  <si>
    <t>https://podminky.urs.cz/item/CS_URS_2021_02/897172111</t>
  </si>
  <si>
    <t>1*1*1"vsakovací jímka</t>
  </si>
  <si>
    <t>R_871275211</t>
  </si>
  <si>
    <t>Kanalizační potrubí z tvrdého PVC v otevřeném výkopu ve sklonu do 20 %, hladkého plnostěnného jednovrstvého, DN 125</t>
  </si>
  <si>
    <t>734836415</t>
  </si>
  <si>
    <t>25,9+1,5+8,9+11,2+6,1+11+3,2</t>
  </si>
  <si>
    <t>916331112</t>
  </si>
  <si>
    <t>Osazení zahradního obrubníku betonového s ložem tl. od 50 do 100 mm z betonu prostého tř. C 12/15 s boční opěrou z betonu prostého tř. C 12/15</t>
  </si>
  <si>
    <t>-1240775104</t>
  </si>
  <si>
    <t>https://podminky.urs.cz/item/CS_URS_2021_02/916331112</t>
  </si>
  <si>
    <t>0,58+11,70+7,72+1,32+0,28+20,88+1,81+3,85+1,25+24,91</t>
  </si>
  <si>
    <t>59217001</t>
  </si>
  <si>
    <t>obrubník betonový zahradní 1000x50x250mm</t>
  </si>
  <si>
    <t>1972095089</t>
  </si>
  <si>
    <t>919735112</t>
  </si>
  <si>
    <t>Řezání stávajícího živičného krytu nebo podkladu hloubky přes 50 do 100 mm</t>
  </si>
  <si>
    <t>1687071430</t>
  </si>
  <si>
    <t>https://podminky.urs.cz/item/CS_URS_2021_02/919735112</t>
  </si>
  <si>
    <t>0,51+3,2+3,31+7,6+3,22+1,1+0,6"JZ strana objektu s váhou</t>
  </si>
  <si>
    <t>-1897025145</t>
  </si>
  <si>
    <t>(8,02+3,36+21,53+6,7+27,72+11,35)*4</t>
  </si>
  <si>
    <t>-1881413827</t>
  </si>
  <si>
    <t>692909800</t>
  </si>
  <si>
    <t>45*314,72</t>
  </si>
  <si>
    <t>-2071444411</t>
  </si>
  <si>
    <t>1340148365</t>
  </si>
  <si>
    <t>1409169889</t>
  </si>
  <si>
    <t>-1620562977</t>
  </si>
  <si>
    <t>-1604263674</t>
  </si>
  <si>
    <t>1962051386</t>
  </si>
  <si>
    <t>953941209</t>
  </si>
  <si>
    <t>Osazování drobných kovových předmětů se zalitím maltou cementovou, do vysekaných kapes nebo připravených otvorů komínových dvířek</t>
  </si>
  <si>
    <t>1623620454</t>
  </si>
  <si>
    <t>https://podminky.urs.cz/item/CS_URS_2021_02/953941209</t>
  </si>
  <si>
    <t>59882561</t>
  </si>
  <si>
    <t>dvířka komínová nerezová</t>
  </si>
  <si>
    <t>1133667029</t>
  </si>
  <si>
    <t>971033561</t>
  </si>
  <si>
    <t>Vybourání otvorů ve zdivu základovém nebo nadzákladovém z cihel, tvárnic, příčkovek z cihel pálených na maltu vápennou nebo vápenocementovou plochy do 1 m2, tl. do 600 mm</t>
  </si>
  <si>
    <t>-1397320383</t>
  </si>
  <si>
    <t>https://podminky.urs.cz/item/CS_URS_2021_02/971033561</t>
  </si>
  <si>
    <t>0,96*0,86*0,35"SZ fasáda</t>
  </si>
  <si>
    <t>971033651</t>
  </si>
  <si>
    <t>Vybourání otvorů ve zdivu základovém nebo nadzákladovém z cihel, tvárnic, příčkovek z cihel pálených na maltu vápennou nebo vápenocementovou plochy do 4 m2, tl. do 600 mm</t>
  </si>
  <si>
    <t>588232201</t>
  </si>
  <si>
    <t>https://podminky.urs.cz/item/CS_URS_2021_02/971033651</t>
  </si>
  <si>
    <t>(1,84-1,0)*3,03*0,59"SV fasáda</t>
  </si>
  <si>
    <t>(1,21*3,03*0,68+1,8*0,19*0,68)+0,96*1,44*0,68"JZ fasáda</t>
  </si>
  <si>
    <t>-970298985</t>
  </si>
  <si>
    <t>0,96*1,44*0,2*2+0,96*1,1*0,6"SZ fasáda</t>
  </si>
  <si>
    <t>R_974031164</t>
  </si>
  <si>
    <t>Vysekání rýh ve zdivu cihelném na maltu vápennou nebo vápenocementovou do hl. 200 mm a šířky do 150 mm</t>
  </si>
  <si>
    <t>-1757128578</t>
  </si>
  <si>
    <t>1,2*2"provětrání fasády pod m.č. 101, 102, 103</t>
  </si>
  <si>
    <t>1607522602</t>
  </si>
  <si>
    <t xml:space="preserve">5*2,4"SV fasáda, pro překlad P11 </t>
  </si>
  <si>
    <t>5*1,5"JZ fasáda, pro překlad P1</t>
  </si>
  <si>
    <t>977151122</t>
  </si>
  <si>
    <t>Jádrové vrty diamantovými korunkami do stavebních materiálů (železobetonu, betonu, cihel, obkladů, dlažeb, kamene) průměru přes 120 do 130 mm</t>
  </si>
  <si>
    <t>-1539938691</t>
  </si>
  <si>
    <t>https://podminky.urs.cz/item/CS_URS_2021_02/977151122</t>
  </si>
  <si>
    <t>0,70+0,77"provětrání podlahy pod m.č. 101, 102, 103</t>
  </si>
  <si>
    <t>0,5"v oplocení pro drenáž</t>
  </si>
  <si>
    <t>978012191</t>
  </si>
  <si>
    <t>Otlučení vápenných nebo vápenocementových omítek vnitřních ploch stropů rákosovaných, v rozsahu přes 50 do 100 %</t>
  </si>
  <si>
    <t>-370744965</t>
  </si>
  <si>
    <t>https://podminky.urs.cz/item/CS_URS_2021_02/978012191</t>
  </si>
  <si>
    <t>1,32*4,36+3,86*4,36+5,35*4,71+5,74*5,52+3,45*2,13"m.č. 101, 102, 102A, 103, 104, 108</t>
  </si>
  <si>
    <t>1542884727</t>
  </si>
  <si>
    <t>"m.č. 101, 102, 102A, 103</t>
  </si>
  <si>
    <t>(2*5,35+2*9,24)*2,98</t>
  </si>
  <si>
    <t>-(1,46*1,47+0,95*2,1+1,47*1,44+1,44*0,87)"otvory</t>
  </si>
  <si>
    <t>((2*2,29+1,46)*0,45+1,46*0,09)+(2*2,1+0,95)*0,59+(2*1,44+1,44)*0,45+(2*0,87+1,44)*0,45"ostění</t>
  </si>
  <si>
    <t>"m.č. 104, 105, 106, 107</t>
  </si>
  <si>
    <t>(2*5,74+2*5,52)*3,37+(2*2,24+2*5,49)*3,56+(2*3,76+2*5,5)*3,56+(2*3,78+2*5,52)*3,56</t>
  </si>
  <si>
    <t>-2,59*2,75-0,95*2,08-0,9*2,08-0,95*2,08"otvory</t>
  </si>
  <si>
    <t>((2*2,75+2,59)*0,59+(2*2,75+1,15)*0,24)+(2*2,98+1,15)*0,47+(2*2,98+1,26)*0,48+(2*2,98+1,37)*0,49"ostní</t>
  </si>
  <si>
    <t>"m.č. 107, 108</t>
  </si>
  <si>
    <t>(2*3,45+2*2,13)*3,53+(2*3,76+2*3,09)*2,12</t>
  </si>
  <si>
    <t>-(0,96*0,34+1,0*2,57)-1,0*3,21"otvory</t>
  </si>
  <si>
    <t>((2*1,2+2*1,2)*0,25+(2*0,34+2*0,96)*0,32)+(2*2,57+1,08)*0,45+(2*3,21+1,25)*0,44"ostění</t>
  </si>
  <si>
    <t>1955496847</t>
  </si>
  <si>
    <t>"otlučení po bouranou nadezdívku</t>
  </si>
  <si>
    <t>"SV fasáda</t>
  </si>
  <si>
    <t>6,7*3,72+4,02*3,42</t>
  </si>
  <si>
    <t>-1,14*2,57"otvor</t>
  </si>
  <si>
    <t>10,70*3,13</t>
  </si>
  <si>
    <t>-1,44*0,87-1,44*1,44"otvory</t>
  </si>
  <si>
    <t>(2*0,87+1,44)*0,18+(2*1,44+1,44)*0,16"ostění</t>
  </si>
  <si>
    <t>6,725*3,39+20,88*3,39</t>
  </si>
  <si>
    <t>-(1,41*1,47+0,9*2,02)-(2,59*2,75+1,21*2,98+1,19*2,98+1,23*2,98+0,96*0,34)"otvory</t>
  </si>
  <si>
    <t>(2*1,41+1,47)*0,18+(2*2,1+0,95)*0,59"ostění</t>
  </si>
  <si>
    <t>27,56*3,3</t>
  </si>
  <si>
    <t>-1,11*3,21"otvor</t>
  </si>
  <si>
    <t>981011111</t>
  </si>
  <si>
    <t>Demolice budov postupným rozebíráním dřevěných lehkých, jednostranně obitých</t>
  </si>
  <si>
    <t>1921108562</t>
  </si>
  <si>
    <t>https://podminky.urs.cz/item/CS_URS_2021_02/981011111</t>
  </si>
  <si>
    <t>(2,52*2,8+1,4*1,5)*(2,5+0,55)+2,0*7,0*2,5"přístřešek u JV fasády</t>
  </si>
  <si>
    <t>981011414</t>
  </si>
  <si>
    <t>Demolice budov postupným rozebíráním z cihel, kamene, tvárnic na maltu cementovou nebo z betonu prostého s podílem konstrukcí přes 20 do 25 %</t>
  </si>
  <si>
    <t>916547338</t>
  </si>
  <si>
    <t>https://podminky.urs.cz/item/CS_URS_2021_02/981011414</t>
  </si>
  <si>
    <t>1,21*6,72*(2,7+0,6)"m.č. 110</t>
  </si>
  <si>
    <t>-1905474779</t>
  </si>
  <si>
    <t>5,74*5,52+2,24*5,49+3,76*5,5+3,78*5,52"stáje</t>
  </si>
  <si>
    <t>10,7*6,72+16,7*6,7+3,8*6,7"půda</t>
  </si>
  <si>
    <t>-1851673614</t>
  </si>
  <si>
    <t>(4,1*2,98-0,9*2,02)*0,17+((3,56+1,32)*2,98-0,9*2,02)*0,17"m.č. 101-103</t>
  </si>
  <si>
    <t>((0,99+2,5)*2,98-1,0*2,02)*0,09"m.č.101-103</t>
  </si>
  <si>
    <t>3,45*3,53*0,32"m.č.108/109</t>
  </si>
  <si>
    <t>((1/2)*2,1*2,0+2,5*2,0+(1/2)*2,1*2,0)*0,17+2*0,16*0,3*2,0"půda</t>
  </si>
  <si>
    <t>1,4*1,0+(2,52+2,8)*1,5"přístřešek u východní fasády</t>
  </si>
  <si>
    <t>"nadezdívka nosných stěn</t>
  </si>
  <si>
    <t>(6,72*0,7+2*9,24*0,68+6,68*0,77+2*20,3*0,6+6,7*0,59)*0,8"obvodové stěny</t>
  </si>
  <si>
    <t>(5,5*0,34+5,5*0,33+5,5*0,34+5,5*0,33)*0,8"nosné vnitřní stěny</t>
  </si>
  <si>
    <t>"půdní prostor</t>
  </si>
  <si>
    <t>(1/2)*6,7*3,7"SV štítová stěna</t>
  </si>
  <si>
    <t>((1/2)*2,1*2,0+2,5*2,0+(1/2)*2,1*2,0)*0,17+2*0,16*0,3*2,0"stěna</t>
  </si>
  <si>
    <t>-429238896</t>
  </si>
  <si>
    <t>0,48*0,47*7,4"komín v m.č. 102A</t>
  </si>
  <si>
    <t>0,46*0,43*4,7"komín v m.č. 105</t>
  </si>
  <si>
    <t>938024823</t>
  </si>
  <si>
    <t>"uvnitř objektu</t>
  </si>
  <si>
    <t>(1,32*4,36+3,86*4,36+1,04*0,17+1,41*0,36)*0,15+(5,35*4,71+0,9*0,17)*0,15"m.č. 101, 102, 102A, 103</t>
  </si>
  <si>
    <t>(5,74*5,52+2,85*0,59+1,15*0,25)*0,15"m.č. 104</t>
  </si>
  <si>
    <t>(2,24*5,49-2,24*0,51+1,15*0,6)*0,15"m.č. 105</t>
  </si>
  <si>
    <t>(3,76*5,5+1,26*0,6-3,76*0,49)*0,15"m.č. 106</t>
  </si>
  <si>
    <t>(3,78*5,5+1,37*0,6-3,78*0,59)*0,15"m.č. 107</t>
  </si>
  <si>
    <t>(3,45*2,13+1,08*0,59+1,2*0,25)*0,15"m.č. 108</t>
  </si>
  <si>
    <t>(3,76*3,09+1,25*0,55)*0,15"m.č. 109</t>
  </si>
  <si>
    <t>6,73*1,21*0,15"m.č. 110</t>
  </si>
  <si>
    <t>3,2*7,2*0,2"deska váhy</t>
  </si>
  <si>
    <t>965049112</t>
  </si>
  <si>
    <t>Bourání mazanin Příplatek k cenám za bourání mazanin betonových se svařovanou sítí, tl. přes 100 mm</t>
  </si>
  <si>
    <t>2003469458</t>
  </si>
  <si>
    <t>https://podminky.urs.cz/item/CS_URS_2021_02/965049112</t>
  </si>
  <si>
    <t>968062374</t>
  </si>
  <si>
    <t>Vybourání dřevěných rámů oken s křídly, dveřních zárubní, vrat, stěn, ostění nebo obkladů rámů oken s křídly zdvojených, plochy do 1 m2</t>
  </si>
  <si>
    <t>1083558572</t>
  </si>
  <si>
    <t>https://podminky.urs.cz/item/CS_URS_2021_02/968062374</t>
  </si>
  <si>
    <t>0,96*0,34"m.č.108</t>
  </si>
  <si>
    <t>968062375</t>
  </si>
  <si>
    <t>Vybourání dřevěných rámů oken s křídly, dveřních zárubní, vrat, stěn, ostění nebo obkladů rámů oken s křídly zdvojených, plochy do 2 m2</t>
  </si>
  <si>
    <t>219370484</t>
  </si>
  <si>
    <t>https://podminky.urs.cz/item/CS_URS_2021_02/968062375</t>
  </si>
  <si>
    <t>1,44*0,87"m.č. 103</t>
  </si>
  <si>
    <t>968062376</t>
  </si>
  <si>
    <t>Vybourání dřevěných rámů oken s křídly, dveřních zárubní, vrat, stěn, ostění nebo obkladů rámů oken s křídly zdvojených, plochy do 4 m2</t>
  </si>
  <si>
    <t>1523003016</t>
  </si>
  <si>
    <t>https://podminky.urs.cz/item/CS_URS_2021_02/968062376</t>
  </si>
  <si>
    <t>1,44*1,44+1,41*1,47"m.č. 102, 102A</t>
  </si>
  <si>
    <t>968062377</t>
  </si>
  <si>
    <t>Vybourání dřevěných rámů oken s křídly, dveřních zárubní, vrat, stěn, ostění nebo obkladů rámů oken s křídly zdvojených, plochy přes 4 m2</t>
  </si>
  <si>
    <t>-1195709602</t>
  </si>
  <si>
    <t>https://podminky.urs.cz/item/CS_URS_2021_02/968062377</t>
  </si>
  <si>
    <t>4,72*1,46"m.č. 110</t>
  </si>
  <si>
    <t>1224402969</t>
  </si>
  <si>
    <t>3*0,9*2,02+1,0*2,02"m.č. 101, 102</t>
  </si>
  <si>
    <t>2*0,9*2,02"m.č. 110</t>
  </si>
  <si>
    <t>-1880236840</t>
  </si>
  <si>
    <t>1,21*2,98+1,19*2,98+1,23*2,98+1,14*2,57+1,11*3,21"m.č. 105, 106, 107, 108, 109</t>
  </si>
  <si>
    <t>2131214970</t>
  </si>
  <si>
    <t>2,59*2,75"m.č. 104</t>
  </si>
  <si>
    <t>3,35*2,2"v oplocení</t>
  </si>
  <si>
    <t>997013152</t>
  </si>
  <si>
    <t>Vnitrostaveništní doprava suti a vybouraných hmot vodorovně do 50 m svisle s omezením mechanizace pro budovy a haly výšky přes 6 do 9 m</t>
  </si>
  <si>
    <t>-539923817</t>
  </si>
  <si>
    <t>https://podminky.urs.cz/item/CS_URS_2021_02/997013152</t>
  </si>
  <si>
    <t>-805750021</t>
  </si>
  <si>
    <t>431490783</t>
  </si>
  <si>
    <t>30*345,845</t>
  </si>
  <si>
    <t>462427396</t>
  </si>
  <si>
    <t>24,270</t>
  </si>
  <si>
    <t>815597485</t>
  </si>
  <si>
    <t>144,625+4,143+3,006+71,181+0,838+0,520+9,302+2,137+0,096+0,819+0,057+4,341+19,603+15,303+3,634+0,036</t>
  </si>
  <si>
    <t>-858660439</t>
  </si>
  <si>
    <t>12,612</t>
  </si>
  <si>
    <t>997013645</t>
  </si>
  <si>
    <t>Poplatek za uložení stavebního odpadu na skládce (skládkovné) asfaltového bez obsahu dehtu zatříděného do Katalogu odpadů pod kódem 17 03 02</t>
  </si>
  <si>
    <t>1971610638</t>
  </si>
  <si>
    <t>https://podminky.urs.cz/item/CS_URS_2021_02/997013645</t>
  </si>
  <si>
    <t>1,871</t>
  </si>
  <si>
    <t>-1984270898</t>
  </si>
  <si>
    <t>0,016+0,048+0,141+0,221+0,978+1,160+2,454+20,020</t>
  </si>
  <si>
    <t>-1795678974</t>
  </si>
  <si>
    <t>0,063</t>
  </si>
  <si>
    <t>998225111</t>
  </si>
  <si>
    <t>Přesun hmot pro komunikace s krytem z kameniva, monolitickým betonovým nebo živičným dopravní vzdálenost do 200 m jakékoliv délky objektu</t>
  </si>
  <si>
    <t>79733425</t>
  </si>
  <si>
    <t>https://podminky.urs.cz/item/CS_URS_2021_02/998225111</t>
  </si>
  <si>
    <t>818169714</t>
  </si>
  <si>
    <t>(5,35*9,24-0,45*0,45)"pod podlahu SP1 (m.č. 101-103)</t>
  </si>
  <si>
    <t>1672261628</t>
  </si>
  <si>
    <t>49,232*0,00033 'Přepočtené koeficientem množství</t>
  </si>
  <si>
    <t>1231418408</t>
  </si>
  <si>
    <t>(27,56+10,70+6,72+4,02+20,88+6,7)*1,2"exteriér</t>
  </si>
  <si>
    <t>(2*9,24+2*5,35)*0,15"podlaha m.č. 101-103</t>
  </si>
  <si>
    <t>-1591327448</t>
  </si>
  <si>
    <t>96,273*0,00034 'Přepočtené koeficientem množství</t>
  </si>
  <si>
    <t>711113127</t>
  </si>
  <si>
    <t>Izolace proti zemní vlhkosti natěradly a tmely za studena na ploše svislé S těsnicí stěrkou jednosložkovu na bázi cementu</t>
  </si>
  <si>
    <t>409270463</t>
  </si>
  <si>
    <t>https://podminky.urs.cz/item/CS_URS_2021_02/711113127</t>
  </si>
  <si>
    <t>"včetně síťoviny</t>
  </si>
  <si>
    <t>4,02*0,73+6,7*0,72</t>
  </si>
  <si>
    <t>-1,21*0,73-1,84*0,72"otvor</t>
  </si>
  <si>
    <t>10,7*0,44</t>
  </si>
  <si>
    <t>6,72*0,5+20,88*0,48</t>
  </si>
  <si>
    <t>-2,59*0,48-0,96*0,86*2-1,21*0,48*3"otvory</t>
  </si>
  <si>
    <t>27,56*0,72</t>
  </si>
  <si>
    <t>-1,21*0,72"otvor</t>
  </si>
  <si>
    <t>-1842247856</t>
  </si>
  <si>
    <t>2*10*0,24*0,36+2*21*0,24*0,38+6,27*0,1"osazení dřevěných trámů</t>
  </si>
  <si>
    <t>-212570096</t>
  </si>
  <si>
    <t>55,417</t>
  </si>
  <si>
    <t>4,377</t>
  </si>
  <si>
    <t>59,794*1,1655 'Přepočtené koeficientem množství</t>
  </si>
  <si>
    <t>659122020</t>
  </si>
  <si>
    <t>1187381817</t>
  </si>
  <si>
    <t>91,896*1,221 'Přepočtené koeficientem množství</t>
  </si>
  <si>
    <t>-1887784890</t>
  </si>
  <si>
    <t>(27,56+10,70+6,72+4,02+20,88+6,7)*1,2</t>
  </si>
  <si>
    <t>711211137</t>
  </si>
  <si>
    <t>Izolace provětrávaná dutinová proti zemní vlhkosti a plynu radonu z plastových segmentů typu IGLU ztraceného bednění zalitých betonem po výšku segmentu bez betonové desky a armovací sítě výšky segmentů přes 170 do 200 mm</t>
  </si>
  <si>
    <t>1449517448</t>
  </si>
  <si>
    <t>https://podminky.urs.cz/item/CS_URS_2021_02/711211137</t>
  </si>
  <si>
    <t>(5,35*9,24-1,0*1,0)"pod podlahu SP (m.č. 101-103)</t>
  </si>
  <si>
    <t>-614384362</t>
  </si>
  <si>
    <t>(27,56+10,70+6,72+4,02+20,88+6,7)-(1,21*5+2,59+1,84)</t>
  </si>
  <si>
    <t>1177553234</t>
  </si>
  <si>
    <t>66,1*1,02 'Přepočtené koeficientem množství</t>
  </si>
  <si>
    <t>-1638058293</t>
  </si>
  <si>
    <t>-786690859</t>
  </si>
  <si>
    <t>-1102994327</t>
  </si>
  <si>
    <t>(5,35*9,24-0,45*0,45-5,35*20*0,1)"pod podlahu SP1 (m.č. 101-103)</t>
  </si>
  <si>
    <t>-(3,26+1,65-1,0)*0,14-(3,29-1,0)*0,14"příčky</t>
  </si>
  <si>
    <t>28372308</t>
  </si>
  <si>
    <t>deska EPS 100 pro konstrukce s běžným zatížením λ=0,037 tl 80mm</t>
  </si>
  <si>
    <t>1718927915</t>
  </si>
  <si>
    <t>37,664*1,05 'Přepočtené koeficientem množství</t>
  </si>
  <si>
    <t>848883865</t>
  </si>
  <si>
    <t>0,05*5,51*(0,29+0,27+0,28+0,24)"mezera u stropu</t>
  </si>
  <si>
    <t>63152096</t>
  </si>
  <si>
    <t>pás tepelně izolační univerzální λ=0,032-0,033 tl 50mm</t>
  </si>
  <si>
    <t>597607414</t>
  </si>
  <si>
    <t>0,298*1,05 'Přepočtené koeficientem množství</t>
  </si>
  <si>
    <t>-847461874</t>
  </si>
  <si>
    <t>1048183089</t>
  </si>
  <si>
    <t>721173746</t>
  </si>
  <si>
    <t>Potrubí z trub polyetylenových svařované větrací DN 100</t>
  </si>
  <si>
    <t>-1515673831</t>
  </si>
  <si>
    <t>https://podminky.urs.cz/item/CS_URS_2021_02/721173746</t>
  </si>
  <si>
    <t>2,0*2"pro odvětrání podlahy m.č. 101-103</t>
  </si>
  <si>
    <t>1338448741</t>
  </si>
  <si>
    <t>-853623683</t>
  </si>
  <si>
    <t>262648341</t>
  </si>
  <si>
    <t>741110063</t>
  </si>
  <si>
    <t>Montáž trubek elektroinstalačních s nasunutím nebo našroubováním do krabic plastových ohebných, uložených pod omítku, vnější Ø přes 35 mm</t>
  </si>
  <si>
    <t>1011430681</t>
  </si>
  <si>
    <t>https://podminky.urs.cz/item/CS_URS_2021_02/741110063</t>
  </si>
  <si>
    <t>34571351</t>
  </si>
  <si>
    <t>trubka elektroinstalační ohebná dvouplášťová korugovaná (chránička) D 41/50mm, HDPE+LDPE</t>
  </si>
  <si>
    <t>-1450192034</t>
  </si>
  <si>
    <t>"trubka elektroinstalační s protahovacím drátem</t>
  </si>
  <si>
    <t>31,5</t>
  </si>
  <si>
    <t>31,5*1,05 'Přepočtené koeficientem množství</t>
  </si>
  <si>
    <t>34571355</t>
  </si>
  <si>
    <t>trubka elektroinstalační ohebná dvouplášťová korugovaná (chránička) D 94/110mm, HDPE+LDPE</t>
  </si>
  <si>
    <t>-227930141</t>
  </si>
  <si>
    <t>"trubka elektroinstaalční s protahovacím drátem</t>
  </si>
  <si>
    <t>36,75</t>
  </si>
  <si>
    <t>36,75*1,05 'Přepočtené koeficientem množství</t>
  </si>
  <si>
    <t>297007257</t>
  </si>
  <si>
    <t>34111100</t>
  </si>
  <si>
    <t>kabel instalační jádro Cu plné izolace PVC plášť PVC 450/750V (CYKY) 5x6mm2</t>
  </si>
  <si>
    <t>-785990170</t>
  </si>
  <si>
    <t>"CYKY-J 5x6mm2</t>
  </si>
  <si>
    <t>55*1,15 'Přepočtené koeficientem množství</t>
  </si>
  <si>
    <t>34111036</t>
  </si>
  <si>
    <t>kabel instalační jádro Cu plné izolace PVC plášť PVC 450/750V (CYKY) 3x2,5mm2</t>
  </si>
  <si>
    <t>236925715</t>
  </si>
  <si>
    <t>"CYKY-J 3x2,5mm2</t>
  </si>
  <si>
    <t>120*1,15 'Přepočtené koeficientem množství</t>
  </si>
  <si>
    <t>34111030</t>
  </si>
  <si>
    <t>kabel instalační jádro Cu plné izolace PVC plášť PVC 450/750V (CYKY) 3x1,5mm2</t>
  </si>
  <si>
    <t>-1762690003</t>
  </si>
  <si>
    <t>"CYKY-J 3x1,5mm2</t>
  </si>
  <si>
    <t>250*1,15 'Přepočtené koeficientem množství</t>
  </si>
  <si>
    <t>34141026</t>
  </si>
  <si>
    <t>vodič propojovací flexibilní jádro Cu lanované izolace PVC 450/750V (H07V-K) 1x4mm2</t>
  </si>
  <si>
    <t>-629946991</t>
  </si>
  <si>
    <t>"CYA 4 zelenožlutý</t>
  </si>
  <si>
    <t>75*1,15 'Přepočtené koeficientem množství</t>
  </si>
  <si>
    <t>34141027</t>
  </si>
  <si>
    <t>vodič propojovací flexibilní jádro Cu lanované izolace PVC 450/750V (H07V-K) 1x6mm2</t>
  </si>
  <si>
    <t>1059370818</t>
  </si>
  <si>
    <t>"CYA 6 zelenožlutý</t>
  </si>
  <si>
    <t>30*1,15 'Přepočtené koeficientem množství</t>
  </si>
  <si>
    <t>741120003</t>
  </si>
  <si>
    <t>Montáž vodičů izolovaných měděných bez ukončení uložených pod omítku plných a laněných (např. CY), průřezu žíly 10 až 16 mm2</t>
  </si>
  <si>
    <t>1867679036</t>
  </si>
  <si>
    <t>https://podminky.urs.cz/item/CS_URS_2021_02/741120003</t>
  </si>
  <si>
    <t>34111080</t>
  </si>
  <si>
    <t>kabel instalační jádro Cu plné izolace PVC plášť PVC 450/750V (CYKY) 4x16mm2</t>
  </si>
  <si>
    <t>169618069</t>
  </si>
  <si>
    <t>"CYKY-J 4x16mm2</t>
  </si>
  <si>
    <t>-79721772</t>
  </si>
  <si>
    <t>R_M34539000</t>
  </si>
  <si>
    <t>-1081270242</t>
  </si>
  <si>
    <t>1568904245</t>
  </si>
  <si>
    <t>R_M34535095</t>
  </si>
  <si>
    <t>vypínač schodišťový pod omítku, řaz. 6, IP44, komplet</t>
  </si>
  <si>
    <t>586224926</t>
  </si>
  <si>
    <t>-1461698303</t>
  </si>
  <si>
    <t>R_M34555202</t>
  </si>
  <si>
    <t>zásuvka jednoduchá pod omítku 230V, 16A, IP44, komplet</t>
  </si>
  <si>
    <t>-72356596</t>
  </si>
  <si>
    <t>1979004759</t>
  </si>
  <si>
    <t>R_M34555229_2</t>
  </si>
  <si>
    <t>zásuvka třífázová pod omítku 32A, komplet</t>
  </si>
  <si>
    <t>1834058166</t>
  </si>
  <si>
    <t>-781538694</t>
  </si>
  <si>
    <t>1820047582</t>
  </si>
  <si>
    <t>-1956156748</t>
  </si>
  <si>
    <t>1971805546</t>
  </si>
  <si>
    <t>-1922078561</t>
  </si>
  <si>
    <t>1795951504</t>
  </si>
  <si>
    <t>135*1" přepočet na hmotnost</t>
  </si>
  <si>
    <t>984750917</t>
  </si>
  <si>
    <t>171819416</t>
  </si>
  <si>
    <t>-1220198899</t>
  </si>
  <si>
    <t>-869314640</t>
  </si>
  <si>
    <t>-916980261</t>
  </si>
  <si>
    <t>-1277326424</t>
  </si>
  <si>
    <t>R_M3543101_1</t>
  </si>
  <si>
    <t>svorka zkušební SZ</t>
  </si>
  <si>
    <t>-385650434</t>
  </si>
  <si>
    <t>R_M3543101_2</t>
  </si>
  <si>
    <t>1888772394</t>
  </si>
  <si>
    <t>R_M35441860</t>
  </si>
  <si>
    <t>jímačová svorka SJ</t>
  </si>
  <si>
    <t>-842583728</t>
  </si>
  <si>
    <t>35431037</t>
  </si>
  <si>
    <t>svorka uzemnění FeZn na okapové žlaby, 85 mm</t>
  </si>
  <si>
    <t>457109348</t>
  </si>
  <si>
    <t>1973630772</t>
  </si>
  <si>
    <t>680408606</t>
  </si>
  <si>
    <t>35441831</t>
  </si>
  <si>
    <t>úhelník ochranný na ochranu svodu - 2000mm, FeZn</t>
  </si>
  <si>
    <t>-744211410</t>
  </si>
  <si>
    <t>2062029165</t>
  </si>
  <si>
    <t>R_M35441060</t>
  </si>
  <si>
    <t>tyč jímací JV10 (1m)</t>
  </si>
  <si>
    <t>119506381</t>
  </si>
  <si>
    <t>R_M35441065_2</t>
  </si>
  <si>
    <t>tyč jímací JV15 (1,5m)</t>
  </si>
  <si>
    <t>229837565</t>
  </si>
  <si>
    <t>-1654858283</t>
  </si>
  <si>
    <t>-1476489091</t>
  </si>
  <si>
    <t>R_741130_1</t>
  </si>
  <si>
    <t>Montáž skříně hlavního pospojení</t>
  </si>
  <si>
    <t>1709931127</t>
  </si>
  <si>
    <t>R_M741130_1</t>
  </si>
  <si>
    <t>skříň hlavního pospojení (HOP)</t>
  </si>
  <si>
    <t>884901000</t>
  </si>
  <si>
    <t>-1424237619</t>
  </si>
  <si>
    <t>-1323240018</t>
  </si>
  <si>
    <t>R_741130_2</t>
  </si>
  <si>
    <t>Materiál pro uchycení, pásky, označovací materiál</t>
  </si>
  <si>
    <t>672104949</t>
  </si>
  <si>
    <t>R_741210_01</t>
  </si>
  <si>
    <t>Montáž rozvodnice RE</t>
  </si>
  <si>
    <t>1122282139</t>
  </si>
  <si>
    <t>R_M741210_01</t>
  </si>
  <si>
    <t>rozvodnice RE dle projektu, krytí IP43, jmenovitý proud 40A</t>
  </si>
  <si>
    <t>1778025462</t>
  </si>
  <si>
    <t>R_741210_02</t>
  </si>
  <si>
    <t>Nulový můstek, pomocný materiál</t>
  </si>
  <si>
    <t>-2147223400</t>
  </si>
  <si>
    <t>-801082484</t>
  </si>
  <si>
    <t>R_M35711029</t>
  </si>
  <si>
    <t>rozvodnice dle projektu (4x24 modulů, rozměry 580/470/140 (ŠxVxH)</t>
  </si>
  <si>
    <t>-662732007</t>
  </si>
  <si>
    <t>R_741310</t>
  </si>
  <si>
    <t>Drobný materiál (svorky, hřeben, atd.)</t>
  </si>
  <si>
    <t>-957332871</t>
  </si>
  <si>
    <t>R_741310_2</t>
  </si>
  <si>
    <t>860159545</t>
  </si>
  <si>
    <t>1524506592</t>
  </si>
  <si>
    <t>R_M345350</t>
  </si>
  <si>
    <t>123396480</t>
  </si>
  <si>
    <t>R_7413201_1</t>
  </si>
  <si>
    <t>Montáž přijímačů</t>
  </si>
  <si>
    <t>1632998700</t>
  </si>
  <si>
    <t>R_M358224_1</t>
  </si>
  <si>
    <t>trojpólový přijímač HDO (dodá RZ)</t>
  </si>
  <si>
    <t>-254463847</t>
  </si>
  <si>
    <t>1738849245</t>
  </si>
  <si>
    <t>35822107</t>
  </si>
  <si>
    <t>jistič 1pólový-charakteristika B 6A</t>
  </si>
  <si>
    <t>984394015</t>
  </si>
  <si>
    <t>-1244113861</t>
  </si>
  <si>
    <t>-1965829615</t>
  </si>
  <si>
    <t>R_741320162</t>
  </si>
  <si>
    <t>Montáž jističů třípólových do 25 A</t>
  </si>
  <si>
    <t>153434948</t>
  </si>
  <si>
    <t>R_M35822404</t>
  </si>
  <si>
    <t xml:space="preserve">jistič 3pólový 40/3, 40A - charakteristika B </t>
  </si>
  <si>
    <t>-362880004</t>
  </si>
  <si>
    <t>1119885793</t>
  </si>
  <si>
    <t>R_M35822401</t>
  </si>
  <si>
    <t>jistič 3fázový B20/3, 20A</t>
  </si>
  <si>
    <t>-605808756</t>
  </si>
  <si>
    <t xml:space="preserve">Montáž proudových chráničů se zapojením vodičů </t>
  </si>
  <si>
    <t>867873969</t>
  </si>
  <si>
    <t>497895347</t>
  </si>
  <si>
    <t>-1722849732</t>
  </si>
  <si>
    <t>-2088465295</t>
  </si>
  <si>
    <t>R_7413700</t>
  </si>
  <si>
    <t>svítidla - ostatní drobný elektroinstalační materiál</t>
  </si>
  <si>
    <t>-310588487</t>
  </si>
  <si>
    <t>R_7414_2</t>
  </si>
  <si>
    <t>460815852</t>
  </si>
  <si>
    <t>-1868475031</t>
  </si>
  <si>
    <t>-1758041189</t>
  </si>
  <si>
    <t>-1092296924</t>
  </si>
  <si>
    <t>-1422841668</t>
  </si>
  <si>
    <t>-785102227</t>
  </si>
  <si>
    <t>R_74299_05</t>
  </si>
  <si>
    <t>Elektroinstalace slaboproudá - stavební přípomoc</t>
  </si>
  <si>
    <t>-405948223</t>
  </si>
  <si>
    <t>R_74299_06</t>
  </si>
  <si>
    <t>Elektroinstalace slaboproudá - drobný materiál</t>
  </si>
  <si>
    <t>-126703108</t>
  </si>
  <si>
    <t>R_74299_07</t>
  </si>
  <si>
    <t>Elektroinstalace slaboproudá - naprogramování, uvedení do provozu</t>
  </si>
  <si>
    <t>-936168666</t>
  </si>
  <si>
    <t>R_74299_08</t>
  </si>
  <si>
    <t>Elektroinstalace slaboproudá - doprava</t>
  </si>
  <si>
    <t>-1379451768</t>
  </si>
  <si>
    <t>751398011</t>
  </si>
  <si>
    <t>Montáž ostatních zařízení větrací mřížky na kruhové potrubí, průměru do 100 mm</t>
  </si>
  <si>
    <t>1284074720</t>
  </si>
  <si>
    <t>https://podminky.urs.cz/item/CS_URS_2021_02/751398011</t>
  </si>
  <si>
    <t>2"výrobek V1</t>
  </si>
  <si>
    <t>55341420</t>
  </si>
  <si>
    <t>průvětrník bez klapek se sítí 150x150mm</t>
  </si>
  <si>
    <t>1324853892</t>
  </si>
  <si>
    <t>-1928503802</t>
  </si>
  <si>
    <t>261026620</t>
  </si>
  <si>
    <t>762081510</t>
  </si>
  <si>
    <t>Práce společné pro tesařské konstrukce hoblování hraněného řeziva zabudovaného do konstrukce plošné prkna, fošny</t>
  </si>
  <si>
    <t>1864651129</t>
  </si>
  <si>
    <t>https://podminky.urs.cz/item/CS_URS_2021_02/762081510</t>
  </si>
  <si>
    <t>-203062527</t>
  </si>
  <si>
    <t>3"táhla pro spojení pozednic</t>
  </si>
  <si>
    <t>12"kotvení vazby</t>
  </si>
  <si>
    <t>-2094726759</t>
  </si>
  <si>
    <t>"hmotnost 1,99 kg/m</t>
  </si>
  <si>
    <t>0,00199*3,03*3"táhla pro spojení pozednic</t>
  </si>
  <si>
    <t>0,00199*1,25*12"kotvení vazby</t>
  </si>
  <si>
    <t>-1466702216</t>
  </si>
  <si>
    <t>2*58"u kleštin</t>
  </si>
  <si>
    <t>-1958930838</t>
  </si>
  <si>
    <t>2063130285</t>
  </si>
  <si>
    <t>"materiál kód položky 60515111</t>
  </si>
  <si>
    <t>2*(1/2)*1,17*1,3+0,61*0,65"stěny vikýřů</t>
  </si>
  <si>
    <t>70208918</t>
  </si>
  <si>
    <t>2,418"kód položky 762521104</t>
  </si>
  <si>
    <t>0,24*(5,35*9,24+5,74*5,52+2,24*5,49+3,76*5,5+3,78*5,52+3,42*5,54)"kód položky 762841110</t>
  </si>
  <si>
    <t>0,024*(2*(1/2)*1,17*1,3+0,61*0,65)"stěny vikýřů, kód položky 762131124</t>
  </si>
  <si>
    <t>0,25*(9,24*5,35+5,34*0,68+5,55*20,3+1,0*0,78)"podlaha</t>
  </si>
  <si>
    <t>-1391458291</t>
  </si>
  <si>
    <t>1,4*2+0,8*2+2,34*3+1,7+0,66+3,4+1,3+2,5*25"hambálky</t>
  </si>
  <si>
    <t>2,5+3,9+4,8+3,5+2,2+0,6"krokve SV</t>
  </si>
  <si>
    <t>2,22+3,8+5,4*4+4,6+3,2+1,6"krokve JZ</t>
  </si>
  <si>
    <t>(2,46*9+1,85*2+3,31*2+4,7)+(1,7+3,4+5,2*24)"krokve SZ</t>
  </si>
  <si>
    <t>2,2+3,6+5,1*24"krokve JV</t>
  </si>
  <si>
    <t>2,37+2*1,78+2*1,0*3"vikýř</t>
  </si>
  <si>
    <t>762331813</t>
  </si>
  <si>
    <t>Demontáž vázaných konstrukcí krovů sklonu do 60° z hranolů, hranolků, fošen, průřezové plochy přes 224 do 288 cm2</t>
  </si>
  <si>
    <t>311467782</t>
  </si>
  <si>
    <t>https://podminky.urs.cz/item/CS_URS_2021_02/762331813</t>
  </si>
  <si>
    <t>7,0+6,1+10,3+7,5+3,9+1,5+20,0+12,5+5,8"pozednice</t>
  </si>
  <si>
    <t>762331814</t>
  </si>
  <si>
    <t>Demontáž vázaných konstrukcí krovů sklonu do 60° z hranolů, hranolků, fošen, průřezové plochy přes 288 do 450 cm2</t>
  </si>
  <si>
    <t>-1428739259</t>
  </si>
  <si>
    <t>https://podminky.urs.cz/item/CS_URS_2021_02/762331814</t>
  </si>
  <si>
    <t>6,7*2"vazný trám 150/200</t>
  </si>
  <si>
    <t>762331815</t>
  </si>
  <si>
    <t>Demontáž vázaných konstrukcí krovů sklonu do 60° z hranolů, hranolků, fošen, průřezové plochy přes 450 do 600 cm2</t>
  </si>
  <si>
    <t>-1684105821</t>
  </si>
  <si>
    <t>https://podminky.urs.cz/item/CS_URS_2021_02/762331815</t>
  </si>
  <si>
    <t>6,8+3,5+3,2+4,8+1,5+8,9+6,8+2,2+4,1+4,0+9,6+6,7"vazný trám 220/240</t>
  </si>
  <si>
    <t>0,73+0,75+0,77+0,8+0,82+0,77*7+0,77*5"ztužení vazných trámů 220/240</t>
  </si>
  <si>
    <t>6,7*4"vazný trám 250/230</t>
  </si>
  <si>
    <t>-642504905</t>
  </si>
  <si>
    <t>"latě</t>
  </si>
  <si>
    <t>(1/2)*7,44*4,95+((1/2)*3,78*4,91+3,94*4,91+(1/2)*3,79*4,91)+((1/2)*3,78*4,9+0,23*4,9+(1/2)*3,71*4,9)"jižní část</t>
  </si>
  <si>
    <t>((1/2)*3,67*5,07+20,48*5,07)+((1/2)*3,77*5,07+24,39*5,07)"severní část</t>
  </si>
  <si>
    <t>2*((1/2)*1,0*0,59+1,74*1,0)"vikýř</t>
  </si>
  <si>
    <t>"kontralatě</t>
  </si>
  <si>
    <t>22*5,15+4*7,3+8*4,0+8*2,7+8*1,5+6*0,95</t>
  </si>
  <si>
    <t>-1787961384</t>
  </si>
  <si>
    <t>"latě 60x40mm</t>
  </si>
  <si>
    <t>0,15*0,04*((1/2)*7,44*4,95+((1/2)*3,78*4,91+3,94*4,91+(1/2)*3,79*4,91)+((1/2)*3,78*4,9+0,23*4,9+(1/2)*3,71*4,9))"jižní část</t>
  </si>
  <si>
    <t>0,15*0,04*(((1/2)*3,67*5,07+20,48*5,07)+((1/2)*3,77*5,07+24,39*5,07))"severní část</t>
  </si>
  <si>
    <t>0,15*0,04*2*((1/2)*1,0*0,59+1,74*1,0)"vikýř</t>
  </si>
  <si>
    <t>0,06*0,04*(22*5,15+4*7,3+8*4,0+8*2,7+8*1,5+6*0,95)"kontralatě</t>
  </si>
  <si>
    <t>762342811</t>
  </si>
  <si>
    <t>Demontáž bednění a laťování laťování střech sklonu do 60° se všemi nadstřešními konstrukcemi, z latí průřezové plochy do 25 cm2 při osové vzdálenosti do 0,22 m</t>
  </si>
  <si>
    <t>1945474097</t>
  </si>
  <si>
    <t>https://podminky.urs.cz/item/CS_URS_2021_02/762342811</t>
  </si>
  <si>
    <t>(1/2)*3,7*5,0+0,3*5,0+(1/2)*3,7*5,0"SV strana</t>
  </si>
  <si>
    <t>(1/2)*3,72*5,1+3,95*5,1+(1/2)*3,75*5,1"JZ strana</t>
  </si>
  <si>
    <t>24,2*5,2+(1/2)*3,7*5,2"JV strana</t>
  </si>
  <si>
    <t>(20,6*5,01+(1/2)*3,62*5,01)+(1/2)*7,4*5,06"SZ strana</t>
  </si>
  <si>
    <t>2*((1/2)*0,54*1,1+1,78*1,1)"vikýř</t>
  </si>
  <si>
    <t>2,52*2,8+1,4*1,5+2,0*7,0"přístřešeku JV fasády</t>
  </si>
  <si>
    <t>-1063942293</t>
  </si>
  <si>
    <t>5,35*20"podlaha m.č. 101-103</t>
  </si>
  <si>
    <t>762521104</t>
  </si>
  <si>
    <t>Položení podlah nehoblovaných na sraz z prken hrubých</t>
  </si>
  <si>
    <t>-605047742</t>
  </si>
  <si>
    <t>https://podminky.urs.cz/item/CS_URS_2021_02/762521104</t>
  </si>
  <si>
    <t>2*(5,35*9,24-0,45*0,45)"pod pdlahu (m.č.101-103)</t>
  </si>
  <si>
    <t>2*(-(3,26+1,65-1,0)*0,14-(3,290-1,0)*0,14)"příčky</t>
  </si>
  <si>
    <t>9,24*5,35+5,34*0,68+5,55*20,3+1,0*0,78"podlaha</t>
  </si>
  <si>
    <t>762713110</t>
  </si>
  <si>
    <t>Montáž prostorových vázaných konstrukcí z řeziva hraněného nebo polohraněného průřezové plochy do 120 cm2</t>
  </si>
  <si>
    <t>-1807043447</t>
  </si>
  <si>
    <t>https://podminky.urs.cz/item/CS_URS_2021_02/762713110</t>
  </si>
  <si>
    <t>58*2,7+12*1,25+3*5,3"prvky krovu KL1, PS1, PS2</t>
  </si>
  <si>
    <t>-1257304091</t>
  </si>
  <si>
    <t>12*0,2*0,024*5,0"ondřejovy kříže</t>
  </si>
  <si>
    <t>60512125</t>
  </si>
  <si>
    <t>hranol stavební řezivo průřezu do 120cm2 do dl 6m</t>
  </si>
  <si>
    <t>1212722703</t>
  </si>
  <si>
    <t>58*2*0,06*0,18*2,7+12*0,005*0,05*1,25+3*0,005*0,05*5,3"prvky krovu KL1, PS1, PS2, kód položky 762811210</t>
  </si>
  <si>
    <t>5,35*20*0,08*0,10"podlaha m.č. 101-103, kód položky 762512261</t>
  </si>
  <si>
    <t>762713120</t>
  </si>
  <si>
    <t>Montáž prostorových vázaných konstrukcí z řeziva hraněného nebo polohraněného průřezové plochy přes 120 do 224 cm2</t>
  </si>
  <si>
    <t>665800646</t>
  </si>
  <si>
    <t>https://podminky.urs.cz/item/CS_URS_2021_02/762713120</t>
  </si>
  <si>
    <t>22*5,15+8*4,0+8*2,7+8*1,5+6*0,95+2*1,6+1*1,25+2*1,2"prvky krovu KR1, KR3, KR4, KR5, KR6, VK1, VK2, VK3</t>
  </si>
  <si>
    <t>1149129900</t>
  </si>
  <si>
    <t>0,12*0,16*(22*5,15+8*4,0+8*2,7+8*1,5)"prvky krovu KR1, KR3, KR4, KR5</t>
  </si>
  <si>
    <t>0,12*0,12*(6*0,95+2*1,6+1*1,25+2*1,2)"prvky krovu KR6, VK1, VK2, VK3</t>
  </si>
  <si>
    <t>762713130</t>
  </si>
  <si>
    <t>Montáž prostorových vázaných konstrukcí z řeziva hraněného nebo polohraněného průřezové plochy přes 224 do 288 cm2</t>
  </si>
  <si>
    <t>1298651405</t>
  </si>
  <si>
    <t>https://podminky.urs.cz/item/CS_URS_2021_02/762713130</t>
  </si>
  <si>
    <t>4*7,3"prvky krovu KR2</t>
  </si>
  <si>
    <t>12,28+7,69+3,67+6,72+10,36+27,26"prvky krovu PZ</t>
  </si>
  <si>
    <t>271</t>
  </si>
  <si>
    <t>-72862540</t>
  </si>
  <si>
    <t>0,18*0,14*(12,28+7,69+3,67+6,72+10,36+27,26)"prvky krovu PZ</t>
  </si>
  <si>
    <t>272</t>
  </si>
  <si>
    <t>762811210</t>
  </si>
  <si>
    <t>Záklop stropů montáž (materiál ve specifikaci) z prken hrubých vrchního na sraz, spáry zakryté lepenkovými pásy nebo lištami</t>
  </si>
  <si>
    <t>24198392</t>
  </si>
  <si>
    <t>https://podminky.urs.cz/item/CS_URS_2021_02/762811210</t>
  </si>
  <si>
    <t>9,24*5,35+5,34*0,68+5,55*20,3+1,0*0,78</t>
  </si>
  <si>
    <t>60515121</t>
  </si>
  <si>
    <t>řezivo jehličnaté boční prkno 40-60mm</t>
  </si>
  <si>
    <t>-207899705</t>
  </si>
  <si>
    <t>0,05*(9,24*5,35+5,34*0,68+5,55*20,3+1,0*0,78)</t>
  </si>
  <si>
    <t>762811811</t>
  </si>
  <si>
    <t>Demontáž záklopů stropů vrchních a zapuštěných z hrubých prken, tl. do 32 mm</t>
  </si>
  <si>
    <t>644269046</t>
  </si>
  <si>
    <t>https://podminky.urs.cz/item/CS_URS_2021_02/762811811</t>
  </si>
  <si>
    <t>10,7*6,72+16,7*6,7+3,8*6,7"strop půdy</t>
  </si>
  <si>
    <t>2,11*2,13"mezistrop v m.č. 108</t>
  </si>
  <si>
    <t>3,2*7,2"venkovní váha</t>
  </si>
  <si>
    <t>762822120</t>
  </si>
  <si>
    <t>Montáž stropních trámů z hraněného a polohraněného řeziva s trámovými výměnami, průřezové plochy přes 144 do 288 cm2</t>
  </si>
  <si>
    <t>-1947356687</t>
  </si>
  <si>
    <t>https://podminky.urs.cz/item/CS_URS_2021_02/762822120</t>
  </si>
  <si>
    <t>6,2*1</t>
  </si>
  <si>
    <t>60512136</t>
  </si>
  <si>
    <t>hranol stavební řezivo průřezu do 288cm2 dl 6-8m</t>
  </si>
  <si>
    <t>-867012940</t>
  </si>
  <si>
    <t>0,08*0,24*6,2</t>
  </si>
  <si>
    <t>0,12*0,20*4*7,3"prvky krovu KR2</t>
  </si>
  <si>
    <t>762822130</t>
  </si>
  <si>
    <t>Montáž stropních trámů z hraněného a polohraněného řeziva s trámovými výměnami, průřezové plochy přes 288 do 450 cm2</t>
  </si>
  <si>
    <t>762934</t>
  </si>
  <si>
    <t>https://podminky.urs.cz/item/CS_URS_2021_02/762822130</t>
  </si>
  <si>
    <t>6,0*10+6,2*21</t>
  </si>
  <si>
    <t>60512140</t>
  </si>
  <si>
    <t>hranol stavební řezivo průřezu do 450cm2 do dl 6m</t>
  </si>
  <si>
    <t>1076667803</t>
  </si>
  <si>
    <t>0,16*0,24*6,0*10</t>
  </si>
  <si>
    <t>60512141</t>
  </si>
  <si>
    <t>hranol stavební řezivo průřezu do 450cm2 dl 6-8m</t>
  </si>
  <si>
    <t>509904771</t>
  </si>
  <si>
    <t>0,16*0,24*6,2*21</t>
  </si>
  <si>
    <t>762822810</t>
  </si>
  <si>
    <t>Demontáž stropních trámů z hraněného řeziva, průřezové plochy do 144 cm2</t>
  </si>
  <si>
    <t>2134434830</t>
  </si>
  <si>
    <t>https://podminky.urs.cz/item/CS_URS_2021_02/762822810</t>
  </si>
  <si>
    <t>3*2,4"mezistrop v m.č. 108</t>
  </si>
  <si>
    <t>4*3,6"strop v m.č. v109</t>
  </si>
  <si>
    <t>762822840</t>
  </si>
  <si>
    <t>Demontáž stropních trámů z hraněného řeziva, průřezové plochy přes 450 do 540 cm2</t>
  </si>
  <si>
    <t>1338514266</t>
  </si>
  <si>
    <t>https://podminky.urs.cz/item/CS_URS_2021_02/762822840</t>
  </si>
  <si>
    <t>10*5,6"m.č. 101, 102, 102A, 103 (předpoklad)</t>
  </si>
  <si>
    <t>7*5,7"m.č. 104 (předpoklad)</t>
  </si>
  <si>
    <t>3*5,7+4*5,7+4*5,7"m.č. 105, 106, 107</t>
  </si>
  <si>
    <t>762841110</t>
  </si>
  <si>
    <t>Montáž podbíjení stropů a střech vodorovných z hrubých prken na sraz</t>
  </si>
  <si>
    <t>-1075891021</t>
  </si>
  <si>
    <t>https://podminky.urs.cz/item/CS_URS_2021_02/762841110</t>
  </si>
  <si>
    <t>-889848757</t>
  </si>
  <si>
    <t>60691067</t>
  </si>
  <si>
    <t>764001821</t>
  </si>
  <si>
    <t>Demontáž klempířských konstrukcí krytiny ze svitků nebo tabulí do suti</t>
  </si>
  <si>
    <t>-1203101080</t>
  </si>
  <si>
    <t>https://podminky.urs.cz/item/CS_URS_2021_02/764001821</t>
  </si>
  <si>
    <t>7,39*1,6</t>
  </si>
  <si>
    <t>764001891</t>
  </si>
  <si>
    <t>Demontáž klempířských konstrukcí oplechování úžlabí do suti</t>
  </si>
  <si>
    <t>-411449318</t>
  </si>
  <si>
    <t>https://podminky.urs.cz/item/CS_URS_2021_02/764001891</t>
  </si>
  <si>
    <t>764002801</t>
  </si>
  <si>
    <t>Demontáž klempířských konstrukcí závětrné lišty do suti</t>
  </si>
  <si>
    <t>-617663110</t>
  </si>
  <si>
    <t>https://podminky.urs.cz/item/CS_URS_2021_02/764002801</t>
  </si>
  <si>
    <t>2*1,6</t>
  </si>
  <si>
    <t>764002821</t>
  </si>
  <si>
    <t>Demontáž klempířských konstrukcí střešního výlezu do suti</t>
  </si>
  <si>
    <t>1010059927</t>
  </si>
  <si>
    <t>https://podminky.urs.cz/item/CS_URS_2021_02/764002821</t>
  </si>
  <si>
    <t>-1222606778</t>
  </si>
  <si>
    <t>4,72+1,41+1,44*2</t>
  </si>
  <si>
    <t>764002871</t>
  </si>
  <si>
    <t>Demontáž klempířských konstrukcí lemování zdí do suti</t>
  </si>
  <si>
    <t>-542379007</t>
  </si>
  <si>
    <t>https://podminky.urs.cz/item/CS_URS_2021_02/764002871</t>
  </si>
  <si>
    <t>(2*0,65+2*0,48)+(2*0,59+2*0,45)"komín</t>
  </si>
  <si>
    <t>2*2,0"vikýř</t>
  </si>
  <si>
    <t>247805110</t>
  </si>
  <si>
    <t>3,4+20,8+3,7</t>
  </si>
  <si>
    <t>764004821</t>
  </si>
  <si>
    <t>Demontáž klempířských konstrukcí žlabu nástřešního do suti</t>
  </si>
  <si>
    <t>1472904752</t>
  </si>
  <si>
    <t>https://podminky.urs.cz/item/CS_URS_2021_02/764004821</t>
  </si>
  <si>
    <t>7,39+11,1</t>
  </si>
  <si>
    <t>-1959434428</t>
  </si>
  <si>
    <t>4,0+2,8+2,6</t>
  </si>
  <si>
    <t>764212663</t>
  </si>
  <si>
    <t>Oplechování střešních prvků z pozinkovaného plechu s povrchovou úpravou okapu střechy rovné okapovým plechem rš 250 mm</t>
  </si>
  <si>
    <t>1936621095</t>
  </si>
  <si>
    <t>https://podminky.urs.cz/item/CS_URS_2021_02/764212663</t>
  </si>
  <si>
    <t>82"klempíř. K2</t>
  </si>
  <si>
    <t>R_764216603</t>
  </si>
  <si>
    <t>Oplechování parapetů z pozinkovaného plechu s povrchovou úpravou rovných mechanicky kotvené, bez rohů rš 235 mm</t>
  </si>
  <si>
    <t>1285099538</t>
  </si>
  <si>
    <t>764311606</t>
  </si>
  <si>
    <t>Lemování zdí z pozinkovaného plechu s povrchovou úpravou boční nebo horní rovné, střech s krytinou prejzovou nebo vlnitou rš 500 mm</t>
  </si>
  <si>
    <t>-175079406</t>
  </si>
  <si>
    <t>https://podminky.urs.cz/item/CS_URS_2021_02/764311606</t>
  </si>
  <si>
    <t>2*0,65+2*0,45"klempíř. K9</t>
  </si>
  <si>
    <t>1981237758</t>
  </si>
  <si>
    <t>74"klempíř. K1</t>
  </si>
  <si>
    <t>764511642</t>
  </si>
  <si>
    <t>Žlab podokapní z pozinkovaného plechu s povrchovou úpravou včetně háků a čel kotlík oválný (trychtýřový), rš žlabu/průměr svodu 330/100 mm</t>
  </si>
  <si>
    <t>1493663149</t>
  </si>
  <si>
    <t>https://podminky.urs.cz/item/CS_URS_2021_02/764511642</t>
  </si>
  <si>
    <t>1937665526</t>
  </si>
  <si>
    <t>22"klempíř. K3</t>
  </si>
  <si>
    <t>263703755</t>
  </si>
  <si>
    <t>8"klempíř. K4</t>
  </si>
  <si>
    <t>2034743144</t>
  </si>
  <si>
    <t>-131635611</t>
  </si>
  <si>
    <t>-747755949</t>
  </si>
  <si>
    <t>4"klempíř. K5</t>
  </si>
  <si>
    <t>R_765111431</t>
  </si>
  <si>
    <t>Volské oko 1200x1200 mmz pozinkovaného plechu s povrchovou úpravou</t>
  </si>
  <si>
    <t>189195911</t>
  </si>
  <si>
    <t>-1750732540</t>
  </si>
  <si>
    <t>877565857</t>
  </si>
  <si>
    <t>-658353922</t>
  </si>
  <si>
    <t>-1377609762</t>
  </si>
  <si>
    <t>326,242*39,14 'Přepočtené koeficientem množství</t>
  </si>
  <si>
    <t>542269692</t>
  </si>
  <si>
    <t>20,48+4,02+7,44+11,5+27,88+1,74</t>
  </si>
  <si>
    <t>-804048934</t>
  </si>
  <si>
    <t>253558191</t>
  </si>
  <si>
    <t>"materiál kód položky 59660030</t>
  </si>
  <si>
    <t>3*5,5</t>
  </si>
  <si>
    <t>-2075920539</t>
  </si>
  <si>
    <t>3,94+24,14+2,33</t>
  </si>
  <si>
    <t>1852218497</t>
  </si>
  <si>
    <t>30,410"kód položky 765111261</t>
  </si>
  <si>
    <t>16,5"kód položky 765111231</t>
  </si>
  <si>
    <t>46,91*3,09 'Přepočtené koeficientem množství</t>
  </si>
  <si>
    <t>765111321</t>
  </si>
  <si>
    <t>Montáž krytiny keramické úžlabí vykládaného (bobrovka) vloženého</t>
  </si>
  <si>
    <t>-449238490</t>
  </si>
  <si>
    <t>https://podminky.urs.cz/item/CS_URS_2021_02/765111321</t>
  </si>
  <si>
    <t>765111341</t>
  </si>
  <si>
    <t>Montáž krytiny keramické štítové hrany do malty</t>
  </si>
  <si>
    <t>42868698</t>
  </si>
  <si>
    <t>https://podminky.urs.cz/item/CS_URS_2021_02/765111341</t>
  </si>
  <si>
    <t>5,07*2+2</t>
  </si>
  <si>
    <t>59660018</t>
  </si>
  <si>
    <t>taška bobrovka režná krajová levá</t>
  </si>
  <si>
    <t>1109230365</t>
  </si>
  <si>
    <t>5,07+1</t>
  </si>
  <si>
    <t>6,07*3,09 'Přepočtené koeficientem množství</t>
  </si>
  <si>
    <t>1556917216</t>
  </si>
  <si>
    <t>765111402</t>
  </si>
  <si>
    <t>Montáž krytiny keramické opracování krytiny v místě prostupu plochy prostupu jednotlivě přes 0,25 do 0,5 m2</t>
  </si>
  <si>
    <t>-538329075</t>
  </si>
  <si>
    <t>https://podminky.urs.cz/item/CS_URS_2021_02/765111402</t>
  </si>
  <si>
    <t>1"komín</t>
  </si>
  <si>
    <t>765111504</t>
  </si>
  <si>
    <t>Montáž krytiny keramické Příplatek k cenám včetně připevňovacích prostředků za sklon přes 40 do 50°</t>
  </si>
  <si>
    <t>842291294</t>
  </si>
  <si>
    <t>https://podminky.urs.cz/item/CS_URS_2021_02/765111504</t>
  </si>
  <si>
    <t>2111771726</t>
  </si>
  <si>
    <t>765111829</t>
  </si>
  <si>
    <t>Demontáž krytiny keramické hladké (bobrovky), sklonu do 30° s tvrdou maltou do suti</t>
  </si>
  <si>
    <t>-827894885</t>
  </si>
  <si>
    <t>https://podminky.urs.cz/item/CS_URS_2021_02/765111829</t>
  </si>
  <si>
    <t>0,4*2,4+0,5*0,5+0,31*1,7+0,66*0,64"krytina oplocení, jih</t>
  </si>
  <si>
    <t>1440617563</t>
  </si>
  <si>
    <t>765111861</t>
  </si>
  <si>
    <t>Demontáž krytiny keramické hřebenů a nároží, sklonu do 30° z hřebenáčů na sucho do suti</t>
  </si>
  <si>
    <t>1195859731</t>
  </si>
  <si>
    <t>https://podminky.urs.cz/item/CS_URS_2021_02/765111861</t>
  </si>
  <si>
    <t>24,2+3,95"hřebenáč</t>
  </si>
  <si>
    <t>6,3+6,3+6,3"nároží</t>
  </si>
  <si>
    <t>9,4"přístřešek u JV fasády</t>
  </si>
  <si>
    <t>431918456</t>
  </si>
  <si>
    <t>49694999</t>
  </si>
  <si>
    <t>-1050907733</t>
  </si>
  <si>
    <t>326,242*1,1 'Přepočtené koeficientem množství</t>
  </si>
  <si>
    <t>1579324888</t>
  </si>
  <si>
    <t>-1211311210</t>
  </si>
  <si>
    <t>766621211</t>
  </si>
  <si>
    <t>Montáž oken dřevěných včetně montáže rámu plochy přes 1 m2 otevíravých do zdiva, výšky do 1,5 m</t>
  </si>
  <si>
    <t>-1340077666</t>
  </si>
  <si>
    <t>https://podminky.urs.cz/item/CS_URS_2021_02/766621211</t>
  </si>
  <si>
    <t>61110010</t>
  </si>
  <si>
    <t>okno dřevěné otevíravé/sklopné dvojsklo přes plochu 1m2 do v 1,5m</t>
  </si>
  <si>
    <t>2026262431</t>
  </si>
  <si>
    <t>"exteriér barva zelená, interiér barva bílá</t>
  </si>
  <si>
    <t>3*0,96*1,44</t>
  </si>
  <si>
    <t>-1047917842</t>
  </si>
  <si>
    <t>R_M54913_1</t>
  </si>
  <si>
    <t>kování okenní půloliva, mosaz, barva kovářská čerň</t>
  </si>
  <si>
    <t>-1904559893</t>
  </si>
  <si>
    <t>333</t>
  </si>
  <si>
    <t>766660002</t>
  </si>
  <si>
    <t>Montáž dveřních křídel dřevěných nebo plastových otevíravých do ocelové zárubně povrchově upravených jednokřídlových, šířky přes 800 mm</t>
  </si>
  <si>
    <t>552765776</t>
  </si>
  <si>
    <t>https://podminky.urs.cz/item/CS_URS_2021_02/766660002</t>
  </si>
  <si>
    <t>2"dveře D2, D3</t>
  </si>
  <si>
    <t>-79648410</t>
  </si>
  <si>
    <t>766660102</t>
  </si>
  <si>
    <t>Montáž dveřních křídel dřevěných nebo plastových otevíravých do dřevěné rámové zárubně povrchově upravených jednokřídlových, šířky přes 800 mm</t>
  </si>
  <si>
    <t>764240364</t>
  </si>
  <si>
    <t>https://podminky.urs.cz/item/CS_URS_2021_02/766660102</t>
  </si>
  <si>
    <t>R_M611732_1</t>
  </si>
  <si>
    <t>dveře jednokřídlé dřevěné plné a nadsvětlíkem max rozměru otvoru 3,3m2; povrchová barva zelená</t>
  </si>
  <si>
    <t>1052859367</t>
  </si>
  <si>
    <t>1"dveře D1</t>
  </si>
  <si>
    <t>R_M611732_2</t>
  </si>
  <si>
    <t>dveře jednokřídlé dřevěné plné a nadsvětlíkem max rozměru otvoru 3,3m2; povrchová barva zelená; vnitřní část dveřního křídla výšky 840 mm samostatně otvíravá; součástí je západka s aretovanou hlavicí a dveřní hák /barva kování kovářská čerň)</t>
  </si>
  <si>
    <t>182138716</t>
  </si>
  <si>
    <t>4"dveře D4</t>
  </si>
  <si>
    <t>766660112</t>
  </si>
  <si>
    <t>Montáž dveřních křídel dřevěných nebo plastových otevíravých do dřevěné rámové zárubně povrchově upravených dvoukřídlových, šířky přes 1450 mm</t>
  </si>
  <si>
    <t>-1918759557</t>
  </si>
  <si>
    <t>https://podminky.urs.cz/item/CS_URS_2021_02/766660112</t>
  </si>
  <si>
    <t>1"dveře D8</t>
  </si>
  <si>
    <t>R_M611732</t>
  </si>
  <si>
    <t>dveře dvoukřídlé plné s nadsvětlíkem nax rozměru otvoru 4,84m2; povrchová batva zelená; součástí je horní a dolní zarážka u aktivního křídla (barva kování kovářská čerň)</t>
  </si>
  <si>
    <t>-423236024</t>
  </si>
  <si>
    <t>1,60*2,98</t>
  </si>
  <si>
    <t>766660194_1</t>
  </si>
  <si>
    <t>Montáž dveřních křídel dřevěných otevíravých do sloupků zděných; dvoukřídlových, šířky přes 1450 mm</t>
  </si>
  <si>
    <t>-432368107</t>
  </si>
  <si>
    <t>R_M61173204</t>
  </si>
  <si>
    <t>dveře dvoukřídlé dřevěné plné 3,35x2,20m; barva zelená, včetně kování (barva kovářská čerň)</t>
  </si>
  <si>
    <t>450803778</t>
  </si>
  <si>
    <t>766660729</t>
  </si>
  <si>
    <t>942401628</t>
  </si>
  <si>
    <t>https://podminky.urs.cz/item/CS_URS_2021_02/766660729</t>
  </si>
  <si>
    <t>1+1+1+4+1"dveře D1, D2, D3</t>
  </si>
  <si>
    <t>R_M54914622</t>
  </si>
  <si>
    <t>kování dveřní vrchní klika včetně štítu a montážního materiálu, barva kovářská čerň</t>
  </si>
  <si>
    <t>729023641</t>
  </si>
  <si>
    <t>766681115</t>
  </si>
  <si>
    <t>Montáž zárubní dřevěných, plastových nebo z lamina rámových, pro dveře jednokřídlové, šířky přes 900 mm</t>
  </si>
  <si>
    <t>-1043068631</t>
  </si>
  <si>
    <t>https://podminky.urs.cz/item/CS_URS_2021_02/766681115</t>
  </si>
  <si>
    <t>1+4"dveře D1, D7</t>
  </si>
  <si>
    <t>R_M61182_1</t>
  </si>
  <si>
    <t>zárubeň jednokřídlá rámová tl 150mm, rozměru 1210/3030mm, s nadsvětlíkem</t>
  </si>
  <si>
    <t>304853566</t>
  </si>
  <si>
    <t>R_M61182_3</t>
  </si>
  <si>
    <t>zárubeň dvoukřídlá rámová tl 150mm, rozměru 1840/2980mm, s nadsvětlíkem</t>
  </si>
  <si>
    <t>-198635550</t>
  </si>
  <si>
    <t>R_M61182_2</t>
  </si>
  <si>
    <t>zárubeň jednokřídlá rámová tl 150mm, rozměru 1210/2980mm, s nadsvětlíkem</t>
  </si>
  <si>
    <t>994580439</t>
  </si>
  <si>
    <t>766694121</t>
  </si>
  <si>
    <t>Montáž ostatních truhlářských konstrukcí parapetních desek dřevěných nebo plastových šířky přes 300 mm, délky do 1000 mm</t>
  </si>
  <si>
    <t>886126336</t>
  </si>
  <si>
    <t>https://podminky.urs.cz/item/CS_URS_2021_02/766694121</t>
  </si>
  <si>
    <t>60794106</t>
  </si>
  <si>
    <t>parapet dřevotřískový vnitřní povrch laminátový š 450mm</t>
  </si>
  <si>
    <t>2131056773</t>
  </si>
  <si>
    <t>3*0,96</t>
  </si>
  <si>
    <t>-970349448</t>
  </si>
  <si>
    <t>1052406506</t>
  </si>
  <si>
    <t>R_766122111</t>
  </si>
  <si>
    <t>Montáž sítě proti hmyzu; napnutov lištách, včetně materiálu</t>
  </si>
  <si>
    <t>-420980457</t>
  </si>
  <si>
    <t>0,6*0,6"výrobek V3</t>
  </si>
  <si>
    <t>R_766660372</t>
  </si>
  <si>
    <t>Montáž dveřních křídel dřevěných posuvných dveří do pojezdu na stěnu výšky přes 2,5 m jednokřídlových, průchozí šířky přes 1200 mm</t>
  </si>
  <si>
    <t>1838122019</t>
  </si>
  <si>
    <t>1"dveře D6</t>
  </si>
  <si>
    <t>R_M61182352</t>
  </si>
  <si>
    <t>kování posuvné pro dveře posuvné na stěnu; horní pojezdová kolejnice se čtyřmi závěsnými koly; spodní pojezdová kolejnice, vodící profily, 2x koncová zarážka proti vyjetí; barva kovářská čerň</t>
  </si>
  <si>
    <t>1788040883</t>
  </si>
  <si>
    <t>R_M611730</t>
  </si>
  <si>
    <t>vrata dřevěná posuvná jednokřídlá 2,84x2,85m; povrchová barva zelená; součástí madlo, petlice a visací zámek; barva kování novářská čerň</t>
  </si>
  <si>
    <t>1798467208</t>
  </si>
  <si>
    <t>766660727</t>
  </si>
  <si>
    <t>Montáž dveřních doplňků dveřního kování interiérového vrchní zástrč</t>
  </si>
  <si>
    <t>1987731697</t>
  </si>
  <si>
    <t>https://podminky.urs.cz/item/CS_URS_2021_02/766660727</t>
  </si>
  <si>
    <t>R_766681121</t>
  </si>
  <si>
    <t>Montáž zárubní dřevěných, rámových, pro dveře dvoukřídlové, rozměru 1140x2980 mm; s nadsvětlíkem</t>
  </si>
  <si>
    <t>1665171918</t>
  </si>
  <si>
    <t>1754078871</t>
  </si>
  <si>
    <t>2*0,96*0,86"okno zámeč. Z3</t>
  </si>
  <si>
    <t>R_M55341010</t>
  </si>
  <si>
    <t>okno ocelové částečně sklopné přes plochu 1m2 do v 1,5m; povrchová úprava zelená (ext+int); lankové ovládání na jednom z křídel</t>
  </si>
  <si>
    <t>1863967302</t>
  </si>
  <si>
    <t>-1728141376</t>
  </si>
  <si>
    <t>1,44*1,44+1,44*0,87+0,96*0,45"okenní mříže m.č. 102A, 103, 108</t>
  </si>
  <si>
    <t>1,1*2,2"dveřní mříž m.č. 101</t>
  </si>
  <si>
    <t>767996805</t>
  </si>
  <si>
    <t>Demontáž ostatních zámečnických konstrukcí o hmotnosti jednotlivých dílů rozebráním přes 500 kg</t>
  </si>
  <si>
    <t>-11598920</t>
  </si>
  <si>
    <t>https://podminky.urs.cz/item/CS_URS_2021_02/767996805</t>
  </si>
  <si>
    <t>1000"demontáž váhy (odhad)</t>
  </si>
  <si>
    <t>-815193593</t>
  </si>
  <si>
    <t>98622744</t>
  </si>
  <si>
    <t>771473810</t>
  </si>
  <si>
    <t>Demontáž soklíků z dlaždic keramických lepených rovných</t>
  </si>
  <si>
    <t>-749403010</t>
  </si>
  <si>
    <t>https://podminky.urs.cz/item/CS_URS_2021_02/771473810</t>
  </si>
  <si>
    <t>2,075+0,3+0,31+3,56+4,36+1,9"m.č. 102A</t>
  </si>
  <si>
    <t>771531841</t>
  </si>
  <si>
    <t>Demontáž podlah z dlaždic cihelných nebo portlanských lepených lepidlem</t>
  </si>
  <si>
    <t>163938070</t>
  </si>
  <si>
    <t>https://podminky.urs.cz/item/CS_URS_2021_02/771531841</t>
  </si>
  <si>
    <t>2,24*5,49+1,15*0,6-1,91*0,51"m.č. 105</t>
  </si>
  <si>
    <t>771553810</t>
  </si>
  <si>
    <t>Demontáž podlah z dlaždic teracových lepených</t>
  </si>
  <si>
    <t>-670023041</t>
  </si>
  <si>
    <t>https://podminky.urs.cz/item/CS_URS_2021_02/771553810</t>
  </si>
  <si>
    <t>"předpoklad dlažby pod PVC</t>
  </si>
  <si>
    <t>1,32*4,36+0,9*0,17+5,35*4,71"m.č. 101, 103</t>
  </si>
  <si>
    <t>771573810</t>
  </si>
  <si>
    <t>Demontáž podlah z dlaždic keramických lepených</t>
  </si>
  <si>
    <t>770689578</t>
  </si>
  <si>
    <t>https://podminky.urs.cz/item/CS_URS_2021_02/771573810</t>
  </si>
  <si>
    <t>3,86*4,36+0,14*0,36+1,04*0,17"m.č. 102, 102A</t>
  </si>
  <si>
    <t>371787418</t>
  </si>
  <si>
    <t>2092010625</t>
  </si>
  <si>
    <t>1332516643</t>
  </si>
  <si>
    <t>20,88*0,75"plocha u SZ strany objektu (žlab)</t>
  </si>
  <si>
    <t>7,72*0,49+10,71*0,52+0,58*0,5+(24,91+1,25)*0,5+(3,35+1,31)*0,5+21,38*0,5+0,57*0,50"okapový chodníl</t>
  </si>
  <si>
    <t>1,2*1,41+2*(1/2)*1,2*1,2"rampa do m.č. 101</t>
  </si>
  <si>
    <t>2,04*1,0+1,41*1,0"stupně do m.č. 108</t>
  </si>
  <si>
    <t>-2094068235</t>
  </si>
  <si>
    <t>58,269</t>
  </si>
  <si>
    <t>776201811</t>
  </si>
  <si>
    <t>Demontáž povlakových podlahovin lepených ručně bez podložky</t>
  </si>
  <si>
    <t>-777132167</t>
  </si>
  <si>
    <t>https://podminky.urs.cz/item/CS_URS_2021_02/776201811</t>
  </si>
  <si>
    <t>0,9*0,17+5,35*4,71"m.č. 103</t>
  </si>
  <si>
    <t>781473810</t>
  </si>
  <si>
    <t>Demontáž obkladů z dlaždic keramických lepených</t>
  </si>
  <si>
    <t>-702095784</t>
  </si>
  <si>
    <t>https://podminky.urs.cz/item/CS_URS_2021_02/781473810</t>
  </si>
  <si>
    <t>1,47*0,45"parapet, m.č. 102A</t>
  </si>
  <si>
    <t>1,44*0,45"parapet, m.č. 103</t>
  </si>
  <si>
    <t>783101201</t>
  </si>
  <si>
    <t>Příprava podkladu truhlářských konstrukcí před provedením nátěru broušení smirkovým papírem nebo plátnem hrubé</t>
  </si>
  <si>
    <t>-605368867</t>
  </si>
  <si>
    <t>https://podminky.urs.cz/item/CS_URS_2021_02/783101201</t>
  </si>
  <si>
    <t>2*(0,9*1,97*2)"dveře D2, D3</t>
  </si>
  <si>
    <t>2*(2*1,35*1,0+1,4*1,0+1,29*1,0+3,5*1,0)"dřevěná část konstrukce boxů pro koně (m.č. 104)</t>
  </si>
  <si>
    <t>2*(3,35*2,2)"dveře D9</t>
  </si>
  <si>
    <t>783106801</t>
  </si>
  <si>
    <t>Odstranění nátěrů z truhlářských konstrukcí obroušením</t>
  </si>
  <si>
    <t>-1823441413</t>
  </si>
  <si>
    <t>https://podminky.urs.cz/item/CS_URS_2021_02/783106801</t>
  </si>
  <si>
    <t>-749576654</t>
  </si>
  <si>
    <t>783117101</t>
  </si>
  <si>
    <t>Krycí nátěr truhlářských konstrukcí jednonásobný syntetický</t>
  </si>
  <si>
    <t>-341835285</t>
  </si>
  <si>
    <t>https://podminky.urs.cz/item/CS_URS_2021_02/783117101</t>
  </si>
  <si>
    <t>-817111524</t>
  </si>
  <si>
    <t>"stěny vikýřů</t>
  </si>
  <si>
    <t>2*(1/2)*1,17*1,3+0,61*0,65</t>
  </si>
  <si>
    <t>"laťování střechy</t>
  </si>
  <si>
    <t>0,15*(2*0,04+2*0,06)*((1/2)*7,44*4,95+((1/2)*3,78*4,91+3,94*4,91+(1/2)*3,79*4,91)+((1/2)*3,78*4,9+0,23*4,9+(1/2)*3,71*4,9))"jižní část</t>
  </si>
  <si>
    <t>0,15*(2*0,04+2*0,06)*(((1/2)*3,67*5,07+20,48*5,07)+((1/2)*3,77*5,07+24,39*5,07))"severní část</t>
  </si>
  <si>
    <t>0,15*(2*0,04+2*0,06)*2*((1/2)*1,0*0,59+1,74*1,0)"vikýř</t>
  </si>
  <si>
    <t>"konstrukce střechy</t>
  </si>
  <si>
    <t>58*2*(2*0,06+2*0,18)*2,7+12*(2*0,005+2*0,05)*1,25+3*(2*0,005+2*0,05)*5,3"orvky krovu KL1, PS1, PS2 (průřez do 120dm2)</t>
  </si>
  <si>
    <t>(2*0,12+2*0,16)*(22*5,15+8*4,0+8*2,7+8*1,5)+(2*0,12+2*0,12)*(6*0,95+2*1,6+1*1,25+2*1,2)"prvky krovu KR1, KR3-KR5, KR6, VK1-VK3 (průřez do 114dm2)</t>
  </si>
  <si>
    <t>(2*0,18+2*0,14)*(12,28+7,69+3,67+6,72+10,36+27,26)+(2*0,12+2*0,2)*4*7,3"prvky krovu PZ, KR2 (průřez do 288dm2)</t>
  </si>
  <si>
    <t>-946987273</t>
  </si>
  <si>
    <t>2*(2*1,97+2*1,0)*(0,05+0,14+0,05)"zámeč. Z1, Z2</t>
  </si>
  <si>
    <t>2*(5,74*2,0+3,51*2,0)-17,78"dřevěná část konstrukce boxů pro koně (m.č.104)</t>
  </si>
  <si>
    <t>783306801</t>
  </si>
  <si>
    <t>Odstranění nátěrů ze zámečnických konstrukcí obroušením</t>
  </si>
  <si>
    <t>1241823719</t>
  </si>
  <si>
    <t>https://podminky.urs.cz/item/CS_URS_2021_02/783306801</t>
  </si>
  <si>
    <t>2*0,08*2,0"sloupky vrat</t>
  </si>
  <si>
    <t>-1605804315</t>
  </si>
  <si>
    <t>1528025250</t>
  </si>
  <si>
    <t>2*(2*1,97+2*1,0)*(0,05+0,14+0,05)"zámeč. Z1, Z2 (barva kovářská čerň)</t>
  </si>
  <si>
    <t>2*(5,74*2,0+3,51*2,0)-17,78"dřevěná část konstrukce boxů pro koně (m.č.104), barva žlutozlatá</t>
  </si>
  <si>
    <t>-1486970648</t>
  </si>
  <si>
    <t>"stropy</t>
  </si>
  <si>
    <t>"stěny interiér</t>
  </si>
  <si>
    <t>(2*3,42+2*5,54)*3,49-(0,96*0,86+1,84*2,98+1,21*2,98)+((2*1,2+2*1,2)*0,25+(2*0,34+2*0,96)*0,32)+(2*2,9+1,84)*0,44+(2*1,21+2,98)*0,43"m.č. 108</t>
  </si>
  <si>
    <t>"stěny exteriér</t>
  </si>
  <si>
    <t>4,02*3,73+6,7*3,99</t>
  </si>
  <si>
    <t>-1,21*3,03-1,84*2,98"otvor</t>
  </si>
  <si>
    <t>10,70*3,44</t>
  </si>
  <si>
    <t>6,72*3,50+20,88*3,73</t>
  </si>
  <si>
    <t>-2,59*2,75-0,96*0,86*2-1,21*2,98*3"otvory</t>
  </si>
  <si>
    <t>27,56*3,97</t>
  </si>
  <si>
    <t>-1,21*2,98"otvor</t>
  </si>
  <si>
    <t>2*(((3,51+2,20)/2)*2,36+2,44*0,44+2,20*1,62+2,44*0,66)+2,44*0,66</t>
  </si>
  <si>
    <t>783826625</t>
  </si>
  <si>
    <t>Hydrofobizační nátěr omítek silikonový, transparentní, povrchů hladkých omítek hladkých, zrnitých tenkovrstvých nebo štukových stupně členitosti 3</t>
  </si>
  <si>
    <t>-867377539</t>
  </si>
  <si>
    <t>https://podminky.urs.cz/item/CS_URS_2021_02/783826625</t>
  </si>
  <si>
    <t>"stěny exteriér (šambrány a římsy)</t>
  </si>
  <si>
    <t>0"šambrány</t>
  </si>
  <si>
    <t>3*(2*0,96+2*1,64)*0,1"šambrány</t>
  </si>
  <si>
    <t>4*(2*0,96+2*1,64)*0,1"šambrány</t>
  </si>
  <si>
    <t>783827127</t>
  </si>
  <si>
    <t>Krycí (ochranný ) nátěr omítek jednonásobný hladkých omítek hladkých, zrnitých tenkovrstvých nebo štukových stupně členitosti 1 a 2 vápenný</t>
  </si>
  <si>
    <t>1537819587</t>
  </si>
  <si>
    <t>https://podminky.urs.cz/item/CS_URS_2021_02/783827127</t>
  </si>
  <si>
    <t>783827147</t>
  </si>
  <si>
    <t>Krycí (ochranný ) nátěr omítek jednonásobný hladkých omítek hladkých, zrnitých tenkovrstvých nebo štukových stupně členitosti 3 vápenný</t>
  </si>
  <si>
    <t>128606182</t>
  </si>
  <si>
    <t>https://podminky.urs.cz/item/CS_URS_2021_02/783827147</t>
  </si>
  <si>
    <t>R_783826401</t>
  </si>
  <si>
    <t>Základní nátěr omítek</t>
  </si>
  <si>
    <t>-1493313769</t>
  </si>
  <si>
    <t>011503000_2</t>
  </si>
  <si>
    <t>-2003447573</t>
  </si>
  <si>
    <t>"zhotovení otisků a šablon halvní římsy před bouráním konstrukcí</t>
  </si>
  <si>
    <t>012203000_2</t>
  </si>
  <si>
    <t>Geodetické práce při provádění stavby SO 02</t>
  </si>
  <si>
    <t>-2003565023</t>
  </si>
  <si>
    <t>013002000_22</t>
  </si>
  <si>
    <t>35502930</t>
  </si>
  <si>
    <t>013254000_2</t>
  </si>
  <si>
    <t>Dokumentace skutečného provedení stavby SO-02</t>
  </si>
  <si>
    <t>-510657793</t>
  </si>
  <si>
    <t>1"dokumentace skutečného provedení stavby vč. dokumentace technických instalací, tisk 6 paré</t>
  </si>
  <si>
    <t>013274000_2</t>
  </si>
  <si>
    <t>Pasportizace objektu před započetím prací SO-02</t>
  </si>
  <si>
    <t>931524204</t>
  </si>
  <si>
    <t>013284000_2</t>
  </si>
  <si>
    <t>Pasportizace objektu po provedení prací SO 02</t>
  </si>
  <si>
    <t>526627160</t>
  </si>
  <si>
    <t>1"podrobná fotodokumentace stavby po dokončení prací</t>
  </si>
  <si>
    <t>013294000_21</t>
  </si>
  <si>
    <t>Dílenská dokumentace pro výplňové konstrukce SO-02</t>
  </si>
  <si>
    <t>-2044850261</t>
  </si>
  <si>
    <t>013294000_22</t>
  </si>
  <si>
    <t>Dílenská dokumentace pro zámečnické výrobky SO-02</t>
  </si>
  <si>
    <t>-984001135</t>
  </si>
  <si>
    <t>013294000_23</t>
  </si>
  <si>
    <t>Dílenská dokumentace střešního vikýře a volského oka SO-02</t>
  </si>
  <si>
    <t>720870412</t>
  </si>
  <si>
    <t>"Dílenská dokumentace - střešní vikýř, volské oko</t>
  </si>
  <si>
    <t>030001000_2</t>
  </si>
  <si>
    <t>Zařízení staveniště SO 02</t>
  </si>
  <si>
    <t>1851649166</t>
  </si>
  <si>
    <t>040001000_2</t>
  </si>
  <si>
    <t>Inženýrská činnost SO 02</t>
  </si>
  <si>
    <t>-318020470</t>
  </si>
  <si>
    <t>044002000_21</t>
  </si>
  <si>
    <t>Revize hromosvod SO 02</t>
  </si>
  <si>
    <t>730508158</t>
  </si>
  <si>
    <t>044002000_22</t>
  </si>
  <si>
    <t>Revize slaboproud SO 02</t>
  </si>
  <si>
    <t>479602060</t>
  </si>
  <si>
    <t>-124650141</t>
  </si>
  <si>
    <t>SO 03 a SO 04 - SO 03 a SO 04 Průjezd a zahrada</t>
  </si>
  <si>
    <t>111211101</t>
  </si>
  <si>
    <t>Odstranění křovin a stromů s odstraněním kořenů ručně průměru kmene do 100 mm jakékoliv plochy v rovině nebo ve svahu o sklonu do 1:5</t>
  </si>
  <si>
    <t>531649836</t>
  </si>
  <si>
    <t>https://podminky.urs.cz/item/CS_URS_2021_02/111211101</t>
  </si>
  <si>
    <t>"odstranění popínavé zeleně, předpoklad 50% zahradní zdi</t>
  </si>
  <si>
    <t>0,5*(1,7+0,65+1,7)*(60,5+11,8+14,8+44,8)</t>
  </si>
  <si>
    <t>111211232</t>
  </si>
  <si>
    <t>Snesení větví stromů na hromady nebo naložení na dopravní prostředek listnatých v rovině nebo ve svahu do 1:3, průměru kmene přes 30 cm</t>
  </si>
  <si>
    <t>-2122627751</t>
  </si>
  <si>
    <t>https://podminky.urs.cz/item/CS_URS_2021_02/111211232</t>
  </si>
  <si>
    <t>111251101</t>
  </si>
  <si>
    <t>Odstranění křovin a stromů s odstraněním kořenů strojně průměru kmene do 100 mm v rovině nebo ve svahu sklonu terénu do 1:5, při celkové ploše do 100 m2</t>
  </si>
  <si>
    <t>1497347651</t>
  </si>
  <si>
    <t>https://podminky.urs.cz/item/CS_URS_2021_02/111251101</t>
  </si>
  <si>
    <t>100"odhad</t>
  </si>
  <si>
    <t>1778727659</t>
  </si>
  <si>
    <t>112101103</t>
  </si>
  <si>
    <t>Odstranění stromů s odřezáním kmene a s odvětvením listnatých, průměru kmene přes 500 do 700 mm</t>
  </si>
  <si>
    <t>-624649872</t>
  </si>
  <si>
    <t>https://podminky.urs.cz/item/CS_URS_2021_02/112101103</t>
  </si>
  <si>
    <t>-1320367446</t>
  </si>
  <si>
    <t>112151113</t>
  </si>
  <si>
    <t>Pokácení stromu směrové v celku s odřezáním kmene a s odvětvením průměru kmene přes 300 do 400 mm</t>
  </si>
  <si>
    <t>178994346</t>
  </si>
  <si>
    <t>https://podminky.urs.cz/item/CS_URS_2021_02/112151113</t>
  </si>
  <si>
    <t>112151116</t>
  </si>
  <si>
    <t>Pokácení stromu směrové v celku s odřezáním kmene a s odvětvením průměru kmene přes 600 do 700 mm</t>
  </si>
  <si>
    <t>-1393280200</t>
  </si>
  <si>
    <t>https://podminky.urs.cz/item/CS_URS_2021_02/112151116</t>
  </si>
  <si>
    <t>-469165748</t>
  </si>
  <si>
    <t>112251103</t>
  </si>
  <si>
    <t>Odstranění pařezů strojně s jejich vykopáním, vytrháním nebo odstřelením průměru přes 500 do 700 mm</t>
  </si>
  <si>
    <t>86661571</t>
  </si>
  <si>
    <t>https://podminky.urs.cz/item/CS_URS_2021_02/112251103</t>
  </si>
  <si>
    <t>113106242</t>
  </si>
  <si>
    <t>Rozebrání dlažeb a dílců vozovek a ploch s přemístěním hmot na skládku na vzdálenost do 3 m nebo s naložením na dopravní prostředek, s jakoukoliv výplní spár strojně plochy jednotlivě přes 200 m2 ze silničních dílců jakýchkoliv rozměrů, s ložem z kameniva nebo živice se spárami zalitými cementovou maltou</t>
  </si>
  <si>
    <t>159683455</t>
  </si>
  <si>
    <t>https://podminky.urs.cz/item/CS_URS_2021_02/113106242</t>
  </si>
  <si>
    <t>"průjezd mezi objekty SO01 a SO02</t>
  </si>
  <si>
    <t>"předpokládaná tloušťka 150 mm</t>
  </si>
  <si>
    <t>44,1*6,1</t>
  </si>
  <si>
    <t>113107124</t>
  </si>
  <si>
    <t>Odstranění podkladů nebo krytů ručně s přemístěním hmot na skládku na vzdálenost do 3 m nebo s naložením na dopravní prostředek z kameniva hrubého drceného, o tl. vrstvy přes 300 do 400 mm</t>
  </si>
  <si>
    <t>-127120275</t>
  </si>
  <si>
    <t>https://podminky.urs.cz/item/CS_URS_2021_02/113107124</t>
  </si>
  <si>
    <t>"předpokládaná tloušťka 400 mm</t>
  </si>
  <si>
    <t>1990955488</t>
  </si>
  <si>
    <t>7,3*2*0,2</t>
  </si>
  <si>
    <t>249197101</t>
  </si>
  <si>
    <t>"vsaky (objekty a jímky)</t>
  </si>
  <si>
    <t>(1,2*1*1*3)+(2,4*2,4*0,84*2)</t>
  </si>
  <si>
    <t>1237381372</t>
  </si>
  <si>
    <t>"drenáž a vsakovací jímka (J roh informačního centra)</t>
  </si>
  <si>
    <t>0,3*0,3*13*2</t>
  </si>
  <si>
    <t>-1055316555</t>
  </si>
  <si>
    <t>"mlatové chodníky</t>
  </si>
  <si>
    <t>0,2*(668,7-166,4-107,3-127,4)*0,45</t>
  </si>
  <si>
    <t>167111101</t>
  </si>
  <si>
    <t>Nakládání, skládání a překládání neulehlého výkopku nebo sypaniny ručně nakládání, z hornin třídy těžitelnosti I, skupiny 1 až 3</t>
  </si>
  <si>
    <t>1210224581</t>
  </si>
  <si>
    <t>https://podminky.urs.cz/item/CS_URS_2021_02/167111101</t>
  </si>
  <si>
    <t>167111121</t>
  </si>
  <si>
    <t>Nakládání, skládání a překládání neulehlého výkopku nebo sypaniny ručně skládání nebo překládání, z hornin třídy těžitelnosti I, skupiny 1 až 3</t>
  </si>
  <si>
    <t>842139375</t>
  </si>
  <si>
    <t>https://podminky.urs.cz/item/CS_URS_2021_02/167111121</t>
  </si>
  <si>
    <t>171151101</t>
  </si>
  <si>
    <t>Hutnění boků násypů z hornin soudržných a sypkých pro jakýkoliv sklon, délku a míru zhutnění svahu</t>
  </si>
  <si>
    <t>1546435552</t>
  </si>
  <si>
    <t>https://podminky.urs.cz/item/CS_URS_2021_02/171151101</t>
  </si>
  <si>
    <t>1200+(2,4*2,4*2)+(1*1)</t>
  </si>
  <si>
    <t>52,1+0,8*25,4"za přístřešekem</t>
  </si>
  <si>
    <t>171151103</t>
  </si>
  <si>
    <t>Uložení sypanin do násypů strojně s rozprostřením sypaniny ve vrstvách a s hrubým urovnáním zhutněných z hornin soudržných jakékoliv třídy těžitelnosti</t>
  </si>
  <si>
    <t>1187985804</t>
  </si>
  <si>
    <t>https://podminky.urs.cz/item/CS_URS_2021_02/171151103</t>
  </si>
  <si>
    <t>1200*0,15+(2,4*2,4*2*0,14)+(1*1*0,2)</t>
  </si>
  <si>
    <t>(52,1*0,52)+(0,5*0,8*25,4)"za přístřešekem</t>
  </si>
  <si>
    <t>181151321</t>
  </si>
  <si>
    <t>Plošná úprava terénu v zemině skupiny 1 až 4 s urovnáním povrchu bez doplnění ornice souvislé plochy přes 500 m2 při nerovnostech terénu přes 100 do 150 mm v rovině nebo na svahu do 1:5</t>
  </si>
  <si>
    <t>-39301789</t>
  </si>
  <si>
    <t>https://podminky.urs.cz/item/CS_URS_2021_02/181151321</t>
  </si>
  <si>
    <t>227290797</t>
  </si>
  <si>
    <t>-1908914297</t>
  </si>
  <si>
    <t>1212,52*0,02 'Přepočtené koeficientem množství</t>
  </si>
  <si>
    <t>1720783775</t>
  </si>
  <si>
    <t>1*1*6*3"vsakovací jímky</t>
  </si>
  <si>
    <t>-1759500979</t>
  </si>
  <si>
    <t>18*1,1845 'Přepočtené koeficientem množství</t>
  </si>
  <si>
    <t>348101140</t>
  </si>
  <si>
    <t>Osazení vrat nebo vrátek k oplocení na sloupky zděné nebo betonové, plochy jednotlivě přes 6 do 8 m2</t>
  </si>
  <si>
    <t>2055406083</t>
  </si>
  <si>
    <t>https://podminky.urs.cz/item/CS_URS_2021_02/348101140</t>
  </si>
  <si>
    <t>1"dveře D16</t>
  </si>
  <si>
    <t>R_M612312_4</t>
  </si>
  <si>
    <t>vrata dřevěná dvoukřídlá 3,2*2,2 m; osazená na tři závěsy</t>
  </si>
  <si>
    <t>-819188428</t>
  </si>
  <si>
    <t>564231111</t>
  </si>
  <si>
    <t>Podklad nebo podsyp ze štěrkopísku ŠP s rozprostřením, vlhčením a zhutněním, po zhutnění tl. 100 mm</t>
  </si>
  <si>
    <t>-1878133834</t>
  </si>
  <si>
    <t>https://podminky.urs.cz/item/CS_URS_2021_02/564231111</t>
  </si>
  <si>
    <t>"zahrada, průjezd</t>
  </si>
  <si>
    <t>(668,7-166,4-107,3-127,4)+122,9</t>
  </si>
  <si>
    <t>359,9-42-34,1</t>
  </si>
  <si>
    <t>408701307</t>
  </si>
  <si>
    <t>-1455927496</t>
  </si>
  <si>
    <t>564750111</t>
  </si>
  <si>
    <t>Podklad nebo kryt z kameniva hrubého drceného vel. 16-32 mm s rozprostřením a zhutněním, po zhutnění tl. 150 mm</t>
  </si>
  <si>
    <t>-1154669070</t>
  </si>
  <si>
    <t>https://podminky.urs.cz/item/CS_URS_2021_02/564750111</t>
  </si>
  <si>
    <t>"ve dvou vrstvách</t>
  </si>
  <si>
    <t>2*(7,1+40,9+3,7+127)</t>
  </si>
  <si>
    <t>2*(359,9-33,9-34,1)</t>
  </si>
  <si>
    <t>564831112</t>
  </si>
  <si>
    <t>Podklad ze štěrkodrti ŠD s rozprostřením a zhutněním, po zhutnění tl. 110 mm</t>
  </si>
  <si>
    <t>787348657</t>
  </si>
  <si>
    <t>https://podminky.urs.cz/item/CS_URS_2021_02/564831112</t>
  </si>
  <si>
    <t>572351111</t>
  </si>
  <si>
    <t>Vyspravení krytu komunikací po překopech inženýrských sítí plochy přes 15 m2 litým asfaltem MA (LA), po zhutnění tl. přes 20 do 40 mm</t>
  </si>
  <si>
    <t>-716874537</t>
  </si>
  <si>
    <t>https://podminky.urs.cz/item/CS_URS_2021_02/572351111</t>
  </si>
  <si>
    <t>2,14+8,3+12,6+6,4"doplnění u průjezdu</t>
  </si>
  <si>
    <t>591111111</t>
  </si>
  <si>
    <t>Kladení dlažby z kostek s provedením lože do tl. 50 mm, s vyplněním spár, s dvojím beraněním a se smetením přebytečného materiálu na krajnici velkých z kamene, do lože z kameniva těženého</t>
  </si>
  <si>
    <t>430458202</t>
  </si>
  <si>
    <t>https://podminky.urs.cz/item/CS_URS_2021_02/591111111</t>
  </si>
  <si>
    <t>58381008</t>
  </si>
  <si>
    <t>kostka dlažební žula velká 15/17</t>
  </si>
  <si>
    <t>811812613</t>
  </si>
  <si>
    <t>359,9*1,01 'Přepočtené koeficientem množství</t>
  </si>
  <si>
    <t>591141111</t>
  </si>
  <si>
    <t>Kladení dlažby z kostek s provedením lože do tl. 50 mm, s vyplněním spár, s dvojím beraněním a se smetením přebytečného materiálu na krajnici velkých z kamene, do lože z cementové malty</t>
  </si>
  <si>
    <t>1056350202</t>
  </si>
  <si>
    <t>https://podminky.urs.cz/item/CS_URS_2021_02/591141111</t>
  </si>
  <si>
    <t>2*48,7*1,0"žlaby</t>
  </si>
  <si>
    <t>2073578768</t>
  </si>
  <si>
    <t>97,4*1,01 'Přepočtené koeficientem množství</t>
  </si>
  <si>
    <t>596811311</t>
  </si>
  <si>
    <t>Kladení velkoformátové dlažby pozemních komunikací a komunikací pro pěší s ložem z kameniva tl. 40 mm, s vyplněním spár, s hutněním, vibrováním a se smetením přebytečného materiálu tl. do 100 mm, velikosti dlaždic do 0,5 m2, pro plochy do 300 m2</t>
  </si>
  <si>
    <t>-1077646613</t>
  </si>
  <si>
    <t>https://podminky.urs.cz/item/CS_URS_2021_02/596811311</t>
  </si>
  <si>
    <t>"uložení kamenných desek přemístěných ze dvora objektu</t>
  </si>
  <si>
    <t>14*1</t>
  </si>
  <si>
    <t>1026502551</t>
  </si>
  <si>
    <t>R_939326</t>
  </si>
  <si>
    <t>Kanalizační vpusť - litinová mříž s rámem</t>
  </si>
  <si>
    <t>-961553913</t>
  </si>
  <si>
    <t>-795279550</t>
  </si>
  <si>
    <t>"zahradní zeď</t>
  </si>
  <si>
    <t>(2,1-0,1)*2*(60,5+11,8+14,8+44,8)"pod mlýnkovou omítku</t>
  </si>
  <si>
    <t>R_6283321</t>
  </si>
  <si>
    <t>Omítka mlýnková (voda+vápno+písek) na zahradní zeď</t>
  </si>
  <si>
    <t>826590550</t>
  </si>
  <si>
    <t>(2,1-0,1)*2*(60,5+11,8+14,8+44,8)</t>
  </si>
  <si>
    <t>R_8971711_1</t>
  </si>
  <si>
    <t>Vsakovací objekt z bloků 2,4*2,4*0,68m, včetně odvětrání DN100, geotextilie a příslušenství</t>
  </si>
  <si>
    <t>-1835468814</t>
  </si>
  <si>
    <t>R_8971711_2</t>
  </si>
  <si>
    <t>Vsakovací objekt z bloků 4,8*2,4*0,68m, včetně odvětrání DN100, geotextilie a příslušenství</t>
  </si>
  <si>
    <t>1651849366</t>
  </si>
  <si>
    <t>916241211</t>
  </si>
  <si>
    <t>Osazení obrubníku kamenného se zřízením lože, s vyplněním a zatřením spár cementovou maltou stojatého bez boční opěry, do lože z kameniva těženého</t>
  </si>
  <si>
    <t>-1478249549</t>
  </si>
  <si>
    <t>https://podminky.urs.cz/item/CS_URS_2021_02/916241211</t>
  </si>
  <si>
    <t>2,6"mezi objekt SO 01 a vstup do zahrady</t>
  </si>
  <si>
    <t>58380374</t>
  </si>
  <si>
    <t>obrubník kamenný žulový přímý 1000x120x250mm</t>
  </si>
  <si>
    <t>-807565906</t>
  </si>
  <si>
    <t>2,6*1,02 'Přepočtené koeficientem množství</t>
  </si>
  <si>
    <t>-1401225363</t>
  </si>
  <si>
    <t>7,3*2</t>
  </si>
  <si>
    <t>962022391</t>
  </si>
  <si>
    <t>Bourání zdiva nadzákladového kamenného na maltu vápennou nebo vápenocementovou, objemu přes 1 m3</t>
  </si>
  <si>
    <t>1194652446</t>
  </si>
  <si>
    <t>https://podminky.urs.cz/item/CS_URS_2021_02/962022391</t>
  </si>
  <si>
    <t>0,7*2,36*0,53+(1,15+1,55)*2,0*0,47+6*0,25*0,5"oplocení SZ</t>
  </si>
  <si>
    <t>(2,8+3,3+1,7+5,5)*0,2*1,5+0,5*0,3*1,5*3+0,47*0,65*1,5*2"oplocení JV</t>
  </si>
  <si>
    <t>0,5*0,5*1,6"oplocení zahrady u objektu SO 01</t>
  </si>
  <si>
    <t>0,65*0,2*(60,5+11,8+14,8+44,8)"vybourání koruny zahradní zdi</t>
  </si>
  <si>
    <t>966071821</t>
  </si>
  <si>
    <t>Rozebrání oplocení z pletiva drátěného se čtvercovými oky, výšky do 1,6 m</t>
  </si>
  <si>
    <t>131671162</t>
  </si>
  <si>
    <t>https://podminky.urs.cz/item/CS_URS_2021_02/966071821</t>
  </si>
  <si>
    <t>2,0+13,5+10,0+22,7+3,8+8,4</t>
  </si>
  <si>
    <t>-1488339071</t>
  </si>
  <si>
    <t>0,95*1,8+3,65*1,8+1,05*1,5+3,1*1,6+2,0*1,6"branky a vrata venkovní</t>
  </si>
  <si>
    <t>R_9163712_1</t>
  </si>
  <si>
    <t>Osazení skrytého zahradního obrubníku z dřevěných prken 25x200mm zarytím včetně začištění</t>
  </si>
  <si>
    <t>953144113</t>
  </si>
  <si>
    <t>118,9+52,2+43,9+45,7</t>
  </si>
  <si>
    <t>60511140</t>
  </si>
  <si>
    <t>řezivo stavební prkna omítaná netříděné tl 25mm dl 2m</t>
  </si>
  <si>
    <t>259681647</t>
  </si>
  <si>
    <t>0,025*0,2*260,70</t>
  </si>
  <si>
    <t>R_9163712_2</t>
  </si>
  <si>
    <t>Osazení skrytého zahradního obrubníku z pásoviny zabetonováním</t>
  </si>
  <si>
    <t>130536093</t>
  </si>
  <si>
    <t>20,5+25,4"s trny</t>
  </si>
  <si>
    <t>R_M13010282</t>
  </si>
  <si>
    <t>tyč ocelová plochá jakost S235JR (11 375) 100x5mm s trny</t>
  </si>
  <si>
    <t>-1124815313</t>
  </si>
  <si>
    <t>"hmotnost 4,30 kg/m, ztratné 2%</t>
  </si>
  <si>
    <t>0,0043*1,02*(20,5+25,4)"s trny</t>
  </si>
  <si>
    <t>R_9852211</t>
  </si>
  <si>
    <t>Vyspravení kamenné zdi</t>
  </si>
  <si>
    <t>-252571425</t>
  </si>
  <si>
    <t>0,65*7,5*(1,25+1,25+0,45)</t>
  </si>
  <si>
    <t>-1606265388</t>
  </si>
  <si>
    <t>1582139249</t>
  </si>
  <si>
    <t>30*340,430</t>
  </si>
  <si>
    <t>997013602</t>
  </si>
  <si>
    <t>Poplatek za uložení stavebního odpadu na skládce (skládkovné) z armovaného betonu zatříděného do Katalogu odpadů pod kódem 17 01 01</t>
  </si>
  <si>
    <t>-1463131766</t>
  </si>
  <si>
    <t>https://podminky.urs.cz/item/CS_URS_2021_02/997013602</t>
  </si>
  <si>
    <t>-290337084</t>
  </si>
  <si>
    <t>-991430124</t>
  </si>
  <si>
    <t>997013655</t>
  </si>
  <si>
    <t>Poplatek za uložení stavebního odpadu na skládce (skládkovné) zeminy a kamení zatříděného do Katalogu odpadů pod kódem 17 05 04</t>
  </si>
  <si>
    <t>391684601</t>
  </si>
  <si>
    <t>https://podminky.urs.cz/item/CS_URS_2021_02/997013655</t>
  </si>
  <si>
    <t>1557170051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</si>
  <si>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</si>
  <si>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</si>
  <si>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-1438173837</t>
  </si>
  <si>
    <t>https://podminky.urs.cz/item/CS_URS_2021_02/998017001</t>
  </si>
  <si>
    <t>0,004+24,27+0,305+9,114+7,452+0,310</t>
  </si>
  <si>
    <t>998223011</t>
  </si>
  <si>
    <t>Přesun hmot pro pozemní komunikace s krytem dlážděným dopravní vzdálenost do 200 m jakékoliv délky objektu</t>
  </si>
  <si>
    <t>242121636</t>
  </si>
  <si>
    <t>https://podminky.urs.cz/item/CS_URS_2021_02/998223011</t>
  </si>
  <si>
    <t>1177,466</t>
  </si>
  <si>
    <t>998231311</t>
  </si>
  <si>
    <t>Přesun hmot pro sadovnické a krajinářské úpravy - strojně dopravní vzdálenost do 5000 m</t>
  </si>
  <si>
    <t>1776167020</t>
  </si>
  <si>
    <t>https://podminky.urs.cz/item/CS_URS_2021_02/998231311</t>
  </si>
  <si>
    <t>0,024</t>
  </si>
  <si>
    <t>765111122</t>
  </si>
  <si>
    <t>Montáž krytiny keramické sklonu do 30° hladké (bobrovky) přes 32 do 40 ks/m2 do malty šupinové krytí</t>
  </si>
  <si>
    <t>1864521117</t>
  </si>
  <si>
    <t>https://podminky.urs.cz/item/CS_URS_2021_02/765111122</t>
  </si>
  <si>
    <t>0,75*(60,5+11,8+14,8+44,8)"na korunu zahradní zdi</t>
  </si>
  <si>
    <t>-970552366</t>
  </si>
  <si>
    <t>98,925*39,14 'Přepočtené koeficientem množství</t>
  </si>
  <si>
    <t>998765101</t>
  </si>
  <si>
    <t>Přesun hmot pro krytiny skládané stanovený z hmotnosti přesunovaného materiálu vodorovná dopravní vzdálenost do 50 m na objektech výšky do 6 m</t>
  </si>
  <si>
    <t>1216787625</t>
  </si>
  <si>
    <t>https://podminky.urs.cz/item/CS_URS_2021_02/998765101</t>
  </si>
  <si>
    <t>735827377</t>
  </si>
  <si>
    <t>R_766821_1</t>
  </si>
  <si>
    <t>Herní prvek - dřevěný kočár</t>
  </si>
  <si>
    <t>-1300492553</t>
  </si>
  <si>
    <t>R_766821_2</t>
  </si>
  <si>
    <t>Herní prvek - dřevěná houpačka</t>
  </si>
  <si>
    <t>-354462722</t>
  </si>
  <si>
    <t>R_766821_3</t>
  </si>
  <si>
    <t>Herní prvek - dřevěná překážka</t>
  </si>
  <si>
    <t>683408254</t>
  </si>
  <si>
    <t>R_766821_4</t>
  </si>
  <si>
    <t>Herní prvek - tampová houpačka</t>
  </si>
  <si>
    <t>-109571384</t>
  </si>
  <si>
    <t>998766101</t>
  </si>
  <si>
    <t>Přesun hmot pro konstrukce truhlářské stanovený z hmotnosti přesunovaného materiálu vodorovná dopravní vzdálenost do 50 m v objektech výšky do 6 m</t>
  </si>
  <si>
    <t>-1285034119</t>
  </si>
  <si>
    <t>https://podminky.urs.cz/item/CS_URS_2021_02/998766101</t>
  </si>
  <si>
    <t>1457321971</t>
  </si>
  <si>
    <t>012203000_3</t>
  </si>
  <si>
    <t>Geodetické práce při provádění stavby SO 03 a SO 04</t>
  </si>
  <si>
    <t>-436519899</t>
  </si>
  <si>
    <t>013254000_3</t>
  </si>
  <si>
    <t>Dokumentace skutečného provedení stavby SO 03 a SO 04</t>
  </si>
  <si>
    <t>433024267</t>
  </si>
  <si>
    <t>013274000_3</t>
  </si>
  <si>
    <t>Pasportizace objektu před započetím prací SO 03 a SO 04</t>
  </si>
  <si>
    <t>-1863686285</t>
  </si>
  <si>
    <t>013284000_3</t>
  </si>
  <si>
    <t>Pasportizace objektu po provedení prací SO 03 a SO 04</t>
  </si>
  <si>
    <t>-2011004011</t>
  </si>
  <si>
    <t>1"podrobná fotodokumentace stavby po provedení prací</t>
  </si>
  <si>
    <t>030001000_3</t>
  </si>
  <si>
    <t>Zařízení staveniště SO 03 a SO 04</t>
  </si>
  <si>
    <t>-1922904525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</si>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</sst>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2151358" TargetMode="External" /><Relationship Id="rId2" Type="http://schemas.openxmlformats.org/officeDocument/2006/relationships/hyperlink" Target="https://podminky.urs.cz/item/CS_URS_2021_02/112251104" TargetMode="External" /><Relationship Id="rId3" Type="http://schemas.openxmlformats.org/officeDocument/2006/relationships/hyperlink" Target="https://podminky.urs.cz/item/CS_URS_2021_02/113202111" TargetMode="External" /><Relationship Id="rId4" Type="http://schemas.openxmlformats.org/officeDocument/2006/relationships/hyperlink" Target="https://podminky.urs.cz/item/CS_URS_2021_02/131251100" TargetMode="External" /><Relationship Id="rId5" Type="http://schemas.openxmlformats.org/officeDocument/2006/relationships/hyperlink" Target="https://podminky.urs.cz/item/CS_URS_2021_02/131251104" TargetMode="External" /><Relationship Id="rId6" Type="http://schemas.openxmlformats.org/officeDocument/2006/relationships/hyperlink" Target="https://podminky.urs.cz/item/CS_URS_2021_02/132212111" TargetMode="External" /><Relationship Id="rId7" Type="http://schemas.openxmlformats.org/officeDocument/2006/relationships/hyperlink" Target="https://podminky.urs.cz/item/CS_URS_2021_02/132212211" TargetMode="External" /><Relationship Id="rId8" Type="http://schemas.openxmlformats.org/officeDocument/2006/relationships/hyperlink" Target="https://podminky.urs.cz/item/CS_URS_2021_02/139751101" TargetMode="External" /><Relationship Id="rId9" Type="http://schemas.openxmlformats.org/officeDocument/2006/relationships/hyperlink" Target="https://podminky.urs.cz/item/CS_URS_2021_02/174111101" TargetMode="External" /><Relationship Id="rId10" Type="http://schemas.openxmlformats.org/officeDocument/2006/relationships/hyperlink" Target="https://podminky.urs.cz/item/CS_URS_2021_02/212572121" TargetMode="External" /><Relationship Id="rId11" Type="http://schemas.openxmlformats.org/officeDocument/2006/relationships/hyperlink" Target="https://podminky.urs.cz/item/CS_URS_2021_02/212755214" TargetMode="External" /><Relationship Id="rId12" Type="http://schemas.openxmlformats.org/officeDocument/2006/relationships/hyperlink" Target="https://podminky.urs.cz/item/CS_URS_2021_02/213141111" TargetMode="External" /><Relationship Id="rId13" Type="http://schemas.openxmlformats.org/officeDocument/2006/relationships/hyperlink" Target="https://podminky.urs.cz/item/CS_URS_2021_02/271532213" TargetMode="External" /><Relationship Id="rId14" Type="http://schemas.openxmlformats.org/officeDocument/2006/relationships/hyperlink" Target="https://podminky.urs.cz/item/CS_URS_2021_02/271562211" TargetMode="External" /><Relationship Id="rId15" Type="http://schemas.openxmlformats.org/officeDocument/2006/relationships/hyperlink" Target="https://podminky.urs.cz/item/CS_URS_2021_02/271572211" TargetMode="External" /><Relationship Id="rId16" Type="http://schemas.openxmlformats.org/officeDocument/2006/relationships/hyperlink" Target="https://podminky.urs.cz/item/CS_URS_2021_02/274313611" TargetMode="External" /><Relationship Id="rId17" Type="http://schemas.openxmlformats.org/officeDocument/2006/relationships/hyperlink" Target="https://podminky.urs.cz/item/CS_URS_2021_02/274351121" TargetMode="External" /><Relationship Id="rId18" Type="http://schemas.openxmlformats.org/officeDocument/2006/relationships/hyperlink" Target="https://podminky.urs.cz/item/CS_URS_2021_02/274351122" TargetMode="External" /><Relationship Id="rId19" Type="http://schemas.openxmlformats.org/officeDocument/2006/relationships/hyperlink" Target="https://podminky.urs.cz/item/CS_URS_2021_02/279113124" TargetMode="External" /><Relationship Id="rId20" Type="http://schemas.openxmlformats.org/officeDocument/2006/relationships/hyperlink" Target="https://podminky.urs.cz/item/CS_URS_2021_02/279361821" TargetMode="External" /><Relationship Id="rId21" Type="http://schemas.openxmlformats.org/officeDocument/2006/relationships/hyperlink" Target="https://podminky.urs.cz/item/CS_URS_2021_02/311101211" TargetMode="External" /><Relationship Id="rId22" Type="http://schemas.openxmlformats.org/officeDocument/2006/relationships/hyperlink" Target="https://podminky.urs.cz/item/CS_URS_2021_02/311101212" TargetMode="External" /><Relationship Id="rId23" Type="http://schemas.openxmlformats.org/officeDocument/2006/relationships/hyperlink" Target="https://podminky.urs.cz/item/CS_URS_2021_02/311213112" TargetMode="External" /><Relationship Id="rId24" Type="http://schemas.openxmlformats.org/officeDocument/2006/relationships/hyperlink" Target="https://podminky.urs.cz/item/CS_URS_2021_02/311213912" TargetMode="External" /><Relationship Id="rId25" Type="http://schemas.openxmlformats.org/officeDocument/2006/relationships/hyperlink" Target="https://podminky.urs.cz/item/CS_URS_2021_02/311231116" TargetMode="External" /><Relationship Id="rId26" Type="http://schemas.openxmlformats.org/officeDocument/2006/relationships/hyperlink" Target="https://podminky.urs.cz/item/CS_URS_2021_02/311237161" TargetMode="External" /><Relationship Id="rId27" Type="http://schemas.openxmlformats.org/officeDocument/2006/relationships/hyperlink" Target="https://podminky.urs.cz/item/CS_URS_2021_02/317168022" TargetMode="External" /><Relationship Id="rId28" Type="http://schemas.openxmlformats.org/officeDocument/2006/relationships/hyperlink" Target="https://podminky.urs.cz/item/CS_URS_2021_02/317168023" TargetMode="External" /><Relationship Id="rId29" Type="http://schemas.openxmlformats.org/officeDocument/2006/relationships/hyperlink" Target="https://podminky.urs.cz/item/CS_URS_2021_02/317168053" TargetMode="External" /><Relationship Id="rId30" Type="http://schemas.openxmlformats.org/officeDocument/2006/relationships/hyperlink" Target="https://podminky.urs.cz/item/CS_URS_2021_02/317231111" TargetMode="External" /><Relationship Id="rId31" Type="http://schemas.openxmlformats.org/officeDocument/2006/relationships/hyperlink" Target="https://podminky.urs.cz/item/CS_URS_2021_02/317234410" TargetMode="External" /><Relationship Id="rId32" Type="http://schemas.openxmlformats.org/officeDocument/2006/relationships/hyperlink" Target="https://podminky.urs.cz/item/CS_URS_2021_02/317944323" TargetMode="External" /><Relationship Id="rId33" Type="http://schemas.openxmlformats.org/officeDocument/2006/relationships/hyperlink" Target="https://podminky.urs.cz/item/CS_URS_2021_02/317998113" TargetMode="External" /><Relationship Id="rId34" Type="http://schemas.openxmlformats.org/officeDocument/2006/relationships/hyperlink" Target="https://podminky.urs.cz/item/CS_URS_2021_02/317998122" TargetMode="External" /><Relationship Id="rId35" Type="http://schemas.openxmlformats.org/officeDocument/2006/relationships/hyperlink" Target="https://podminky.urs.cz/item/CS_URS_2021_02/319231214" TargetMode="External" /><Relationship Id="rId36" Type="http://schemas.openxmlformats.org/officeDocument/2006/relationships/hyperlink" Target="https://podminky.urs.cz/item/CS_URS_2021_02/340239212" TargetMode="External" /><Relationship Id="rId37" Type="http://schemas.openxmlformats.org/officeDocument/2006/relationships/hyperlink" Target="https://podminky.urs.cz/item/CS_URS_2021_02/342244121" TargetMode="External" /><Relationship Id="rId38" Type="http://schemas.openxmlformats.org/officeDocument/2006/relationships/hyperlink" Target="https://podminky.urs.cz/item/CS_URS_2021_02/348101120" TargetMode="External" /><Relationship Id="rId39" Type="http://schemas.openxmlformats.org/officeDocument/2006/relationships/hyperlink" Target="https://podminky.urs.cz/item/CS_URS_2021_02/348101130" TargetMode="External" /><Relationship Id="rId40" Type="http://schemas.openxmlformats.org/officeDocument/2006/relationships/hyperlink" Target="https://podminky.urs.cz/item/CS_URS_2021_02/411238211" TargetMode="External" /><Relationship Id="rId41" Type="http://schemas.openxmlformats.org/officeDocument/2006/relationships/hyperlink" Target="https://podminky.urs.cz/item/CS_URS_2021_02/417321414" TargetMode="External" /><Relationship Id="rId42" Type="http://schemas.openxmlformats.org/officeDocument/2006/relationships/hyperlink" Target="https://podminky.urs.cz/item/CS_URS_2021_02/417351115" TargetMode="External" /><Relationship Id="rId43" Type="http://schemas.openxmlformats.org/officeDocument/2006/relationships/hyperlink" Target="https://podminky.urs.cz/item/CS_URS_2021_02/417351116" TargetMode="External" /><Relationship Id="rId44" Type="http://schemas.openxmlformats.org/officeDocument/2006/relationships/hyperlink" Target="https://podminky.urs.cz/item/CS_URS_2021_02/417361821" TargetMode="External" /><Relationship Id="rId45" Type="http://schemas.openxmlformats.org/officeDocument/2006/relationships/hyperlink" Target="https://podminky.urs.cz/item/CS_URS_2021_02/430321515" TargetMode="External" /><Relationship Id="rId46" Type="http://schemas.openxmlformats.org/officeDocument/2006/relationships/hyperlink" Target="https://podminky.urs.cz/item/CS_URS_2021_02/430362021" TargetMode="External" /><Relationship Id="rId47" Type="http://schemas.openxmlformats.org/officeDocument/2006/relationships/hyperlink" Target="https://podminky.urs.cz/item/CS_URS_2021_02/433351131" TargetMode="External" /><Relationship Id="rId48" Type="http://schemas.openxmlformats.org/officeDocument/2006/relationships/hyperlink" Target="https://podminky.urs.cz/item/CS_URS_2021_02/433351132" TargetMode="External" /><Relationship Id="rId49" Type="http://schemas.openxmlformats.org/officeDocument/2006/relationships/hyperlink" Target="https://podminky.urs.cz/item/CS_URS_2021_02/433351135" TargetMode="External" /><Relationship Id="rId50" Type="http://schemas.openxmlformats.org/officeDocument/2006/relationships/hyperlink" Target="https://podminky.urs.cz/item/CS_URS_2021_02/433351136" TargetMode="External" /><Relationship Id="rId51" Type="http://schemas.openxmlformats.org/officeDocument/2006/relationships/hyperlink" Target="https://podminky.urs.cz/item/CS_URS_2021_02/596211210" TargetMode="External" /><Relationship Id="rId52" Type="http://schemas.openxmlformats.org/officeDocument/2006/relationships/hyperlink" Target="https://podminky.urs.cz/item/CS_URS_2021_02/611131300" TargetMode="External" /><Relationship Id="rId53" Type="http://schemas.openxmlformats.org/officeDocument/2006/relationships/hyperlink" Target="https://podminky.urs.cz/item/CS_URS_2021_02/611311113" TargetMode="External" /><Relationship Id="rId54" Type="http://schemas.openxmlformats.org/officeDocument/2006/relationships/hyperlink" Target="https://podminky.urs.cz/item/CS_URS_2021_02/611311191" TargetMode="External" /><Relationship Id="rId55" Type="http://schemas.openxmlformats.org/officeDocument/2006/relationships/hyperlink" Target="https://podminky.urs.cz/item/CS_URS_2021_02/612131300" TargetMode="External" /><Relationship Id="rId56" Type="http://schemas.openxmlformats.org/officeDocument/2006/relationships/hyperlink" Target="https://podminky.urs.cz/item/CS_URS_2021_02/612311131" TargetMode="External" /><Relationship Id="rId57" Type="http://schemas.openxmlformats.org/officeDocument/2006/relationships/hyperlink" Target="https://podminky.urs.cz/item/CS_URS_2021_02/612311191" TargetMode="External" /><Relationship Id="rId58" Type="http://schemas.openxmlformats.org/officeDocument/2006/relationships/hyperlink" Target="https://podminky.urs.cz/item/CS_URS_2021_02/613311111" TargetMode="External" /><Relationship Id="rId59" Type="http://schemas.openxmlformats.org/officeDocument/2006/relationships/hyperlink" Target="https://podminky.urs.cz/item/CS_URS_2021_02/622131300" TargetMode="External" /><Relationship Id="rId60" Type="http://schemas.openxmlformats.org/officeDocument/2006/relationships/hyperlink" Target="https://podminky.urs.cz/item/CS_URS_2021_02/622311101" TargetMode="External" /><Relationship Id="rId61" Type="http://schemas.openxmlformats.org/officeDocument/2006/relationships/hyperlink" Target="https://podminky.urs.cz/item/CS_URS_2021_02/622311131" TargetMode="External" /><Relationship Id="rId62" Type="http://schemas.openxmlformats.org/officeDocument/2006/relationships/hyperlink" Target="https://podminky.urs.cz/item/CS_URS_2021_02/622311191" TargetMode="External" /><Relationship Id="rId63" Type="http://schemas.openxmlformats.org/officeDocument/2006/relationships/hyperlink" Target="https://podminky.urs.cz/item/CS_URS_2021_02/623311101" TargetMode="External" /><Relationship Id="rId64" Type="http://schemas.openxmlformats.org/officeDocument/2006/relationships/hyperlink" Target="https://podminky.urs.cz/item/CS_URS_2021_02/623311191" TargetMode="External" /><Relationship Id="rId65" Type="http://schemas.openxmlformats.org/officeDocument/2006/relationships/hyperlink" Target="https://podminky.urs.cz/item/CS_URS_2021_02/631311114" TargetMode="External" /><Relationship Id="rId66" Type="http://schemas.openxmlformats.org/officeDocument/2006/relationships/hyperlink" Target="https://podminky.urs.cz/item/CS_URS_2021_02/631311134" TargetMode="External" /><Relationship Id="rId67" Type="http://schemas.openxmlformats.org/officeDocument/2006/relationships/hyperlink" Target="https://podminky.urs.cz/item/CS_URS_2021_02/631319171" TargetMode="External" /><Relationship Id="rId68" Type="http://schemas.openxmlformats.org/officeDocument/2006/relationships/hyperlink" Target="https://podminky.urs.cz/item/CS_URS_2021_02/631319175" TargetMode="External" /><Relationship Id="rId69" Type="http://schemas.openxmlformats.org/officeDocument/2006/relationships/hyperlink" Target="https://podminky.urs.cz/item/CS_URS_2021_02/631319195" TargetMode="External" /><Relationship Id="rId70" Type="http://schemas.openxmlformats.org/officeDocument/2006/relationships/hyperlink" Target="https://podminky.urs.cz/item/CS_URS_2021_02/631362021" TargetMode="External" /><Relationship Id="rId71" Type="http://schemas.openxmlformats.org/officeDocument/2006/relationships/hyperlink" Target="https://podminky.urs.cz/item/CS_URS_2021_02/637311131" TargetMode="External" /><Relationship Id="rId72" Type="http://schemas.openxmlformats.org/officeDocument/2006/relationships/hyperlink" Target="https://podminky.urs.cz/item/CS_URS_2021_02/642942111" TargetMode="External" /><Relationship Id="rId73" Type="http://schemas.openxmlformats.org/officeDocument/2006/relationships/hyperlink" Target="https://podminky.urs.cz/item/CS_URS_2021_02/871171141" TargetMode="External" /><Relationship Id="rId74" Type="http://schemas.openxmlformats.org/officeDocument/2006/relationships/hyperlink" Target="https://podminky.urs.cz/item/CS_URS_2021_02/871265211" TargetMode="External" /><Relationship Id="rId75" Type="http://schemas.openxmlformats.org/officeDocument/2006/relationships/hyperlink" Target="https://podminky.urs.cz/item/CS_URS_2021_02/871275211" TargetMode="External" /><Relationship Id="rId76" Type="http://schemas.openxmlformats.org/officeDocument/2006/relationships/hyperlink" Target="https://podminky.urs.cz/item/CS_URS_2021_02/871315211" TargetMode="External" /><Relationship Id="rId77" Type="http://schemas.openxmlformats.org/officeDocument/2006/relationships/hyperlink" Target="https://podminky.urs.cz/item/CS_URS_2021_02/877315211" TargetMode="External" /><Relationship Id="rId78" Type="http://schemas.openxmlformats.org/officeDocument/2006/relationships/hyperlink" Target="https://podminky.urs.cz/item/CS_URS_2021_02/891152211" TargetMode="External" /><Relationship Id="rId79" Type="http://schemas.openxmlformats.org/officeDocument/2006/relationships/hyperlink" Target="https://podminky.urs.cz/item/CS_URS_2021_02/891181222" TargetMode="External" /><Relationship Id="rId80" Type="http://schemas.openxmlformats.org/officeDocument/2006/relationships/hyperlink" Target="https://podminky.urs.cz/item/CS_URS_2021_02/891269111" TargetMode="External" /><Relationship Id="rId81" Type="http://schemas.openxmlformats.org/officeDocument/2006/relationships/hyperlink" Target="https://podminky.urs.cz/item/CS_URS_2021_02/935113211" TargetMode="External" /><Relationship Id="rId82" Type="http://schemas.openxmlformats.org/officeDocument/2006/relationships/hyperlink" Target="https://podminky.urs.cz/item/CS_URS_2021_02/941111811" TargetMode="External" /><Relationship Id="rId83" Type="http://schemas.openxmlformats.org/officeDocument/2006/relationships/hyperlink" Target="https://podminky.urs.cz/item/CS_URS_2021_02/941211111" TargetMode="External" /><Relationship Id="rId84" Type="http://schemas.openxmlformats.org/officeDocument/2006/relationships/hyperlink" Target="https://podminky.urs.cz/item/CS_URS_2021_02/941211211" TargetMode="External" /><Relationship Id="rId85" Type="http://schemas.openxmlformats.org/officeDocument/2006/relationships/hyperlink" Target="https://podminky.urs.cz/item/CS_URS_2021_02/944511111" TargetMode="External" /><Relationship Id="rId86" Type="http://schemas.openxmlformats.org/officeDocument/2006/relationships/hyperlink" Target="https://podminky.urs.cz/item/CS_URS_2021_02/944511211" TargetMode="External" /><Relationship Id="rId87" Type="http://schemas.openxmlformats.org/officeDocument/2006/relationships/hyperlink" Target="https://podminky.urs.cz/item/CS_URS_2021_02/944511811" TargetMode="External" /><Relationship Id="rId88" Type="http://schemas.openxmlformats.org/officeDocument/2006/relationships/hyperlink" Target="https://podminky.urs.cz/item/CS_URS_2021_02/946111111" TargetMode="External" /><Relationship Id="rId89" Type="http://schemas.openxmlformats.org/officeDocument/2006/relationships/hyperlink" Target="https://podminky.urs.cz/item/CS_URS_2021_02/946111211" TargetMode="External" /><Relationship Id="rId90" Type="http://schemas.openxmlformats.org/officeDocument/2006/relationships/hyperlink" Target="https://podminky.urs.cz/item/CS_URS_2021_02/946111811" TargetMode="External" /><Relationship Id="rId91" Type="http://schemas.openxmlformats.org/officeDocument/2006/relationships/hyperlink" Target="https://podminky.urs.cz/item/CS_URS_2021_02/971033581" TargetMode="External" /><Relationship Id="rId92" Type="http://schemas.openxmlformats.org/officeDocument/2006/relationships/hyperlink" Target="https://podminky.urs.cz/item/CS_URS_2021_02/971033681" TargetMode="External" /><Relationship Id="rId93" Type="http://schemas.openxmlformats.org/officeDocument/2006/relationships/hyperlink" Target="https://podminky.urs.cz/item/CS_URS_2021_02/973031151" TargetMode="External" /><Relationship Id="rId94" Type="http://schemas.openxmlformats.org/officeDocument/2006/relationships/hyperlink" Target="https://podminky.urs.cz/item/CS_URS_2021_02/974031664" TargetMode="External" /><Relationship Id="rId95" Type="http://schemas.openxmlformats.org/officeDocument/2006/relationships/hyperlink" Target="https://podminky.urs.cz/item/CS_URS_2021_02/977151125" TargetMode="External" /><Relationship Id="rId96" Type="http://schemas.openxmlformats.org/officeDocument/2006/relationships/hyperlink" Target="https://podminky.urs.cz/item/CS_URS_2021_02/977151218" TargetMode="External" /><Relationship Id="rId97" Type="http://schemas.openxmlformats.org/officeDocument/2006/relationships/hyperlink" Target="https://podminky.urs.cz/item/CS_URS_2021_02/978011191" TargetMode="External" /><Relationship Id="rId98" Type="http://schemas.openxmlformats.org/officeDocument/2006/relationships/hyperlink" Target="https://podminky.urs.cz/item/CS_URS_2021_02/978013191" TargetMode="External" /><Relationship Id="rId99" Type="http://schemas.openxmlformats.org/officeDocument/2006/relationships/hyperlink" Target="https://podminky.urs.cz/item/CS_URS_2021_02/978015391" TargetMode="External" /><Relationship Id="rId100" Type="http://schemas.openxmlformats.org/officeDocument/2006/relationships/hyperlink" Target="https://podminky.urs.cz/item/CS_URS_2021_02/981011315" TargetMode="External" /><Relationship Id="rId101" Type="http://schemas.openxmlformats.org/officeDocument/2006/relationships/hyperlink" Target="https://podminky.urs.cz/item/CS_URS_2021_02/961044111" TargetMode="External" /><Relationship Id="rId102" Type="http://schemas.openxmlformats.org/officeDocument/2006/relationships/hyperlink" Target="https://podminky.urs.cz/item/CS_URS_2021_02/961055111" TargetMode="External" /><Relationship Id="rId103" Type="http://schemas.openxmlformats.org/officeDocument/2006/relationships/hyperlink" Target="https://podminky.urs.cz/item/CS_URS_2021_02/962032231" TargetMode="External" /><Relationship Id="rId104" Type="http://schemas.openxmlformats.org/officeDocument/2006/relationships/hyperlink" Target="https://podminky.urs.cz/item/CS_URS_2021_02/962032631" TargetMode="External" /><Relationship Id="rId105" Type="http://schemas.openxmlformats.org/officeDocument/2006/relationships/hyperlink" Target="https://podminky.urs.cz/item/CS_URS_2021_02/962081131" TargetMode="External" /><Relationship Id="rId106" Type="http://schemas.openxmlformats.org/officeDocument/2006/relationships/hyperlink" Target="https://podminky.urs.cz/item/CS_URS_2021_02/964051111" TargetMode="External" /><Relationship Id="rId107" Type="http://schemas.openxmlformats.org/officeDocument/2006/relationships/hyperlink" Target="https://podminky.urs.cz/item/CS_URS_2021_02/965042141" TargetMode="External" /><Relationship Id="rId108" Type="http://schemas.openxmlformats.org/officeDocument/2006/relationships/hyperlink" Target="https://podminky.urs.cz/item/CS_URS_2021_02/965042241" TargetMode="External" /><Relationship Id="rId109" Type="http://schemas.openxmlformats.org/officeDocument/2006/relationships/hyperlink" Target="https://podminky.urs.cz/item/CS_URS_2021_02/966051111" TargetMode="External" /><Relationship Id="rId110" Type="http://schemas.openxmlformats.org/officeDocument/2006/relationships/hyperlink" Target="https://podminky.urs.cz/item/CS_URS_2021_02/968062354" TargetMode="External" /><Relationship Id="rId111" Type="http://schemas.openxmlformats.org/officeDocument/2006/relationships/hyperlink" Target="https://podminky.urs.cz/item/CS_URS_2021_02/968062356" TargetMode="External" /><Relationship Id="rId112" Type="http://schemas.openxmlformats.org/officeDocument/2006/relationships/hyperlink" Target="https://podminky.urs.cz/item/CS_URS_2021_02/968062455" TargetMode="External" /><Relationship Id="rId113" Type="http://schemas.openxmlformats.org/officeDocument/2006/relationships/hyperlink" Target="https://podminky.urs.cz/item/CS_URS_2021_02/968062456" TargetMode="External" /><Relationship Id="rId114" Type="http://schemas.openxmlformats.org/officeDocument/2006/relationships/hyperlink" Target="https://podminky.urs.cz/item/CS_URS_2021_02/968062558" TargetMode="External" /><Relationship Id="rId115" Type="http://schemas.openxmlformats.org/officeDocument/2006/relationships/hyperlink" Target="https://podminky.urs.cz/item/CS_URS_2021_02/968062559" TargetMode="External" /><Relationship Id="rId116" Type="http://schemas.openxmlformats.org/officeDocument/2006/relationships/hyperlink" Target="https://podminky.urs.cz/item/CS_URS_2021_02/968072558" TargetMode="External" /><Relationship Id="rId117" Type="http://schemas.openxmlformats.org/officeDocument/2006/relationships/hyperlink" Target="https://podminky.urs.cz/item/CS_URS_2021_02/997013501" TargetMode="External" /><Relationship Id="rId118" Type="http://schemas.openxmlformats.org/officeDocument/2006/relationships/hyperlink" Target="https://podminky.urs.cz/item/CS_URS_2021_02/997013509" TargetMode="External" /><Relationship Id="rId119" Type="http://schemas.openxmlformats.org/officeDocument/2006/relationships/hyperlink" Target="https://podminky.urs.cz/item/CS_URS_2021_02/997013607" TargetMode="External" /><Relationship Id="rId120" Type="http://schemas.openxmlformats.org/officeDocument/2006/relationships/hyperlink" Target="https://podminky.urs.cz/item/CS_URS_2021_02/997013609" TargetMode="External" /><Relationship Id="rId121" Type="http://schemas.openxmlformats.org/officeDocument/2006/relationships/hyperlink" Target="https://podminky.urs.cz/item/CS_URS_2021_02/997013631" TargetMode="External" /><Relationship Id="rId122" Type="http://schemas.openxmlformats.org/officeDocument/2006/relationships/hyperlink" Target="https://podminky.urs.cz/item/CS_URS_2021_02/997013811" TargetMode="External" /><Relationship Id="rId123" Type="http://schemas.openxmlformats.org/officeDocument/2006/relationships/hyperlink" Target="https://podminky.urs.cz/item/CS_URS_2021_02/997013813" TargetMode="External" /><Relationship Id="rId124" Type="http://schemas.openxmlformats.org/officeDocument/2006/relationships/hyperlink" Target="https://podminky.urs.cz/item/CS_URS_2021_02/997013821" TargetMode="External" /><Relationship Id="rId125" Type="http://schemas.openxmlformats.org/officeDocument/2006/relationships/hyperlink" Target="https://podminky.urs.cz/item/CS_URS_2021_02/998017002" TargetMode="External" /><Relationship Id="rId126" Type="http://schemas.openxmlformats.org/officeDocument/2006/relationships/hyperlink" Target="https://podminky.urs.cz/item/CS_URS_2021_02/711111001" TargetMode="External" /><Relationship Id="rId127" Type="http://schemas.openxmlformats.org/officeDocument/2006/relationships/hyperlink" Target="https://podminky.urs.cz/item/CS_URS_2021_02/711112001" TargetMode="External" /><Relationship Id="rId128" Type="http://schemas.openxmlformats.org/officeDocument/2006/relationships/hyperlink" Target="https://podminky.urs.cz/item/CS_URS_2021_02/711141559" TargetMode="External" /><Relationship Id="rId129" Type="http://schemas.openxmlformats.org/officeDocument/2006/relationships/hyperlink" Target="https://podminky.urs.cz/item/CS_URS_2021_02/711142559" TargetMode="External" /><Relationship Id="rId130" Type="http://schemas.openxmlformats.org/officeDocument/2006/relationships/hyperlink" Target="https://podminky.urs.cz/item/CS_URS_2021_02/711161222" TargetMode="External" /><Relationship Id="rId131" Type="http://schemas.openxmlformats.org/officeDocument/2006/relationships/hyperlink" Target="https://podminky.urs.cz/item/CS_URS_2021_02/711491176" TargetMode="External" /><Relationship Id="rId132" Type="http://schemas.openxmlformats.org/officeDocument/2006/relationships/hyperlink" Target="https://podminky.urs.cz/item/CS_URS_2021_02/711491471" TargetMode="External" /><Relationship Id="rId133" Type="http://schemas.openxmlformats.org/officeDocument/2006/relationships/hyperlink" Target="https://podminky.urs.cz/item/CS_URS_2021_02/998711102" TargetMode="External" /><Relationship Id="rId134" Type="http://schemas.openxmlformats.org/officeDocument/2006/relationships/hyperlink" Target="https://podminky.urs.cz/item/CS_URS_2021_02/998711181" TargetMode="External" /><Relationship Id="rId135" Type="http://schemas.openxmlformats.org/officeDocument/2006/relationships/hyperlink" Target="https://podminky.urs.cz/item/CS_URS_2021_02/713111111" TargetMode="External" /><Relationship Id="rId136" Type="http://schemas.openxmlformats.org/officeDocument/2006/relationships/hyperlink" Target="https://podminky.urs.cz/item/CS_URS_2021_02/713121111" TargetMode="External" /><Relationship Id="rId137" Type="http://schemas.openxmlformats.org/officeDocument/2006/relationships/hyperlink" Target="https://podminky.urs.cz/item/CS_URS_2021_02/713121111" TargetMode="External" /><Relationship Id="rId138" Type="http://schemas.openxmlformats.org/officeDocument/2006/relationships/hyperlink" Target="https://podminky.urs.cz/item/CS_URS_2021_02/713121121" TargetMode="External" /><Relationship Id="rId139" Type="http://schemas.openxmlformats.org/officeDocument/2006/relationships/hyperlink" Target="https://podminky.urs.cz/item/CS_URS_2021_02/713131151" TargetMode="External" /><Relationship Id="rId140" Type="http://schemas.openxmlformats.org/officeDocument/2006/relationships/hyperlink" Target="https://podminky.urs.cz/item/CS_URS_2021_02/713151121" TargetMode="External" /><Relationship Id="rId141" Type="http://schemas.openxmlformats.org/officeDocument/2006/relationships/hyperlink" Target="https://podminky.urs.cz/item/CS_URS_2021_02/713191132" TargetMode="External" /><Relationship Id="rId142" Type="http://schemas.openxmlformats.org/officeDocument/2006/relationships/hyperlink" Target="https://podminky.urs.cz/item/CS_URS_2021_02/713471211" TargetMode="External" /><Relationship Id="rId143" Type="http://schemas.openxmlformats.org/officeDocument/2006/relationships/hyperlink" Target="https://podminky.urs.cz/item/CS_URS_2021_02/998713102" TargetMode="External" /><Relationship Id="rId144" Type="http://schemas.openxmlformats.org/officeDocument/2006/relationships/hyperlink" Target="https://podminky.urs.cz/item/CS_URS_2021_02/998713181" TargetMode="External" /><Relationship Id="rId145" Type="http://schemas.openxmlformats.org/officeDocument/2006/relationships/hyperlink" Target="https://podminky.urs.cz/item/CS_URS_2021_02/721171803" TargetMode="External" /><Relationship Id="rId146" Type="http://schemas.openxmlformats.org/officeDocument/2006/relationships/hyperlink" Target="https://podminky.urs.cz/item/CS_URS_2021_02/721173724" TargetMode="External" /><Relationship Id="rId147" Type="http://schemas.openxmlformats.org/officeDocument/2006/relationships/hyperlink" Target="https://podminky.urs.cz/item/CS_URS_2021_02/721174005" TargetMode="External" /><Relationship Id="rId148" Type="http://schemas.openxmlformats.org/officeDocument/2006/relationships/hyperlink" Target="https://podminky.urs.cz/item/CS_URS_2021_02/721174042" TargetMode="External" /><Relationship Id="rId149" Type="http://schemas.openxmlformats.org/officeDocument/2006/relationships/hyperlink" Target="https://podminky.urs.cz/item/CS_URS_2021_02/721174043" TargetMode="External" /><Relationship Id="rId150" Type="http://schemas.openxmlformats.org/officeDocument/2006/relationships/hyperlink" Target="https://podminky.urs.cz/item/CS_URS_2021_02/721175201" TargetMode="External" /><Relationship Id="rId151" Type="http://schemas.openxmlformats.org/officeDocument/2006/relationships/hyperlink" Target="https://podminky.urs.cz/item/CS_URS_2021_02/721210812" TargetMode="External" /><Relationship Id="rId152" Type="http://schemas.openxmlformats.org/officeDocument/2006/relationships/hyperlink" Target="https://podminky.urs.cz/item/CS_URS_2021_02/721242105" TargetMode="External" /><Relationship Id="rId153" Type="http://schemas.openxmlformats.org/officeDocument/2006/relationships/hyperlink" Target="https://podminky.urs.cz/item/CS_URS_2021_02/721273153" TargetMode="External" /><Relationship Id="rId154" Type="http://schemas.openxmlformats.org/officeDocument/2006/relationships/hyperlink" Target="https://podminky.urs.cz/item/CS_URS_2021_02/721279126" TargetMode="External" /><Relationship Id="rId155" Type="http://schemas.openxmlformats.org/officeDocument/2006/relationships/hyperlink" Target="https://podminky.urs.cz/item/CS_URS_2021_02/998721102" TargetMode="External" /><Relationship Id="rId156" Type="http://schemas.openxmlformats.org/officeDocument/2006/relationships/hyperlink" Target="https://podminky.urs.cz/item/CS_URS_2021_02/998721181" TargetMode="External" /><Relationship Id="rId157" Type="http://schemas.openxmlformats.org/officeDocument/2006/relationships/hyperlink" Target="https://podminky.urs.cz/item/CS_URS_2021_02/722170801" TargetMode="External" /><Relationship Id="rId158" Type="http://schemas.openxmlformats.org/officeDocument/2006/relationships/hyperlink" Target="https://podminky.urs.cz/item/CS_URS_2021_02/722174002" TargetMode="External" /><Relationship Id="rId159" Type="http://schemas.openxmlformats.org/officeDocument/2006/relationships/hyperlink" Target="https://podminky.urs.cz/item/CS_URS_2021_02/722174003" TargetMode="External" /><Relationship Id="rId160" Type="http://schemas.openxmlformats.org/officeDocument/2006/relationships/hyperlink" Target="https://podminky.urs.cz/item/CS_URS_2021_02/722174004" TargetMode="External" /><Relationship Id="rId161" Type="http://schemas.openxmlformats.org/officeDocument/2006/relationships/hyperlink" Target="https://podminky.urs.cz/item/CS_URS_2021_02/722174022" TargetMode="External" /><Relationship Id="rId162" Type="http://schemas.openxmlformats.org/officeDocument/2006/relationships/hyperlink" Target="https://podminky.urs.cz/item/CS_URS_2021_02/722174023" TargetMode="External" /><Relationship Id="rId163" Type="http://schemas.openxmlformats.org/officeDocument/2006/relationships/hyperlink" Target="https://podminky.urs.cz/item/CS_URS_2021_02/998722102" TargetMode="External" /><Relationship Id="rId164" Type="http://schemas.openxmlformats.org/officeDocument/2006/relationships/hyperlink" Target="https://podminky.urs.cz/item/CS_URS_2021_02/998722181" TargetMode="External" /><Relationship Id="rId165" Type="http://schemas.openxmlformats.org/officeDocument/2006/relationships/hyperlink" Target="https://podminky.urs.cz/item/CS_URS_2021_02/722260801" TargetMode="External" /><Relationship Id="rId166" Type="http://schemas.openxmlformats.org/officeDocument/2006/relationships/hyperlink" Target="https://podminky.urs.cz/item/CS_URS_2021_02/725110811" TargetMode="External" /><Relationship Id="rId167" Type="http://schemas.openxmlformats.org/officeDocument/2006/relationships/hyperlink" Target="https://podminky.urs.cz/item/CS_URS_2021_02/725210826" TargetMode="External" /><Relationship Id="rId168" Type="http://schemas.openxmlformats.org/officeDocument/2006/relationships/hyperlink" Target="https://podminky.urs.cz/item/CS_URS_2021_02/725211602" TargetMode="External" /><Relationship Id="rId169" Type="http://schemas.openxmlformats.org/officeDocument/2006/relationships/hyperlink" Target="https://podminky.urs.cz/item/CS_URS_2021_02/725291511" TargetMode="External" /><Relationship Id="rId170" Type="http://schemas.openxmlformats.org/officeDocument/2006/relationships/hyperlink" Target="https://podminky.urs.cz/item/CS_URS_2021_02/725291521" TargetMode="External" /><Relationship Id="rId171" Type="http://schemas.openxmlformats.org/officeDocument/2006/relationships/hyperlink" Target="https://podminky.urs.cz/item/CS_URS_2021_02/725291531" TargetMode="External" /><Relationship Id="rId172" Type="http://schemas.openxmlformats.org/officeDocument/2006/relationships/hyperlink" Target="https://podminky.urs.cz/item/CS_URS_2021_02/725291712" TargetMode="External" /><Relationship Id="rId173" Type="http://schemas.openxmlformats.org/officeDocument/2006/relationships/hyperlink" Target="https://podminky.urs.cz/item/CS_URS_2021_02/725291722" TargetMode="External" /><Relationship Id="rId174" Type="http://schemas.openxmlformats.org/officeDocument/2006/relationships/hyperlink" Target="https://podminky.urs.cz/item/CS_URS_2021_02/998725102" TargetMode="External" /><Relationship Id="rId175" Type="http://schemas.openxmlformats.org/officeDocument/2006/relationships/hyperlink" Target="https://podminky.urs.cz/item/CS_URS_2021_02/998725181" TargetMode="External" /><Relationship Id="rId176" Type="http://schemas.openxmlformats.org/officeDocument/2006/relationships/hyperlink" Target="https://podminky.urs.cz/item/CS_URS_2021_02/725530811" TargetMode="External" /><Relationship Id="rId177" Type="http://schemas.openxmlformats.org/officeDocument/2006/relationships/hyperlink" Target="https://podminky.urs.cz/item/CS_URS_2021_02/725980123" TargetMode="External" /><Relationship Id="rId178" Type="http://schemas.openxmlformats.org/officeDocument/2006/relationships/hyperlink" Target="https://podminky.urs.cz/item/CS_URS_2021_02/741120001" TargetMode="External" /><Relationship Id="rId179" Type="http://schemas.openxmlformats.org/officeDocument/2006/relationships/hyperlink" Target="https://podminky.urs.cz/item/CS_URS_2021_02/741125821" TargetMode="External" /><Relationship Id="rId180" Type="http://schemas.openxmlformats.org/officeDocument/2006/relationships/hyperlink" Target="https://podminky.urs.cz/item/CS_URS_2021_02/741125841" TargetMode="External" /><Relationship Id="rId181" Type="http://schemas.openxmlformats.org/officeDocument/2006/relationships/hyperlink" Target="https://podminky.urs.cz/item/CS_URS_2021_02/741211811" TargetMode="External" /><Relationship Id="rId182" Type="http://schemas.openxmlformats.org/officeDocument/2006/relationships/hyperlink" Target="https://podminky.urs.cz/item/CS_URS_2021_02/741211813" TargetMode="External" /><Relationship Id="rId183" Type="http://schemas.openxmlformats.org/officeDocument/2006/relationships/hyperlink" Target="https://podminky.urs.cz/item/CS_URS_2021_02/741310201" TargetMode="External" /><Relationship Id="rId184" Type="http://schemas.openxmlformats.org/officeDocument/2006/relationships/hyperlink" Target="https://podminky.urs.cz/item/CS_URS_2021_02/741311001" TargetMode="External" /><Relationship Id="rId185" Type="http://schemas.openxmlformats.org/officeDocument/2006/relationships/hyperlink" Target="https://podminky.urs.cz/item/CS_URS_2021_02/741311002" TargetMode="External" /><Relationship Id="rId186" Type="http://schemas.openxmlformats.org/officeDocument/2006/relationships/hyperlink" Target="https://podminky.urs.cz/item/CS_URS_2021_02/741311004" TargetMode="External" /><Relationship Id="rId187" Type="http://schemas.openxmlformats.org/officeDocument/2006/relationships/hyperlink" Target="https://podminky.urs.cz/item/CS_URS_2021_02/741311815" TargetMode="External" /><Relationship Id="rId188" Type="http://schemas.openxmlformats.org/officeDocument/2006/relationships/hyperlink" Target="https://podminky.urs.cz/item/CS_URS_2021_02/741313041" TargetMode="External" /><Relationship Id="rId189" Type="http://schemas.openxmlformats.org/officeDocument/2006/relationships/hyperlink" Target="https://podminky.urs.cz/item/CS_URS_2021_02/741313082" TargetMode="External" /><Relationship Id="rId190" Type="http://schemas.openxmlformats.org/officeDocument/2006/relationships/hyperlink" Target="https://podminky.urs.cz/item/CS_URS_2021_02/741315823" TargetMode="External" /><Relationship Id="rId191" Type="http://schemas.openxmlformats.org/officeDocument/2006/relationships/hyperlink" Target="https://podminky.urs.cz/item/CS_URS_2021_02/741325861" TargetMode="External" /><Relationship Id="rId192" Type="http://schemas.openxmlformats.org/officeDocument/2006/relationships/hyperlink" Target="https://podminky.urs.cz/item/CS_URS_2021_02/741371823" TargetMode="External" /><Relationship Id="rId193" Type="http://schemas.openxmlformats.org/officeDocument/2006/relationships/hyperlink" Target="https://podminky.urs.cz/item/CS_URS_2021_02/741371861" TargetMode="External" /><Relationship Id="rId194" Type="http://schemas.openxmlformats.org/officeDocument/2006/relationships/hyperlink" Target="https://podminky.urs.cz/item/CS_URS_2021_02/741410001" TargetMode="External" /><Relationship Id="rId195" Type="http://schemas.openxmlformats.org/officeDocument/2006/relationships/hyperlink" Target="https://podminky.urs.cz/item/CS_URS_2021_02/741420001" TargetMode="External" /><Relationship Id="rId196" Type="http://schemas.openxmlformats.org/officeDocument/2006/relationships/hyperlink" Target="https://podminky.urs.cz/item/CS_URS_2021_02/741420022" TargetMode="External" /><Relationship Id="rId197" Type="http://schemas.openxmlformats.org/officeDocument/2006/relationships/hyperlink" Target="https://podminky.urs.cz/item/CS_URS_2021_02/741420051" TargetMode="External" /><Relationship Id="rId198" Type="http://schemas.openxmlformats.org/officeDocument/2006/relationships/hyperlink" Target="https://podminky.urs.cz/item/CS_URS_2021_02/741430002" TargetMode="External" /><Relationship Id="rId199" Type="http://schemas.openxmlformats.org/officeDocument/2006/relationships/hyperlink" Target="https://podminky.urs.cz/item/CS_URS_2021_02/741911851" TargetMode="External" /><Relationship Id="rId200" Type="http://schemas.openxmlformats.org/officeDocument/2006/relationships/hyperlink" Target="https://podminky.urs.cz/item/CS_URS_2021_02/742210121" TargetMode="External" /><Relationship Id="rId201" Type="http://schemas.openxmlformats.org/officeDocument/2006/relationships/hyperlink" Target="https://podminky.urs.cz/item/CS_URS_2021_02/998741102" TargetMode="External" /><Relationship Id="rId202" Type="http://schemas.openxmlformats.org/officeDocument/2006/relationships/hyperlink" Target="https://podminky.urs.cz/item/CS_URS_2021_02/998741181" TargetMode="External" /><Relationship Id="rId203" Type="http://schemas.openxmlformats.org/officeDocument/2006/relationships/hyperlink" Target="https://podminky.urs.cz/item/CS_URS_2021_02/741120001" TargetMode="External" /><Relationship Id="rId204" Type="http://schemas.openxmlformats.org/officeDocument/2006/relationships/hyperlink" Target="https://podminky.urs.cz/item/CS_URS_2021_02/998742101" TargetMode="External" /><Relationship Id="rId205" Type="http://schemas.openxmlformats.org/officeDocument/2006/relationships/hyperlink" Target="https://podminky.urs.cz/item/CS_URS_2021_02/998742181" TargetMode="External" /><Relationship Id="rId206" Type="http://schemas.openxmlformats.org/officeDocument/2006/relationships/hyperlink" Target="https://podminky.urs.cz/item/CS_URS_2021_02/751322111" TargetMode="External" /><Relationship Id="rId207" Type="http://schemas.openxmlformats.org/officeDocument/2006/relationships/hyperlink" Target="https://podminky.urs.cz/item/CS_URS_2021_02/751377012" TargetMode="External" /><Relationship Id="rId208" Type="http://schemas.openxmlformats.org/officeDocument/2006/relationships/hyperlink" Target="https://podminky.urs.cz/item/CS_URS_2021_02/751398832" TargetMode="External" /><Relationship Id="rId209" Type="http://schemas.openxmlformats.org/officeDocument/2006/relationships/hyperlink" Target="https://podminky.urs.cz/item/CS_URS_2021_02/998751101" TargetMode="External" /><Relationship Id="rId210" Type="http://schemas.openxmlformats.org/officeDocument/2006/relationships/hyperlink" Target="https://podminky.urs.cz/item/CS_URS_2021_02/998751181" TargetMode="External" /><Relationship Id="rId211" Type="http://schemas.openxmlformats.org/officeDocument/2006/relationships/hyperlink" Target="https://podminky.urs.cz/item/CS_URS_2021_02/762085103" TargetMode="External" /><Relationship Id="rId212" Type="http://schemas.openxmlformats.org/officeDocument/2006/relationships/hyperlink" Target="https://podminky.urs.cz/item/CS_URS_2021_02/762085112" TargetMode="External" /><Relationship Id="rId213" Type="http://schemas.openxmlformats.org/officeDocument/2006/relationships/hyperlink" Target="https://podminky.urs.cz/item/CS_URS_2021_02/762111811" TargetMode="External" /><Relationship Id="rId214" Type="http://schemas.openxmlformats.org/officeDocument/2006/relationships/hyperlink" Target="https://podminky.urs.cz/item/CS_URS_2021_02/762112811" TargetMode="External" /><Relationship Id="rId215" Type="http://schemas.openxmlformats.org/officeDocument/2006/relationships/hyperlink" Target="https://podminky.urs.cz/item/CS_URS_2021_02/762131124" TargetMode="External" /><Relationship Id="rId216" Type="http://schemas.openxmlformats.org/officeDocument/2006/relationships/hyperlink" Target="https://podminky.urs.cz/item/CS_URS_2021_02/762322911" TargetMode="External" /><Relationship Id="rId217" Type="http://schemas.openxmlformats.org/officeDocument/2006/relationships/hyperlink" Target="https://podminky.urs.cz/item/CS_URS_2021_02/762331811" TargetMode="External" /><Relationship Id="rId218" Type="http://schemas.openxmlformats.org/officeDocument/2006/relationships/hyperlink" Target="https://podminky.urs.cz/item/CS_URS_2021_02/762331812" TargetMode="External" /><Relationship Id="rId219" Type="http://schemas.openxmlformats.org/officeDocument/2006/relationships/hyperlink" Target="https://podminky.urs.cz/item/CS_URS_2021_02/762332131" TargetMode="External" /><Relationship Id="rId220" Type="http://schemas.openxmlformats.org/officeDocument/2006/relationships/hyperlink" Target="https://podminky.urs.cz/item/CS_URS_2021_02/762332132" TargetMode="External" /><Relationship Id="rId221" Type="http://schemas.openxmlformats.org/officeDocument/2006/relationships/hyperlink" Target="https://podminky.urs.cz/item/CS_URS_2021_02/762332133" TargetMode="External" /><Relationship Id="rId222" Type="http://schemas.openxmlformats.org/officeDocument/2006/relationships/hyperlink" Target="https://podminky.urs.cz/item/CS_URS_2021_02/762341210" TargetMode="External" /><Relationship Id="rId223" Type="http://schemas.openxmlformats.org/officeDocument/2006/relationships/hyperlink" Target="https://podminky.urs.cz/item/CS_URS_2021_02/762341250" TargetMode="External" /><Relationship Id="rId224" Type="http://schemas.openxmlformats.org/officeDocument/2006/relationships/hyperlink" Target="https://podminky.urs.cz/item/CS_URS_2021_02/762342214" TargetMode="External" /><Relationship Id="rId225" Type="http://schemas.openxmlformats.org/officeDocument/2006/relationships/hyperlink" Target="https://podminky.urs.cz/item/CS_URS_2021_02/762342812" TargetMode="External" /><Relationship Id="rId226" Type="http://schemas.openxmlformats.org/officeDocument/2006/relationships/hyperlink" Target="https://podminky.urs.cz/item/CS_URS_2021_02/762511264" TargetMode="External" /><Relationship Id="rId227" Type="http://schemas.openxmlformats.org/officeDocument/2006/relationships/hyperlink" Target="https://podminky.urs.cz/item/CS_URS_2021_02/762512261" TargetMode="External" /><Relationship Id="rId228" Type="http://schemas.openxmlformats.org/officeDocument/2006/relationships/hyperlink" Target="https://podminky.urs.cz/item/CS_URS_2021_02/762521812" TargetMode="External" /><Relationship Id="rId229" Type="http://schemas.openxmlformats.org/officeDocument/2006/relationships/hyperlink" Target="https://podminky.urs.cz/item/CS_URS_2021_02/762711820" TargetMode="External" /><Relationship Id="rId230" Type="http://schemas.openxmlformats.org/officeDocument/2006/relationships/hyperlink" Target="https://podminky.urs.cz/item/CS_URS_2021_02/998762102" TargetMode="External" /><Relationship Id="rId231" Type="http://schemas.openxmlformats.org/officeDocument/2006/relationships/hyperlink" Target="https://podminky.urs.cz/item/CS_URS_2021_02/998762181" TargetMode="External" /><Relationship Id="rId232" Type="http://schemas.openxmlformats.org/officeDocument/2006/relationships/hyperlink" Target="https://podminky.urs.cz/item/CS_URS_2021_02/763122403" TargetMode="External" /><Relationship Id="rId233" Type="http://schemas.openxmlformats.org/officeDocument/2006/relationships/hyperlink" Target="https://podminky.urs.cz/item/CS_URS_2021_02/763131751" TargetMode="External" /><Relationship Id="rId234" Type="http://schemas.openxmlformats.org/officeDocument/2006/relationships/hyperlink" Target="https://podminky.urs.cz/item/CS_URS_2021_02/763132241" TargetMode="External" /><Relationship Id="rId235" Type="http://schemas.openxmlformats.org/officeDocument/2006/relationships/hyperlink" Target="https://podminky.urs.cz/item/CS_URS_2021_02/763164511" TargetMode="External" /><Relationship Id="rId236" Type="http://schemas.openxmlformats.org/officeDocument/2006/relationships/hyperlink" Target="https://podminky.urs.cz/item/CS_URS_2021_02/763172321" TargetMode="External" /><Relationship Id="rId237" Type="http://schemas.openxmlformats.org/officeDocument/2006/relationships/hyperlink" Target="https://podminky.urs.cz/item/CS_URS_2021_02/763173111" TargetMode="External" /><Relationship Id="rId238" Type="http://schemas.openxmlformats.org/officeDocument/2006/relationships/hyperlink" Target="https://podminky.urs.cz/item/CS_URS_2021_02/763173112" TargetMode="External" /><Relationship Id="rId239" Type="http://schemas.openxmlformats.org/officeDocument/2006/relationships/hyperlink" Target="https://podminky.urs.cz/item/CS_URS_2021_02/763173113" TargetMode="External" /><Relationship Id="rId240" Type="http://schemas.openxmlformats.org/officeDocument/2006/relationships/hyperlink" Target="https://podminky.urs.cz/item/CS_URS_2021_02/998763302" TargetMode="External" /><Relationship Id="rId241" Type="http://schemas.openxmlformats.org/officeDocument/2006/relationships/hyperlink" Target="https://podminky.urs.cz/item/CS_URS_2021_02/998763381" TargetMode="External" /><Relationship Id="rId242" Type="http://schemas.openxmlformats.org/officeDocument/2006/relationships/hyperlink" Target="https://podminky.urs.cz/item/CS_URS_2021_02/764002851" TargetMode="External" /><Relationship Id="rId243" Type="http://schemas.openxmlformats.org/officeDocument/2006/relationships/hyperlink" Target="https://podminky.urs.cz/item/CS_URS_2021_02/764004801" TargetMode="External" /><Relationship Id="rId244" Type="http://schemas.openxmlformats.org/officeDocument/2006/relationships/hyperlink" Target="https://podminky.urs.cz/item/CS_URS_2021_02/764004861" TargetMode="External" /><Relationship Id="rId245" Type="http://schemas.openxmlformats.org/officeDocument/2006/relationships/hyperlink" Target="https://podminky.urs.cz/item/CS_URS_2021_02/764011613" TargetMode="External" /><Relationship Id="rId246" Type="http://schemas.openxmlformats.org/officeDocument/2006/relationships/hyperlink" Target="https://podminky.urs.cz/item/CS_URS_2021_02/764511601" TargetMode="External" /><Relationship Id="rId247" Type="http://schemas.openxmlformats.org/officeDocument/2006/relationships/hyperlink" Target="https://podminky.urs.cz/item/CS_URS_2021_02/764511621" TargetMode="External" /><Relationship Id="rId248" Type="http://schemas.openxmlformats.org/officeDocument/2006/relationships/hyperlink" Target="https://podminky.urs.cz/item/CS_URS_2021_02/764511641" TargetMode="External" /><Relationship Id="rId249" Type="http://schemas.openxmlformats.org/officeDocument/2006/relationships/hyperlink" Target="https://podminky.urs.cz/item/CS_URS_2021_02/764518422" TargetMode="External" /><Relationship Id="rId250" Type="http://schemas.openxmlformats.org/officeDocument/2006/relationships/hyperlink" Target="https://podminky.urs.cz/item/CS_URS_2021_02/764518622" TargetMode="External" /><Relationship Id="rId251" Type="http://schemas.openxmlformats.org/officeDocument/2006/relationships/hyperlink" Target="https://podminky.urs.cz/item/CS_URS_2021_02/998764102" TargetMode="External" /><Relationship Id="rId252" Type="http://schemas.openxmlformats.org/officeDocument/2006/relationships/hyperlink" Target="https://podminky.urs.cz/item/CS_URS_2021_02/998764181" TargetMode="External" /><Relationship Id="rId253" Type="http://schemas.openxmlformats.org/officeDocument/2006/relationships/hyperlink" Target="https://podminky.urs.cz/item/CS_URS_2021_02/765111101" TargetMode="External" /><Relationship Id="rId254" Type="http://schemas.openxmlformats.org/officeDocument/2006/relationships/hyperlink" Target="https://podminky.urs.cz/item/CS_URS_2021_02/765111201" TargetMode="External" /><Relationship Id="rId255" Type="http://schemas.openxmlformats.org/officeDocument/2006/relationships/hyperlink" Target="https://podminky.urs.cz/item/CS_URS_2021_02/765111231" TargetMode="External" /><Relationship Id="rId256" Type="http://schemas.openxmlformats.org/officeDocument/2006/relationships/hyperlink" Target="https://podminky.urs.cz/item/CS_URS_2021_02/765111261" TargetMode="External" /><Relationship Id="rId257" Type="http://schemas.openxmlformats.org/officeDocument/2006/relationships/hyperlink" Target="https://podminky.urs.cz/item/CS_URS_2021_02/765111351" TargetMode="External" /><Relationship Id="rId258" Type="http://schemas.openxmlformats.org/officeDocument/2006/relationships/hyperlink" Target="https://podminky.urs.cz/item/CS_URS_2021_02/765111361" TargetMode="External" /><Relationship Id="rId259" Type="http://schemas.openxmlformats.org/officeDocument/2006/relationships/hyperlink" Target="https://podminky.urs.cz/item/CS_URS_2021_02/765111821" TargetMode="External" /><Relationship Id="rId260" Type="http://schemas.openxmlformats.org/officeDocument/2006/relationships/hyperlink" Target="https://podminky.urs.cz/item/CS_URS_2021_02/765111831" TargetMode="External" /><Relationship Id="rId261" Type="http://schemas.openxmlformats.org/officeDocument/2006/relationships/hyperlink" Target="https://podminky.urs.cz/item/CS_URS_2021_02/765111869" TargetMode="External" /><Relationship Id="rId262" Type="http://schemas.openxmlformats.org/officeDocument/2006/relationships/hyperlink" Target="https://podminky.urs.cz/item/CS_URS_2021_02/765111881" TargetMode="External" /><Relationship Id="rId263" Type="http://schemas.openxmlformats.org/officeDocument/2006/relationships/hyperlink" Target="https://podminky.urs.cz/item/CS_URS_2021_02/765115022" TargetMode="External" /><Relationship Id="rId264" Type="http://schemas.openxmlformats.org/officeDocument/2006/relationships/hyperlink" Target="https://podminky.urs.cz/item/CS_URS_2021_02/765131857" TargetMode="External" /><Relationship Id="rId265" Type="http://schemas.openxmlformats.org/officeDocument/2006/relationships/hyperlink" Target="https://podminky.urs.cz/item/CS_URS_2021_02/765131877" TargetMode="External" /><Relationship Id="rId266" Type="http://schemas.openxmlformats.org/officeDocument/2006/relationships/hyperlink" Target="https://podminky.urs.cz/item/CS_URS_2021_02/765191011" TargetMode="External" /><Relationship Id="rId267" Type="http://schemas.openxmlformats.org/officeDocument/2006/relationships/hyperlink" Target="https://podminky.urs.cz/item/CS_URS_2021_02/765191013" TargetMode="External" /><Relationship Id="rId268" Type="http://schemas.openxmlformats.org/officeDocument/2006/relationships/hyperlink" Target="https://podminky.urs.cz/item/CS_URS_2021_02/998765102" TargetMode="External" /><Relationship Id="rId269" Type="http://schemas.openxmlformats.org/officeDocument/2006/relationships/hyperlink" Target="https://podminky.urs.cz/item/CS_URS_2021_02/998765181" TargetMode="External" /><Relationship Id="rId270" Type="http://schemas.openxmlformats.org/officeDocument/2006/relationships/hyperlink" Target="https://podminky.urs.cz/item/CS_URS_2021_02/766211400" TargetMode="External" /><Relationship Id="rId271" Type="http://schemas.openxmlformats.org/officeDocument/2006/relationships/hyperlink" Target="https://podminky.urs.cz/item/CS_URS_2021_02/766621622" TargetMode="External" /><Relationship Id="rId272" Type="http://schemas.openxmlformats.org/officeDocument/2006/relationships/hyperlink" Target="https://podminky.urs.cz/item/CS_URS_2021_02/766621715" TargetMode="External" /><Relationship Id="rId273" Type="http://schemas.openxmlformats.org/officeDocument/2006/relationships/hyperlink" Target="https://podminky.urs.cz/item/CS_URS_2021_02/766660051" TargetMode="External" /><Relationship Id="rId274" Type="http://schemas.openxmlformats.org/officeDocument/2006/relationships/hyperlink" Target="https://podminky.urs.cz/item/CS_URS_2021_02/766660052" TargetMode="External" /><Relationship Id="rId275" Type="http://schemas.openxmlformats.org/officeDocument/2006/relationships/hyperlink" Target="https://podminky.urs.cz/item/CS_URS_2021_02/766660411" TargetMode="External" /><Relationship Id="rId276" Type="http://schemas.openxmlformats.org/officeDocument/2006/relationships/hyperlink" Target="https://podminky.urs.cz/item/CS_URS_2021_02/766660451" TargetMode="External" /><Relationship Id="rId277" Type="http://schemas.openxmlformats.org/officeDocument/2006/relationships/hyperlink" Target="https://podminky.urs.cz/item/CS_URS_2021_02/766660716" TargetMode="External" /><Relationship Id="rId278" Type="http://schemas.openxmlformats.org/officeDocument/2006/relationships/hyperlink" Target="https://podminky.urs.cz/item/CS_URS_2021_02/766660717" TargetMode="External" /><Relationship Id="rId279" Type="http://schemas.openxmlformats.org/officeDocument/2006/relationships/hyperlink" Target="https://podminky.urs.cz/item/CS_URS_2021_02/766660718" TargetMode="External" /><Relationship Id="rId280" Type="http://schemas.openxmlformats.org/officeDocument/2006/relationships/hyperlink" Target="https://podminky.urs.cz/item/CS_URS_2021_02/766660720" TargetMode="External" /><Relationship Id="rId281" Type="http://schemas.openxmlformats.org/officeDocument/2006/relationships/hyperlink" Target="https://podminky.urs.cz/item/CS_URS_2021_02/766660728" TargetMode="External" /><Relationship Id="rId282" Type="http://schemas.openxmlformats.org/officeDocument/2006/relationships/hyperlink" Target="https://podminky.urs.cz/item/CS_URS_2021_02/766660731" TargetMode="External" /><Relationship Id="rId283" Type="http://schemas.openxmlformats.org/officeDocument/2006/relationships/hyperlink" Target="https://podminky.urs.cz/item/CS_URS_2021_02/766694112" TargetMode="External" /><Relationship Id="rId284" Type="http://schemas.openxmlformats.org/officeDocument/2006/relationships/hyperlink" Target="https://podminky.urs.cz/item/CS_URS_2021_02/766698111" TargetMode="External" /><Relationship Id="rId285" Type="http://schemas.openxmlformats.org/officeDocument/2006/relationships/hyperlink" Target="https://podminky.urs.cz/item/CS_URS_2021_02/766698112" TargetMode="External" /><Relationship Id="rId286" Type="http://schemas.openxmlformats.org/officeDocument/2006/relationships/hyperlink" Target="https://podminky.urs.cz/item/CS_URS_2021_02/766811221" TargetMode="External" /><Relationship Id="rId287" Type="http://schemas.openxmlformats.org/officeDocument/2006/relationships/hyperlink" Target="https://podminky.urs.cz/item/CS_URS_2021_02/766811222" TargetMode="External" /><Relationship Id="rId288" Type="http://schemas.openxmlformats.org/officeDocument/2006/relationships/hyperlink" Target="https://podminky.urs.cz/item/CS_URS_2021_02/766811223" TargetMode="External" /><Relationship Id="rId289" Type="http://schemas.openxmlformats.org/officeDocument/2006/relationships/hyperlink" Target="https://podminky.urs.cz/item/CS_URS_2021_02/998766102" TargetMode="External" /><Relationship Id="rId290" Type="http://schemas.openxmlformats.org/officeDocument/2006/relationships/hyperlink" Target="https://podminky.urs.cz/item/CS_URS_2021_02/998766181" TargetMode="External" /><Relationship Id="rId291" Type="http://schemas.openxmlformats.org/officeDocument/2006/relationships/hyperlink" Target="https://podminky.urs.cz/item/CS_URS_2021_02/767163221" TargetMode="External" /><Relationship Id="rId292" Type="http://schemas.openxmlformats.org/officeDocument/2006/relationships/hyperlink" Target="https://podminky.urs.cz/item/CS_URS_2021_02/767220110" TargetMode="External" /><Relationship Id="rId293" Type="http://schemas.openxmlformats.org/officeDocument/2006/relationships/hyperlink" Target="https://podminky.urs.cz/item/CS_URS_2021_02/767220191" TargetMode="External" /><Relationship Id="rId294" Type="http://schemas.openxmlformats.org/officeDocument/2006/relationships/hyperlink" Target="https://podminky.urs.cz/item/CS_URS_2021_02/767610126" TargetMode="External" /><Relationship Id="rId295" Type="http://schemas.openxmlformats.org/officeDocument/2006/relationships/hyperlink" Target="https://podminky.urs.cz/item/CS_URS_2021_02/767661811" TargetMode="External" /><Relationship Id="rId296" Type="http://schemas.openxmlformats.org/officeDocument/2006/relationships/hyperlink" Target="https://podminky.urs.cz/item/CS_URS_2021_02/767995113" TargetMode="External" /><Relationship Id="rId297" Type="http://schemas.openxmlformats.org/officeDocument/2006/relationships/hyperlink" Target="https://podminky.urs.cz/item/CS_URS_2021_02/998767102" TargetMode="External" /><Relationship Id="rId298" Type="http://schemas.openxmlformats.org/officeDocument/2006/relationships/hyperlink" Target="https://podminky.urs.cz/item/CS_URS_2021_02/998767181" TargetMode="External" /><Relationship Id="rId299" Type="http://schemas.openxmlformats.org/officeDocument/2006/relationships/hyperlink" Target="https://podminky.urs.cz/item/CS_URS_2021_02/771474114" TargetMode="External" /><Relationship Id="rId300" Type="http://schemas.openxmlformats.org/officeDocument/2006/relationships/hyperlink" Target="https://podminky.urs.cz/item/CS_URS_2021_02/771574112" TargetMode="External" /><Relationship Id="rId301" Type="http://schemas.openxmlformats.org/officeDocument/2006/relationships/hyperlink" Target="https://podminky.urs.cz/item/CS_URS_2021_02/771591112" TargetMode="External" /><Relationship Id="rId302" Type="http://schemas.openxmlformats.org/officeDocument/2006/relationships/hyperlink" Target="https://podminky.urs.cz/item/CS_URS_2021_02/998771102" TargetMode="External" /><Relationship Id="rId303" Type="http://schemas.openxmlformats.org/officeDocument/2006/relationships/hyperlink" Target="https://podminky.urs.cz/item/CS_URS_2021_02/998771181" TargetMode="External" /><Relationship Id="rId304" Type="http://schemas.openxmlformats.org/officeDocument/2006/relationships/hyperlink" Target="https://podminky.urs.cz/item/CS_URS_2021_02/998772102" TargetMode="External" /><Relationship Id="rId305" Type="http://schemas.openxmlformats.org/officeDocument/2006/relationships/hyperlink" Target="https://podminky.urs.cz/item/CS_URS_2021_02/998772181" TargetMode="External" /><Relationship Id="rId306" Type="http://schemas.openxmlformats.org/officeDocument/2006/relationships/hyperlink" Target="https://podminky.urs.cz/item/CS_URS_2021_02/776201812" TargetMode="External" /><Relationship Id="rId307" Type="http://schemas.openxmlformats.org/officeDocument/2006/relationships/hyperlink" Target="https://podminky.urs.cz/item/CS_URS_2021_02/781111011" TargetMode="External" /><Relationship Id="rId308" Type="http://schemas.openxmlformats.org/officeDocument/2006/relationships/hyperlink" Target="https://podminky.urs.cz/item/CS_URS_2021_02/781121011" TargetMode="External" /><Relationship Id="rId309" Type="http://schemas.openxmlformats.org/officeDocument/2006/relationships/hyperlink" Target="https://podminky.urs.cz/item/CS_URS_2021_02/781474112" TargetMode="External" /><Relationship Id="rId310" Type="http://schemas.openxmlformats.org/officeDocument/2006/relationships/hyperlink" Target="https://podminky.urs.cz/item/CS_URS_2021_02/781491021" TargetMode="External" /><Relationship Id="rId311" Type="http://schemas.openxmlformats.org/officeDocument/2006/relationships/hyperlink" Target="https://podminky.urs.cz/item/CS_URS_2021_02/998781102" TargetMode="External" /><Relationship Id="rId312" Type="http://schemas.openxmlformats.org/officeDocument/2006/relationships/hyperlink" Target="https://podminky.urs.cz/item/CS_URS_2021_02/998781181" TargetMode="External" /><Relationship Id="rId313" Type="http://schemas.openxmlformats.org/officeDocument/2006/relationships/hyperlink" Target="https://podminky.urs.cz/item/CS_URS_2021_02/783101205" TargetMode="External" /><Relationship Id="rId314" Type="http://schemas.openxmlformats.org/officeDocument/2006/relationships/hyperlink" Target="https://podminky.urs.cz/item/CS_URS_2021_02/783114101" TargetMode="External" /><Relationship Id="rId315" Type="http://schemas.openxmlformats.org/officeDocument/2006/relationships/hyperlink" Target="https://podminky.urs.cz/item/CS_URS_2021_02/783118101" TargetMode="External" /><Relationship Id="rId316" Type="http://schemas.openxmlformats.org/officeDocument/2006/relationships/hyperlink" Target="https://podminky.urs.cz/item/CS_URS_2021_02/783201201" TargetMode="External" /><Relationship Id="rId317" Type="http://schemas.openxmlformats.org/officeDocument/2006/relationships/hyperlink" Target="https://podminky.urs.cz/item/CS_URS_2021_02/783213011" TargetMode="External" /><Relationship Id="rId318" Type="http://schemas.openxmlformats.org/officeDocument/2006/relationships/hyperlink" Target="https://podminky.urs.cz/item/CS_URS_2021_02/783213111" TargetMode="External" /><Relationship Id="rId319" Type="http://schemas.openxmlformats.org/officeDocument/2006/relationships/hyperlink" Target="https://podminky.urs.cz/item/CS_URS_2021_02/783214101" TargetMode="External" /><Relationship Id="rId320" Type="http://schemas.openxmlformats.org/officeDocument/2006/relationships/hyperlink" Target="https://podminky.urs.cz/item/CS_URS_2021_02/783218111" TargetMode="External" /><Relationship Id="rId321" Type="http://schemas.openxmlformats.org/officeDocument/2006/relationships/hyperlink" Target="https://podminky.urs.cz/item/CS_URS_2021_02/783301311" TargetMode="External" /><Relationship Id="rId322" Type="http://schemas.openxmlformats.org/officeDocument/2006/relationships/hyperlink" Target="https://podminky.urs.cz/item/CS_URS_2021_02/783314101" TargetMode="External" /><Relationship Id="rId323" Type="http://schemas.openxmlformats.org/officeDocument/2006/relationships/hyperlink" Target="https://podminky.urs.cz/item/CS_URS_2021_02/783317101" TargetMode="External" /><Relationship Id="rId324" Type="http://schemas.openxmlformats.org/officeDocument/2006/relationships/hyperlink" Target="https://podminky.urs.cz/item/CS_URS_2021_02/783822211" TargetMode="External" /><Relationship Id="rId325" Type="http://schemas.openxmlformats.org/officeDocument/2006/relationships/hyperlink" Target="https://podminky.urs.cz/item/CS_URS_2021_02/783822213" TargetMode="External" /><Relationship Id="rId326" Type="http://schemas.openxmlformats.org/officeDocument/2006/relationships/hyperlink" Target="https://podminky.urs.cz/item/CS_URS_2021_02/783827427" TargetMode="External" /><Relationship Id="rId327" Type="http://schemas.openxmlformats.org/officeDocument/2006/relationships/hyperlink" Target="https://podminky.urs.cz/item/CS_URS_2021_02/210204002" TargetMode="External" /><Relationship Id="rId328" Type="http://schemas.openxmlformats.org/officeDocument/2006/relationships/hyperlink" Target="https://podminky.urs.cz/item/CS_URS_2021_02/218204002" TargetMode="External" /><Relationship Id="rId32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2101102" TargetMode="External" /><Relationship Id="rId2" Type="http://schemas.openxmlformats.org/officeDocument/2006/relationships/hyperlink" Target="https://podminky.urs.cz/item/CS_URS_2021_02/112101104" TargetMode="External" /><Relationship Id="rId3" Type="http://schemas.openxmlformats.org/officeDocument/2006/relationships/hyperlink" Target="https://podminky.urs.cz/item/CS_URS_2021_02/112251102" TargetMode="External" /><Relationship Id="rId4" Type="http://schemas.openxmlformats.org/officeDocument/2006/relationships/hyperlink" Target="https://podminky.urs.cz/item/CS_URS_2021_02/112251104" TargetMode="External" /><Relationship Id="rId5" Type="http://schemas.openxmlformats.org/officeDocument/2006/relationships/hyperlink" Target="https://podminky.urs.cz/item/CS_URS_2021_02/113107142" TargetMode="External" /><Relationship Id="rId6" Type="http://schemas.openxmlformats.org/officeDocument/2006/relationships/hyperlink" Target="https://podminky.urs.cz/item/CS_URS_2021_02/131151201" TargetMode="External" /><Relationship Id="rId7" Type="http://schemas.openxmlformats.org/officeDocument/2006/relationships/hyperlink" Target="https://podminky.urs.cz/item/CS_URS_2021_02/132212111" TargetMode="External" /><Relationship Id="rId8" Type="http://schemas.openxmlformats.org/officeDocument/2006/relationships/hyperlink" Target="https://podminky.urs.cz/item/CS_URS_2021_02/139751101" TargetMode="External" /><Relationship Id="rId9" Type="http://schemas.openxmlformats.org/officeDocument/2006/relationships/hyperlink" Target="https://podminky.urs.cz/item/CS_URS_2021_02/139911121" TargetMode="External" /><Relationship Id="rId10" Type="http://schemas.openxmlformats.org/officeDocument/2006/relationships/hyperlink" Target="https://podminky.urs.cz/item/CS_URS_2021_02/174111102" TargetMode="External" /><Relationship Id="rId11" Type="http://schemas.openxmlformats.org/officeDocument/2006/relationships/hyperlink" Target="https://podminky.urs.cz/item/CS_URS_2021_02/174151101" TargetMode="External" /><Relationship Id="rId12" Type="http://schemas.openxmlformats.org/officeDocument/2006/relationships/hyperlink" Target="https://podminky.urs.cz/item/CS_URS_2021_02/175111201" TargetMode="External" /><Relationship Id="rId13" Type="http://schemas.openxmlformats.org/officeDocument/2006/relationships/hyperlink" Target="https://podminky.urs.cz/item/CS_URS_2021_02/175253101" TargetMode="External" /><Relationship Id="rId14" Type="http://schemas.openxmlformats.org/officeDocument/2006/relationships/hyperlink" Target="https://podminky.urs.cz/item/CS_URS_2021_02/181311103" TargetMode="External" /><Relationship Id="rId15" Type="http://schemas.openxmlformats.org/officeDocument/2006/relationships/hyperlink" Target="https://podminky.urs.cz/item/CS_URS_2021_02/181411131" TargetMode="External" /><Relationship Id="rId16" Type="http://schemas.openxmlformats.org/officeDocument/2006/relationships/hyperlink" Target="https://podminky.urs.cz/item/CS_URS_2021_02/212572121" TargetMode="External" /><Relationship Id="rId17" Type="http://schemas.openxmlformats.org/officeDocument/2006/relationships/hyperlink" Target="https://podminky.urs.cz/item/CS_URS_2021_02/212755214" TargetMode="External" /><Relationship Id="rId18" Type="http://schemas.openxmlformats.org/officeDocument/2006/relationships/hyperlink" Target="https://podminky.urs.cz/item/CS_URS_2021_02/213141111" TargetMode="External" /><Relationship Id="rId19" Type="http://schemas.openxmlformats.org/officeDocument/2006/relationships/hyperlink" Target="https://podminky.urs.cz/item/CS_URS_2021_02/271532212" TargetMode="External" /><Relationship Id="rId20" Type="http://schemas.openxmlformats.org/officeDocument/2006/relationships/hyperlink" Target="https://podminky.urs.cz/item/CS_URS_2021_02/271532213" TargetMode="External" /><Relationship Id="rId21" Type="http://schemas.openxmlformats.org/officeDocument/2006/relationships/hyperlink" Target="https://podminky.urs.cz/item/CS_URS_2021_02/275313611" TargetMode="External" /><Relationship Id="rId22" Type="http://schemas.openxmlformats.org/officeDocument/2006/relationships/hyperlink" Target="https://podminky.urs.cz/item/CS_URS_2021_02/275351121" TargetMode="External" /><Relationship Id="rId23" Type="http://schemas.openxmlformats.org/officeDocument/2006/relationships/hyperlink" Target="https://podminky.urs.cz/item/CS_URS_2021_02/275351122" TargetMode="External" /><Relationship Id="rId24" Type="http://schemas.openxmlformats.org/officeDocument/2006/relationships/hyperlink" Target="https://podminky.urs.cz/item/CS_URS_2021_02/310238211" TargetMode="External" /><Relationship Id="rId25" Type="http://schemas.openxmlformats.org/officeDocument/2006/relationships/hyperlink" Target="https://podminky.urs.cz/item/CS_URS_2021_02/310239211" TargetMode="External" /><Relationship Id="rId26" Type="http://schemas.openxmlformats.org/officeDocument/2006/relationships/hyperlink" Target="https://podminky.urs.cz/item/CS_URS_2021_02/311231116" TargetMode="External" /><Relationship Id="rId27" Type="http://schemas.openxmlformats.org/officeDocument/2006/relationships/hyperlink" Target="https://podminky.urs.cz/item/CS_URS_2021_02/312271211" TargetMode="External" /><Relationship Id="rId28" Type="http://schemas.openxmlformats.org/officeDocument/2006/relationships/hyperlink" Target="https://podminky.urs.cz/item/CS_URS_2021_02/312271218" TargetMode="External" /><Relationship Id="rId29" Type="http://schemas.openxmlformats.org/officeDocument/2006/relationships/hyperlink" Target="https://podminky.urs.cz/item/CS_URS_2022_02/317941123" TargetMode="External" /><Relationship Id="rId30" Type="http://schemas.openxmlformats.org/officeDocument/2006/relationships/hyperlink" Target="https://podminky.urs.cz/item/CS_URS_2021_02/317941121" TargetMode="External" /><Relationship Id="rId31" Type="http://schemas.openxmlformats.org/officeDocument/2006/relationships/hyperlink" Target="https://podminky.urs.cz/item/CS_URS_2021_02/315231116" TargetMode="External" /><Relationship Id="rId32" Type="http://schemas.openxmlformats.org/officeDocument/2006/relationships/hyperlink" Target="https://podminky.urs.cz/item/CS_URS_2021_02/317168022" TargetMode="External" /><Relationship Id="rId33" Type="http://schemas.openxmlformats.org/officeDocument/2006/relationships/hyperlink" Target="https://podminky.urs.cz/item/CS_URS_2021_02/317231116" TargetMode="External" /><Relationship Id="rId34" Type="http://schemas.openxmlformats.org/officeDocument/2006/relationships/hyperlink" Target="https://podminky.urs.cz/item/CS_URS_2021_02/317944323" TargetMode="External" /><Relationship Id="rId35" Type="http://schemas.openxmlformats.org/officeDocument/2006/relationships/hyperlink" Target="https://podminky.urs.cz/item/CS_URS_2021_02/317998122" TargetMode="External" /><Relationship Id="rId36" Type="http://schemas.openxmlformats.org/officeDocument/2006/relationships/hyperlink" Target="https://podminky.urs.cz/item/CS_URS_2021_02/342244121" TargetMode="External" /><Relationship Id="rId37" Type="http://schemas.openxmlformats.org/officeDocument/2006/relationships/hyperlink" Target="https://podminky.urs.cz/item/CS_URS_2021_02/417321414" TargetMode="External" /><Relationship Id="rId38" Type="http://schemas.openxmlformats.org/officeDocument/2006/relationships/hyperlink" Target="https://podminky.urs.cz/item/CS_URS_2021_02/417351115" TargetMode="External" /><Relationship Id="rId39" Type="http://schemas.openxmlformats.org/officeDocument/2006/relationships/hyperlink" Target="https://podminky.urs.cz/item/CS_URS_2021_02/417351116" TargetMode="External" /><Relationship Id="rId40" Type="http://schemas.openxmlformats.org/officeDocument/2006/relationships/hyperlink" Target="https://podminky.urs.cz/item/CS_URS_2021_02/417361821" TargetMode="External" /><Relationship Id="rId41" Type="http://schemas.openxmlformats.org/officeDocument/2006/relationships/hyperlink" Target="https://podminky.urs.cz/item/CS_URS_2021_02/430321313" TargetMode="External" /><Relationship Id="rId42" Type="http://schemas.openxmlformats.org/officeDocument/2006/relationships/hyperlink" Target="https://podminky.urs.cz/item/CS_URS_2021_02/430362021" TargetMode="External" /><Relationship Id="rId43" Type="http://schemas.openxmlformats.org/officeDocument/2006/relationships/hyperlink" Target="https://podminky.urs.cz/item/CS_URS_2021_02/431351121" TargetMode="External" /><Relationship Id="rId44" Type="http://schemas.openxmlformats.org/officeDocument/2006/relationships/hyperlink" Target="https://podminky.urs.cz/item/CS_URS_2021_02/431351122" TargetMode="External" /><Relationship Id="rId45" Type="http://schemas.openxmlformats.org/officeDocument/2006/relationships/hyperlink" Target="https://podminky.urs.cz/item/CS_URS_2021_02/451577877" TargetMode="External" /><Relationship Id="rId46" Type="http://schemas.openxmlformats.org/officeDocument/2006/relationships/hyperlink" Target="https://podminky.urs.cz/item/CS_URS_2021_02/564710111" TargetMode="External" /><Relationship Id="rId47" Type="http://schemas.openxmlformats.org/officeDocument/2006/relationships/hyperlink" Target="https://podminky.urs.cz/item/CS_URS_2021_02/564730011" TargetMode="External" /><Relationship Id="rId48" Type="http://schemas.openxmlformats.org/officeDocument/2006/relationships/hyperlink" Target="https://podminky.urs.cz/item/CS_URS_2021_02/564730111" TargetMode="External" /><Relationship Id="rId49" Type="http://schemas.openxmlformats.org/officeDocument/2006/relationships/hyperlink" Target="https://podminky.urs.cz/item/CS_URS_2021_02/564750011" TargetMode="External" /><Relationship Id="rId50" Type="http://schemas.openxmlformats.org/officeDocument/2006/relationships/hyperlink" Target="https://podminky.urs.cz/item/CS_URS_2021_02/564751111" TargetMode="External" /><Relationship Id="rId51" Type="http://schemas.openxmlformats.org/officeDocument/2006/relationships/hyperlink" Target="https://podminky.urs.cz/item/CS_URS_2021_02/564760111" TargetMode="External" /><Relationship Id="rId52" Type="http://schemas.openxmlformats.org/officeDocument/2006/relationships/hyperlink" Target="https://podminky.urs.cz/item/CS_URS_2021_02/564770111" TargetMode="External" /><Relationship Id="rId53" Type="http://schemas.openxmlformats.org/officeDocument/2006/relationships/hyperlink" Target="https://podminky.urs.cz/item/CS_URS_2021_02/564871112" TargetMode="External" /><Relationship Id="rId54" Type="http://schemas.openxmlformats.org/officeDocument/2006/relationships/hyperlink" Target="https://podminky.urs.cz/item/CS_URS_2021_02/611142012" TargetMode="External" /><Relationship Id="rId55" Type="http://schemas.openxmlformats.org/officeDocument/2006/relationships/hyperlink" Target="https://podminky.urs.cz/item/CS_URS_2021_02/611311141" TargetMode="External" /><Relationship Id="rId56" Type="http://schemas.openxmlformats.org/officeDocument/2006/relationships/hyperlink" Target="https://podminky.urs.cz/item/CS_URS_2021_02/611311191" TargetMode="External" /><Relationship Id="rId57" Type="http://schemas.openxmlformats.org/officeDocument/2006/relationships/hyperlink" Target="https://podminky.urs.cz/item/CS_URS_2021_02/612131100" TargetMode="External" /><Relationship Id="rId58" Type="http://schemas.openxmlformats.org/officeDocument/2006/relationships/hyperlink" Target="https://podminky.urs.cz/item/CS_URS_2021_02/612311141" TargetMode="External" /><Relationship Id="rId59" Type="http://schemas.openxmlformats.org/officeDocument/2006/relationships/hyperlink" Target="https://podminky.urs.cz/item/CS_URS_2021_02/612311191" TargetMode="External" /><Relationship Id="rId60" Type="http://schemas.openxmlformats.org/officeDocument/2006/relationships/hyperlink" Target="https://podminky.urs.cz/item/CS_URS_2021_02/622131100" TargetMode="External" /><Relationship Id="rId61" Type="http://schemas.openxmlformats.org/officeDocument/2006/relationships/hyperlink" Target="https://podminky.urs.cz/item/CS_URS_2021_02/622311141" TargetMode="External" /><Relationship Id="rId62" Type="http://schemas.openxmlformats.org/officeDocument/2006/relationships/hyperlink" Target="https://podminky.urs.cz/item/CS_URS_2021_02/622311191" TargetMode="External" /><Relationship Id="rId63" Type="http://schemas.openxmlformats.org/officeDocument/2006/relationships/hyperlink" Target="https://podminky.urs.cz/item/CS_URS_2021_02/623311101" TargetMode="External" /><Relationship Id="rId64" Type="http://schemas.openxmlformats.org/officeDocument/2006/relationships/hyperlink" Target="https://podminky.urs.cz/item/CS_URS_2021_02/623311191" TargetMode="External" /><Relationship Id="rId65" Type="http://schemas.openxmlformats.org/officeDocument/2006/relationships/hyperlink" Target="https://podminky.urs.cz/item/CS_URS_2021_02/631311114" TargetMode="External" /><Relationship Id="rId66" Type="http://schemas.openxmlformats.org/officeDocument/2006/relationships/hyperlink" Target="https://podminky.urs.cz/item/CS_URS_2021_02/631311123" TargetMode="External" /><Relationship Id="rId67" Type="http://schemas.openxmlformats.org/officeDocument/2006/relationships/hyperlink" Target="https://podminky.urs.cz/item/CS_URS_2021_02/631311134" TargetMode="External" /><Relationship Id="rId68" Type="http://schemas.openxmlformats.org/officeDocument/2006/relationships/hyperlink" Target="https://podminky.urs.cz/item/CS_URS_2021_02/631319175" TargetMode="External" /><Relationship Id="rId69" Type="http://schemas.openxmlformats.org/officeDocument/2006/relationships/hyperlink" Target="https://podminky.urs.cz/item/CS_URS_2021_02/631319196" TargetMode="External" /><Relationship Id="rId70" Type="http://schemas.openxmlformats.org/officeDocument/2006/relationships/hyperlink" Target="https://podminky.urs.cz/item/CS_URS_2021_02/631362021" TargetMode="External" /><Relationship Id="rId71" Type="http://schemas.openxmlformats.org/officeDocument/2006/relationships/hyperlink" Target="https://podminky.urs.cz/item/CS_URS_2021_02/642942111" TargetMode="External" /><Relationship Id="rId72" Type="http://schemas.openxmlformats.org/officeDocument/2006/relationships/hyperlink" Target="https://podminky.urs.cz/item/CS_URS_2021_02/877265261" TargetMode="External" /><Relationship Id="rId73" Type="http://schemas.openxmlformats.org/officeDocument/2006/relationships/hyperlink" Target="https://podminky.urs.cz/item/CS_URS_2021_02/897172111" TargetMode="External" /><Relationship Id="rId74" Type="http://schemas.openxmlformats.org/officeDocument/2006/relationships/hyperlink" Target="https://podminky.urs.cz/item/CS_URS_2021_02/916331112" TargetMode="External" /><Relationship Id="rId75" Type="http://schemas.openxmlformats.org/officeDocument/2006/relationships/hyperlink" Target="https://podminky.urs.cz/item/CS_URS_2021_02/919735112" TargetMode="External" /><Relationship Id="rId76" Type="http://schemas.openxmlformats.org/officeDocument/2006/relationships/hyperlink" Target="https://podminky.urs.cz/item/CS_URS_2021_02/941111811" TargetMode="External" /><Relationship Id="rId77" Type="http://schemas.openxmlformats.org/officeDocument/2006/relationships/hyperlink" Target="https://podminky.urs.cz/item/CS_URS_2021_02/941211111" TargetMode="External" /><Relationship Id="rId78" Type="http://schemas.openxmlformats.org/officeDocument/2006/relationships/hyperlink" Target="https://podminky.urs.cz/item/CS_URS_2021_02/941211211" TargetMode="External" /><Relationship Id="rId79" Type="http://schemas.openxmlformats.org/officeDocument/2006/relationships/hyperlink" Target="https://podminky.urs.cz/item/CS_URS_2021_02/944511111" TargetMode="External" /><Relationship Id="rId80" Type="http://schemas.openxmlformats.org/officeDocument/2006/relationships/hyperlink" Target="https://podminky.urs.cz/item/CS_URS_2021_02/944511211" TargetMode="External" /><Relationship Id="rId81" Type="http://schemas.openxmlformats.org/officeDocument/2006/relationships/hyperlink" Target="https://podminky.urs.cz/item/CS_URS_2021_02/944511811" TargetMode="External" /><Relationship Id="rId82" Type="http://schemas.openxmlformats.org/officeDocument/2006/relationships/hyperlink" Target="https://podminky.urs.cz/item/CS_URS_2021_02/946111111" TargetMode="External" /><Relationship Id="rId83" Type="http://schemas.openxmlformats.org/officeDocument/2006/relationships/hyperlink" Target="https://podminky.urs.cz/item/CS_URS_2021_02/946111211" TargetMode="External" /><Relationship Id="rId84" Type="http://schemas.openxmlformats.org/officeDocument/2006/relationships/hyperlink" Target="https://podminky.urs.cz/item/CS_URS_2021_02/946111811" TargetMode="External" /><Relationship Id="rId85" Type="http://schemas.openxmlformats.org/officeDocument/2006/relationships/hyperlink" Target="https://podminky.urs.cz/item/CS_URS_2021_02/953941209" TargetMode="External" /><Relationship Id="rId86" Type="http://schemas.openxmlformats.org/officeDocument/2006/relationships/hyperlink" Target="https://podminky.urs.cz/item/CS_URS_2021_02/971033561" TargetMode="External" /><Relationship Id="rId87" Type="http://schemas.openxmlformats.org/officeDocument/2006/relationships/hyperlink" Target="https://podminky.urs.cz/item/CS_URS_2021_02/971033651" TargetMode="External" /><Relationship Id="rId88" Type="http://schemas.openxmlformats.org/officeDocument/2006/relationships/hyperlink" Target="https://podminky.urs.cz/item/CS_URS_2021_02/973031151" TargetMode="External" /><Relationship Id="rId89" Type="http://schemas.openxmlformats.org/officeDocument/2006/relationships/hyperlink" Target="https://podminky.urs.cz/item/CS_URS_2021_02/974031664" TargetMode="External" /><Relationship Id="rId90" Type="http://schemas.openxmlformats.org/officeDocument/2006/relationships/hyperlink" Target="https://podminky.urs.cz/item/CS_URS_2021_02/977151122" TargetMode="External" /><Relationship Id="rId91" Type="http://schemas.openxmlformats.org/officeDocument/2006/relationships/hyperlink" Target="https://podminky.urs.cz/item/CS_URS_2021_02/978012191" TargetMode="External" /><Relationship Id="rId92" Type="http://schemas.openxmlformats.org/officeDocument/2006/relationships/hyperlink" Target="https://podminky.urs.cz/item/CS_URS_2021_02/978013191" TargetMode="External" /><Relationship Id="rId93" Type="http://schemas.openxmlformats.org/officeDocument/2006/relationships/hyperlink" Target="https://podminky.urs.cz/item/CS_URS_2021_02/978015391" TargetMode="External" /><Relationship Id="rId94" Type="http://schemas.openxmlformats.org/officeDocument/2006/relationships/hyperlink" Target="https://podminky.urs.cz/item/CS_URS_2021_02/981011111" TargetMode="External" /><Relationship Id="rId95" Type="http://schemas.openxmlformats.org/officeDocument/2006/relationships/hyperlink" Target="https://podminky.urs.cz/item/CS_URS_2021_02/981011414" TargetMode="External" /><Relationship Id="rId96" Type="http://schemas.openxmlformats.org/officeDocument/2006/relationships/hyperlink" Target="https://podminky.urs.cz/item/CS_URS_2021_02/962032231" TargetMode="External" /><Relationship Id="rId97" Type="http://schemas.openxmlformats.org/officeDocument/2006/relationships/hyperlink" Target="https://podminky.urs.cz/item/CS_URS_2021_02/962032631" TargetMode="External" /><Relationship Id="rId98" Type="http://schemas.openxmlformats.org/officeDocument/2006/relationships/hyperlink" Target="https://podminky.urs.cz/item/CS_URS_2021_02/965042241" TargetMode="External" /><Relationship Id="rId99" Type="http://schemas.openxmlformats.org/officeDocument/2006/relationships/hyperlink" Target="https://podminky.urs.cz/item/CS_URS_2021_02/965049112" TargetMode="External" /><Relationship Id="rId100" Type="http://schemas.openxmlformats.org/officeDocument/2006/relationships/hyperlink" Target="https://podminky.urs.cz/item/CS_URS_2021_02/968062374" TargetMode="External" /><Relationship Id="rId101" Type="http://schemas.openxmlformats.org/officeDocument/2006/relationships/hyperlink" Target="https://podminky.urs.cz/item/CS_URS_2021_02/968062375" TargetMode="External" /><Relationship Id="rId102" Type="http://schemas.openxmlformats.org/officeDocument/2006/relationships/hyperlink" Target="https://podminky.urs.cz/item/CS_URS_2021_02/968062376" TargetMode="External" /><Relationship Id="rId103" Type="http://schemas.openxmlformats.org/officeDocument/2006/relationships/hyperlink" Target="https://podminky.urs.cz/item/CS_URS_2021_02/968062377" TargetMode="External" /><Relationship Id="rId104" Type="http://schemas.openxmlformats.org/officeDocument/2006/relationships/hyperlink" Target="https://podminky.urs.cz/item/CS_URS_2021_02/968062455" TargetMode="External" /><Relationship Id="rId105" Type="http://schemas.openxmlformats.org/officeDocument/2006/relationships/hyperlink" Target="https://podminky.urs.cz/item/CS_URS_2021_02/968062456" TargetMode="External" /><Relationship Id="rId106" Type="http://schemas.openxmlformats.org/officeDocument/2006/relationships/hyperlink" Target="https://podminky.urs.cz/item/CS_URS_2021_02/968062559" TargetMode="External" /><Relationship Id="rId107" Type="http://schemas.openxmlformats.org/officeDocument/2006/relationships/hyperlink" Target="https://podminky.urs.cz/item/CS_URS_2021_02/997013152" TargetMode="External" /><Relationship Id="rId108" Type="http://schemas.openxmlformats.org/officeDocument/2006/relationships/hyperlink" Target="https://podminky.urs.cz/item/CS_URS_2021_02/997013501" TargetMode="External" /><Relationship Id="rId109" Type="http://schemas.openxmlformats.org/officeDocument/2006/relationships/hyperlink" Target="https://podminky.urs.cz/item/CS_URS_2021_02/997013509" TargetMode="External" /><Relationship Id="rId110" Type="http://schemas.openxmlformats.org/officeDocument/2006/relationships/hyperlink" Target="https://podminky.urs.cz/item/CS_URS_2021_02/997013607" TargetMode="External" /><Relationship Id="rId111" Type="http://schemas.openxmlformats.org/officeDocument/2006/relationships/hyperlink" Target="https://podminky.urs.cz/item/CS_URS_2021_02/997013609" TargetMode="External" /><Relationship Id="rId112" Type="http://schemas.openxmlformats.org/officeDocument/2006/relationships/hyperlink" Target="https://podminky.urs.cz/item/CS_URS_2021_02/997013631" TargetMode="External" /><Relationship Id="rId113" Type="http://schemas.openxmlformats.org/officeDocument/2006/relationships/hyperlink" Target="https://podminky.urs.cz/item/CS_URS_2021_02/997013645" TargetMode="External" /><Relationship Id="rId114" Type="http://schemas.openxmlformats.org/officeDocument/2006/relationships/hyperlink" Target="https://podminky.urs.cz/item/CS_URS_2021_02/997013811" TargetMode="External" /><Relationship Id="rId115" Type="http://schemas.openxmlformats.org/officeDocument/2006/relationships/hyperlink" Target="https://podminky.urs.cz/item/CS_URS_2021_02/997013813" TargetMode="External" /><Relationship Id="rId116" Type="http://schemas.openxmlformats.org/officeDocument/2006/relationships/hyperlink" Target="https://podminky.urs.cz/item/CS_URS_2021_02/998225111" TargetMode="External" /><Relationship Id="rId117" Type="http://schemas.openxmlformats.org/officeDocument/2006/relationships/hyperlink" Target="https://podminky.urs.cz/item/CS_URS_2021_02/711111001" TargetMode="External" /><Relationship Id="rId118" Type="http://schemas.openxmlformats.org/officeDocument/2006/relationships/hyperlink" Target="https://podminky.urs.cz/item/CS_URS_2021_02/711112001" TargetMode="External" /><Relationship Id="rId119" Type="http://schemas.openxmlformats.org/officeDocument/2006/relationships/hyperlink" Target="https://podminky.urs.cz/item/CS_URS_2021_02/711113127" TargetMode="External" /><Relationship Id="rId120" Type="http://schemas.openxmlformats.org/officeDocument/2006/relationships/hyperlink" Target="https://podminky.urs.cz/item/CS_URS_2021_02/711141559" TargetMode="External" /><Relationship Id="rId121" Type="http://schemas.openxmlformats.org/officeDocument/2006/relationships/hyperlink" Target="https://podminky.urs.cz/item/CS_URS_2021_02/711142559" TargetMode="External" /><Relationship Id="rId122" Type="http://schemas.openxmlformats.org/officeDocument/2006/relationships/hyperlink" Target="https://podminky.urs.cz/item/CS_URS_2021_02/711161222" TargetMode="External" /><Relationship Id="rId123" Type="http://schemas.openxmlformats.org/officeDocument/2006/relationships/hyperlink" Target="https://podminky.urs.cz/item/CS_URS_2021_02/711211137" TargetMode="External" /><Relationship Id="rId124" Type="http://schemas.openxmlformats.org/officeDocument/2006/relationships/hyperlink" Target="https://podminky.urs.cz/item/CS_URS_2021_02/711491176" TargetMode="External" /><Relationship Id="rId125" Type="http://schemas.openxmlformats.org/officeDocument/2006/relationships/hyperlink" Target="https://podminky.urs.cz/item/CS_URS_2021_02/998711102" TargetMode="External" /><Relationship Id="rId126" Type="http://schemas.openxmlformats.org/officeDocument/2006/relationships/hyperlink" Target="https://podminky.urs.cz/item/CS_URS_2021_02/998711181" TargetMode="External" /><Relationship Id="rId127" Type="http://schemas.openxmlformats.org/officeDocument/2006/relationships/hyperlink" Target="https://podminky.urs.cz/item/CS_URS_2021_02/713121111" TargetMode="External" /><Relationship Id="rId128" Type="http://schemas.openxmlformats.org/officeDocument/2006/relationships/hyperlink" Target="https://podminky.urs.cz/item/CS_URS_2021_02/713131151" TargetMode="External" /><Relationship Id="rId129" Type="http://schemas.openxmlformats.org/officeDocument/2006/relationships/hyperlink" Target="https://podminky.urs.cz/item/CS_URS_2021_02/998713102" TargetMode="External" /><Relationship Id="rId130" Type="http://schemas.openxmlformats.org/officeDocument/2006/relationships/hyperlink" Target="https://podminky.urs.cz/item/CS_URS_2021_02/998713181" TargetMode="External" /><Relationship Id="rId131" Type="http://schemas.openxmlformats.org/officeDocument/2006/relationships/hyperlink" Target="https://podminky.urs.cz/item/CS_URS_2021_02/721173746" TargetMode="External" /><Relationship Id="rId132" Type="http://schemas.openxmlformats.org/officeDocument/2006/relationships/hyperlink" Target="https://podminky.urs.cz/item/CS_URS_2021_02/721242105" TargetMode="External" /><Relationship Id="rId133" Type="http://schemas.openxmlformats.org/officeDocument/2006/relationships/hyperlink" Target="https://podminky.urs.cz/item/CS_URS_2021_02/998721102" TargetMode="External" /><Relationship Id="rId134" Type="http://schemas.openxmlformats.org/officeDocument/2006/relationships/hyperlink" Target="https://podminky.urs.cz/item/CS_URS_2021_02/998721181" TargetMode="External" /><Relationship Id="rId135" Type="http://schemas.openxmlformats.org/officeDocument/2006/relationships/hyperlink" Target="https://podminky.urs.cz/item/CS_URS_2021_02/741110063" TargetMode="External" /><Relationship Id="rId136" Type="http://schemas.openxmlformats.org/officeDocument/2006/relationships/hyperlink" Target="https://podminky.urs.cz/item/CS_URS_2021_02/741120001" TargetMode="External" /><Relationship Id="rId137" Type="http://schemas.openxmlformats.org/officeDocument/2006/relationships/hyperlink" Target="https://podminky.urs.cz/item/CS_URS_2021_02/741120003" TargetMode="External" /><Relationship Id="rId138" Type="http://schemas.openxmlformats.org/officeDocument/2006/relationships/hyperlink" Target="https://podminky.urs.cz/item/CS_URS_2021_02/741310201" TargetMode="External" /><Relationship Id="rId139" Type="http://schemas.openxmlformats.org/officeDocument/2006/relationships/hyperlink" Target="https://podminky.urs.cz/item/CS_URS_2021_02/741311001" TargetMode="External" /><Relationship Id="rId140" Type="http://schemas.openxmlformats.org/officeDocument/2006/relationships/hyperlink" Target="https://podminky.urs.cz/item/CS_URS_2021_02/741313041" TargetMode="External" /><Relationship Id="rId141" Type="http://schemas.openxmlformats.org/officeDocument/2006/relationships/hyperlink" Target="https://podminky.urs.cz/item/CS_URS_2021_02/741313082" TargetMode="External" /><Relationship Id="rId142" Type="http://schemas.openxmlformats.org/officeDocument/2006/relationships/hyperlink" Target="https://podminky.urs.cz/item/CS_URS_2021_02/741410001" TargetMode="External" /><Relationship Id="rId143" Type="http://schemas.openxmlformats.org/officeDocument/2006/relationships/hyperlink" Target="https://podminky.urs.cz/item/CS_URS_2021_02/741420001" TargetMode="External" /><Relationship Id="rId144" Type="http://schemas.openxmlformats.org/officeDocument/2006/relationships/hyperlink" Target="https://podminky.urs.cz/item/CS_URS_2021_02/741420022" TargetMode="External" /><Relationship Id="rId145" Type="http://schemas.openxmlformats.org/officeDocument/2006/relationships/hyperlink" Target="https://podminky.urs.cz/item/CS_URS_2021_02/741420051" TargetMode="External" /><Relationship Id="rId146" Type="http://schemas.openxmlformats.org/officeDocument/2006/relationships/hyperlink" Target="https://podminky.urs.cz/item/CS_URS_2021_02/741430002" TargetMode="External" /><Relationship Id="rId147" Type="http://schemas.openxmlformats.org/officeDocument/2006/relationships/hyperlink" Target="https://podminky.urs.cz/item/CS_URS_2021_02/741911851" TargetMode="External" /><Relationship Id="rId148" Type="http://schemas.openxmlformats.org/officeDocument/2006/relationships/hyperlink" Target="https://podminky.urs.cz/item/CS_URS_2021_02/998741102" TargetMode="External" /><Relationship Id="rId149" Type="http://schemas.openxmlformats.org/officeDocument/2006/relationships/hyperlink" Target="https://podminky.urs.cz/item/CS_URS_2021_02/998741181" TargetMode="External" /><Relationship Id="rId150" Type="http://schemas.openxmlformats.org/officeDocument/2006/relationships/hyperlink" Target="https://podminky.urs.cz/item/CS_URS_2021_02/742210121" TargetMode="External" /><Relationship Id="rId151" Type="http://schemas.openxmlformats.org/officeDocument/2006/relationships/hyperlink" Target="https://podminky.urs.cz/item/CS_URS_2021_02/751398011" TargetMode="External" /><Relationship Id="rId152" Type="http://schemas.openxmlformats.org/officeDocument/2006/relationships/hyperlink" Target="https://podminky.urs.cz/item/CS_URS_2021_02/998751101" TargetMode="External" /><Relationship Id="rId153" Type="http://schemas.openxmlformats.org/officeDocument/2006/relationships/hyperlink" Target="https://podminky.urs.cz/item/CS_URS_2021_02/998751181" TargetMode="External" /><Relationship Id="rId154" Type="http://schemas.openxmlformats.org/officeDocument/2006/relationships/hyperlink" Target="https://podminky.urs.cz/item/CS_URS_2021_02/762081510" TargetMode="External" /><Relationship Id="rId155" Type="http://schemas.openxmlformats.org/officeDocument/2006/relationships/hyperlink" Target="https://podminky.urs.cz/item/CS_URS_2021_02/762085103" TargetMode="External" /><Relationship Id="rId156" Type="http://schemas.openxmlformats.org/officeDocument/2006/relationships/hyperlink" Target="https://podminky.urs.cz/item/CS_URS_2021_02/762085112" TargetMode="External" /><Relationship Id="rId157" Type="http://schemas.openxmlformats.org/officeDocument/2006/relationships/hyperlink" Target="https://podminky.urs.cz/item/CS_URS_2021_02/762131124" TargetMode="External" /><Relationship Id="rId158" Type="http://schemas.openxmlformats.org/officeDocument/2006/relationships/hyperlink" Target="https://podminky.urs.cz/item/CS_URS_2021_02/762331812" TargetMode="External" /><Relationship Id="rId159" Type="http://schemas.openxmlformats.org/officeDocument/2006/relationships/hyperlink" Target="https://podminky.urs.cz/item/CS_URS_2021_02/762331813" TargetMode="External" /><Relationship Id="rId160" Type="http://schemas.openxmlformats.org/officeDocument/2006/relationships/hyperlink" Target="https://podminky.urs.cz/item/CS_URS_2021_02/762331814" TargetMode="External" /><Relationship Id="rId161" Type="http://schemas.openxmlformats.org/officeDocument/2006/relationships/hyperlink" Target="https://podminky.urs.cz/item/CS_URS_2021_02/762331815" TargetMode="External" /><Relationship Id="rId162" Type="http://schemas.openxmlformats.org/officeDocument/2006/relationships/hyperlink" Target="https://podminky.urs.cz/item/CS_URS_2021_02/762342214" TargetMode="External" /><Relationship Id="rId163" Type="http://schemas.openxmlformats.org/officeDocument/2006/relationships/hyperlink" Target="https://podminky.urs.cz/item/CS_URS_2021_02/762342811" TargetMode="External" /><Relationship Id="rId164" Type="http://schemas.openxmlformats.org/officeDocument/2006/relationships/hyperlink" Target="https://podminky.urs.cz/item/CS_URS_2021_02/762512261" TargetMode="External" /><Relationship Id="rId165" Type="http://schemas.openxmlformats.org/officeDocument/2006/relationships/hyperlink" Target="https://podminky.urs.cz/item/CS_URS_2021_02/762521104" TargetMode="External" /><Relationship Id="rId166" Type="http://schemas.openxmlformats.org/officeDocument/2006/relationships/hyperlink" Target="https://podminky.urs.cz/item/CS_URS_2021_02/762713110" TargetMode="External" /><Relationship Id="rId167" Type="http://schemas.openxmlformats.org/officeDocument/2006/relationships/hyperlink" Target="https://podminky.urs.cz/item/CS_URS_2021_02/762713120" TargetMode="External" /><Relationship Id="rId168" Type="http://schemas.openxmlformats.org/officeDocument/2006/relationships/hyperlink" Target="https://podminky.urs.cz/item/CS_URS_2021_02/762713130" TargetMode="External" /><Relationship Id="rId169" Type="http://schemas.openxmlformats.org/officeDocument/2006/relationships/hyperlink" Target="https://podminky.urs.cz/item/CS_URS_2021_02/762811210" TargetMode="External" /><Relationship Id="rId170" Type="http://schemas.openxmlformats.org/officeDocument/2006/relationships/hyperlink" Target="https://podminky.urs.cz/item/CS_URS_2021_02/762811811" TargetMode="External" /><Relationship Id="rId171" Type="http://schemas.openxmlformats.org/officeDocument/2006/relationships/hyperlink" Target="https://podminky.urs.cz/item/CS_URS_2021_02/762822120" TargetMode="External" /><Relationship Id="rId172" Type="http://schemas.openxmlformats.org/officeDocument/2006/relationships/hyperlink" Target="https://podminky.urs.cz/item/CS_URS_2021_02/762822130" TargetMode="External" /><Relationship Id="rId173" Type="http://schemas.openxmlformats.org/officeDocument/2006/relationships/hyperlink" Target="https://podminky.urs.cz/item/CS_URS_2021_02/762822810" TargetMode="External" /><Relationship Id="rId174" Type="http://schemas.openxmlformats.org/officeDocument/2006/relationships/hyperlink" Target="https://podminky.urs.cz/item/CS_URS_2021_02/762822840" TargetMode="External" /><Relationship Id="rId175" Type="http://schemas.openxmlformats.org/officeDocument/2006/relationships/hyperlink" Target="https://podminky.urs.cz/item/CS_URS_2021_02/762841110" TargetMode="External" /><Relationship Id="rId176" Type="http://schemas.openxmlformats.org/officeDocument/2006/relationships/hyperlink" Target="https://podminky.urs.cz/item/CS_URS_2021_02/998762102" TargetMode="External" /><Relationship Id="rId177" Type="http://schemas.openxmlformats.org/officeDocument/2006/relationships/hyperlink" Target="https://podminky.urs.cz/item/CS_URS_2021_02/998762181" TargetMode="External" /><Relationship Id="rId178" Type="http://schemas.openxmlformats.org/officeDocument/2006/relationships/hyperlink" Target="https://podminky.urs.cz/item/CS_URS_2021_02/764001821" TargetMode="External" /><Relationship Id="rId179" Type="http://schemas.openxmlformats.org/officeDocument/2006/relationships/hyperlink" Target="https://podminky.urs.cz/item/CS_URS_2021_02/764001891" TargetMode="External" /><Relationship Id="rId180" Type="http://schemas.openxmlformats.org/officeDocument/2006/relationships/hyperlink" Target="https://podminky.urs.cz/item/CS_URS_2021_02/764002801" TargetMode="External" /><Relationship Id="rId181" Type="http://schemas.openxmlformats.org/officeDocument/2006/relationships/hyperlink" Target="https://podminky.urs.cz/item/CS_URS_2021_02/764002821" TargetMode="External" /><Relationship Id="rId182" Type="http://schemas.openxmlformats.org/officeDocument/2006/relationships/hyperlink" Target="https://podminky.urs.cz/item/CS_URS_2021_02/764002851" TargetMode="External" /><Relationship Id="rId183" Type="http://schemas.openxmlformats.org/officeDocument/2006/relationships/hyperlink" Target="https://podminky.urs.cz/item/CS_URS_2021_02/764002871" TargetMode="External" /><Relationship Id="rId184" Type="http://schemas.openxmlformats.org/officeDocument/2006/relationships/hyperlink" Target="https://podminky.urs.cz/item/CS_URS_2021_02/764004801" TargetMode="External" /><Relationship Id="rId185" Type="http://schemas.openxmlformats.org/officeDocument/2006/relationships/hyperlink" Target="https://podminky.urs.cz/item/CS_URS_2021_02/764004821" TargetMode="External" /><Relationship Id="rId186" Type="http://schemas.openxmlformats.org/officeDocument/2006/relationships/hyperlink" Target="https://podminky.urs.cz/item/CS_URS_2021_02/764004861" TargetMode="External" /><Relationship Id="rId187" Type="http://schemas.openxmlformats.org/officeDocument/2006/relationships/hyperlink" Target="https://podminky.urs.cz/item/CS_URS_2021_02/764212663" TargetMode="External" /><Relationship Id="rId188" Type="http://schemas.openxmlformats.org/officeDocument/2006/relationships/hyperlink" Target="https://podminky.urs.cz/item/CS_URS_2021_02/764311606" TargetMode="External" /><Relationship Id="rId189" Type="http://schemas.openxmlformats.org/officeDocument/2006/relationships/hyperlink" Target="https://podminky.urs.cz/item/CS_URS_2021_02/764511601" TargetMode="External" /><Relationship Id="rId190" Type="http://schemas.openxmlformats.org/officeDocument/2006/relationships/hyperlink" Target="https://podminky.urs.cz/item/CS_URS_2021_02/764511642" TargetMode="External" /><Relationship Id="rId191" Type="http://schemas.openxmlformats.org/officeDocument/2006/relationships/hyperlink" Target="https://podminky.urs.cz/item/CS_URS_2021_02/764518622" TargetMode="External" /><Relationship Id="rId192" Type="http://schemas.openxmlformats.org/officeDocument/2006/relationships/hyperlink" Target="https://podminky.urs.cz/item/CS_URS_2021_02/998764102" TargetMode="External" /><Relationship Id="rId193" Type="http://schemas.openxmlformats.org/officeDocument/2006/relationships/hyperlink" Target="https://podminky.urs.cz/item/CS_URS_2021_02/998764181" TargetMode="External" /><Relationship Id="rId194" Type="http://schemas.openxmlformats.org/officeDocument/2006/relationships/hyperlink" Target="https://podminky.urs.cz/item/CS_URS_2021_02/765111101" TargetMode="External" /><Relationship Id="rId195" Type="http://schemas.openxmlformats.org/officeDocument/2006/relationships/hyperlink" Target="https://podminky.urs.cz/item/CS_URS_2021_02/765111201" TargetMode="External" /><Relationship Id="rId196" Type="http://schemas.openxmlformats.org/officeDocument/2006/relationships/hyperlink" Target="https://podminky.urs.cz/item/CS_URS_2021_02/765111231" TargetMode="External" /><Relationship Id="rId197" Type="http://schemas.openxmlformats.org/officeDocument/2006/relationships/hyperlink" Target="https://podminky.urs.cz/item/CS_URS_2021_02/765111261" TargetMode="External" /><Relationship Id="rId198" Type="http://schemas.openxmlformats.org/officeDocument/2006/relationships/hyperlink" Target="https://podminky.urs.cz/item/CS_URS_2021_02/765111321" TargetMode="External" /><Relationship Id="rId199" Type="http://schemas.openxmlformats.org/officeDocument/2006/relationships/hyperlink" Target="https://podminky.urs.cz/item/CS_URS_2021_02/765111341" TargetMode="External" /><Relationship Id="rId200" Type="http://schemas.openxmlformats.org/officeDocument/2006/relationships/hyperlink" Target="https://podminky.urs.cz/item/CS_URS_2021_02/765111402" TargetMode="External" /><Relationship Id="rId201" Type="http://schemas.openxmlformats.org/officeDocument/2006/relationships/hyperlink" Target="https://podminky.urs.cz/item/CS_URS_2021_02/765111504" TargetMode="External" /><Relationship Id="rId202" Type="http://schemas.openxmlformats.org/officeDocument/2006/relationships/hyperlink" Target="https://podminky.urs.cz/item/CS_URS_2021_02/765111821" TargetMode="External" /><Relationship Id="rId203" Type="http://schemas.openxmlformats.org/officeDocument/2006/relationships/hyperlink" Target="https://podminky.urs.cz/item/CS_URS_2021_02/765111829" TargetMode="External" /><Relationship Id="rId204" Type="http://schemas.openxmlformats.org/officeDocument/2006/relationships/hyperlink" Target="https://podminky.urs.cz/item/CS_URS_2021_02/765111831" TargetMode="External" /><Relationship Id="rId205" Type="http://schemas.openxmlformats.org/officeDocument/2006/relationships/hyperlink" Target="https://podminky.urs.cz/item/CS_URS_2021_02/765111861" TargetMode="External" /><Relationship Id="rId206" Type="http://schemas.openxmlformats.org/officeDocument/2006/relationships/hyperlink" Target="https://podminky.urs.cz/item/CS_URS_2021_02/765111881" TargetMode="External" /><Relationship Id="rId207" Type="http://schemas.openxmlformats.org/officeDocument/2006/relationships/hyperlink" Target="https://podminky.urs.cz/item/CS_URS_2021_02/765191011" TargetMode="External" /><Relationship Id="rId208" Type="http://schemas.openxmlformats.org/officeDocument/2006/relationships/hyperlink" Target="https://podminky.urs.cz/item/CS_URS_2021_02/998765102" TargetMode="External" /><Relationship Id="rId209" Type="http://schemas.openxmlformats.org/officeDocument/2006/relationships/hyperlink" Target="https://podminky.urs.cz/item/CS_URS_2021_02/998765181" TargetMode="External" /><Relationship Id="rId210" Type="http://schemas.openxmlformats.org/officeDocument/2006/relationships/hyperlink" Target="https://podminky.urs.cz/item/CS_URS_2021_02/766621211" TargetMode="External" /><Relationship Id="rId211" Type="http://schemas.openxmlformats.org/officeDocument/2006/relationships/hyperlink" Target="https://podminky.urs.cz/item/CS_URS_2021_02/766621715" TargetMode="External" /><Relationship Id="rId212" Type="http://schemas.openxmlformats.org/officeDocument/2006/relationships/hyperlink" Target="https://podminky.urs.cz/item/CS_URS_2021_02/766660002" TargetMode="External" /><Relationship Id="rId213" Type="http://schemas.openxmlformats.org/officeDocument/2006/relationships/hyperlink" Target="https://podminky.urs.cz/item/CS_URS_2021_02/766660102" TargetMode="External" /><Relationship Id="rId214" Type="http://schemas.openxmlformats.org/officeDocument/2006/relationships/hyperlink" Target="https://podminky.urs.cz/item/CS_URS_2021_02/766660112" TargetMode="External" /><Relationship Id="rId215" Type="http://schemas.openxmlformats.org/officeDocument/2006/relationships/hyperlink" Target="https://podminky.urs.cz/item/CS_URS_2021_02/766660729" TargetMode="External" /><Relationship Id="rId216" Type="http://schemas.openxmlformats.org/officeDocument/2006/relationships/hyperlink" Target="https://podminky.urs.cz/item/CS_URS_2021_02/766681115" TargetMode="External" /><Relationship Id="rId217" Type="http://schemas.openxmlformats.org/officeDocument/2006/relationships/hyperlink" Target="https://podminky.urs.cz/item/CS_URS_2021_02/766694121" TargetMode="External" /><Relationship Id="rId218" Type="http://schemas.openxmlformats.org/officeDocument/2006/relationships/hyperlink" Target="https://podminky.urs.cz/item/CS_URS_2021_02/998766102" TargetMode="External" /><Relationship Id="rId219" Type="http://schemas.openxmlformats.org/officeDocument/2006/relationships/hyperlink" Target="https://podminky.urs.cz/item/CS_URS_2021_02/998766181" TargetMode="External" /><Relationship Id="rId220" Type="http://schemas.openxmlformats.org/officeDocument/2006/relationships/hyperlink" Target="https://podminky.urs.cz/item/CS_URS_2021_02/766660727" TargetMode="External" /><Relationship Id="rId221" Type="http://schemas.openxmlformats.org/officeDocument/2006/relationships/hyperlink" Target="https://podminky.urs.cz/item/CS_URS_2021_02/767610126" TargetMode="External" /><Relationship Id="rId222" Type="http://schemas.openxmlformats.org/officeDocument/2006/relationships/hyperlink" Target="https://podminky.urs.cz/item/CS_URS_2021_02/767661811" TargetMode="External" /><Relationship Id="rId223" Type="http://schemas.openxmlformats.org/officeDocument/2006/relationships/hyperlink" Target="https://podminky.urs.cz/item/CS_URS_2021_02/767996805" TargetMode="External" /><Relationship Id="rId224" Type="http://schemas.openxmlformats.org/officeDocument/2006/relationships/hyperlink" Target="https://podminky.urs.cz/item/CS_URS_2021_02/998767102" TargetMode="External" /><Relationship Id="rId225" Type="http://schemas.openxmlformats.org/officeDocument/2006/relationships/hyperlink" Target="https://podminky.urs.cz/item/CS_URS_2021_02/998767181" TargetMode="External" /><Relationship Id="rId226" Type="http://schemas.openxmlformats.org/officeDocument/2006/relationships/hyperlink" Target="https://podminky.urs.cz/item/CS_URS_2021_02/771473810" TargetMode="External" /><Relationship Id="rId227" Type="http://schemas.openxmlformats.org/officeDocument/2006/relationships/hyperlink" Target="https://podminky.urs.cz/item/CS_URS_2021_02/771531841" TargetMode="External" /><Relationship Id="rId228" Type="http://schemas.openxmlformats.org/officeDocument/2006/relationships/hyperlink" Target="https://podminky.urs.cz/item/CS_URS_2021_02/771553810" TargetMode="External" /><Relationship Id="rId229" Type="http://schemas.openxmlformats.org/officeDocument/2006/relationships/hyperlink" Target="https://podminky.urs.cz/item/CS_URS_2021_02/771573810" TargetMode="External" /><Relationship Id="rId230" Type="http://schemas.openxmlformats.org/officeDocument/2006/relationships/hyperlink" Target="https://podminky.urs.cz/item/CS_URS_2021_02/998772102" TargetMode="External" /><Relationship Id="rId231" Type="http://schemas.openxmlformats.org/officeDocument/2006/relationships/hyperlink" Target="https://podminky.urs.cz/item/CS_URS_2021_02/998772181" TargetMode="External" /><Relationship Id="rId232" Type="http://schemas.openxmlformats.org/officeDocument/2006/relationships/hyperlink" Target="https://podminky.urs.cz/item/CS_URS_2021_02/776201811" TargetMode="External" /><Relationship Id="rId233" Type="http://schemas.openxmlformats.org/officeDocument/2006/relationships/hyperlink" Target="https://podminky.urs.cz/item/CS_URS_2021_02/781473810" TargetMode="External" /><Relationship Id="rId234" Type="http://schemas.openxmlformats.org/officeDocument/2006/relationships/hyperlink" Target="https://podminky.urs.cz/item/CS_URS_2021_02/783101201" TargetMode="External" /><Relationship Id="rId235" Type="http://schemas.openxmlformats.org/officeDocument/2006/relationships/hyperlink" Target="https://podminky.urs.cz/item/CS_URS_2021_02/783106801" TargetMode="External" /><Relationship Id="rId236" Type="http://schemas.openxmlformats.org/officeDocument/2006/relationships/hyperlink" Target="https://podminky.urs.cz/item/CS_URS_2021_02/783114101" TargetMode="External" /><Relationship Id="rId237" Type="http://schemas.openxmlformats.org/officeDocument/2006/relationships/hyperlink" Target="https://podminky.urs.cz/item/CS_URS_2021_02/783117101" TargetMode="External" /><Relationship Id="rId238" Type="http://schemas.openxmlformats.org/officeDocument/2006/relationships/hyperlink" Target="https://podminky.urs.cz/item/CS_URS_2021_02/783213011" TargetMode="External" /><Relationship Id="rId239" Type="http://schemas.openxmlformats.org/officeDocument/2006/relationships/hyperlink" Target="https://podminky.urs.cz/item/CS_URS_2021_02/783301311" TargetMode="External" /><Relationship Id="rId240" Type="http://schemas.openxmlformats.org/officeDocument/2006/relationships/hyperlink" Target="https://podminky.urs.cz/item/CS_URS_2021_02/783306801" TargetMode="External" /><Relationship Id="rId241" Type="http://schemas.openxmlformats.org/officeDocument/2006/relationships/hyperlink" Target="https://podminky.urs.cz/item/CS_URS_2021_02/783314101" TargetMode="External" /><Relationship Id="rId242" Type="http://schemas.openxmlformats.org/officeDocument/2006/relationships/hyperlink" Target="https://podminky.urs.cz/item/CS_URS_2021_02/783317101" TargetMode="External" /><Relationship Id="rId243" Type="http://schemas.openxmlformats.org/officeDocument/2006/relationships/hyperlink" Target="https://podminky.urs.cz/item/CS_URS_2021_02/783822211" TargetMode="External" /><Relationship Id="rId244" Type="http://schemas.openxmlformats.org/officeDocument/2006/relationships/hyperlink" Target="https://podminky.urs.cz/item/CS_URS_2021_02/783826625" TargetMode="External" /><Relationship Id="rId245" Type="http://schemas.openxmlformats.org/officeDocument/2006/relationships/hyperlink" Target="https://podminky.urs.cz/item/CS_URS_2021_02/783827127" TargetMode="External" /><Relationship Id="rId246" Type="http://schemas.openxmlformats.org/officeDocument/2006/relationships/hyperlink" Target="https://podminky.urs.cz/item/CS_URS_2021_02/783827147" TargetMode="External" /><Relationship Id="rId24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1211101" TargetMode="External" /><Relationship Id="rId2" Type="http://schemas.openxmlformats.org/officeDocument/2006/relationships/hyperlink" Target="https://podminky.urs.cz/item/CS_URS_2021_02/111211232" TargetMode="External" /><Relationship Id="rId3" Type="http://schemas.openxmlformats.org/officeDocument/2006/relationships/hyperlink" Target="https://podminky.urs.cz/item/CS_URS_2021_02/111251101" TargetMode="External" /><Relationship Id="rId4" Type="http://schemas.openxmlformats.org/officeDocument/2006/relationships/hyperlink" Target="https://podminky.urs.cz/item/CS_URS_2021_02/112101102" TargetMode="External" /><Relationship Id="rId5" Type="http://schemas.openxmlformats.org/officeDocument/2006/relationships/hyperlink" Target="https://podminky.urs.cz/item/CS_URS_2021_02/112101103" TargetMode="External" /><Relationship Id="rId6" Type="http://schemas.openxmlformats.org/officeDocument/2006/relationships/hyperlink" Target="https://podminky.urs.cz/item/CS_URS_2021_02/112101104" TargetMode="External" /><Relationship Id="rId7" Type="http://schemas.openxmlformats.org/officeDocument/2006/relationships/hyperlink" Target="https://podminky.urs.cz/item/CS_URS_2021_02/112151113" TargetMode="External" /><Relationship Id="rId8" Type="http://schemas.openxmlformats.org/officeDocument/2006/relationships/hyperlink" Target="https://podminky.urs.cz/item/CS_URS_2021_02/112151116" TargetMode="External" /><Relationship Id="rId9" Type="http://schemas.openxmlformats.org/officeDocument/2006/relationships/hyperlink" Target="https://podminky.urs.cz/item/CS_URS_2021_02/112251102" TargetMode="External" /><Relationship Id="rId10" Type="http://schemas.openxmlformats.org/officeDocument/2006/relationships/hyperlink" Target="https://podminky.urs.cz/item/CS_URS_2021_02/112251103" TargetMode="External" /><Relationship Id="rId11" Type="http://schemas.openxmlformats.org/officeDocument/2006/relationships/hyperlink" Target="https://podminky.urs.cz/item/CS_URS_2021_02/113106242" TargetMode="External" /><Relationship Id="rId12" Type="http://schemas.openxmlformats.org/officeDocument/2006/relationships/hyperlink" Target="https://podminky.urs.cz/item/CS_URS_2021_02/113107124" TargetMode="External" /><Relationship Id="rId13" Type="http://schemas.openxmlformats.org/officeDocument/2006/relationships/hyperlink" Target="https://podminky.urs.cz/item/CS_URS_2021_02/113107142" TargetMode="External" /><Relationship Id="rId14" Type="http://schemas.openxmlformats.org/officeDocument/2006/relationships/hyperlink" Target="https://podminky.urs.cz/item/CS_URS_2021_02/131251100" TargetMode="External" /><Relationship Id="rId15" Type="http://schemas.openxmlformats.org/officeDocument/2006/relationships/hyperlink" Target="https://podminky.urs.cz/item/CS_URS_2021_02/132212111" TargetMode="External" /><Relationship Id="rId16" Type="http://schemas.openxmlformats.org/officeDocument/2006/relationships/hyperlink" Target="https://podminky.urs.cz/item/CS_URS_2021_02/132212211" TargetMode="External" /><Relationship Id="rId17" Type="http://schemas.openxmlformats.org/officeDocument/2006/relationships/hyperlink" Target="https://podminky.urs.cz/item/CS_URS_2021_02/167111101" TargetMode="External" /><Relationship Id="rId18" Type="http://schemas.openxmlformats.org/officeDocument/2006/relationships/hyperlink" Target="https://podminky.urs.cz/item/CS_URS_2021_02/167111121" TargetMode="External" /><Relationship Id="rId19" Type="http://schemas.openxmlformats.org/officeDocument/2006/relationships/hyperlink" Target="https://podminky.urs.cz/item/CS_URS_2021_02/171151101" TargetMode="External" /><Relationship Id="rId20" Type="http://schemas.openxmlformats.org/officeDocument/2006/relationships/hyperlink" Target="https://podminky.urs.cz/item/CS_URS_2021_02/171151103" TargetMode="External" /><Relationship Id="rId21" Type="http://schemas.openxmlformats.org/officeDocument/2006/relationships/hyperlink" Target="https://podminky.urs.cz/item/CS_URS_2021_02/181151321" TargetMode="External" /><Relationship Id="rId22" Type="http://schemas.openxmlformats.org/officeDocument/2006/relationships/hyperlink" Target="https://podminky.urs.cz/item/CS_URS_2021_02/181411131" TargetMode="External" /><Relationship Id="rId23" Type="http://schemas.openxmlformats.org/officeDocument/2006/relationships/hyperlink" Target="https://podminky.urs.cz/item/CS_URS_2021_02/213141111" TargetMode="External" /><Relationship Id="rId24" Type="http://schemas.openxmlformats.org/officeDocument/2006/relationships/hyperlink" Target="https://podminky.urs.cz/item/CS_URS_2021_02/348101140" TargetMode="External" /><Relationship Id="rId25" Type="http://schemas.openxmlformats.org/officeDocument/2006/relationships/hyperlink" Target="https://podminky.urs.cz/item/CS_URS_2021_02/564231111" TargetMode="External" /><Relationship Id="rId26" Type="http://schemas.openxmlformats.org/officeDocument/2006/relationships/hyperlink" Target="https://podminky.urs.cz/item/CS_URS_2021_02/564730011" TargetMode="External" /><Relationship Id="rId27" Type="http://schemas.openxmlformats.org/officeDocument/2006/relationships/hyperlink" Target="https://podminky.urs.cz/item/CS_URS_2021_02/564730111" TargetMode="External" /><Relationship Id="rId28" Type="http://schemas.openxmlformats.org/officeDocument/2006/relationships/hyperlink" Target="https://podminky.urs.cz/item/CS_URS_2021_02/564750111" TargetMode="External" /><Relationship Id="rId29" Type="http://schemas.openxmlformats.org/officeDocument/2006/relationships/hyperlink" Target="https://podminky.urs.cz/item/CS_URS_2021_02/564831112" TargetMode="External" /><Relationship Id="rId30" Type="http://schemas.openxmlformats.org/officeDocument/2006/relationships/hyperlink" Target="https://podminky.urs.cz/item/CS_URS_2021_02/572351111" TargetMode="External" /><Relationship Id="rId31" Type="http://schemas.openxmlformats.org/officeDocument/2006/relationships/hyperlink" Target="https://podminky.urs.cz/item/CS_URS_2021_02/591111111" TargetMode="External" /><Relationship Id="rId32" Type="http://schemas.openxmlformats.org/officeDocument/2006/relationships/hyperlink" Target="https://podminky.urs.cz/item/CS_URS_2021_02/591141111" TargetMode="External" /><Relationship Id="rId33" Type="http://schemas.openxmlformats.org/officeDocument/2006/relationships/hyperlink" Target="https://podminky.urs.cz/item/CS_URS_2021_02/596811311" TargetMode="External" /><Relationship Id="rId34" Type="http://schemas.openxmlformats.org/officeDocument/2006/relationships/hyperlink" Target="https://podminky.urs.cz/item/CS_URS_2021_02/622311131" TargetMode="External" /><Relationship Id="rId35" Type="http://schemas.openxmlformats.org/officeDocument/2006/relationships/hyperlink" Target="https://podminky.urs.cz/item/CS_URS_2021_02/916241211" TargetMode="External" /><Relationship Id="rId36" Type="http://schemas.openxmlformats.org/officeDocument/2006/relationships/hyperlink" Target="https://podminky.urs.cz/item/CS_URS_2021_02/919735112" TargetMode="External" /><Relationship Id="rId37" Type="http://schemas.openxmlformats.org/officeDocument/2006/relationships/hyperlink" Target="https://podminky.urs.cz/item/CS_URS_2021_02/962022391" TargetMode="External" /><Relationship Id="rId38" Type="http://schemas.openxmlformats.org/officeDocument/2006/relationships/hyperlink" Target="https://podminky.urs.cz/item/CS_URS_2021_02/966071821" TargetMode="External" /><Relationship Id="rId39" Type="http://schemas.openxmlformats.org/officeDocument/2006/relationships/hyperlink" Target="https://podminky.urs.cz/item/CS_URS_2021_02/968062558" TargetMode="External" /><Relationship Id="rId40" Type="http://schemas.openxmlformats.org/officeDocument/2006/relationships/hyperlink" Target="https://podminky.urs.cz/item/CS_URS_2021_02/997013501" TargetMode="External" /><Relationship Id="rId41" Type="http://schemas.openxmlformats.org/officeDocument/2006/relationships/hyperlink" Target="https://podminky.urs.cz/item/CS_URS_2021_02/997013509" TargetMode="External" /><Relationship Id="rId42" Type="http://schemas.openxmlformats.org/officeDocument/2006/relationships/hyperlink" Target="https://podminky.urs.cz/item/CS_URS_2021_02/997013602" TargetMode="External" /><Relationship Id="rId43" Type="http://schemas.openxmlformats.org/officeDocument/2006/relationships/hyperlink" Target="https://podminky.urs.cz/item/CS_URS_2021_02/997013609" TargetMode="External" /><Relationship Id="rId44" Type="http://schemas.openxmlformats.org/officeDocument/2006/relationships/hyperlink" Target="https://podminky.urs.cz/item/CS_URS_2021_02/997013645" TargetMode="External" /><Relationship Id="rId45" Type="http://schemas.openxmlformats.org/officeDocument/2006/relationships/hyperlink" Target="https://podminky.urs.cz/item/CS_URS_2021_02/997013655" TargetMode="External" /><Relationship Id="rId46" Type="http://schemas.openxmlformats.org/officeDocument/2006/relationships/hyperlink" Target="https://podminky.urs.cz/item/CS_URS_2021_02/997013811" TargetMode="External" /><Relationship Id="rId47" Type="http://schemas.openxmlformats.org/officeDocument/2006/relationships/hyperlink" Target="https://podminky.urs.cz/item/CS_URS_2021_02/998017001" TargetMode="External" /><Relationship Id="rId48" Type="http://schemas.openxmlformats.org/officeDocument/2006/relationships/hyperlink" Target="https://podminky.urs.cz/item/CS_URS_2021_02/998223011" TargetMode="External" /><Relationship Id="rId49" Type="http://schemas.openxmlformats.org/officeDocument/2006/relationships/hyperlink" Target="https://podminky.urs.cz/item/CS_URS_2021_02/998231311" TargetMode="External" /><Relationship Id="rId50" Type="http://schemas.openxmlformats.org/officeDocument/2006/relationships/hyperlink" Target="https://podminky.urs.cz/item/CS_URS_2021_02/765111122" TargetMode="External" /><Relationship Id="rId51" Type="http://schemas.openxmlformats.org/officeDocument/2006/relationships/hyperlink" Target="https://podminky.urs.cz/item/CS_URS_2021_02/998765101" TargetMode="External" /><Relationship Id="rId52" Type="http://schemas.openxmlformats.org/officeDocument/2006/relationships/hyperlink" Target="https://podminky.urs.cz/item/CS_URS_2021_02/998765181" TargetMode="External" /><Relationship Id="rId53" Type="http://schemas.openxmlformats.org/officeDocument/2006/relationships/hyperlink" Target="https://podminky.urs.cz/item/CS_URS_2021_02/998766101" TargetMode="External" /><Relationship Id="rId54" Type="http://schemas.openxmlformats.org/officeDocument/2006/relationships/hyperlink" Target="https://podminky.urs.cz/item/CS_URS_2021_02/998766181" TargetMode="External" /><Relationship Id="rId5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17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22</v>
      </c>
      <c r="AL8" s="24"/>
      <c r="AM8" s="24"/>
      <c r="AN8" s="35" t="s">
        <v>23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25</v>
      </c>
      <c r="AL10" s="24"/>
      <c r="AM10" s="24"/>
      <c r="AN10" s="29" t="s">
        <v>26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25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25</v>
      </c>
      <c r="AL16" s="24"/>
      <c r="AM16" s="24"/>
      <c r="AN16" s="29" t="s">
        <v>32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25</v>
      </c>
      <c r="AL19" s="24"/>
      <c r="AM19" s="24"/>
      <c r="AN19" s="29" t="s">
        <v>32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33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72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5521022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Kladruby nad Labem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Kladruby nad Labem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22</v>
      </c>
      <c r="AJ47" s="42"/>
      <c r="AK47" s="42"/>
      <c r="AL47" s="42"/>
      <c r="AM47" s="74" t="str">
        <f>IF(AN8="","",AN8)</f>
        <v>30. 5. 2022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24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Národní hřebčín Kladruby nad Labem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Gefos a.s.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35</v>
      </c>
      <c r="AJ50" s="42"/>
      <c r="AK50" s="42"/>
      <c r="AL50" s="42"/>
      <c r="AM50" s="75" t="str">
        <f>IF(E20="","",E20)</f>
        <v>Gefos a.s.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ROUND(SUM(AG55:AG57),2)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ROUND(SUM(AS55:AS57),2)</f>
        <v>0</v>
      </c>
      <c r="AT54" s="108">
        <f>ROUND(SUM(AV54:AW54),2)</f>
        <v>0</v>
      </c>
      <c r="AU54" s="109">
        <f>ROUND(SUM(AU55:AU57),5)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ROUND(SUM(AZ55:AZ57),2)</f>
        <v>0</v>
      </c>
      <c r="BA54" s="108">
        <f>ROUND(SUM(BA55:BA57),2)</f>
        <v>0</v>
      </c>
      <c r="BB54" s="108">
        <f>ROUND(SUM(BB55:BB57),2)</f>
        <v>0</v>
      </c>
      <c r="BC54" s="108">
        <f>ROUND(SUM(BC55:BC57),2)</f>
        <v>0</v>
      </c>
      <c r="BD54" s="110">
        <f>ROUND(SUM(BD55:BD57),2)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01 - Informační centrum'!J30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'SO 01 - Informační centrum'!P116</f>
        <v>0</v>
      </c>
      <c r="AV55" s="122">
        <f>'SO 01 - Informační centrum'!J33</f>
        <v>0</v>
      </c>
      <c r="AW55" s="122">
        <f>'SO 01 - Informační centrum'!J34</f>
        <v>0</v>
      </c>
      <c r="AX55" s="122">
        <f>'SO 01 - Informační centrum'!J35</f>
        <v>0</v>
      </c>
      <c r="AY55" s="122">
        <f>'SO 01 - Informační centrum'!J36</f>
        <v>0</v>
      </c>
      <c r="AZ55" s="122">
        <f>'SO 01 - Informační centrum'!F33</f>
        <v>0</v>
      </c>
      <c r="BA55" s="122">
        <f>'SO 01 - Informační centrum'!F34</f>
        <v>0</v>
      </c>
      <c r="BB55" s="122">
        <f>'SO 01 - Informační centrum'!F35</f>
        <v>0</v>
      </c>
      <c r="BC55" s="122">
        <f>'SO 01 - Informační centrum'!F36</f>
        <v>0</v>
      </c>
      <c r="BD55" s="124">
        <f>'SO 01 - Informační centrum'!F37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16.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02 - Sklady'!J30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'SO 02 - Sklady'!P111</f>
        <v>0</v>
      </c>
      <c r="AV56" s="122">
        <f>'SO 02 - Sklady'!J33</f>
        <v>0</v>
      </c>
      <c r="AW56" s="122">
        <f>'SO 02 - Sklady'!J34</f>
        <v>0</v>
      </c>
      <c r="AX56" s="122">
        <f>'SO 02 - Sklady'!J35</f>
        <v>0</v>
      </c>
      <c r="AY56" s="122">
        <f>'SO 02 - Sklady'!J36</f>
        <v>0</v>
      </c>
      <c r="AZ56" s="122">
        <f>'SO 02 - Sklady'!F33</f>
        <v>0</v>
      </c>
      <c r="BA56" s="122">
        <f>'SO 02 - Sklady'!F34</f>
        <v>0</v>
      </c>
      <c r="BB56" s="122">
        <f>'SO 02 - Sklady'!F35</f>
        <v>0</v>
      </c>
      <c r="BC56" s="122">
        <f>'SO 02 - Sklady'!F36</f>
        <v>0</v>
      </c>
      <c r="BD56" s="124">
        <f>'SO 02 - Sklady'!F37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91" s="7" customFormat="1" ht="37.5" customHeight="1">
      <c r="A57" s="113" t="s">
        <v>76</v>
      </c>
      <c r="B57" s="114"/>
      <c r="C57" s="115"/>
      <c r="D57" s="116" t="s">
        <v>86</v>
      </c>
      <c r="E57" s="116"/>
      <c r="F57" s="116"/>
      <c r="G57" s="116"/>
      <c r="H57" s="116"/>
      <c r="I57" s="117"/>
      <c r="J57" s="116" t="s">
        <v>87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'SO 03 a SO 04 - SO 03 a S...'!J30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6">
        <v>0</v>
      </c>
      <c r="AT57" s="127">
        <f>ROUND(SUM(AV57:AW57),2)</f>
        <v>0</v>
      </c>
      <c r="AU57" s="128">
        <f>'SO 03 a SO 04 - SO 03 a S...'!P95</f>
        <v>0</v>
      </c>
      <c r="AV57" s="127">
        <f>'SO 03 a SO 04 - SO 03 a S...'!J33</f>
        <v>0</v>
      </c>
      <c r="AW57" s="127">
        <f>'SO 03 a SO 04 - SO 03 a S...'!J34</f>
        <v>0</v>
      </c>
      <c r="AX57" s="127">
        <f>'SO 03 a SO 04 - SO 03 a S...'!J35</f>
        <v>0</v>
      </c>
      <c r="AY57" s="127">
        <f>'SO 03 a SO 04 - SO 03 a S...'!J36</f>
        <v>0</v>
      </c>
      <c r="AZ57" s="127">
        <f>'SO 03 a SO 04 - SO 03 a S...'!F33</f>
        <v>0</v>
      </c>
      <c r="BA57" s="127">
        <f>'SO 03 a SO 04 - SO 03 a S...'!F34</f>
        <v>0</v>
      </c>
      <c r="BB57" s="127">
        <f>'SO 03 a SO 04 - SO 03 a S...'!F35</f>
        <v>0</v>
      </c>
      <c r="BC57" s="127">
        <f>'SO 03 a SO 04 - SO 03 a S...'!F36</f>
        <v>0</v>
      </c>
      <c r="BD57" s="129">
        <f>'SO 03 a SO 04 - SO 03 a S...'!F37</f>
        <v>0</v>
      </c>
      <c r="BE57" s="7"/>
      <c r="BT57" s="125" t="s">
        <v>80</v>
      </c>
      <c r="BV57" s="125" t="s">
        <v>74</v>
      </c>
      <c r="BW57" s="125" t="s">
        <v>88</v>
      </c>
      <c r="BX57" s="125" t="s">
        <v>5</v>
      </c>
      <c r="CL57" s="125" t="s">
        <v>19</v>
      </c>
      <c r="CM57" s="125" t="s">
        <v>82</v>
      </c>
    </row>
    <row r="58" spans="1:57" s="2" customFormat="1" ht="30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s="2" customFormat="1" ht="6.95" customHeight="1">
      <c r="A59" s="40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O 01 - Informační centrum'!C2" display="/"/>
    <hyperlink ref="A56" location="'SO 02 - Sklady'!C2" display="/"/>
    <hyperlink ref="A57" location="'SO 03 a SO 04 - SO 03 a S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89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Kladruby nad Labem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17</v>
      </c>
      <c r="G12" s="40"/>
      <c r="H12" s="40"/>
      <c r="I12" s="134" t="s">
        <v>22</v>
      </c>
      <c r="J12" s="139" t="str">
        <f>'Rekapitulace stavby'!AN8</f>
        <v>30. 5. 2022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24</v>
      </c>
      <c r="E14" s="40"/>
      <c r="F14" s="40"/>
      <c r="G14" s="40"/>
      <c r="H14" s="40"/>
      <c r="I14" s="134" t="s">
        <v>25</v>
      </c>
      <c r="J14" s="138" t="s">
        <v>26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25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25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25</v>
      </c>
      <c r="J23" s="138" t="s">
        <v>32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33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ROUND(J116,2)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ROUND((SUM(BE116:BE2581)),2)</f>
        <v>0</v>
      </c>
      <c r="G33" s="40"/>
      <c r="H33" s="40"/>
      <c r="I33" s="150">
        <v>0.21</v>
      </c>
      <c r="J33" s="149">
        <f>ROUND(((SUM(BE116:BE2581))*I33),2)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ROUND((SUM(BF116:BF2581)),2)</f>
        <v>0</v>
      </c>
      <c r="G34" s="40"/>
      <c r="H34" s="40"/>
      <c r="I34" s="150">
        <v>0.15</v>
      </c>
      <c r="J34" s="149">
        <f>ROUND(((SUM(BF116:BF2581))*I34),2)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ROUND((SUM(BG116:BG2581)),2)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ROUND((SUM(BH116:BH2581)),2)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ROUND((SUM(BI116:BI2581)),2)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Kladruby nad Labem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01 - Informační centrum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Kladruby nad Labem</v>
      </c>
      <c r="G52" s="42"/>
      <c r="H52" s="42"/>
      <c r="I52" s="34" t="s">
        <v>22</v>
      </c>
      <c r="J52" s="74" t="str">
        <f>IF(J12="","",J12)</f>
        <v>30. 5. 2022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24</v>
      </c>
      <c r="D54" s="42"/>
      <c r="E54" s="42"/>
      <c r="F54" s="29" t="str">
        <f>E15</f>
        <v>Národní hřebčín Kladruby nad Labem</v>
      </c>
      <c r="G54" s="42"/>
      <c r="H54" s="42"/>
      <c r="I54" s="34" t="s">
        <v>31</v>
      </c>
      <c r="J54" s="38" t="str">
        <f>E21</f>
        <v>Gefos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Gefos a.s.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93</v>
      </c>
      <c r="D57" s="164"/>
      <c r="E57" s="164"/>
      <c r="F57" s="164"/>
      <c r="G57" s="164"/>
      <c r="H57" s="164"/>
      <c r="I57" s="164"/>
      <c r="J57" s="165" t="s">
        <v>94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J116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95</v>
      </c>
    </row>
    <row r="60" spans="1:31" s="9" customFormat="1" ht="24.95" customHeight="1">
      <c r="A60" s="9"/>
      <c r="B60" s="167"/>
      <c r="C60" s="168"/>
      <c r="D60" s="169" t="s">
        <v>96</v>
      </c>
      <c r="E60" s="170"/>
      <c r="F60" s="170"/>
      <c r="G60" s="170"/>
      <c r="H60" s="170"/>
      <c r="I60" s="170"/>
      <c r="J60" s="171">
        <f>J117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97</v>
      </c>
      <c r="E61" s="176"/>
      <c r="F61" s="176"/>
      <c r="G61" s="176"/>
      <c r="H61" s="176"/>
      <c r="I61" s="176"/>
      <c r="J61" s="177">
        <f>J118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98</v>
      </c>
      <c r="E62" s="176"/>
      <c r="F62" s="176"/>
      <c r="G62" s="176"/>
      <c r="H62" s="176"/>
      <c r="I62" s="176"/>
      <c r="J62" s="177">
        <f>J200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99</v>
      </c>
      <c r="E63" s="176"/>
      <c r="F63" s="176"/>
      <c r="G63" s="176"/>
      <c r="H63" s="176"/>
      <c r="I63" s="176"/>
      <c r="J63" s="177">
        <f>J290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100</v>
      </c>
      <c r="E64" s="176"/>
      <c r="F64" s="176"/>
      <c r="G64" s="176"/>
      <c r="H64" s="176"/>
      <c r="I64" s="176"/>
      <c r="J64" s="177">
        <f>J410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101</v>
      </c>
      <c r="E65" s="176"/>
      <c r="F65" s="176"/>
      <c r="G65" s="176"/>
      <c r="H65" s="176"/>
      <c r="I65" s="176"/>
      <c r="J65" s="177">
        <f>J470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102</v>
      </c>
      <c r="E66" s="176"/>
      <c r="F66" s="176"/>
      <c r="G66" s="176"/>
      <c r="H66" s="176"/>
      <c r="I66" s="176"/>
      <c r="J66" s="177">
        <f>J474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103</v>
      </c>
      <c r="E67" s="176"/>
      <c r="F67" s="176"/>
      <c r="G67" s="176"/>
      <c r="H67" s="176"/>
      <c r="I67" s="176"/>
      <c r="J67" s="177">
        <f>J753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104</v>
      </c>
      <c r="E68" s="176"/>
      <c r="F68" s="176"/>
      <c r="G68" s="176"/>
      <c r="H68" s="176"/>
      <c r="I68" s="176"/>
      <c r="J68" s="177">
        <f>J787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105</v>
      </c>
      <c r="E69" s="176"/>
      <c r="F69" s="176"/>
      <c r="G69" s="176"/>
      <c r="H69" s="176"/>
      <c r="I69" s="176"/>
      <c r="J69" s="177">
        <f>J982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106</v>
      </c>
      <c r="E70" s="176"/>
      <c r="F70" s="176"/>
      <c r="G70" s="176"/>
      <c r="H70" s="176"/>
      <c r="I70" s="176"/>
      <c r="J70" s="177">
        <f>J1006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7"/>
      <c r="C71" s="168"/>
      <c r="D71" s="169" t="s">
        <v>107</v>
      </c>
      <c r="E71" s="170"/>
      <c r="F71" s="170"/>
      <c r="G71" s="170"/>
      <c r="H71" s="170"/>
      <c r="I71" s="170"/>
      <c r="J71" s="171">
        <f>J1009</f>
        <v>0</v>
      </c>
      <c r="K71" s="168"/>
      <c r="L71" s="17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3"/>
      <c r="C72" s="174"/>
      <c r="D72" s="175" t="s">
        <v>108</v>
      </c>
      <c r="E72" s="176"/>
      <c r="F72" s="176"/>
      <c r="G72" s="176"/>
      <c r="H72" s="176"/>
      <c r="I72" s="176"/>
      <c r="J72" s="177">
        <f>J1010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109</v>
      </c>
      <c r="E73" s="176"/>
      <c r="F73" s="176"/>
      <c r="G73" s="176"/>
      <c r="H73" s="176"/>
      <c r="I73" s="176"/>
      <c r="J73" s="177">
        <f>J1078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110</v>
      </c>
      <c r="E74" s="176"/>
      <c r="F74" s="176"/>
      <c r="G74" s="176"/>
      <c r="H74" s="176"/>
      <c r="I74" s="176"/>
      <c r="J74" s="177">
        <f>J1167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111</v>
      </c>
      <c r="E75" s="176"/>
      <c r="F75" s="176"/>
      <c r="G75" s="176"/>
      <c r="H75" s="176"/>
      <c r="I75" s="176"/>
      <c r="J75" s="177">
        <f>J1200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112</v>
      </c>
      <c r="E76" s="176"/>
      <c r="F76" s="176"/>
      <c r="G76" s="176"/>
      <c r="H76" s="176"/>
      <c r="I76" s="176"/>
      <c r="J76" s="177">
        <f>J1231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3"/>
      <c r="C77" s="174"/>
      <c r="D77" s="175" t="s">
        <v>113</v>
      </c>
      <c r="E77" s="176"/>
      <c r="F77" s="176"/>
      <c r="G77" s="176"/>
      <c r="H77" s="176"/>
      <c r="I77" s="176"/>
      <c r="J77" s="177">
        <f>J1266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3"/>
      <c r="C78" s="174"/>
      <c r="D78" s="175" t="s">
        <v>114</v>
      </c>
      <c r="E78" s="176"/>
      <c r="F78" s="176"/>
      <c r="G78" s="176"/>
      <c r="H78" s="176"/>
      <c r="I78" s="176"/>
      <c r="J78" s="177">
        <f>J1406</f>
        <v>0</v>
      </c>
      <c r="K78" s="174"/>
      <c r="L78" s="17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3"/>
      <c r="C79" s="174"/>
      <c r="D79" s="175" t="s">
        <v>115</v>
      </c>
      <c r="E79" s="176"/>
      <c r="F79" s="176"/>
      <c r="G79" s="176"/>
      <c r="H79" s="176"/>
      <c r="I79" s="176"/>
      <c r="J79" s="177">
        <f>J1425</f>
        <v>0</v>
      </c>
      <c r="K79" s="174"/>
      <c r="L79" s="17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3"/>
      <c r="C80" s="174"/>
      <c r="D80" s="175" t="s">
        <v>116</v>
      </c>
      <c r="E80" s="176"/>
      <c r="F80" s="176"/>
      <c r="G80" s="176"/>
      <c r="H80" s="176"/>
      <c r="I80" s="176"/>
      <c r="J80" s="177">
        <f>J1453</f>
        <v>0</v>
      </c>
      <c r="K80" s="174"/>
      <c r="L80" s="17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73"/>
      <c r="C81" s="174"/>
      <c r="D81" s="175" t="s">
        <v>117</v>
      </c>
      <c r="E81" s="176"/>
      <c r="F81" s="176"/>
      <c r="G81" s="176"/>
      <c r="H81" s="176"/>
      <c r="I81" s="176"/>
      <c r="J81" s="177">
        <f>J1613</f>
        <v>0</v>
      </c>
      <c r="K81" s="174"/>
      <c r="L81" s="178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73"/>
      <c r="C82" s="174"/>
      <c r="D82" s="175" t="s">
        <v>118</v>
      </c>
      <c r="E82" s="176"/>
      <c r="F82" s="176"/>
      <c r="G82" s="176"/>
      <c r="H82" s="176"/>
      <c r="I82" s="176"/>
      <c r="J82" s="177">
        <f>J1654</f>
        <v>0</v>
      </c>
      <c r="K82" s="174"/>
      <c r="L82" s="178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73"/>
      <c r="C83" s="174"/>
      <c r="D83" s="175" t="s">
        <v>119</v>
      </c>
      <c r="E83" s="176"/>
      <c r="F83" s="176"/>
      <c r="G83" s="176"/>
      <c r="H83" s="176"/>
      <c r="I83" s="176"/>
      <c r="J83" s="177">
        <f>J1696</f>
        <v>0</v>
      </c>
      <c r="K83" s="174"/>
      <c r="L83" s="178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73"/>
      <c r="C84" s="174"/>
      <c r="D84" s="175" t="s">
        <v>120</v>
      </c>
      <c r="E84" s="176"/>
      <c r="F84" s="176"/>
      <c r="G84" s="176"/>
      <c r="H84" s="176"/>
      <c r="I84" s="176"/>
      <c r="J84" s="177">
        <f>J1807</f>
        <v>0</v>
      </c>
      <c r="K84" s="174"/>
      <c r="L84" s="178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73"/>
      <c r="C85" s="174"/>
      <c r="D85" s="175" t="s">
        <v>121</v>
      </c>
      <c r="E85" s="176"/>
      <c r="F85" s="176"/>
      <c r="G85" s="176"/>
      <c r="H85" s="176"/>
      <c r="I85" s="176"/>
      <c r="J85" s="177">
        <f>J1982</f>
        <v>0</v>
      </c>
      <c r="K85" s="174"/>
      <c r="L85" s="178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73"/>
      <c r="C86" s="174"/>
      <c r="D86" s="175" t="s">
        <v>122</v>
      </c>
      <c r="E86" s="176"/>
      <c r="F86" s="176"/>
      <c r="G86" s="176"/>
      <c r="H86" s="176"/>
      <c r="I86" s="176"/>
      <c r="J86" s="177">
        <f>J2015</f>
        <v>0</v>
      </c>
      <c r="K86" s="174"/>
      <c r="L86" s="178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73"/>
      <c r="C87" s="174"/>
      <c r="D87" s="175" t="s">
        <v>123</v>
      </c>
      <c r="E87" s="176"/>
      <c r="F87" s="176"/>
      <c r="G87" s="176"/>
      <c r="H87" s="176"/>
      <c r="I87" s="176"/>
      <c r="J87" s="177">
        <f>J2084</f>
        <v>0</v>
      </c>
      <c r="K87" s="174"/>
      <c r="L87" s="178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73"/>
      <c r="C88" s="174"/>
      <c r="D88" s="175" t="s">
        <v>124</v>
      </c>
      <c r="E88" s="176"/>
      <c r="F88" s="176"/>
      <c r="G88" s="176"/>
      <c r="H88" s="176"/>
      <c r="I88" s="176"/>
      <c r="J88" s="177">
        <f>J2108</f>
        <v>0</v>
      </c>
      <c r="K88" s="174"/>
      <c r="L88" s="178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73"/>
      <c r="C89" s="174"/>
      <c r="D89" s="175" t="s">
        <v>125</v>
      </c>
      <c r="E89" s="176"/>
      <c r="F89" s="176"/>
      <c r="G89" s="176"/>
      <c r="H89" s="176"/>
      <c r="I89" s="176"/>
      <c r="J89" s="177">
        <f>J2116</f>
        <v>0</v>
      </c>
      <c r="K89" s="174"/>
      <c r="L89" s="178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73"/>
      <c r="C90" s="174"/>
      <c r="D90" s="175" t="s">
        <v>126</v>
      </c>
      <c r="E90" s="176"/>
      <c r="F90" s="176"/>
      <c r="G90" s="176"/>
      <c r="H90" s="176"/>
      <c r="I90" s="176"/>
      <c r="J90" s="177">
        <f>J2185</f>
        <v>0</v>
      </c>
      <c r="K90" s="174"/>
      <c r="L90" s="178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9" customFormat="1" ht="24.95" customHeight="1">
      <c r="A91" s="9"/>
      <c r="B91" s="167"/>
      <c r="C91" s="168"/>
      <c r="D91" s="169" t="s">
        <v>127</v>
      </c>
      <c r="E91" s="170"/>
      <c r="F91" s="170"/>
      <c r="G91" s="170"/>
      <c r="H91" s="170"/>
      <c r="I91" s="170"/>
      <c r="J91" s="171">
        <f>J2534</f>
        <v>0</v>
      </c>
      <c r="K91" s="168"/>
      <c r="L91" s="172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s="10" customFormat="1" ht="19.9" customHeight="1">
      <c r="A92" s="10"/>
      <c r="B92" s="173"/>
      <c r="C92" s="174"/>
      <c r="D92" s="175" t="s">
        <v>128</v>
      </c>
      <c r="E92" s="176"/>
      <c r="F92" s="176"/>
      <c r="G92" s="176"/>
      <c r="H92" s="176"/>
      <c r="I92" s="176"/>
      <c r="J92" s="177">
        <f>J2535</f>
        <v>0</v>
      </c>
      <c r="K92" s="174"/>
      <c r="L92" s="178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9" customFormat="1" ht="24.95" customHeight="1">
      <c r="A93" s="9"/>
      <c r="B93" s="167"/>
      <c r="C93" s="168"/>
      <c r="D93" s="169" t="s">
        <v>129</v>
      </c>
      <c r="E93" s="170"/>
      <c r="F93" s="170"/>
      <c r="G93" s="170"/>
      <c r="H93" s="170"/>
      <c r="I93" s="170"/>
      <c r="J93" s="171">
        <f>J2544</f>
        <v>0</v>
      </c>
      <c r="K93" s="168"/>
      <c r="L93" s="172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s="10" customFormat="1" ht="19.9" customHeight="1">
      <c r="A94" s="10"/>
      <c r="B94" s="173"/>
      <c r="C94" s="174"/>
      <c r="D94" s="175" t="s">
        <v>130</v>
      </c>
      <c r="E94" s="176"/>
      <c r="F94" s="176"/>
      <c r="G94" s="176"/>
      <c r="H94" s="176"/>
      <c r="I94" s="176"/>
      <c r="J94" s="177">
        <f>J2545</f>
        <v>0</v>
      </c>
      <c r="K94" s="174"/>
      <c r="L94" s="178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s="10" customFormat="1" ht="19.9" customHeight="1">
      <c r="A95" s="10"/>
      <c r="B95" s="173"/>
      <c r="C95" s="174"/>
      <c r="D95" s="175" t="s">
        <v>131</v>
      </c>
      <c r="E95" s="176"/>
      <c r="F95" s="176"/>
      <c r="G95" s="176"/>
      <c r="H95" s="176"/>
      <c r="I95" s="176"/>
      <c r="J95" s="177">
        <f>J2572</f>
        <v>0</v>
      </c>
      <c r="K95" s="174"/>
      <c r="L95" s="178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s="10" customFormat="1" ht="19.9" customHeight="1">
      <c r="A96" s="10"/>
      <c r="B96" s="173"/>
      <c r="C96" s="174"/>
      <c r="D96" s="175" t="s">
        <v>132</v>
      </c>
      <c r="E96" s="176"/>
      <c r="F96" s="176"/>
      <c r="G96" s="176"/>
      <c r="H96" s="176"/>
      <c r="I96" s="176"/>
      <c r="J96" s="177">
        <f>J2574</f>
        <v>0</v>
      </c>
      <c r="K96" s="174"/>
      <c r="L96" s="178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2" customFormat="1" ht="21.8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3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6.95" customHeight="1">
      <c r="A98" s="40"/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136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102" spans="1:31" s="2" customFormat="1" ht="6.95" customHeight="1">
      <c r="A102" s="40"/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136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24.95" customHeight="1">
      <c r="A103" s="40"/>
      <c r="B103" s="41"/>
      <c r="C103" s="25" t="s">
        <v>133</v>
      </c>
      <c r="D103" s="42"/>
      <c r="E103" s="42"/>
      <c r="F103" s="42"/>
      <c r="G103" s="42"/>
      <c r="H103" s="42"/>
      <c r="I103" s="42"/>
      <c r="J103" s="42"/>
      <c r="K103" s="42"/>
      <c r="L103" s="136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6.95" customHeight="1">
      <c r="A104" s="40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136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12" customHeight="1">
      <c r="A105" s="40"/>
      <c r="B105" s="41"/>
      <c r="C105" s="34" t="s">
        <v>16</v>
      </c>
      <c r="D105" s="42"/>
      <c r="E105" s="42"/>
      <c r="F105" s="42"/>
      <c r="G105" s="42"/>
      <c r="H105" s="42"/>
      <c r="I105" s="42"/>
      <c r="J105" s="42"/>
      <c r="K105" s="42"/>
      <c r="L105" s="136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16.5" customHeight="1">
      <c r="A106" s="40"/>
      <c r="B106" s="41"/>
      <c r="C106" s="42"/>
      <c r="D106" s="42"/>
      <c r="E106" s="162" t="str">
        <f>E7</f>
        <v>Kladruby nad Labem</v>
      </c>
      <c r="F106" s="34"/>
      <c r="G106" s="34"/>
      <c r="H106" s="34"/>
      <c r="I106" s="42"/>
      <c r="J106" s="42"/>
      <c r="K106" s="42"/>
      <c r="L106" s="136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12" customHeight="1">
      <c r="A107" s="40"/>
      <c r="B107" s="41"/>
      <c r="C107" s="34" t="s">
        <v>90</v>
      </c>
      <c r="D107" s="42"/>
      <c r="E107" s="42"/>
      <c r="F107" s="42"/>
      <c r="G107" s="42"/>
      <c r="H107" s="42"/>
      <c r="I107" s="42"/>
      <c r="J107" s="42"/>
      <c r="K107" s="42"/>
      <c r="L107" s="136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6.5" customHeight="1">
      <c r="A108" s="40"/>
      <c r="B108" s="41"/>
      <c r="C108" s="42"/>
      <c r="D108" s="42"/>
      <c r="E108" s="71" t="str">
        <f>E9</f>
        <v>SO 01 - Informační centrum</v>
      </c>
      <c r="F108" s="42"/>
      <c r="G108" s="42"/>
      <c r="H108" s="42"/>
      <c r="I108" s="42"/>
      <c r="J108" s="42"/>
      <c r="K108" s="42"/>
      <c r="L108" s="136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6.95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136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2" customHeight="1">
      <c r="A110" s="40"/>
      <c r="B110" s="41"/>
      <c r="C110" s="34" t="s">
        <v>21</v>
      </c>
      <c r="D110" s="42"/>
      <c r="E110" s="42"/>
      <c r="F110" s="29" t="str">
        <f>F12</f>
        <v>Kladruby nad Labem</v>
      </c>
      <c r="G110" s="42"/>
      <c r="H110" s="42"/>
      <c r="I110" s="34" t="s">
        <v>22</v>
      </c>
      <c r="J110" s="74" t="str">
        <f>IF(J12="","",J12)</f>
        <v>30. 5. 2022</v>
      </c>
      <c r="K110" s="42"/>
      <c r="L110" s="136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6.95" customHeight="1">
      <c r="A111" s="40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136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5.15" customHeight="1">
      <c r="A112" s="40"/>
      <c r="B112" s="41"/>
      <c r="C112" s="34" t="s">
        <v>24</v>
      </c>
      <c r="D112" s="42"/>
      <c r="E112" s="42"/>
      <c r="F112" s="29" t="str">
        <f>E15</f>
        <v>Národní hřebčín Kladruby nad Labem</v>
      </c>
      <c r="G112" s="42"/>
      <c r="H112" s="42"/>
      <c r="I112" s="34" t="s">
        <v>31</v>
      </c>
      <c r="J112" s="38" t="str">
        <f>E21</f>
        <v>Gefos a.s.</v>
      </c>
      <c r="K112" s="42"/>
      <c r="L112" s="136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5.15" customHeight="1">
      <c r="A113" s="40"/>
      <c r="B113" s="41"/>
      <c r="C113" s="34" t="s">
        <v>29</v>
      </c>
      <c r="D113" s="42"/>
      <c r="E113" s="42"/>
      <c r="F113" s="29" t="str">
        <f>IF(E18="","",E18)</f>
        <v>Vyplň údaj</v>
      </c>
      <c r="G113" s="42"/>
      <c r="H113" s="42"/>
      <c r="I113" s="34" t="s">
        <v>35</v>
      </c>
      <c r="J113" s="38" t="str">
        <f>E24</f>
        <v>Gefos a.s.</v>
      </c>
      <c r="K113" s="42"/>
      <c r="L113" s="136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0.3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136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11" customFormat="1" ht="29.25" customHeight="1">
      <c r="A115" s="179"/>
      <c r="B115" s="180"/>
      <c r="C115" s="181" t="s">
        <v>134</v>
      </c>
      <c r="D115" s="182" t="s">
        <v>57</v>
      </c>
      <c r="E115" s="182" t="s">
        <v>53</v>
      </c>
      <c r="F115" s="182" t="s">
        <v>54</v>
      </c>
      <c r="G115" s="182" t="s">
        <v>135</v>
      </c>
      <c r="H115" s="182" t="s">
        <v>136</v>
      </c>
      <c r="I115" s="182" t="s">
        <v>137</v>
      </c>
      <c r="J115" s="182" t="s">
        <v>94</v>
      </c>
      <c r="K115" s="183" t="s">
        <v>138</v>
      </c>
      <c r="L115" s="184"/>
      <c r="M115" s="94" t="s">
        <v>19</v>
      </c>
      <c r="N115" s="95" t="s">
        <v>42</v>
      </c>
      <c r="O115" s="95" t="s">
        <v>139</v>
      </c>
      <c r="P115" s="95" t="s">
        <v>140</v>
      </c>
      <c r="Q115" s="95" t="s">
        <v>141</v>
      </c>
      <c r="R115" s="95" t="s">
        <v>142</v>
      </c>
      <c r="S115" s="95" t="s">
        <v>143</v>
      </c>
      <c r="T115" s="96" t="s">
        <v>144</v>
      </c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</row>
    <row r="116" spans="1:63" s="2" customFormat="1" ht="22.8" customHeight="1">
      <c r="A116" s="40"/>
      <c r="B116" s="41"/>
      <c r="C116" s="101" t="s">
        <v>145</v>
      </c>
      <c r="D116" s="42"/>
      <c r="E116" s="42"/>
      <c r="F116" s="42"/>
      <c r="G116" s="42"/>
      <c r="H116" s="42"/>
      <c r="I116" s="42"/>
      <c r="J116" s="185">
        <f>BK116</f>
        <v>0</v>
      </c>
      <c r="K116" s="42"/>
      <c r="L116" s="46"/>
      <c r="M116" s="97"/>
      <c r="N116" s="186"/>
      <c r="O116" s="98"/>
      <c r="P116" s="187">
        <f>P117+P1009+P2534+P2544</f>
        <v>0</v>
      </c>
      <c r="Q116" s="98"/>
      <c r="R116" s="187">
        <f>R117+R1009+R2534+R2544</f>
        <v>915.3427880999999</v>
      </c>
      <c r="S116" s="98"/>
      <c r="T116" s="188">
        <f>T117+T1009+T2534+T2544</f>
        <v>550.5871960200001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71</v>
      </c>
      <c r="AU116" s="19" t="s">
        <v>95</v>
      </c>
      <c r="BK116" s="189">
        <f>BK117+BK1009+BK2534+BK2544</f>
        <v>0</v>
      </c>
    </row>
    <row r="117" spans="1:63" s="12" customFormat="1" ht="25.9" customHeight="1">
      <c r="A117" s="12"/>
      <c r="B117" s="190"/>
      <c r="C117" s="191"/>
      <c r="D117" s="192" t="s">
        <v>71</v>
      </c>
      <c r="E117" s="193" t="s">
        <v>146</v>
      </c>
      <c r="F117" s="193" t="s">
        <v>147</v>
      </c>
      <c r="G117" s="191"/>
      <c r="H117" s="191"/>
      <c r="I117" s="194"/>
      <c r="J117" s="195">
        <f>BK117</f>
        <v>0</v>
      </c>
      <c r="K117" s="191"/>
      <c r="L117" s="196"/>
      <c r="M117" s="197"/>
      <c r="N117" s="198"/>
      <c r="O117" s="198"/>
      <c r="P117" s="199">
        <f>P118+P200+P290+P410+P470+P474+P753+P787+P982+P1006</f>
        <v>0</v>
      </c>
      <c r="Q117" s="198"/>
      <c r="R117" s="199">
        <f>R118+R200+R290+R410+R470+R474+R753+R787+R982+R1006</f>
        <v>813.1432046099999</v>
      </c>
      <c r="S117" s="198"/>
      <c r="T117" s="200">
        <f>T118+T200+T290+T410+T470+T474+T753+T787+T982+T1006</f>
        <v>504.44515800000005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1" t="s">
        <v>80</v>
      </c>
      <c r="AT117" s="202" t="s">
        <v>71</v>
      </c>
      <c r="AU117" s="202" t="s">
        <v>72</v>
      </c>
      <c r="AY117" s="201" t="s">
        <v>148</v>
      </c>
      <c r="BK117" s="203">
        <f>BK118+BK200+BK290+BK410+BK470+BK474+BK753+BK787+BK982+BK1006</f>
        <v>0</v>
      </c>
    </row>
    <row r="118" spans="1:63" s="12" customFormat="1" ht="22.8" customHeight="1">
      <c r="A118" s="12"/>
      <c r="B118" s="190"/>
      <c r="C118" s="191"/>
      <c r="D118" s="192" t="s">
        <v>71</v>
      </c>
      <c r="E118" s="204" t="s">
        <v>80</v>
      </c>
      <c r="F118" s="204" t="s">
        <v>149</v>
      </c>
      <c r="G118" s="191"/>
      <c r="H118" s="191"/>
      <c r="I118" s="194"/>
      <c r="J118" s="205">
        <f>BK118</f>
        <v>0</v>
      </c>
      <c r="K118" s="191"/>
      <c r="L118" s="196"/>
      <c r="M118" s="197"/>
      <c r="N118" s="198"/>
      <c r="O118" s="198"/>
      <c r="P118" s="199">
        <f>SUM(P119:P199)</f>
        <v>0</v>
      </c>
      <c r="Q118" s="198"/>
      <c r="R118" s="199">
        <f>SUM(R119:R199)</f>
        <v>0</v>
      </c>
      <c r="S118" s="198"/>
      <c r="T118" s="200">
        <f>SUM(T119:T199)</f>
        <v>18.066499999999998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1" t="s">
        <v>80</v>
      </c>
      <c r="AT118" s="202" t="s">
        <v>71</v>
      </c>
      <c r="AU118" s="202" t="s">
        <v>80</v>
      </c>
      <c r="AY118" s="201" t="s">
        <v>148</v>
      </c>
      <c r="BK118" s="203">
        <f>SUM(BK119:BK199)</f>
        <v>0</v>
      </c>
    </row>
    <row r="119" spans="1:65" s="2" customFormat="1" ht="24.15" customHeight="1">
      <c r="A119" s="40"/>
      <c r="B119" s="41"/>
      <c r="C119" s="206" t="s">
        <v>80</v>
      </c>
      <c r="D119" s="206" t="s">
        <v>150</v>
      </c>
      <c r="E119" s="207" t="s">
        <v>151</v>
      </c>
      <c r="F119" s="208" t="s">
        <v>152</v>
      </c>
      <c r="G119" s="209" t="s">
        <v>153</v>
      </c>
      <c r="H119" s="210">
        <v>2</v>
      </c>
      <c r="I119" s="211"/>
      <c r="J119" s="212">
        <f>ROUND(I119*H119,2)</f>
        <v>0</v>
      </c>
      <c r="K119" s="208" t="s">
        <v>154</v>
      </c>
      <c r="L119" s="46"/>
      <c r="M119" s="213" t="s">
        <v>19</v>
      </c>
      <c r="N119" s="214" t="s">
        <v>43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155</v>
      </c>
      <c r="AT119" s="217" t="s">
        <v>150</v>
      </c>
      <c r="AU119" s="217" t="s">
        <v>82</v>
      </c>
      <c r="AY119" s="19" t="s">
        <v>148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80</v>
      </c>
      <c r="BK119" s="218">
        <f>ROUND(I119*H119,2)</f>
        <v>0</v>
      </c>
      <c r="BL119" s="19" t="s">
        <v>155</v>
      </c>
      <c r="BM119" s="217" t="s">
        <v>156</v>
      </c>
    </row>
    <row r="120" spans="1:47" s="2" customFormat="1" ht="12">
      <c r="A120" s="40"/>
      <c r="B120" s="41"/>
      <c r="C120" s="42"/>
      <c r="D120" s="219" t="s">
        <v>157</v>
      </c>
      <c r="E120" s="42"/>
      <c r="F120" s="220" t="s">
        <v>158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157</v>
      </c>
      <c r="AU120" s="19" t="s">
        <v>82</v>
      </c>
    </row>
    <row r="121" spans="1:65" s="2" customFormat="1" ht="21.75" customHeight="1">
      <c r="A121" s="40"/>
      <c r="B121" s="41"/>
      <c r="C121" s="206" t="s">
        <v>82</v>
      </c>
      <c r="D121" s="206" t="s">
        <v>150</v>
      </c>
      <c r="E121" s="207" t="s">
        <v>159</v>
      </c>
      <c r="F121" s="208" t="s">
        <v>160</v>
      </c>
      <c r="G121" s="209" t="s">
        <v>153</v>
      </c>
      <c r="H121" s="210">
        <v>2</v>
      </c>
      <c r="I121" s="211"/>
      <c r="J121" s="212">
        <f>ROUND(I121*H121,2)</f>
        <v>0</v>
      </c>
      <c r="K121" s="208" t="s">
        <v>154</v>
      </c>
      <c r="L121" s="46"/>
      <c r="M121" s="213" t="s">
        <v>19</v>
      </c>
      <c r="N121" s="214" t="s">
        <v>43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155</v>
      </c>
      <c r="AT121" s="217" t="s">
        <v>150</v>
      </c>
      <c r="AU121" s="217" t="s">
        <v>82</v>
      </c>
      <c r="AY121" s="19" t="s">
        <v>148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80</v>
      </c>
      <c r="BK121" s="218">
        <f>ROUND(I121*H121,2)</f>
        <v>0</v>
      </c>
      <c r="BL121" s="19" t="s">
        <v>155</v>
      </c>
      <c r="BM121" s="217" t="s">
        <v>161</v>
      </c>
    </row>
    <row r="122" spans="1:47" s="2" customFormat="1" ht="12">
      <c r="A122" s="40"/>
      <c r="B122" s="41"/>
      <c r="C122" s="42"/>
      <c r="D122" s="219" t="s">
        <v>157</v>
      </c>
      <c r="E122" s="42"/>
      <c r="F122" s="220" t="s">
        <v>162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157</v>
      </c>
      <c r="AU122" s="19" t="s">
        <v>82</v>
      </c>
    </row>
    <row r="123" spans="1:65" s="2" customFormat="1" ht="33" customHeight="1">
      <c r="A123" s="40"/>
      <c r="B123" s="41"/>
      <c r="C123" s="206" t="s">
        <v>163</v>
      </c>
      <c r="D123" s="206" t="s">
        <v>150</v>
      </c>
      <c r="E123" s="207" t="s">
        <v>164</v>
      </c>
      <c r="F123" s="208" t="s">
        <v>165</v>
      </c>
      <c r="G123" s="209" t="s">
        <v>166</v>
      </c>
      <c r="H123" s="210">
        <v>14</v>
      </c>
      <c r="I123" s="211"/>
      <c r="J123" s="212">
        <f>ROUND(I123*H123,2)</f>
        <v>0</v>
      </c>
      <c r="K123" s="208" t="s">
        <v>19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0.235</v>
      </c>
      <c r="T123" s="216">
        <f>S123*H123</f>
        <v>3.29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155</v>
      </c>
      <c r="AT123" s="217" t="s">
        <v>150</v>
      </c>
      <c r="AU123" s="217" t="s">
        <v>82</v>
      </c>
      <c r="AY123" s="19" t="s">
        <v>148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80</v>
      </c>
      <c r="BK123" s="218">
        <f>ROUND(I123*H123,2)</f>
        <v>0</v>
      </c>
      <c r="BL123" s="19" t="s">
        <v>155</v>
      </c>
      <c r="BM123" s="217" t="s">
        <v>167</v>
      </c>
    </row>
    <row r="124" spans="1:51" s="13" customFormat="1" ht="12">
      <c r="A124" s="13"/>
      <c r="B124" s="224"/>
      <c r="C124" s="225"/>
      <c r="D124" s="226" t="s">
        <v>168</v>
      </c>
      <c r="E124" s="227" t="s">
        <v>19</v>
      </c>
      <c r="F124" s="228" t="s">
        <v>169</v>
      </c>
      <c r="G124" s="225"/>
      <c r="H124" s="227" t="s">
        <v>19</v>
      </c>
      <c r="I124" s="229"/>
      <c r="J124" s="225"/>
      <c r="K124" s="225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168</v>
      </c>
      <c r="AU124" s="234" t="s">
        <v>82</v>
      </c>
      <c r="AV124" s="13" t="s">
        <v>80</v>
      </c>
      <c r="AW124" s="13" t="s">
        <v>34</v>
      </c>
      <c r="AX124" s="13" t="s">
        <v>72</v>
      </c>
      <c r="AY124" s="234" t="s">
        <v>148</v>
      </c>
    </row>
    <row r="125" spans="1:51" s="14" customFormat="1" ht="12">
      <c r="A125" s="14"/>
      <c r="B125" s="235"/>
      <c r="C125" s="236"/>
      <c r="D125" s="226" t="s">
        <v>168</v>
      </c>
      <c r="E125" s="237" t="s">
        <v>19</v>
      </c>
      <c r="F125" s="238" t="s">
        <v>170</v>
      </c>
      <c r="G125" s="236"/>
      <c r="H125" s="239">
        <v>14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168</v>
      </c>
      <c r="AU125" s="245" t="s">
        <v>82</v>
      </c>
      <c r="AV125" s="14" t="s">
        <v>82</v>
      </c>
      <c r="AW125" s="14" t="s">
        <v>34</v>
      </c>
      <c r="AX125" s="14" t="s">
        <v>80</v>
      </c>
      <c r="AY125" s="245" t="s">
        <v>148</v>
      </c>
    </row>
    <row r="126" spans="1:65" s="2" customFormat="1" ht="24.15" customHeight="1">
      <c r="A126" s="40"/>
      <c r="B126" s="41"/>
      <c r="C126" s="206" t="s">
        <v>155</v>
      </c>
      <c r="D126" s="206" t="s">
        <v>150</v>
      </c>
      <c r="E126" s="207" t="s">
        <v>171</v>
      </c>
      <c r="F126" s="208" t="s">
        <v>172</v>
      </c>
      <c r="G126" s="209" t="s">
        <v>173</v>
      </c>
      <c r="H126" s="210">
        <v>32.4</v>
      </c>
      <c r="I126" s="211"/>
      <c r="J126" s="212">
        <f>ROUND(I126*H126,2)</f>
        <v>0</v>
      </c>
      <c r="K126" s="208" t="s">
        <v>154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0.205</v>
      </c>
      <c r="T126" s="216">
        <f>S126*H126</f>
        <v>6.6419999999999995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155</v>
      </c>
      <c r="AT126" s="217" t="s">
        <v>150</v>
      </c>
      <c r="AU126" s="217" t="s">
        <v>82</v>
      </c>
      <c r="AY126" s="19" t="s">
        <v>148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155</v>
      </c>
      <c r="BM126" s="217" t="s">
        <v>174</v>
      </c>
    </row>
    <row r="127" spans="1:47" s="2" customFormat="1" ht="12">
      <c r="A127" s="40"/>
      <c r="B127" s="41"/>
      <c r="C127" s="42"/>
      <c r="D127" s="219" t="s">
        <v>157</v>
      </c>
      <c r="E127" s="42"/>
      <c r="F127" s="220" t="s">
        <v>175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157</v>
      </c>
      <c r="AU127" s="19" t="s">
        <v>82</v>
      </c>
    </row>
    <row r="128" spans="1:51" s="14" customFormat="1" ht="12">
      <c r="A128" s="14"/>
      <c r="B128" s="235"/>
      <c r="C128" s="236"/>
      <c r="D128" s="226" t="s">
        <v>168</v>
      </c>
      <c r="E128" s="237" t="s">
        <v>19</v>
      </c>
      <c r="F128" s="238" t="s">
        <v>176</v>
      </c>
      <c r="G128" s="236"/>
      <c r="H128" s="239">
        <v>10.8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5" t="s">
        <v>168</v>
      </c>
      <c r="AU128" s="245" t="s">
        <v>82</v>
      </c>
      <c r="AV128" s="14" t="s">
        <v>82</v>
      </c>
      <c r="AW128" s="14" t="s">
        <v>34</v>
      </c>
      <c r="AX128" s="14" t="s">
        <v>72</v>
      </c>
      <c r="AY128" s="245" t="s">
        <v>148</v>
      </c>
    </row>
    <row r="129" spans="1:51" s="14" customFormat="1" ht="12">
      <c r="A129" s="14"/>
      <c r="B129" s="235"/>
      <c r="C129" s="236"/>
      <c r="D129" s="226" t="s">
        <v>168</v>
      </c>
      <c r="E129" s="237" t="s">
        <v>19</v>
      </c>
      <c r="F129" s="238" t="s">
        <v>177</v>
      </c>
      <c r="G129" s="236"/>
      <c r="H129" s="239">
        <v>21.6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5" t="s">
        <v>168</v>
      </c>
      <c r="AU129" s="245" t="s">
        <v>82</v>
      </c>
      <c r="AV129" s="14" t="s">
        <v>82</v>
      </c>
      <c r="AW129" s="14" t="s">
        <v>34</v>
      </c>
      <c r="AX129" s="14" t="s">
        <v>72</v>
      </c>
      <c r="AY129" s="245" t="s">
        <v>148</v>
      </c>
    </row>
    <row r="130" spans="1:51" s="15" customFormat="1" ht="12">
      <c r="A130" s="15"/>
      <c r="B130" s="246"/>
      <c r="C130" s="247"/>
      <c r="D130" s="226" t="s">
        <v>168</v>
      </c>
      <c r="E130" s="248" t="s">
        <v>19</v>
      </c>
      <c r="F130" s="249" t="s">
        <v>178</v>
      </c>
      <c r="G130" s="247"/>
      <c r="H130" s="250">
        <v>32.4</v>
      </c>
      <c r="I130" s="251"/>
      <c r="J130" s="247"/>
      <c r="K130" s="247"/>
      <c r="L130" s="252"/>
      <c r="M130" s="253"/>
      <c r="N130" s="254"/>
      <c r="O130" s="254"/>
      <c r="P130" s="254"/>
      <c r="Q130" s="254"/>
      <c r="R130" s="254"/>
      <c r="S130" s="254"/>
      <c r="T130" s="25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6" t="s">
        <v>168</v>
      </c>
      <c r="AU130" s="256" t="s">
        <v>82</v>
      </c>
      <c r="AV130" s="15" t="s">
        <v>155</v>
      </c>
      <c r="AW130" s="15" t="s">
        <v>34</v>
      </c>
      <c r="AX130" s="15" t="s">
        <v>80</v>
      </c>
      <c r="AY130" s="256" t="s">
        <v>148</v>
      </c>
    </row>
    <row r="131" spans="1:65" s="2" customFormat="1" ht="37.8" customHeight="1">
      <c r="A131" s="40"/>
      <c r="B131" s="41"/>
      <c r="C131" s="206" t="s">
        <v>179</v>
      </c>
      <c r="D131" s="206" t="s">
        <v>150</v>
      </c>
      <c r="E131" s="207" t="s">
        <v>180</v>
      </c>
      <c r="F131" s="208" t="s">
        <v>181</v>
      </c>
      <c r="G131" s="209" t="s">
        <v>166</v>
      </c>
      <c r="H131" s="210">
        <v>31.9</v>
      </c>
      <c r="I131" s="211"/>
      <c r="J131" s="212">
        <f>ROUND(I131*H131,2)</f>
        <v>0</v>
      </c>
      <c r="K131" s="208" t="s">
        <v>19</v>
      </c>
      <c r="L131" s="46"/>
      <c r="M131" s="213" t="s">
        <v>19</v>
      </c>
      <c r="N131" s="214" t="s">
        <v>43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0.255</v>
      </c>
      <c r="T131" s="216">
        <f>S131*H131</f>
        <v>8.1345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155</v>
      </c>
      <c r="AT131" s="217" t="s">
        <v>150</v>
      </c>
      <c r="AU131" s="217" t="s">
        <v>82</v>
      </c>
      <c r="AY131" s="19" t="s">
        <v>148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80</v>
      </c>
      <c r="BK131" s="218">
        <f>ROUND(I131*H131,2)</f>
        <v>0</v>
      </c>
      <c r="BL131" s="19" t="s">
        <v>155</v>
      </c>
      <c r="BM131" s="217" t="s">
        <v>182</v>
      </c>
    </row>
    <row r="132" spans="1:51" s="14" customFormat="1" ht="12">
      <c r="A132" s="14"/>
      <c r="B132" s="235"/>
      <c r="C132" s="236"/>
      <c r="D132" s="226" t="s">
        <v>168</v>
      </c>
      <c r="E132" s="237" t="s">
        <v>19</v>
      </c>
      <c r="F132" s="238" t="s">
        <v>183</v>
      </c>
      <c r="G132" s="236"/>
      <c r="H132" s="239">
        <v>31.9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5" t="s">
        <v>168</v>
      </c>
      <c r="AU132" s="245" t="s">
        <v>82</v>
      </c>
      <c r="AV132" s="14" t="s">
        <v>82</v>
      </c>
      <c r="AW132" s="14" t="s">
        <v>34</v>
      </c>
      <c r="AX132" s="14" t="s">
        <v>80</v>
      </c>
      <c r="AY132" s="245" t="s">
        <v>148</v>
      </c>
    </row>
    <row r="133" spans="1:65" s="2" customFormat="1" ht="24.15" customHeight="1">
      <c r="A133" s="40"/>
      <c r="B133" s="41"/>
      <c r="C133" s="206" t="s">
        <v>184</v>
      </c>
      <c r="D133" s="206" t="s">
        <v>150</v>
      </c>
      <c r="E133" s="207" t="s">
        <v>185</v>
      </c>
      <c r="F133" s="208" t="s">
        <v>186</v>
      </c>
      <c r="G133" s="209" t="s">
        <v>187</v>
      </c>
      <c r="H133" s="210">
        <v>38.036</v>
      </c>
      <c r="I133" s="211"/>
      <c r="J133" s="212">
        <f>ROUND(I133*H133,2)</f>
        <v>0</v>
      </c>
      <c r="K133" s="208" t="s">
        <v>154</v>
      </c>
      <c r="L133" s="46"/>
      <c r="M133" s="213" t="s">
        <v>19</v>
      </c>
      <c r="N133" s="214" t="s">
        <v>43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155</v>
      </c>
      <c r="AT133" s="217" t="s">
        <v>150</v>
      </c>
      <c r="AU133" s="217" t="s">
        <v>82</v>
      </c>
      <c r="AY133" s="19" t="s">
        <v>148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80</v>
      </c>
      <c r="BK133" s="218">
        <f>ROUND(I133*H133,2)</f>
        <v>0</v>
      </c>
      <c r="BL133" s="19" t="s">
        <v>155</v>
      </c>
      <c r="BM133" s="217" t="s">
        <v>188</v>
      </c>
    </row>
    <row r="134" spans="1:47" s="2" customFormat="1" ht="12">
      <c r="A134" s="40"/>
      <c r="B134" s="41"/>
      <c r="C134" s="42"/>
      <c r="D134" s="219" t="s">
        <v>157</v>
      </c>
      <c r="E134" s="42"/>
      <c r="F134" s="220" t="s">
        <v>189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157</v>
      </c>
      <c r="AU134" s="19" t="s">
        <v>82</v>
      </c>
    </row>
    <row r="135" spans="1:51" s="13" customFormat="1" ht="12">
      <c r="A135" s="13"/>
      <c r="B135" s="224"/>
      <c r="C135" s="225"/>
      <c r="D135" s="226" t="s">
        <v>168</v>
      </c>
      <c r="E135" s="227" t="s">
        <v>19</v>
      </c>
      <c r="F135" s="228" t="s">
        <v>190</v>
      </c>
      <c r="G135" s="225"/>
      <c r="H135" s="227" t="s">
        <v>19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168</v>
      </c>
      <c r="AU135" s="234" t="s">
        <v>82</v>
      </c>
      <c r="AV135" s="13" t="s">
        <v>80</v>
      </c>
      <c r="AW135" s="13" t="s">
        <v>34</v>
      </c>
      <c r="AX135" s="13" t="s">
        <v>72</v>
      </c>
      <c r="AY135" s="234" t="s">
        <v>148</v>
      </c>
    </row>
    <row r="136" spans="1:51" s="14" customFormat="1" ht="12">
      <c r="A136" s="14"/>
      <c r="B136" s="235"/>
      <c r="C136" s="236"/>
      <c r="D136" s="226" t="s">
        <v>168</v>
      </c>
      <c r="E136" s="237" t="s">
        <v>19</v>
      </c>
      <c r="F136" s="238" t="s">
        <v>191</v>
      </c>
      <c r="G136" s="236"/>
      <c r="H136" s="239">
        <v>2.837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168</v>
      </c>
      <c r="AU136" s="245" t="s">
        <v>82</v>
      </c>
      <c r="AV136" s="14" t="s">
        <v>82</v>
      </c>
      <c r="AW136" s="14" t="s">
        <v>34</v>
      </c>
      <c r="AX136" s="14" t="s">
        <v>72</v>
      </c>
      <c r="AY136" s="245" t="s">
        <v>148</v>
      </c>
    </row>
    <row r="137" spans="1:51" s="13" customFormat="1" ht="12">
      <c r="A137" s="13"/>
      <c r="B137" s="224"/>
      <c r="C137" s="225"/>
      <c r="D137" s="226" t="s">
        <v>168</v>
      </c>
      <c r="E137" s="227" t="s">
        <v>19</v>
      </c>
      <c r="F137" s="228" t="s">
        <v>192</v>
      </c>
      <c r="G137" s="225"/>
      <c r="H137" s="227" t="s">
        <v>19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168</v>
      </c>
      <c r="AU137" s="234" t="s">
        <v>82</v>
      </c>
      <c r="AV137" s="13" t="s">
        <v>80</v>
      </c>
      <c r="AW137" s="13" t="s">
        <v>34</v>
      </c>
      <c r="AX137" s="13" t="s">
        <v>72</v>
      </c>
      <c r="AY137" s="234" t="s">
        <v>148</v>
      </c>
    </row>
    <row r="138" spans="1:51" s="14" customFormat="1" ht="12">
      <c r="A138" s="14"/>
      <c r="B138" s="235"/>
      <c r="C138" s="236"/>
      <c r="D138" s="226" t="s">
        <v>168</v>
      </c>
      <c r="E138" s="237" t="s">
        <v>19</v>
      </c>
      <c r="F138" s="238" t="s">
        <v>193</v>
      </c>
      <c r="G138" s="236"/>
      <c r="H138" s="239">
        <v>9.667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5" t="s">
        <v>168</v>
      </c>
      <c r="AU138" s="245" t="s">
        <v>82</v>
      </c>
      <c r="AV138" s="14" t="s">
        <v>82</v>
      </c>
      <c r="AW138" s="14" t="s">
        <v>34</v>
      </c>
      <c r="AX138" s="14" t="s">
        <v>72</v>
      </c>
      <c r="AY138" s="245" t="s">
        <v>148</v>
      </c>
    </row>
    <row r="139" spans="1:51" s="13" customFormat="1" ht="12">
      <c r="A139" s="13"/>
      <c r="B139" s="224"/>
      <c r="C139" s="225"/>
      <c r="D139" s="226" t="s">
        <v>168</v>
      </c>
      <c r="E139" s="227" t="s">
        <v>19</v>
      </c>
      <c r="F139" s="228" t="s">
        <v>194</v>
      </c>
      <c r="G139" s="225"/>
      <c r="H139" s="227" t="s">
        <v>19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168</v>
      </c>
      <c r="AU139" s="234" t="s">
        <v>82</v>
      </c>
      <c r="AV139" s="13" t="s">
        <v>80</v>
      </c>
      <c r="AW139" s="13" t="s">
        <v>34</v>
      </c>
      <c r="AX139" s="13" t="s">
        <v>72</v>
      </c>
      <c r="AY139" s="234" t="s">
        <v>148</v>
      </c>
    </row>
    <row r="140" spans="1:51" s="14" customFormat="1" ht="12">
      <c r="A140" s="14"/>
      <c r="B140" s="235"/>
      <c r="C140" s="236"/>
      <c r="D140" s="226" t="s">
        <v>168</v>
      </c>
      <c r="E140" s="237" t="s">
        <v>19</v>
      </c>
      <c r="F140" s="238" t="s">
        <v>195</v>
      </c>
      <c r="G140" s="236"/>
      <c r="H140" s="239">
        <v>5.532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168</v>
      </c>
      <c r="AU140" s="245" t="s">
        <v>82</v>
      </c>
      <c r="AV140" s="14" t="s">
        <v>82</v>
      </c>
      <c r="AW140" s="14" t="s">
        <v>34</v>
      </c>
      <c r="AX140" s="14" t="s">
        <v>72</v>
      </c>
      <c r="AY140" s="245" t="s">
        <v>148</v>
      </c>
    </row>
    <row r="141" spans="1:51" s="14" customFormat="1" ht="12">
      <c r="A141" s="14"/>
      <c r="B141" s="235"/>
      <c r="C141" s="236"/>
      <c r="D141" s="226" t="s">
        <v>168</v>
      </c>
      <c r="E141" s="237" t="s">
        <v>19</v>
      </c>
      <c r="F141" s="238" t="s">
        <v>196</v>
      </c>
      <c r="G141" s="236"/>
      <c r="H141" s="239">
        <v>20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5" t="s">
        <v>168</v>
      </c>
      <c r="AU141" s="245" t="s">
        <v>82</v>
      </c>
      <c r="AV141" s="14" t="s">
        <v>82</v>
      </c>
      <c r="AW141" s="14" t="s">
        <v>34</v>
      </c>
      <c r="AX141" s="14" t="s">
        <v>72</v>
      </c>
      <c r="AY141" s="245" t="s">
        <v>148</v>
      </c>
    </row>
    <row r="142" spans="1:51" s="15" customFormat="1" ht="12">
      <c r="A142" s="15"/>
      <c r="B142" s="246"/>
      <c r="C142" s="247"/>
      <c r="D142" s="226" t="s">
        <v>168</v>
      </c>
      <c r="E142" s="248" t="s">
        <v>19</v>
      </c>
      <c r="F142" s="249" t="s">
        <v>178</v>
      </c>
      <c r="G142" s="247"/>
      <c r="H142" s="250">
        <v>38.036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6" t="s">
        <v>168</v>
      </c>
      <c r="AU142" s="256" t="s">
        <v>82</v>
      </c>
      <c r="AV142" s="15" t="s">
        <v>155</v>
      </c>
      <c r="AW142" s="15" t="s">
        <v>34</v>
      </c>
      <c r="AX142" s="15" t="s">
        <v>80</v>
      </c>
      <c r="AY142" s="256" t="s">
        <v>148</v>
      </c>
    </row>
    <row r="143" spans="1:65" s="2" customFormat="1" ht="24.15" customHeight="1">
      <c r="A143" s="40"/>
      <c r="B143" s="41"/>
      <c r="C143" s="206" t="s">
        <v>197</v>
      </c>
      <c r="D143" s="206" t="s">
        <v>150</v>
      </c>
      <c r="E143" s="207" t="s">
        <v>198</v>
      </c>
      <c r="F143" s="208" t="s">
        <v>199</v>
      </c>
      <c r="G143" s="209" t="s">
        <v>187</v>
      </c>
      <c r="H143" s="210">
        <v>170.691</v>
      </c>
      <c r="I143" s="211"/>
      <c r="J143" s="212">
        <f>ROUND(I143*H143,2)</f>
        <v>0</v>
      </c>
      <c r="K143" s="208" t="s">
        <v>154</v>
      </c>
      <c r="L143" s="46"/>
      <c r="M143" s="213" t="s">
        <v>19</v>
      </c>
      <c r="N143" s="214" t="s">
        <v>43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155</v>
      </c>
      <c r="AT143" s="217" t="s">
        <v>150</v>
      </c>
      <c r="AU143" s="217" t="s">
        <v>82</v>
      </c>
      <c r="AY143" s="19" t="s">
        <v>148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80</v>
      </c>
      <c r="BK143" s="218">
        <f>ROUND(I143*H143,2)</f>
        <v>0</v>
      </c>
      <c r="BL143" s="19" t="s">
        <v>155</v>
      </c>
      <c r="BM143" s="217" t="s">
        <v>200</v>
      </c>
    </row>
    <row r="144" spans="1:47" s="2" customFormat="1" ht="12">
      <c r="A144" s="40"/>
      <c r="B144" s="41"/>
      <c r="C144" s="42"/>
      <c r="D144" s="219" t="s">
        <v>157</v>
      </c>
      <c r="E144" s="42"/>
      <c r="F144" s="220" t="s">
        <v>201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157</v>
      </c>
      <c r="AU144" s="19" t="s">
        <v>82</v>
      </c>
    </row>
    <row r="145" spans="1:51" s="13" customFormat="1" ht="12">
      <c r="A145" s="13"/>
      <c r="B145" s="224"/>
      <c r="C145" s="225"/>
      <c r="D145" s="226" t="s">
        <v>168</v>
      </c>
      <c r="E145" s="227" t="s">
        <v>19</v>
      </c>
      <c r="F145" s="228" t="s">
        <v>192</v>
      </c>
      <c r="G145" s="225"/>
      <c r="H145" s="227" t="s">
        <v>19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168</v>
      </c>
      <c r="AU145" s="234" t="s">
        <v>82</v>
      </c>
      <c r="AV145" s="13" t="s">
        <v>80</v>
      </c>
      <c r="AW145" s="13" t="s">
        <v>34</v>
      </c>
      <c r="AX145" s="13" t="s">
        <v>72</v>
      </c>
      <c r="AY145" s="234" t="s">
        <v>148</v>
      </c>
    </row>
    <row r="146" spans="1:51" s="14" customFormat="1" ht="12">
      <c r="A146" s="14"/>
      <c r="B146" s="235"/>
      <c r="C146" s="236"/>
      <c r="D146" s="226" t="s">
        <v>168</v>
      </c>
      <c r="E146" s="237" t="s">
        <v>19</v>
      </c>
      <c r="F146" s="238" t="s">
        <v>202</v>
      </c>
      <c r="G146" s="236"/>
      <c r="H146" s="239">
        <v>25.445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5" t="s">
        <v>168</v>
      </c>
      <c r="AU146" s="245" t="s">
        <v>82</v>
      </c>
      <c r="AV146" s="14" t="s">
        <v>82</v>
      </c>
      <c r="AW146" s="14" t="s">
        <v>34</v>
      </c>
      <c r="AX146" s="14" t="s">
        <v>72</v>
      </c>
      <c r="AY146" s="245" t="s">
        <v>148</v>
      </c>
    </row>
    <row r="147" spans="1:51" s="13" customFormat="1" ht="12">
      <c r="A147" s="13"/>
      <c r="B147" s="224"/>
      <c r="C147" s="225"/>
      <c r="D147" s="226" t="s">
        <v>168</v>
      </c>
      <c r="E147" s="227" t="s">
        <v>19</v>
      </c>
      <c r="F147" s="228" t="s">
        <v>203</v>
      </c>
      <c r="G147" s="225"/>
      <c r="H147" s="227" t="s">
        <v>19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168</v>
      </c>
      <c r="AU147" s="234" t="s">
        <v>82</v>
      </c>
      <c r="AV147" s="13" t="s">
        <v>80</v>
      </c>
      <c r="AW147" s="13" t="s">
        <v>34</v>
      </c>
      <c r="AX147" s="13" t="s">
        <v>72</v>
      </c>
      <c r="AY147" s="234" t="s">
        <v>148</v>
      </c>
    </row>
    <row r="148" spans="1:51" s="14" customFormat="1" ht="12">
      <c r="A148" s="14"/>
      <c r="B148" s="235"/>
      <c r="C148" s="236"/>
      <c r="D148" s="226" t="s">
        <v>168</v>
      </c>
      <c r="E148" s="237" t="s">
        <v>19</v>
      </c>
      <c r="F148" s="238" t="s">
        <v>204</v>
      </c>
      <c r="G148" s="236"/>
      <c r="H148" s="239">
        <v>145.246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168</v>
      </c>
      <c r="AU148" s="245" t="s">
        <v>82</v>
      </c>
      <c r="AV148" s="14" t="s">
        <v>82</v>
      </c>
      <c r="AW148" s="14" t="s">
        <v>34</v>
      </c>
      <c r="AX148" s="14" t="s">
        <v>72</v>
      </c>
      <c r="AY148" s="245" t="s">
        <v>148</v>
      </c>
    </row>
    <row r="149" spans="1:51" s="15" customFormat="1" ht="12">
      <c r="A149" s="15"/>
      <c r="B149" s="246"/>
      <c r="C149" s="247"/>
      <c r="D149" s="226" t="s">
        <v>168</v>
      </c>
      <c r="E149" s="248" t="s">
        <v>19</v>
      </c>
      <c r="F149" s="249" t="s">
        <v>178</v>
      </c>
      <c r="G149" s="247"/>
      <c r="H149" s="250">
        <v>170.691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6" t="s">
        <v>168</v>
      </c>
      <c r="AU149" s="256" t="s">
        <v>82</v>
      </c>
      <c r="AV149" s="15" t="s">
        <v>155</v>
      </c>
      <c r="AW149" s="15" t="s">
        <v>34</v>
      </c>
      <c r="AX149" s="15" t="s">
        <v>80</v>
      </c>
      <c r="AY149" s="256" t="s">
        <v>148</v>
      </c>
    </row>
    <row r="150" spans="1:65" s="2" customFormat="1" ht="24.15" customHeight="1">
      <c r="A150" s="40"/>
      <c r="B150" s="41"/>
      <c r="C150" s="206" t="s">
        <v>205</v>
      </c>
      <c r="D150" s="206" t="s">
        <v>150</v>
      </c>
      <c r="E150" s="207" t="s">
        <v>206</v>
      </c>
      <c r="F150" s="208" t="s">
        <v>207</v>
      </c>
      <c r="G150" s="209" t="s">
        <v>187</v>
      </c>
      <c r="H150" s="210">
        <v>12.134</v>
      </c>
      <c r="I150" s="211"/>
      <c r="J150" s="212">
        <f>ROUND(I150*H150,2)</f>
        <v>0</v>
      </c>
      <c r="K150" s="208" t="s">
        <v>154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155</v>
      </c>
      <c r="AT150" s="217" t="s">
        <v>150</v>
      </c>
      <c r="AU150" s="217" t="s">
        <v>82</v>
      </c>
      <c r="AY150" s="19" t="s">
        <v>148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80</v>
      </c>
      <c r="BK150" s="218">
        <f>ROUND(I150*H150,2)</f>
        <v>0</v>
      </c>
      <c r="BL150" s="19" t="s">
        <v>155</v>
      </c>
      <c r="BM150" s="217" t="s">
        <v>208</v>
      </c>
    </row>
    <row r="151" spans="1:47" s="2" customFormat="1" ht="12">
      <c r="A151" s="40"/>
      <c r="B151" s="41"/>
      <c r="C151" s="42"/>
      <c r="D151" s="219" t="s">
        <v>157</v>
      </c>
      <c r="E151" s="42"/>
      <c r="F151" s="220" t="s">
        <v>209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157</v>
      </c>
      <c r="AU151" s="19" t="s">
        <v>82</v>
      </c>
    </row>
    <row r="152" spans="1:51" s="13" customFormat="1" ht="12">
      <c r="A152" s="13"/>
      <c r="B152" s="224"/>
      <c r="C152" s="225"/>
      <c r="D152" s="226" t="s">
        <v>168</v>
      </c>
      <c r="E152" s="227" t="s">
        <v>19</v>
      </c>
      <c r="F152" s="228" t="s">
        <v>192</v>
      </c>
      <c r="G152" s="225"/>
      <c r="H152" s="227" t="s">
        <v>19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168</v>
      </c>
      <c r="AU152" s="234" t="s">
        <v>82</v>
      </c>
      <c r="AV152" s="13" t="s">
        <v>80</v>
      </c>
      <c r="AW152" s="13" t="s">
        <v>34</v>
      </c>
      <c r="AX152" s="13" t="s">
        <v>72</v>
      </c>
      <c r="AY152" s="234" t="s">
        <v>148</v>
      </c>
    </row>
    <row r="153" spans="1:51" s="14" customFormat="1" ht="12">
      <c r="A153" s="14"/>
      <c r="B153" s="235"/>
      <c r="C153" s="236"/>
      <c r="D153" s="226" t="s">
        <v>168</v>
      </c>
      <c r="E153" s="237" t="s">
        <v>19</v>
      </c>
      <c r="F153" s="238" t="s">
        <v>210</v>
      </c>
      <c r="G153" s="236"/>
      <c r="H153" s="239">
        <v>9.057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168</v>
      </c>
      <c r="AU153" s="245" t="s">
        <v>82</v>
      </c>
      <c r="AV153" s="14" t="s">
        <v>82</v>
      </c>
      <c r="AW153" s="14" t="s">
        <v>34</v>
      </c>
      <c r="AX153" s="14" t="s">
        <v>72</v>
      </c>
      <c r="AY153" s="245" t="s">
        <v>148</v>
      </c>
    </row>
    <row r="154" spans="1:51" s="13" customFormat="1" ht="12">
      <c r="A154" s="13"/>
      <c r="B154" s="224"/>
      <c r="C154" s="225"/>
      <c r="D154" s="226" t="s">
        <v>168</v>
      </c>
      <c r="E154" s="227" t="s">
        <v>19</v>
      </c>
      <c r="F154" s="228" t="s">
        <v>211</v>
      </c>
      <c r="G154" s="225"/>
      <c r="H154" s="227" t="s">
        <v>19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168</v>
      </c>
      <c r="AU154" s="234" t="s">
        <v>82</v>
      </c>
      <c r="AV154" s="13" t="s">
        <v>80</v>
      </c>
      <c r="AW154" s="13" t="s">
        <v>34</v>
      </c>
      <c r="AX154" s="13" t="s">
        <v>72</v>
      </c>
      <c r="AY154" s="234" t="s">
        <v>148</v>
      </c>
    </row>
    <row r="155" spans="1:51" s="14" customFormat="1" ht="12">
      <c r="A155" s="14"/>
      <c r="B155" s="235"/>
      <c r="C155" s="236"/>
      <c r="D155" s="226" t="s">
        <v>168</v>
      </c>
      <c r="E155" s="237" t="s">
        <v>19</v>
      </c>
      <c r="F155" s="238" t="s">
        <v>212</v>
      </c>
      <c r="G155" s="236"/>
      <c r="H155" s="239">
        <v>3.077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5" t="s">
        <v>168</v>
      </c>
      <c r="AU155" s="245" t="s">
        <v>82</v>
      </c>
      <c r="AV155" s="14" t="s">
        <v>82</v>
      </c>
      <c r="AW155" s="14" t="s">
        <v>34</v>
      </c>
      <c r="AX155" s="14" t="s">
        <v>72</v>
      </c>
      <c r="AY155" s="245" t="s">
        <v>148</v>
      </c>
    </row>
    <row r="156" spans="1:51" s="15" customFormat="1" ht="12">
      <c r="A156" s="15"/>
      <c r="B156" s="246"/>
      <c r="C156" s="247"/>
      <c r="D156" s="226" t="s">
        <v>168</v>
      </c>
      <c r="E156" s="248" t="s">
        <v>19</v>
      </c>
      <c r="F156" s="249" t="s">
        <v>178</v>
      </c>
      <c r="G156" s="247"/>
      <c r="H156" s="250">
        <v>12.134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6" t="s">
        <v>168</v>
      </c>
      <c r="AU156" s="256" t="s">
        <v>82</v>
      </c>
      <c r="AV156" s="15" t="s">
        <v>155</v>
      </c>
      <c r="AW156" s="15" t="s">
        <v>34</v>
      </c>
      <c r="AX156" s="15" t="s">
        <v>80</v>
      </c>
      <c r="AY156" s="256" t="s">
        <v>148</v>
      </c>
    </row>
    <row r="157" spans="1:65" s="2" customFormat="1" ht="24.15" customHeight="1">
      <c r="A157" s="40"/>
      <c r="B157" s="41"/>
      <c r="C157" s="206" t="s">
        <v>213</v>
      </c>
      <c r="D157" s="206" t="s">
        <v>150</v>
      </c>
      <c r="E157" s="207" t="s">
        <v>214</v>
      </c>
      <c r="F157" s="208" t="s">
        <v>215</v>
      </c>
      <c r="G157" s="209" t="s">
        <v>187</v>
      </c>
      <c r="H157" s="210">
        <v>151.463</v>
      </c>
      <c r="I157" s="211"/>
      <c r="J157" s="212">
        <f>ROUND(I157*H157,2)</f>
        <v>0</v>
      </c>
      <c r="K157" s="208" t="s">
        <v>154</v>
      </c>
      <c r="L157" s="46"/>
      <c r="M157" s="213" t="s">
        <v>19</v>
      </c>
      <c r="N157" s="214" t="s">
        <v>43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155</v>
      </c>
      <c r="AT157" s="217" t="s">
        <v>150</v>
      </c>
      <c r="AU157" s="217" t="s">
        <v>82</v>
      </c>
      <c r="AY157" s="19" t="s">
        <v>148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80</v>
      </c>
      <c r="BK157" s="218">
        <f>ROUND(I157*H157,2)</f>
        <v>0</v>
      </c>
      <c r="BL157" s="19" t="s">
        <v>155</v>
      </c>
      <c r="BM157" s="217" t="s">
        <v>216</v>
      </c>
    </row>
    <row r="158" spans="1:47" s="2" customFormat="1" ht="12">
      <c r="A158" s="40"/>
      <c r="B158" s="41"/>
      <c r="C158" s="42"/>
      <c r="D158" s="219" t="s">
        <v>157</v>
      </c>
      <c r="E158" s="42"/>
      <c r="F158" s="220" t="s">
        <v>217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157</v>
      </c>
      <c r="AU158" s="19" t="s">
        <v>82</v>
      </c>
    </row>
    <row r="159" spans="1:51" s="13" customFormat="1" ht="12">
      <c r="A159" s="13"/>
      <c r="B159" s="224"/>
      <c r="C159" s="225"/>
      <c r="D159" s="226" t="s">
        <v>168</v>
      </c>
      <c r="E159" s="227" t="s">
        <v>19</v>
      </c>
      <c r="F159" s="228" t="s">
        <v>218</v>
      </c>
      <c r="G159" s="225"/>
      <c r="H159" s="227" t="s">
        <v>19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168</v>
      </c>
      <c r="AU159" s="234" t="s">
        <v>82</v>
      </c>
      <c r="AV159" s="13" t="s">
        <v>80</v>
      </c>
      <c r="AW159" s="13" t="s">
        <v>34</v>
      </c>
      <c r="AX159" s="13" t="s">
        <v>72</v>
      </c>
      <c r="AY159" s="234" t="s">
        <v>148</v>
      </c>
    </row>
    <row r="160" spans="1:51" s="14" customFormat="1" ht="12">
      <c r="A160" s="14"/>
      <c r="B160" s="235"/>
      <c r="C160" s="236"/>
      <c r="D160" s="226" t="s">
        <v>168</v>
      </c>
      <c r="E160" s="237" t="s">
        <v>19</v>
      </c>
      <c r="F160" s="238" t="s">
        <v>219</v>
      </c>
      <c r="G160" s="236"/>
      <c r="H160" s="239">
        <v>13.553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168</v>
      </c>
      <c r="AU160" s="245" t="s">
        <v>82</v>
      </c>
      <c r="AV160" s="14" t="s">
        <v>82</v>
      </c>
      <c r="AW160" s="14" t="s">
        <v>34</v>
      </c>
      <c r="AX160" s="14" t="s">
        <v>72</v>
      </c>
      <c r="AY160" s="245" t="s">
        <v>148</v>
      </c>
    </row>
    <row r="161" spans="1:51" s="14" customFormat="1" ht="12">
      <c r="A161" s="14"/>
      <c r="B161" s="235"/>
      <c r="C161" s="236"/>
      <c r="D161" s="226" t="s">
        <v>168</v>
      </c>
      <c r="E161" s="237" t="s">
        <v>19</v>
      </c>
      <c r="F161" s="238" t="s">
        <v>220</v>
      </c>
      <c r="G161" s="236"/>
      <c r="H161" s="239">
        <v>23.442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168</v>
      </c>
      <c r="AU161" s="245" t="s">
        <v>82</v>
      </c>
      <c r="AV161" s="14" t="s">
        <v>82</v>
      </c>
      <c r="AW161" s="14" t="s">
        <v>34</v>
      </c>
      <c r="AX161" s="14" t="s">
        <v>72</v>
      </c>
      <c r="AY161" s="245" t="s">
        <v>148</v>
      </c>
    </row>
    <row r="162" spans="1:51" s="14" customFormat="1" ht="12">
      <c r="A162" s="14"/>
      <c r="B162" s="235"/>
      <c r="C162" s="236"/>
      <c r="D162" s="226" t="s">
        <v>168</v>
      </c>
      <c r="E162" s="237" t="s">
        <v>19</v>
      </c>
      <c r="F162" s="238" t="s">
        <v>221</v>
      </c>
      <c r="G162" s="236"/>
      <c r="H162" s="239">
        <v>8.294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5" t="s">
        <v>168</v>
      </c>
      <c r="AU162" s="245" t="s">
        <v>82</v>
      </c>
      <c r="AV162" s="14" t="s">
        <v>82</v>
      </c>
      <c r="AW162" s="14" t="s">
        <v>34</v>
      </c>
      <c r="AX162" s="14" t="s">
        <v>72</v>
      </c>
      <c r="AY162" s="245" t="s">
        <v>148</v>
      </c>
    </row>
    <row r="163" spans="1:51" s="13" customFormat="1" ht="12">
      <c r="A163" s="13"/>
      <c r="B163" s="224"/>
      <c r="C163" s="225"/>
      <c r="D163" s="226" t="s">
        <v>168</v>
      </c>
      <c r="E163" s="227" t="s">
        <v>19</v>
      </c>
      <c r="F163" s="228" t="s">
        <v>192</v>
      </c>
      <c r="G163" s="225"/>
      <c r="H163" s="227" t="s">
        <v>19</v>
      </c>
      <c r="I163" s="229"/>
      <c r="J163" s="225"/>
      <c r="K163" s="225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168</v>
      </c>
      <c r="AU163" s="234" t="s">
        <v>82</v>
      </c>
      <c r="AV163" s="13" t="s">
        <v>80</v>
      </c>
      <c r="AW163" s="13" t="s">
        <v>34</v>
      </c>
      <c r="AX163" s="13" t="s">
        <v>72</v>
      </c>
      <c r="AY163" s="234" t="s">
        <v>148</v>
      </c>
    </row>
    <row r="164" spans="1:51" s="14" customFormat="1" ht="12">
      <c r="A164" s="14"/>
      <c r="B164" s="235"/>
      <c r="C164" s="236"/>
      <c r="D164" s="226" t="s">
        <v>168</v>
      </c>
      <c r="E164" s="237" t="s">
        <v>19</v>
      </c>
      <c r="F164" s="238" t="s">
        <v>222</v>
      </c>
      <c r="G164" s="236"/>
      <c r="H164" s="239">
        <v>15.738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168</v>
      </c>
      <c r="AU164" s="245" t="s">
        <v>82</v>
      </c>
      <c r="AV164" s="14" t="s">
        <v>82</v>
      </c>
      <c r="AW164" s="14" t="s">
        <v>34</v>
      </c>
      <c r="AX164" s="14" t="s">
        <v>72</v>
      </c>
      <c r="AY164" s="245" t="s">
        <v>148</v>
      </c>
    </row>
    <row r="165" spans="1:51" s="13" customFormat="1" ht="12">
      <c r="A165" s="13"/>
      <c r="B165" s="224"/>
      <c r="C165" s="225"/>
      <c r="D165" s="226" t="s">
        <v>168</v>
      </c>
      <c r="E165" s="227" t="s">
        <v>19</v>
      </c>
      <c r="F165" s="228" t="s">
        <v>211</v>
      </c>
      <c r="G165" s="225"/>
      <c r="H165" s="227" t="s">
        <v>19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168</v>
      </c>
      <c r="AU165" s="234" t="s">
        <v>82</v>
      </c>
      <c r="AV165" s="13" t="s">
        <v>80</v>
      </c>
      <c r="AW165" s="13" t="s">
        <v>34</v>
      </c>
      <c r="AX165" s="13" t="s">
        <v>72</v>
      </c>
      <c r="AY165" s="234" t="s">
        <v>148</v>
      </c>
    </row>
    <row r="166" spans="1:51" s="14" customFormat="1" ht="12">
      <c r="A166" s="14"/>
      <c r="B166" s="235"/>
      <c r="C166" s="236"/>
      <c r="D166" s="226" t="s">
        <v>168</v>
      </c>
      <c r="E166" s="237" t="s">
        <v>19</v>
      </c>
      <c r="F166" s="238" t="s">
        <v>223</v>
      </c>
      <c r="G166" s="236"/>
      <c r="H166" s="239">
        <v>4.242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5" t="s">
        <v>168</v>
      </c>
      <c r="AU166" s="245" t="s">
        <v>82</v>
      </c>
      <c r="AV166" s="14" t="s">
        <v>82</v>
      </c>
      <c r="AW166" s="14" t="s">
        <v>34</v>
      </c>
      <c r="AX166" s="14" t="s">
        <v>72</v>
      </c>
      <c r="AY166" s="245" t="s">
        <v>148</v>
      </c>
    </row>
    <row r="167" spans="1:51" s="13" customFormat="1" ht="12">
      <c r="A167" s="13"/>
      <c r="B167" s="224"/>
      <c r="C167" s="225"/>
      <c r="D167" s="226" t="s">
        <v>168</v>
      </c>
      <c r="E167" s="227" t="s">
        <v>19</v>
      </c>
      <c r="F167" s="228" t="s">
        <v>224</v>
      </c>
      <c r="G167" s="225"/>
      <c r="H167" s="227" t="s">
        <v>19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168</v>
      </c>
      <c r="AU167" s="234" t="s">
        <v>82</v>
      </c>
      <c r="AV167" s="13" t="s">
        <v>80</v>
      </c>
      <c r="AW167" s="13" t="s">
        <v>34</v>
      </c>
      <c r="AX167" s="13" t="s">
        <v>72</v>
      </c>
      <c r="AY167" s="234" t="s">
        <v>148</v>
      </c>
    </row>
    <row r="168" spans="1:51" s="14" customFormat="1" ht="12">
      <c r="A168" s="14"/>
      <c r="B168" s="235"/>
      <c r="C168" s="236"/>
      <c r="D168" s="226" t="s">
        <v>168</v>
      </c>
      <c r="E168" s="237" t="s">
        <v>19</v>
      </c>
      <c r="F168" s="238" t="s">
        <v>225</v>
      </c>
      <c r="G168" s="236"/>
      <c r="H168" s="239">
        <v>7.337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5" t="s">
        <v>168</v>
      </c>
      <c r="AU168" s="245" t="s">
        <v>82</v>
      </c>
      <c r="AV168" s="14" t="s">
        <v>82</v>
      </c>
      <c r="AW168" s="14" t="s">
        <v>34</v>
      </c>
      <c r="AX168" s="14" t="s">
        <v>72</v>
      </c>
      <c r="AY168" s="245" t="s">
        <v>148</v>
      </c>
    </row>
    <row r="169" spans="1:51" s="13" customFormat="1" ht="12">
      <c r="A169" s="13"/>
      <c r="B169" s="224"/>
      <c r="C169" s="225"/>
      <c r="D169" s="226" t="s">
        <v>168</v>
      </c>
      <c r="E169" s="227" t="s">
        <v>19</v>
      </c>
      <c r="F169" s="228" t="s">
        <v>226</v>
      </c>
      <c r="G169" s="225"/>
      <c r="H169" s="227" t="s">
        <v>19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168</v>
      </c>
      <c r="AU169" s="234" t="s">
        <v>82</v>
      </c>
      <c r="AV169" s="13" t="s">
        <v>80</v>
      </c>
      <c r="AW169" s="13" t="s">
        <v>34</v>
      </c>
      <c r="AX169" s="13" t="s">
        <v>72</v>
      </c>
      <c r="AY169" s="234" t="s">
        <v>148</v>
      </c>
    </row>
    <row r="170" spans="1:51" s="14" customFormat="1" ht="12">
      <c r="A170" s="14"/>
      <c r="B170" s="235"/>
      <c r="C170" s="236"/>
      <c r="D170" s="226" t="s">
        <v>168</v>
      </c>
      <c r="E170" s="237" t="s">
        <v>19</v>
      </c>
      <c r="F170" s="238" t="s">
        <v>227</v>
      </c>
      <c r="G170" s="236"/>
      <c r="H170" s="239">
        <v>8.745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5" t="s">
        <v>168</v>
      </c>
      <c r="AU170" s="245" t="s">
        <v>82</v>
      </c>
      <c r="AV170" s="14" t="s">
        <v>82</v>
      </c>
      <c r="AW170" s="14" t="s">
        <v>34</v>
      </c>
      <c r="AX170" s="14" t="s">
        <v>72</v>
      </c>
      <c r="AY170" s="245" t="s">
        <v>148</v>
      </c>
    </row>
    <row r="171" spans="1:51" s="14" customFormat="1" ht="12">
      <c r="A171" s="14"/>
      <c r="B171" s="235"/>
      <c r="C171" s="236"/>
      <c r="D171" s="226" t="s">
        <v>168</v>
      </c>
      <c r="E171" s="237" t="s">
        <v>19</v>
      </c>
      <c r="F171" s="238" t="s">
        <v>228</v>
      </c>
      <c r="G171" s="236"/>
      <c r="H171" s="239">
        <v>0.559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5" t="s">
        <v>168</v>
      </c>
      <c r="AU171" s="245" t="s">
        <v>82</v>
      </c>
      <c r="AV171" s="14" t="s">
        <v>82</v>
      </c>
      <c r="AW171" s="14" t="s">
        <v>34</v>
      </c>
      <c r="AX171" s="14" t="s">
        <v>72</v>
      </c>
      <c r="AY171" s="245" t="s">
        <v>148</v>
      </c>
    </row>
    <row r="172" spans="1:51" s="14" customFormat="1" ht="12">
      <c r="A172" s="14"/>
      <c r="B172" s="235"/>
      <c r="C172" s="236"/>
      <c r="D172" s="226" t="s">
        <v>168</v>
      </c>
      <c r="E172" s="237" t="s">
        <v>19</v>
      </c>
      <c r="F172" s="238" t="s">
        <v>229</v>
      </c>
      <c r="G172" s="236"/>
      <c r="H172" s="239">
        <v>1.669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5" t="s">
        <v>168</v>
      </c>
      <c r="AU172" s="245" t="s">
        <v>82</v>
      </c>
      <c r="AV172" s="14" t="s">
        <v>82</v>
      </c>
      <c r="AW172" s="14" t="s">
        <v>34</v>
      </c>
      <c r="AX172" s="14" t="s">
        <v>72</v>
      </c>
      <c r="AY172" s="245" t="s">
        <v>148</v>
      </c>
    </row>
    <row r="173" spans="1:51" s="14" customFormat="1" ht="12">
      <c r="A173" s="14"/>
      <c r="B173" s="235"/>
      <c r="C173" s="236"/>
      <c r="D173" s="226" t="s">
        <v>168</v>
      </c>
      <c r="E173" s="237" t="s">
        <v>19</v>
      </c>
      <c r="F173" s="238" t="s">
        <v>230</v>
      </c>
      <c r="G173" s="236"/>
      <c r="H173" s="239">
        <v>3.142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5" t="s">
        <v>168</v>
      </c>
      <c r="AU173" s="245" t="s">
        <v>82</v>
      </c>
      <c r="AV173" s="14" t="s">
        <v>82</v>
      </c>
      <c r="AW173" s="14" t="s">
        <v>34</v>
      </c>
      <c r="AX173" s="14" t="s">
        <v>72</v>
      </c>
      <c r="AY173" s="245" t="s">
        <v>148</v>
      </c>
    </row>
    <row r="174" spans="1:51" s="14" customFormat="1" ht="12">
      <c r="A174" s="14"/>
      <c r="B174" s="235"/>
      <c r="C174" s="236"/>
      <c r="D174" s="226" t="s">
        <v>168</v>
      </c>
      <c r="E174" s="237" t="s">
        <v>19</v>
      </c>
      <c r="F174" s="238" t="s">
        <v>231</v>
      </c>
      <c r="G174" s="236"/>
      <c r="H174" s="239">
        <v>28.677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5" t="s">
        <v>168</v>
      </c>
      <c r="AU174" s="245" t="s">
        <v>82</v>
      </c>
      <c r="AV174" s="14" t="s">
        <v>82</v>
      </c>
      <c r="AW174" s="14" t="s">
        <v>34</v>
      </c>
      <c r="AX174" s="14" t="s">
        <v>72</v>
      </c>
      <c r="AY174" s="245" t="s">
        <v>148</v>
      </c>
    </row>
    <row r="175" spans="1:51" s="13" customFormat="1" ht="12">
      <c r="A175" s="13"/>
      <c r="B175" s="224"/>
      <c r="C175" s="225"/>
      <c r="D175" s="226" t="s">
        <v>168</v>
      </c>
      <c r="E175" s="227" t="s">
        <v>19</v>
      </c>
      <c r="F175" s="228" t="s">
        <v>232</v>
      </c>
      <c r="G175" s="225"/>
      <c r="H175" s="227" t="s">
        <v>19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168</v>
      </c>
      <c r="AU175" s="234" t="s">
        <v>82</v>
      </c>
      <c r="AV175" s="13" t="s">
        <v>80</v>
      </c>
      <c r="AW175" s="13" t="s">
        <v>34</v>
      </c>
      <c r="AX175" s="13" t="s">
        <v>72</v>
      </c>
      <c r="AY175" s="234" t="s">
        <v>148</v>
      </c>
    </row>
    <row r="176" spans="1:51" s="14" customFormat="1" ht="12">
      <c r="A176" s="14"/>
      <c r="B176" s="235"/>
      <c r="C176" s="236"/>
      <c r="D176" s="226" t="s">
        <v>168</v>
      </c>
      <c r="E176" s="237" t="s">
        <v>19</v>
      </c>
      <c r="F176" s="238" t="s">
        <v>233</v>
      </c>
      <c r="G176" s="236"/>
      <c r="H176" s="239">
        <v>8.653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5" t="s">
        <v>168</v>
      </c>
      <c r="AU176" s="245" t="s">
        <v>82</v>
      </c>
      <c r="AV176" s="14" t="s">
        <v>82</v>
      </c>
      <c r="AW176" s="14" t="s">
        <v>34</v>
      </c>
      <c r="AX176" s="14" t="s">
        <v>72</v>
      </c>
      <c r="AY176" s="245" t="s">
        <v>148</v>
      </c>
    </row>
    <row r="177" spans="1:51" s="14" customFormat="1" ht="12">
      <c r="A177" s="14"/>
      <c r="B177" s="235"/>
      <c r="C177" s="236"/>
      <c r="D177" s="226" t="s">
        <v>168</v>
      </c>
      <c r="E177" s="237" t="s">
        <v>19</v>
      </c>
      <c r="F177" s="238" t="s">
        <v>234</v>
      </c>
      <c r="G177" s="236"/>
      <c r="H177" s="239">
        <v>27.412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5" t="s">
        <v>168</v>
      </c>
      <c r="AU177" s="245" t="s">
        <v>82</v>
      </c>
      <c r="AV177" s="14" t="s">
        <v>82</v>
      </c>
      <c r="AW177" s="14" t="s">
        <v>34</v>
      </c>
      <c r="AX177" s="14" t="s">
        <v>72</v>
      </c>
      <c r="AY177" s="245" t="s">
        <v>148</v>
      </c>
    </row>
    <row r="178" spans="1:51" s="15" customFormat="1" ht="12">
      <c r="A178" s="15"/>
      <c r="B178" s="246"/>
      <c r="C178" s="247"/>
      <c r="D178" s="226" t="s">
        <v>168</v>
      </c>
      <c r="E178" s="248" t="s">
        <v>19</v>
      </c>
      <c r="F178" s="249" t="s">
        <v>178</v>
      </c>
      <c r="G178" s="247"/>
      <c r="H178" s="250">
        <v>151.463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6" t="s">
        <v>168</v>
      </c>
      <c r="AU178" s="256" t="s">
        <v>82</v>
      </c>
      <c r="AV178" s="15" t="s">
        <v>155</v>
      </c>
      <c r="AW178" s="15" t="s">
        <v>34</v>
      </c>
      <c r="AX178" s="15" t="s">
        <v>80</v>
      </c>
      <c r="AY178" s="256" t="s">
        <v>148</v>
      </c>
    </row>
    <row r="179" spans="1:65" s="2" customFormat="1" ht="16.5" customHeight="1">
      <c r="A179" s="40"/>
      <c r="B179" s="41"/>
      <c r="C179" s="206" t="s">
        <v>235</v>
      </c>
      <c r="D179" s="206" t="s">
        <v>150</v>
      </c>
      <c r="E179" s="207" t="s">
        <v>236</v>
      </c>
      <c r="F179" s="208" t="s">
        <v>237</v>
      </c>
      <c r="G179" s="209" t="s">
        <v>187</v>
      </c>
      <c r="H179" s="210">
        <v>66.446</v>
      </c>
      <c r="I179" s="211"/>
      <c r="J179" s="212">
        <f>ROUND(I179*H179,2)</f>
        <v>0</v>
      </c>
      <c r="K179" s="208" t="s">
        <v>154</v>
      </c>
      <c r="L179" s="46"/>
      <c r="M179" s="213" t="s">
        <v>19</v>
      </c>
      <c r="N179" s="214" t="s">
        <v>43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155</v>
      </c>
      <c r="AT179" s="217" t="s">
        <v>150</v>
      </c>
      <c r="AU179" s="217" t="s">
        <v>82</v>
      </c>
      <c r="AY179" s="19" t="s">
        <v>148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80</v>
      </c>
      <c r="BK179" s="218">
        <f>ROUND(I179*H179,2)</f>
        <v>0</v>
      </c>
      <c r="BL179" s="19" t="s">
        <v>155</v>
      </c>
      <c r="BM179" s="217" t="s">
        <v>238</v>
      </c>
    </row>
    <row r="180" spans="1:47" s="2" customFormat="1" ht="12">
      <c r="A180" s="40"/>
      <c r="B180" s="41"/>
      <c r="C180" s="42"/>
      <c r="D180" s="219" t="s">
        <v>157</v>
      </c>
      <c r="E180" s="42"/>
      <c r="F180" s="220" t="s">
        <v>239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157</v>
      </c>
      <c r="AU180" s="19" t="s">
        <v>82</v>
      </c>
    </row>
    <row r="181" spans="1:51" s="14" customFormat="1" ht="12">
      <c r="A181" s="14"/>
      <c r="B181" s="235"/>
      <c r="C181" s="236"/>
      <c r="D181" s="226" t="s">
        <v>168</v>
      </c>
      <c r="E181" s="237" t="s">
        <v>19</v>
      </c>
      <c r="F181" s="238" t="s">
        <v>240</v>
      </c>
      <c r="G181" s="236"/>
      <c r="H181" s="239">
        <v>66.446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168</v>
      </c>
      <c r="AU181" s="245" t="s">
        <v>82</v>
      </c>
      <c r="AV181" s="14" t="s">
        <v>82</v>
      </c>
      <c r="AW181" s="14" t="s">
        <v>34</v>
      </c>
      <c r="AX181" s="14" t="s">
        <v>80</v>
      </c>
      <c r="AY181" s="245" t="s">
        <v>148</v>
      </c>
    </row>
    <row r="182" spans="1:65" s="2" customFormat="1" ht="24.15" customHeight="1">
      <c r="A182" s="40"/>
      <c r="B182" s="41"/>
      <c r="C182" s="206" t="s">
        <v>241</v>
      </c>
      <c r="D182" s="206" t="s">
        <v>150</v>
      </c>
      <c r="E182" s="207" t="s">
        <v>242</v>
      </c>
      <c r="F182" s="208" t="s">
        <v>243</v>
      </c>
      <c r="G182" s="209" t="s">
        <v>187</v>
      </c>
      <c r="H182" s="210">
        <v>299.891</v>
      </c>
      <c r="I182" s="211"/>
      <c r="J182" s="212">
        <f>ROUND(I182*H182,2)</f>
        <v>0</v>
      </c>
      <c r="K182" s="208" t="s">
        <v>154</v>
      </c>
      <c r="L182" s="46"/>
      <c r="M182" s="213" t="s">
        <v>19</v>
      </c>
      <c r="N182" s="214" t="s">
        <v>43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155</v>
      </c>
      <c r="AT182" s="217" t="s">
        <v>150</v>
      </c>
      <c r="AU182" s="217" t="s">
        <v>82</v>
      </c>
      <c r="AY182" s="19" t="s">
        <v>148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80</v>
      </c>
      <c r="BK182" s="218">
        <f>ROUND(I182*H182,2)</f>
        <v>0</v>
      </c>
      <c r="BL182" s="19" t="s">
        <v>155</v>
      </c>
      <c r="BM182" s="217" t="s">
        <v>244</v>
      </c>
    </row>
    <row r="183" spans="1:47" s="2" customFormat="1" ht="12">
      <c r="A183" s="40"/>
      <c r="B183" s="41"/>
      <c r="C183" s="42"/>
      <c r="D183" s="219" t="s">
        <v>157</v>
      </c>
      <c r="E183" s="42"/>
      <c r="F183" s="220" t="s">
        <v>245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157</v>
      </c>
      <c r="AU183" s="19" t="s">
        <v>82</v>
      </c>
    </row>
    <row r="184" spans="1:51" s="13" customFormat="1" ht="12">
      <c r="A184" s="13"/>
      <c r="B184" s="224"/>
      <c r="C184" s="225"/>
      <c r="D184" s="226" t="s">
        <v>168</v>
      </c>
      <c r="E184" s="227" t="s">
        <v>19</v>
      </c>
      <c r="F184" s="228" t="s">
        <v>246</v>
      </c>
      <c r="G184" s="225"/>
      <c r="H184" s="227" t="s">
        <v>19</v>
      </c>
      <c r="I184" s="229"/>
      <c r="J184" s="225"/>
      <c r="K184" s="225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168</v>
      </c>
      <c r="AU184" s="234" t="s">
        <v>82</v>
      </c>
      <c r="AV184" s="13" t="s">
        <v>80</v>
      </c>
      <c r="AW184" s="13" t="s">
        <v>34</v>
      </c>
      <c r="AX184" s="13" t="s">
        <v>72</v>
      </c>
      <c r="AY184" s="234" t="s">
        <v>148</v>
      </c>
    </row>
    <row r="185" spans="1:51" s="14" customFormat="1" ht="12">
      <c r="A185" s="14"/>
      <c r="B185" s="235"/>
      <c r="C185" s="236"/>
      <c r="D185" s="226" t="s">
        <v>168</v>
      </c>
      <c r="E185" s="237" t="s">
        <v>19</v>
      </c>
      <c r="F185" s="238" t="s">
        <v>247</v>
      </c>
      <c r="G185" s="236"/>
      <c r="H185" s="239">
        <v>7.74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168</v>
      </c>
      <c r="AU185" s="245" t="s">
        <v>82</v>
      </c>
      <c r="AV185" s="14" t="s">
        <v>82</v>
      </c>
      <c r="AW185" s="14" t="s">
        <v>34</v>
      </c>
      <c r="AX185" s="14" t="s">
        <v>72</v>
      </c>
      <c r="AY185" s="245" t="s">
        <v>148</v>
      </c>
    </row>
    <row r="186" spans="1:51" s="14" customFormat="1" ht="12">
      <c r="A186" s="14"/>
      <c r="B186" s="235"/>
      <c r="C186" s="236"/>
      <c r="D186" s="226" t="s">
        <v>168</v>
      </c>
      <c r="E186" s="237" t="s">
        <v>19</v>
      </c>
      <c r="F186" s="238" t="s">
        <v>248</v>
      </c>
      <c r="G186" s="236"/>
      <c r="H186" s="239">
        <v>18.12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5" t="s">
        <v>168</v>
      </c>
      <c r="AU186" s="245" t="s">
        <v>82</v>
      </c>
      <c r="AV186" s="14" t="s">
        <v>82</v>
      </c>
      <c r="AW186" s="14" t="s">
        <v>34</v>
      </c>
      <c r="AX186" s="14" t="s">
        <v>72</v>
      </c>
      <c r="AY186" s="245" t="s">
        <v>148</v>
      </c>
    </row>
    <row r="187" spans="1:51" s="14" customFormat="1" ht="12">
      <c r="A187" s="14"/>
      <c r="B187" s="235"/>
      <c r="C187" s="236"/>
      <c r="D187" s="226" t="s">
        <v>168</v>
      </c>
      <c r="E187" s="237" t="s">
        <v>19</v>
      </c>
      <c r="F187" s="238" t="s">
        <v>249</v>
      </c>
      <c r="G187" s="236"/>
      <c r="H187" s="239">
        <v>22.08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5" t="s">
        <v>168</v>
      </c>
      <c r="AU187" s="245" t="s">
        <v>82</v>
      </c>
      <c r="AV187" s="14" t="s">
        <v>82</v>
      </c>
      <c r="AW187" s="14" t="s">
        <v>34</v>
      </c>
      <c r="AX187" s="14" t="s">
        <v>72</v>
      </c>
      <c r="AY187" s="245" t="s">
        <v>148</v>
      </c>
    </row>
    <row r="188" spans="1:51" s="14" customFormat="1" ht="12">
      <c r="A188" s="14"/>
      <c r="B188" s="235"/>
      <c r="C188" s="236"/>
      <c r="D188" s="226" t="s">
        <v>168</v>
      </c>
      <c r="E188" s="237" t="s">
        <v>19</v>
      </c>
      <c r="F188" s="238" t="s">
        <v>250</v>
      </c>
      <c r="G188" s="236"/>
      <c r="H188" s="239">
        <v>0.45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5" t="s">
        <v>168</v>
      </c>
      <c r="AU188" s="245" t="s">
        <v>82</v>
      </c>
      <c r="AV188" s="14" t="s">
        <v>82</v>
      </c>
      <c r="AW188" s="14" t="s">
        <v>34</v>
      </c>
      <c r="AX188" s="14" t="s">
        <v>72</v>
      </c>
      <c r="AY188" s="245" t="s">
        <v>148</v>
      </c>
    </row>
    <row r="189" spans="1:51" s="14" customFormat="1" ht="12">
      <c r="A189" s="14"/>
      <c r="B189" s="235"/>
      <c r="C189" s="236"/>
      <c r="D189" s="226" t="s">
        <v>168</v>
      </c>
      <c r="E189" s="237" t="s">
        <v>19</v>
      </c>
      <c r="F189" s="238" t="s">
        <v>251</v>
      </c>
      <c r="G189" s="236"/>
      <c r="H189" s="239">
        <v>0.9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5" t="s">
        <v>168</v>
      </c>
      <c r="AU189" s="245" t="s">
        <v>82</v>
      </c>
      <c r="AV189" s="14" t="s">
        <v>82</v>
      </c>
      <c r="AW189" s="14" t="s">
        <v>34</v>
      </c>
      <c r="AX189" s="14" t="s">
        <v>72</v>
      </c>
      <c r="AY189" s="245" t="s">
        <v>148</v>
      </c>
    </row>
    <row r="190" spans="1:51" s="14" customFormat="1" ht="12">
      <c r="A190" s="14"/>
      <c r="B190" s="235"/>
      <c r="C190" s="236"/>
      <c r="D190" s="226" t="s">
        <v>168</v>
      </c>
      <c r="E190" s="237" t="s">
        <v>19</v>
      </c>
      <c r="F190" s="238" t="s">
        <v>252</v>
      </c>
      <c r="G190" s="236"/>
      <c r="H190" s="239">
        <v>0.96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5" t="s">
        <v>168</v>
      </c>
      <c r="AU190" s="245" t="s">
        <v>82</v>
      </c>
      <c r="AV190" s="14" t="s">
        <v>82</v>
      </c>
      <c r="AW190" s="14" t="s">
        <v>34</v>
      </c>
      <c r="AX190" s="14" t="s">
        <v>72</v>
      </c>
      <c r="AY190" s="245" t="s">
        <v>148</v>
      </c>
    </row>
    <row r="191" spans="1:51" s="14" customFormat="1" ht="12">
      <c r="A191" s="14"/>
      <c r="B191" s="235"/>
      <c r="C191" s="236"/>
      <c r="D191" s="226" t="s">
        <v>168</v>
      </c>
      <c r="E191" s="237" t="s">
        <v>19</v>
      </c>
      <c r="F191" s="238" t="s">
        <v>253</v>
      </c>
      <c r="G191" s="236"/>
      <c r="H191" s="239">
        <v>0.72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5" t="s">
        <v>168</v>
      </c>
      <c r="AU191" s="245" t="s">
        <v>82</v>
      </c>
      <c r="AV191" s="14" t="s">
        <v>82</v>
      </c>
      <c r="AW191" s="14" t="s">
        <v>34</v>
      </c>
      <c r="AX191" s="14" t="s">
        <v>72</v>
      </c>
      <c r="AY191" s="245" t="s">
        <v>148</v>
      </c>
    </row>
    <row r="192" spans="1:51" s="14" customFormat="1" ht="12">
      <c r="A192" s="14"/>
      <c r="B192" s="235"/>
      <c r="C192" s="236"/>
      <c r="D192" s="226" t="s">
        <v>168</v>
      </c>
      <c r="E192" s="237" t="s">
        <v>19</v>
      </c>
      <c r="F192" s="238" t="s">
        <v>254</v>
      </c>
      <c r="G192" s="236"/>
      <c r="H192" s="239">
        <v>2.757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5" t="s">
        <v>168</v>
      </c>
      <c r="AU192" s="245" t="s">
        <v>82</v>
      </c>
      <c r="AV192" s="14" t="s">
        <v>82</v>
      </c>
      <c r="AW192" s="14" t="s">
        <v>34</v>
      </c>
      <c r="AX192" s="14" t="s">
        <v>72</v>
      </c>
      <c r="AY192" s="245" t="s">
        <v>148</v>
      </c>
    </row>
    <row r="193" spans="1:51" s="14" customFormat="1" ht="12">
      <c r="A193" s="14"/>
      <c r="B193" s="235"/>
      <c r="C193" s="236"/>
      <c r="D193" s="226" t="s">
        <v>168</v>
      </c>
      <c r="E193" s="237" t="s">
        <v>19</v>
      </c>
      <c r="F193" s="238" t="s">
        <v>255</v>
      </c>
      <c r="G193" s="236"/>
      <c r="H193" s="239">
        <v>3.02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5" t="s">
        <v>168</v>
      </c>
      <c r="AU193" s="245" t="s">
        <v>82</v>
      </c>
      <c r="AV193" s="14" t="s">
        <v>82</v>
      </c>
      <c r="AW193" s="14" t="s">
        <v>34</v>
      </c>
      <c r="AX193" s="14" t="s">
        <v>72</v>
      </c>
      <c r="AY193" s="245" t="s">
        <v>148</v>
      </c>
    </row>
    <row r="194" spans="1:51" s="16" customFormat="1" ht="12">
      <c r="A194" s="16"/>
      <c r="B194" s="257"/>
      <c r="C194" s="258"/>
      <c r="D194" s="226" t="s">
        <v>168</v>
      </c>
      <c r="E194" s="259" t="s">
        <v>19</v>
      </c>
      <c r="F194" s="260" t="s">
        <v>256</v>
      </c>
      <c r="G194" s="258"/>
      <c r="H194" s="261">
        <v>56.747</v>
      </c>
      <c r="I194" s="262"/>
      <c r="J194" s="258"/>
      <c r="K194" s="258"/>
      <c r="L194" s="263"/>
      <c r="M194" s="264"/>
      <c r="N194" s="265"/>
      <c r="O194" s="265"/>
      <c r="P194" s="265"/>
      <c r="Q194" s="265"/>
      <c r="R194" s="265"/>
      <c r="S194" s="265"/>
      <c r="T194" s="26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T194" s="267" t="s">
        <v>168</v>
      </c>
      <c r="AU194" s="267" t="s">
        <v>82</v>
      </c>
      <c r="AV194" s="16" t="s">
        <v>163</v>
      </c>
      <c r="AW194" s="16" t="s">
        <v>34</v>
      </c>
      <c r="AX194" s="16" t="s">
        <v>72</v>
      </c>
      <c r="AY194" s="267" t="s">
        <v>148</v>
      </c>
    </row>
    <row r="195" spans="1:51" s="13" customFormat="1" ht="12">
      <c r="A195" s="13"/>
      <c r="B195" s="224"/>
      <c r="C195" s="225"/>
      <c r="D195" s="226" t="s">
        <v>168</v>
      </c>
      <c r="E195" s="227" t="s">
        <v>19</v>
      </c>
      <c r="F195" s="228" t="s">
        <v>257</v>
      </c>
      <c r="G195" s="225"/>
      <c r="H195" s="227" t="s">
        <v>19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168</v>
      </c>
      <c r="AU195" s="234" t="s">
        <v>82</v>
      </c>
      <c r="AV195" s="13" t="s">
        <v>80</v>
      </c>
      <c r="AW195" s="13" t="s">
        <v>34</v>
      </c>
      <c r="AX195" s="13" t="s">
        <v>72</v>
      </c>
      <c r="AY195" s="234" t="s">
        <v>148</v>
      </c>
    </row>
    <row r="196" spans="1:51" s="14" customFormat="1" ht="12">
      <c r="A196" s="14"/>
      <c r="B196" s="235"/>
      <c r="C196" s="236"/>
      <c r="D196" s="226" t="s">
        <v>168</v>
      </c>
      <c r="E196" s="237" t="s">
        <v>19</v>
      </c>
      <c r="F196" s="238" t="s">
        <v>258</v>
      </c>
      <c r="G196" s="236"/>
      <c r="H196" s="239">
        <v>184.839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5" t="s">
        <v>168</v>
      </c>
      <c r="AU196" s="245" t="s">
        <v>82</v>
      </c>
      <c r="AV196" s="14" t="s">
        <v>82</v>
      </c>
      <c r="AW196" s="14" t="s">
        <v>34</v>
      </c>
      <c r="AX196" s="14" t="s">
        <v>72</v>
      </c>
      <c r="AY196" s="245" t="s">
        <v>148</v>
      </c>
    </row>
    <row r="197" spans="1:51" s="14" customFormat="1" ht="12">
      <c r="A197" s="14"/>
      <c r="B197" s="235"/>
      <c r="C197" s="236"/>
      <c r="D197" s="226" t="s">
        <v>168</v>
      </c>
      <c r="E197" s="237" t="s">
        <v>19</v>
      </c>
      <c r="F197" s="238" t="s">
        <v>259</v>
      </c>
      <c r="G197" s="236"/>
      <c r="H197" s="239">
        <v>58.305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5" t="s">
        <v>168</v>
      </c>
      <c r="AU197" s="245" t="s">
        <v>82</v>
      </c>
      <c r="AV197" s="14" t="s">
        <v>82</v>
      </c>
      <c r="AW197" s="14" t="s">
        <v>34</v>
      </c>
      <c r="AX197" s="14" t="s">
        <v>72</v>
      </c>
      <c r="AY197" s="245" t="s">
        <v>148</v>
      </c>
    </row>
    <row r="198" spans="1:51" s="16" customFormat="1" ht="12">
      <c r="A198" s="16"/>
      <c r="B198" s="257"/>
      <c r="C198" s="258"/>
      <c r="D198" s="226" t="s">
        <v>168</v>
      </c>
      <c r="E198" s="259" t="s">
        <v>19</v>
      </c>
      <c r="F198" s="260" t="s">
        <v>256</v>
      </c>
      <c r="G198" s="258"/>
      <c r="H198" s="261">
        <v>243.144</v>
      </c>
      <c r="I198" s="262"/>
      <c r="J198" s="258"/>
      <c r="K198" s="258"/>
      <c r="L198" s="263"/>
      <c r="M198" s="264"/>
      <c r="N198" s="265"/>
      <c r="O198" s="265"/>
      <c r="P198" s="265"/>
      <c r="Q198" s="265"/>
      <c r="R198" s="265"/>
      <c r="S198" s="265"/>
      <c r="T198" s="26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267" t="s">
        <v>168</v>
      </c>
      <c r="AU198" s="267" t="s">
        <v>82</v>
      </c>
      <c r="AV198" s="16" t="s">
        <v>163</v>
      </c>
      <c r="AW198" s="16" t="s">
        <v>34</v>
      </c>
      <c r="AX198" s="16" t="s">
        <v>72</v>
      </c>
      <c r="AY198" s="267" t="s">
        <v>148</v>
      </c>
    </row>
    <row r="199" spans="1:51" s="15" customFormat="1" ht="12">
      <c r="A199" s="15"/>
      <c r="B199" s="246"/>
      <c r="C199" s="247"/>
      <c r="D199" s="226" t="s">
        <v>168</v>
      </c>
      <c r="E199" s="248" t="s">
        <v>19</v>
      </c>
      <c r="F199" s="249" t="s">
        <v>178</v>
      </c>
      <c r="G199" s="247"/>
      <c r="H199" s="250">
        <v>299.891</v>
      </c>
      <c r="I199" s="251"/>
      <c r="J199" s="247"/>
      <c r="K199" s="247"/>
      <c r="L199" s="252"/>
      <c r="M199" s="253"/>
      <c r="N199" s="254"/>
      <c r="O199" s="254"/>
      <c r="P199" s="254"/>
      <c r="Q199" s="254"/>
      <c r="R199" s="254"/>
      <c r="S199" s="254"/>
      <c r="T199" s="25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56" t="s">
        <v>168</v>
      </c>
      <c r="AU199" s="256" t="s">
        <v>82</v>
      </c>
      <c r="AV199" s="15" t="s">
        <v>155</v>
      </c>
      <c r="AW199" s="15" t="s">
        <v>34</v>
      </c>
      <c r="AX199" s="15" t="s">
        <v>80</v>
      </c>
      <c r="AY199" s="256" t="s">
        <v>148</v>
      </c>
    </row>
    <row r="200" spans="1:63" s="12" customFormat="1" ht="22.8" customHeight="1">
      <c r="A200" s="12"/>
      <c r="B200" s="190"/>
      <c r="C200" s="191"/>
      <c r="D200" s="192" t="s">
        <v>71</v>
      </c>
      <c r="E200" s="204" t="s">
        <v>82</v>
      </c>
      <c r="F200" s="204" t="s">
        <v>260</v>
      </c>
      <c r="G200" s="191"/>
      <c r="H200" s="191"/>
      <c r="I200" s="194"/>
      <c r="J200" s="205">
        <f>BK200</f>
        <v>0</v>
      </c>
      <c r="K200" s="191"/>
      <c r="L200" s="196"/>
      <c r="M200" s="197"/>
      <c r="N200" s="198"/>
      <c r="O200" s="198"/>
      <c r="P200" s="199">
        <f>SUM(P201:P289)</f>
        <v>0</v>
      </c>
      <c r="Q200" s="198"/>
      <c r="R200" s="199">
        <f>SUM(R201:R289)</f>
        <v>277.27885709</v>
      </c>
      <c r="S200" s="198"/>
      <c r="T200" s="200">
        <f>SUM(T201:T289)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1" t="s">
        <v>80</v>
      </c>
      <c r="AT200" s="202" t="s">
        <v>71</v>
      </c>
      <c r="AU200" s="202" t="s">
        <v>80</v>
      </c>
      <c r="AY200" s="201" t="s">
        <v>148</v>
      </c>
      <c r="BK200" s="203">
        <f>SUM(BK201:BK289)</f>
        <v>0</v>
      </c>
    </row>
    <row r="201" spans="1:65" s="2" customFormat="1" ht="16.5" customHeight="1">
      <c r="A201" s="40"/>
      <c r="B201" s="41"/>
      <c r="C201" s="206" t="s">
        <v>261</v>
      </c>
      <c r="D201" s="206" t="s">
        <v>150</v>
      </c>
      <c r="E201" s="207" t="s">
        <v>262</v>
      </c>
      <c r="F201" s="208" t="s">
        <v>263</v>
      </c>
      <c r="G201" s="209" t="s">
        <v>187</v>
      </c>
      <c r="H201" s="210">
        <v>23.253</v>
      </c>
      <c r="I201" s="211"/>
      <c r="J201" s="212">
        <f>ROUND(I201*H201,2)</f>
        <v>0</v>
      </c>
      <c r="K201" s="208" t="s">
        <v>154</v>
      </c>
      <c r="L201" s="46"/>
      <c r="M201" s="213" t="s">
        <v>19</v>
      </c>
      <c r="N201" s="214" t="s">
        <v>43</v>
      </c>
      <c r="O201" s="86"/>
      <c r="P201" s="215">
        <f>O201*H201</f>
        <v>0</v>
      </c>
      <c r="Q201" s="215">
        <v>1.92</v>
      </c>
      <c r="R201" s="215">
        <f>Q201*H201</f>
        <v>44.645759999999996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155</v>
      </c>
      <c r="AT201" s="217" t="s">
        <v>150</v>
      </c>
      <c r="AU201" s="217" t="s">
        <v>82</v>
      </c>
      <c r="AY201" s="19" t="s">
        <v>148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80</v>
      </c>
      <c r="BK201" s="218">
        <f>ROUND(I201*H201,2)</f>
        <v>0</v>
      </c>
      <c r="BL201" s="19" t="s">
        <v>155</v>
      </c>
      <c r="BM201" s="217" t="s">
        <v>264</v>
      </c>
    </row>
    <row r="202" spans="1:47" s="2" customFormat="1" ht="12">
      <c r="A202" s="40"/>
      <c r="B202" s="41"/>
      <c r="C202" s="42"/>
      <c r="D202" s="219" t="s">
        <v>157</v>
      </c>
      <c r="E202" s="42"/>
      <c r="F202" s="220" t="s">
        <v>265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157</v>
      </c>
      <c r="AU202" s="19" t="s">
        <v>82</v>
      </c>
    </row>
    <row r="203" spans="1:51" s="14" customFormat="1" ht="12">
      <c r="A203" s="14"/>
      <c r="B203" s="235"/>
      <c r="C203" s="236"/>
      <c r="D203" s="226" t="s">
        <v>168</v>
      </c>
      <c r="E203" s="237" t="s">
        <v>19</v>
      </c>
      <c r="F203" s="238" t="s">
        <v>266</v>
      </c>
      <c r="G203" s="236"/>
      <c r="H203" s="239">
        <v>23.253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5" t="s">
        <v>168</v>
      </c>
      <c r="AU203" s="245" t="s">
        <v>82</v>
      </c>
      <c r="AV203" s="14" t="s">
        <v>82</v>
      </c>
      <c r="AW203" s="14" t="s">
        <v>34</v>
      </c>
      <c r="AX203" s="14" t="s">
        <v>80</v>
      </c>
      <c r="AY203" s="245" t="s">
        <v>148</v>
      </c>
    </row>
    <row r="204" spans="1:65" s="2" customFormat="1" ht="16.5" customHeight="1">
      <c r="A204" s="40"/>
      <c r="B204" s="41"/>
      <c r="C204" s="206" t="s">
        <v>267</v>
      </c>
      <c r="D204" s="206" t="s">
        <v>150</v>
      </c>
      <c r="E204" s="207" t="s">
        <v>268</v>
      </c>
      <c r="F204" s="208" t="s">
        <v>269</v>
      </c>
      <c r="G204" s="209" t="s">
        <v>173</v>
      </c>
      <c r="H204" s="210">
        <v>158.95</v>
      </c>
      <c r="I204" s="211"/>
      <c r="J204" s="212">
        <f>ROUND(I204*H204,2)</f>
        <v>0</v>
      </c>
      <c r="K204" s="208" t="s">
        <v>154</v>
      </c>
      <c r="L204" s="46"/>
      <c r="M204" s="213" t="s">
        <v>19</v>
      </c>
      <c r="N204" s="214" t="s">
        <v>43</v>
      </c>
      <c r="O204" s="86"/>
      <c r="P204" s="215">
        <f>O204*H204</f>
        <v>0</v>
      </c>
      <c r="Q204" s="215">
        <v>0.00049</v>
      </c>
      <c r="R204" s="215">
        <f>Q204*H204</f>
        <v>0.0778855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155</v>
      </c>
      <c r="AT204" s="217" t="s">
        <v>150</v>
      </c>
      <c r="AU204" s="217" t="s">
        <v>82</v>
      </c>
      <c r="AY204" s="19" t="s">
        <v>148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80</v>
      </c>
      <c r="BK204" s="218">
        <f>ROUND(I204*H204,2)</f>
        <v>0</v>
      </c>
      <c r="BL204" s="19" t="s">
        <v>155</v>
      </c>
      <c r="BM204" s="217" t="s">
        <v>270</v>
      </c>
    </row>
    <row r="205" spans="1:47" s="2" customFormat="1" ht="12">
      <c r="A205" s="40"/>
      <c r="B205" s="41"/>
      <c r="C205" s="42"/>
      <c r="D205" s="219" t="s">
        <v>157</v>
      </c>
      <c r="E205" s="42"/>
      <c r="F205" s="220" t="s">
        <v>271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157</v>
      </c>
      <c r="AU205" s="19" t="s">
        <v>82</v>
      </c>
    </row>
    <row r="206" spans="1:51" s="14" customFormat="1" ht="12">
      <c r="A206" s="14"/>
      <c r="B206" s="235"/>
      <c r="C206" s="236"/>
      <c r="D206" s="226" t="s">
        <v>168</v>
      </c>
      <c r="E206" s="237" t="s">
        <v>19</v>
      </c>
      <c r="F206" s="238" t="s">
        <v>272</v>
      </c>
      <c r="G206" s="236"/>
      <c r="H206" s="239">
        <v>158.95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5" t="s">
        <v>168</v>
      </c>
      <c r="AU206" s="245" t="s">
        <v>82</v>
      </c>
      <c r="AV206" s="14" t="s">
        <v>82</v>
      </c>
      <c r="AW206" s="14" t="s">
        <v>34</v>
      </c>
      <c r="AX206" s="14" t="s">
        <v>80</v>
      </c>
      <c r="AY206" s="245" t="s">
        <v>148</v>
      </c>
    </row>
    <row r="207" spans="1:65" s="2" customFormat="1" ht="24.15" customHeight="1">
      <c r="A207" s="40"/>
      <c r="B207" s="41"/>
      <c r="C207" s="206" t="s">
        <v>273</v>
      </c>
      <c r="D207" s="206" t="s">
        <v>150</v>
      </c>
      <c r="E207" s="207" t="s">
        <v>274</v>
      </c>
      <c r="F207" s="208" t="s">
        <v>275</v>
      </c>
      <c r="G207" s="209" t="s">
        <v>166</v>
      </c>
      <c r="H207" s="210">
        <v>206.635</v>
      </c>
      <c r="I207" s="211"/>
      <c r="J207" s="212">
        <f>ROUND(I207*H207,2)</f>
        <v>0</v>
      </c>
      <c r="K207" s="208" t="s">
        <v>154</v>
      </c>
      <c r="L207" s="46"/>
      <c r="M207" s="213" t="s">
        <v>19</v>
      </c>
      <c r="N207" s="214" t="s">
        <v>43</v>
      </c>
      <c r="O207" s="86"/>
      <c r="P207" s="215">
        <f>O207*H207</f>
        <v>0</v>
      </c>
      <c r="Q207" s="215">
        <v>0.0001</v>
      </c>
      <c r="R207" s="215">
        <f>Q207*H207</f>
        <v>0.0206635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155</v>
      </c>
      <c r="AT207" s="217" t="s">
        <v>150</v>
      </c>
      <c r="AU207" s="217" t="s">
        <v>82</v>
      </c>
      <c r="AY207" s="19" t="s">
        <v>148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80</v>
      </c>
      <c r="BK207" s="218">
        <f>ROUND(I207*H207,2)</f>
        <v>0</v>
      </c>
      <c r="BL207" s="19" t="s">
        <v>155</v>
      </c>
      <c r="BM207" s="217" t="s">
        <v>276</v>
      </c>
    </row>
    <row r="208" spans="1:47" s="2" customFormat="1" ht="12">
      <c r="A208" s="40"/>
      <c r="B208" s="41"/>
      <c r="C208" s="42"/>
      <c r="D208" s="219" t="s">
        <v>157</v>
      </c>
      <c r="E208" s="42"/>
      <c r="F208" s="220" t="s">
        <v>277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157</v>
      </c>
      <c r="AU208" s="19" t="s">
        <v>82</v>
      </c>
    </row>
    <row r="209" spans="1:51" s="14" customFormat="1" ht="12">
      <c r="A209" s="14"/>
      <c r="B209" s="235"/>
      <c r="C209" s="236"/>
      <c r="D209" s="226" t="s">
        <v>168</v>
      </c>
      <c r="E209" s="237" t="s">
        <v>19</v>
      </c>
      <c r="F209" s="238" t="s">
        <v>278</v>
      </c>
      <c r="G209" s="236"/>
      <c r="H209" s="239">
        <v>206.635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5" t="s">
        <v>168</v>
      </c>
      <c r="AU209" s="245" t="s">
        <v>82</v>
      </c>
      <c r="AV209" s="14" t="s">
        <v>82</v>
      </c>
      <c r="AW209" s="14" t="s">
        <v>34</v>
      </c>
      <c r="AX209" s="14" t="s">
        <v>80</v>
      </c>
      <c r="AY209" s="245" t="s">
        <v>148</v>
      </c>
    </row>
    <row r="210" spans="1:65" s="2" customFormat="1" ht="16.5" customHeight="1">
      <c r="A210" s="40"/>
      <c r="B210" s="41"/>
      <c r="C210" s="268" t="s">
        <v>8</v>
      </c>
      <c r="D210" s="268" t="s">
        <v>279</v>
      </c>
      <c r="E210" s="269" t="s">
        <v>280</v>
      </c>
      <c r="F210" s="270" t="s">
        <v>281</v>
      </c>
      <c r="G210" s="271" t="s">
        <v>166</v>
      </c>
      <c r="H210" s="272">
        <v>244.759</v>
      </c>
      <c r="I210" s="273"/>
      <c r="J210" s="274">
        <f>ROUND(I210*H210,2)</f>
        <v>0</v>
      </c>
      <c r="K210" s="270" t="s">
        <v>154</v>
      </c>
      <c r="L210" s="275"/>
      <c r="M210" s="276" t="s">
        <v>19</v>
      </c>
      <c r="N210" s="277" t="s">
        <v>43</v>
      </c>
      <c r="O210" s="86"/>
      <c r="P210" s="215">
        <f>O210*H210</f>
        <v>0</v>
      </c>
      <c r="Q210" s="215">
        <v>0.0001</v>
      </c>
      <c r="R210" s="215">
        <f>Q210*H210</f>
        <v>0.0244759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205</v>
      </c>
      <c r="AT210" s="217" t="s">
        <v>279</v>
      </c>
      <c r="AU210" s="217" t="s">
        <v>82</v>
      </c>
      <c r="AY210" s="19" t="s">
        <v>148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80</v>
      </c>
      <c r="BK210" s="218">
        <f>ROUND(I210*H210,2)</f>
        <v>0</v>
      </c>
      <c r="BL210" s="19" t="s">
        <v>155</v>
      </c>
      <c r="BM210" s="217" t="s">
        <v>282</v>
      </c>
    </row>
    <row r="211" spans="1:51" s="14" customFormat="1" ht="12">
      <c r="A211" s="14"/>
      <c r="B211" s="235"/>
      <c r="C211" s="236"/>
      <c r="D211" s="226" t="s">
        <v>168</v>
      </c>
      <c r="E211" s="237" t="s">
        <v>19</v>
      </c>
      <c r="F211" s="238" t="s">
        <v>283</v>
      </c>
      <c r="G211" s="236"/>
      <c r="H211" s="239">
        <v>206.635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5" t="s">
        <v>168</v>
      </c>
      <c r="AU211" s="245" t="s">
        <v>82</v>
      </c>
      <c r="AV211" s="14" t="s">
        <v>82</v>
      </c>
      <c r="AW211" s="14" t="s">
        <v>34</v>
      </c>
      <c r="AX211" s="14" t="s">
        <v>80</v>
      </c>
      <c r="AY211" s="245" t="s">
        <v>148</v>
      </c>
    </row>
    <row r="212" spans="1:51" s="14" customFormat="1" ht="12">
      <c r="A212" s="14"/>
      <c r="B212" s="235"/>
      <c r="C212" s="236"/>
      <c r="D212" s="226" t="s">
        <v>168</v>
      </c>
      <c r="E212" s="236"/>
      <c r="F212" s="238" t="s">
        <v>284</v>
      </c>
      <c r="G212" s="236"/>
      <c r="H212" s="239">
        <v>244.759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5" t="s">
        <v>168</v>
      </c>
      <c r="AU212" s="245" t="s">
        <v>82</v>
      </c>
      <c r="AV212" s="14" t="s">
        <v>82</v>
      </c>
      <c r="AW212" s="14" t="s">
        <v>4</v>
      </c>
      <c r="AX212" s="14" t="s">
        <v>80</v>
      </c>
      <c r="AY212" s="245" t="s">
        <v>148</v>
      </c>
    </row>
    <row r="213" spans="1:65" s="2" customFormat="1" ht="21.75" customHeight="1">
      <c r="A213" s="40"/>
      <c r="B213" s="41"/>
      <c r="C213" s="206" t="s">
        <v>285</v>
      </c>
      <c r="D213" s="206" t="s">
        <v>150</v>
      </c>
      <c r="E213" s="207" t="s">
        <v>286</v>
      </c>
      <c r="F213" s="208" t="s">
        <v>287</v>
      </c>
      <c r="G213" s="209" t="s">
        <v>187</v>
      </c>
      <c r="H213" s="210">
        <v>25.123</v>
      </c>
      <c r="I213" s="211"/>
      <c r="J213" s="212">
        <f>ROUND(I213*H213,2)</f>
        <v>0</v>
      </c>
      <c r="K213" s="208" t="s">
        <v>154</v>
      </c>
      <c r="L213" s="46"/>
      <c r="M213" s="213" t="s">
        <v>19</v>
      </c>
      <c r="N213" s="214" t="s">
        <v>43</v>
      </c>
      <c r="O213" s="86"/>
      <c r="P213" s="215">
        <f>O213*H213</f>
        <v>0</v>
      </c>
      <c r="Q213" s="215">
        <v>2.16</v>
      </c>
      <c r="R213" s="215">
        <f>Q213*H213</f>
        <v>54.26568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155</v>
      </c>
      <c r="AT213" s="217" t="s">
        <v>150</v>
      </c>
      <c r="AU213" s="217" t="s">
        <v>82</v>
      </c>
      <c r="AY213" s="19" t="s">
        <v>148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80</v>
      </c>
      <c r="BK213" s="218">
        <f>ROUND(I213*H213,2)</f>
        <v>0</v>
      </c>
      <c r="BL213" s="19" t="s">
        <v>155</v>
      </c>
      <c r="BM213" s="217" t="s">
        <v>288</v>
      </c>
    </row>
    <row r="214" spans="1:47" s="2" customFormat="1" ht="12">
      <c r="A214" s="40"/>
      <c r="B214" s="41"/>
      <c r="C214" s="42"/>
      <c r="D214" s="219" t="s">
        <v>157</v>
      </c>
      <c r="E214" s="42"/>
      <c r="F214" s="220" t="s">
        <v>289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157</v>
      </c>
      <c r="AU214" s="19" t="s">
        <v>82</v>
      </c>
    </row>
    <row r="215" spans="1:51" s="13" customFormat="1" ht="12">
      <c r="A215" s="13"/>
      <c r="B215" s="224"/>
      <c r="C215" s="225"/>
      <c r="D215" s="226" t="s">
        <v>168</v>
      </c>
      <c r="E215" s="227" t="s">
        <v>19</v>
      </c>
      <c r="F215" s="228" t="s">
        <v>290</v>
      </c>
      <c r="G215" s="225"/>
      <c r="H215" s="227" t="s">
        <v>19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168</v>
      </c>
      <c r="AU215" s="234" t="s">
        <v>82</v>
      </c>
      <c r="AV215" s="13" t="s">
        <v>80</v>
      </c>
      <c r="AW215" s="13" t="s">
        <v>34</v>
      </c>
      <c r="AX215" s="13" t="s">
        <v>72</v>
      </c>
      <c r="AY215" s="234" t="s">
        <v>148</v>
      </c>
    </row>
    <row r="216" spans="1:51" s="14" customFormat="1" ht="12">
      <c r="A216" s="14"/>
      <c r="B216" s="235"/>
      <c r="C216" s="236"/>
      <c r="D216" s="226" t="s">
        <v>168</v>
      </c>
      <c r="E216" s="237" t="s">
        <v>19</v>
      </c>
      <c r="F216" s="238" t="s">
        <v>291</v>
      </c>
      <c r="G216" s="236"/>
      <c r="H216" s="239">
        <v>21.759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5" t="s">
        <v>168</v>
      </c>
      <c r="AU216" s="245" t="s">
        <v>82</v>
      </c>
      <c r="AV216" s="14" t="s">
        <v>82</v>
      </c>
      <c r="AW216" s="14" t="s">
        <v>34</v>
      </c>
      <c r="AX216" s="14" t="s">
        <v>72</v>
      </c>
      <c r="AY216" s="245" t="s">
        <v>148</v>
      </c>
    </row>
    <row r="217" spans="1:51" s="14" customFormat="1" ht="12">
      <c r="A217" s="14"/>
      <c r="B217" s="235"/>
      <c r="C217" s="236"/>
      <c r="D217" s="226" t="s">
        <v>168</v>
      </c>
      <c r="E217" s="237" t="s">
        <v>19</v>
      </c>
      <c r="F217" s="238" t="s">
        <v>292</v>
      </c>
      <c r="G217" s="236"/>
      <c r="H217" s="239">
        <v>3.364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5" t="s">
        <v>168</v>
      </c>
      <c r="AU217" s="245" t="s">
        <v>82</v>
      </c>
      <c r="AV217" s="14" t="s">
        <v>82</v>
      </c>
      <c r="AW217" s="14" t="s">
        <v>34</v>
      </c>
      <c r="AX217" s="14" t="s">
        <v>72</v>
      </c>
      <c r="AY217" s="245" t="s">
        <v>148</v>
      </c>
    </row>
    <row r="218" spans="1:51" s="15" customFormat="1" ht="12">
      <c r="A218" s="15"/>
      <c r="B218" s="246"/>
      <c r="C218" s="247"/>
      <c r="D218" s="226" t="s">
        <v>168</v>
      </c>
      <c r="E218" s="248" t="s">
        <v>19</v>
      </c>
      <c r="F218" s="249" t="s">
        <v>178</v>
      </c>
      <c r="G218" s="247"/>
      <c r="H218" s="250">
        <v>25.123</v>
      </c>
      <c r="I218" s="251"/>
      <c r="J218" s="247"/>
      <c r="K218" s="247"/>
      <c r="L218" s="252"/>
      <c r="M218" s="253"/>
      <c r="N218" s="254"/>
      <c r="O218" s="254"/>
      <c r="P218" s="254"/>
      <c r="Q218" s="254"/>
      <c r="R218" s="254"/>
      <c r="S218" s="254"/>
      <c r="T218" s="25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6" t="s">
        <v>168</v>
      </c>
      <c r="AU218" s="256" t="s">
        <v>82</v>
      </c>
      <c r="AV218" s="15" t="s">
        <v>155</v>
      </c>
      <c r="AW218" s="15" t="s">
        <v>34</v>
      </c>
      <c r="AX218" s="15" t="s">
        <v>80</v>
      </c>
      <c r="AY218" s="256" t="s">
        <v>148</v>
      </c>
    </row>
    <row r="219" spans="1:65" s="2" customFormat="1" ht="21.75" customHeight="1">
      <c r="A219" s="40"/>
      <c r="B219" s="41"/>
      <c r="C219" s="206" t="s">
        <v>293</v>
      </c>
      <c r="D219" s="206" t="s">
        <v>150</v>
      </c>
      <c r="E219" s="207" t="s">
        <v>294</v>
      </c>
      <c r="F219" s="208" t="s">
        <v>295</v>
      </c>
      <c r="G219" s="209" t="s">
        <v>187</v>
      </c>
      <c r="H219" s="210">
        <v>9.865</v>
      </c>
      <c r="I219" s="211"/>
      <c r="J219" s="212">
        <f>ROUND(I219*H219,2)</f>
        <v>0</v>
      </c>
      <c r="K219" s="208" t="s">
        <v>154</v>
      </c>
      <c r="L219" s="46"/>
      <c r="M219" s="213" t="s">
        <v>19</v>
      </c>
      <c r="N219" s="214" t="s">
        <v>43</v>
      </c>
      <c r="O219" s="86"/>
      <c r="P219" s="215">
        <f>O219*H219</f>
        <v>0</v>
      </c>
      <c r="Q219" s="215">
        <v>1.98</v>
      </c>
      <c r="R219" s="215">
        <f>Q219*H219</f>
        <v>19.532700000000002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155</v>
      </c>
      <c r="AT219" s="217" t="s">
        <v>150</v>
      </c>
      <c r="AU219" s="217" t="s">
        <v>82</v>
      </c>
      <c r="AY219" s="19" t="s">
        <v>148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80</v>
      </c>
      <c r="BK219" s="218">
        <f>ROUND(I219*H219,2)</f>
        <v>0</v>
      </c>
      <c r="BL219" s="19" t="s">
        <v>155</v>
      </c>
      <c r="BM219" s="217" t="s">
        <v>296</v>
      </c>
    </row>
    <row r="220" spans="1:47" s="2" customFormat="1" ht="12">
      <c r="A220" s="40"/>
      <c r="B220" s="41"/>
      <c r="C220" s="42"/>
      <c r="D220" s="219" t="s">
        <v>157</v>
      </c>
      <c r="E220" s="42"/>
      <c r="F220" s="220" t="s">
        <v>297</v>
      </c>
      <c r="G220" s="42"/>
      <c r="H220" s="42"/>
      <c r="I220" s="221"/>
      <c r="J220" s="42"/>
      <c r="K220" s="42"/>
      <c r="L220" s="46"/>
      <c r="M220" s="222"/>
      <c r="N220" s="22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157</v>
      </c>
      <c r="AU220" s="19" t="s">
        <v>82</v>
      </c>
    </row>
    <row r="221" spans="1:51" s="13" customFormat="1" ht="12">
      <c r="A221" s="13"/>
      <c r="B221" s="224"/>
      <c r="C221" s="225"/>
      <c r="D221" s="226" t="s">
        <v>168</v>
      </c>
      <c r="E221" s="227" t="s">
        <v>19</v>
      </c>
      <c r="F221" s="228" t="s">
        <v>298</v>
      </c>
      <c r="G221" s="225"/>
      <c r="H221" s="227" t="s">
        <v>19</v>
      </c>
      <c r="I221" s="229"/>
      <c r="J221" s="225"/>
      <c r="K221" s="225"/>
      <c r="L221" s="230"/>
      <c r="M221" s="231"/>
      <c r="N221" s="232"/>
      <c r="O221" s="232"/>
      <c r="P221" s="232"/>
      <c r="Q221" s="232"/>
      <c r="R221" s="232"/>
      <c r="S221" s="232"/>
      <c r="T221" s="23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4" t="s">
        <v>168</v>
      </c>
      <c r="AU221" s="234" t="s">
        <v>82</v>
      </c>
      <c r="AV221" s="13" t="s">
        <v>80</v>
      </c>
      <c r="AW221" s="13" t="s">
        <v>34</v>
      </c>
      <c r="AX221" s="13" t="s">
        <v>72</v>
      </c>
      <c r="AY221" s="234" t="s">
        <v>148</v>
      </c>
    </row>
    <row r="222" spans="1:51" s="13" customFormat="1" ht="12">
      <c r="A222" s="13"/>
      <c r="B222" s="224"/>
      <c r="C222" s="225"/>
      <c r="D222" s="226" t="s">
        <v>168</v>
      </c>
      <c r="E222" s="227" t="s">
        <v>19</v>
      </c>
      <c r="F222" s="228" t="s">
        <v>299</v>
      </c>
      <c r="G222" s="225"/>
      <c r="H222" s="227" t="s">
        <v>19</v>
      </c>
      <c r="I222" s="229"/>
      <c r="J222" s="225"/>
      <c r="K222" s="225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168</v>
      </c>
      <c r="AU222" s="234" t="s">
        <v>82</v>
      </c>
      <c r="AV222" s="13" t="s">
        <v>80</v>
      </c>
      <c r="AW222" s="13" t="s">
        <v>34</v>
      </c>
      <c r="AX222" s="13" t="s">
        <v>72</v>
      </c>
      <c r="AY222" s="234" t="s">
        <v>148</v>
      </c>
    </row>
    <row r="223" spans="1:51" s="14" customFormat="1" ht="12">
      <c r="A223" s="14"/>
      <c r="B223" s="235"/>
      <c r="C223" s="236"/>
      <c r="D223" s="226" t="s">
        <v>168</v>
      </c>
      <c r="E223" s="237" t="s">
        <v>19</v>
      </c>
      <c r="F223" s="238" t="s">
        <v>300</v>
      </c>
      <c r="G223" s="236"/>
      <c r="H223" s="239">
        <v>2.295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168</v>
      </c>
      <c r="AU223" s="245" t="s">
        <v>82</v>
      </c>
      <c r="AV223" s="14" t="s">
        <v>82</v>
      </c>
      <c r="AW223" s="14" t="s">
        <v>34</v>
      </c>
      <c r="AX223" s="14" t="s">
        <v>72</v>
      </c>
      <c r="AY223" s="245" t="s">
        <v>148</v>
      </c>
    </row>
    <row r="224" spans="1:51" s="14" customFormat="1" ht="12">
      <c r="A224" s="14"/>
      <c r="B224" s="235"/>
      <c r="C224" s="236"/>
      <c r="D224" s="226" t="s">
        <v>168</v>
      </c>
      <c r="E224" s="237" t="s">
        <v>19</v>
      </c>
      <c r="F224" s="238" t="s">
        <v>301</v>
      </c>
      <c r="G224" s="236"/>
      <c r="H224" s="239">
        <v>2.204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5" t="s">
        <v>168</v>
      </c>
      <c r="AU224" s="245" t="s">
        <v>82</v>
      </c>
      <c r="AV224" s="14" t="s">
        <v>82</v>
      </c>
      <c r="AW224" s="14" t="s">
        <v>34</v>
      </c>
      <c r="AX224" s="14" t="s">
        <v>72</v>
      </c>
      <c r="AY224" s="245" t="s">
        <v>148</v>
      </c>
    </row>
    <row r="225" spans="1:51" s="14" customFormat="1" ht="12">
      <c r="A225" s="14"/>
      <c r="B225" s="235"/>
      <c r="C225" s="236"/>
      <c r="D225" s="226" t="s">
        <v>168</v>
      </c>
      <c r="E225" s="237" t="s">
        <v>19</v>
      </c>
      <c r="F225" s="238" t="s">
        <v>302</v>
      </c>
      <c r="G225" s="236"/>
      <c r="H225" s="239">
        <v>1.681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5" t="s">
        <v>168</v>
      </c>
      <c r="AU225" s="245" t="s">
        <v>82</v>
      </c>
      <c r="AV225" s="14" t="s">
        <v>82</v>
      </c>
      <c r="AW225" s="14" t="s">
        <v>34</v>
      </c>
      <c r="AX225" s="14" t="s">
        <v>72</v>
      </c>
      <c r="AY225" s="245" t="s">
        <v>148</v>
      </c>
    </row>
    <row r="226" spans="1:51" s="14" customFormat="1" ht="12">
      <c r="A226" s="14"/>
      <c r="B226" s="235"/>
      <c r="C226" s="236"/>
      <c r="D226" s="226" t="s">
        <v>168</v>
      </c>
      <c r="E226" s="237" t="s">
        <v>19</v>
      </c>
      <c r="F226" s="238" t="s">
        <v>303</v>
      </c>
      <c r="G226" s="236"/>
      <c r="H226" s="239">
        <v>0.596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5" t="s">
        <v>168</v>
      </c>
      <c r="AU226" s="245" t="s">
        <v>82</v>
      </c>
      <c r="AV226" s="14" t="s">
        <v>82</v>
      </c>
      <c r="AW226" s="14" t="s">
        <v>34</v>
      </c>
      <c r="AX226" s="14" t="s">
        <v>72</v>
      </c>
      <c r="AY226" s="245" t="s">
        <v>148</v>
      </c>
    </row>
    <row r="227" spans="1:51" s="14" customFormat="1" ht="12">
      <c r="A227" s="14"/>
      <c r="B227" s="235"/>
      <c r="C227" s="236"/>
      <c r="D227" s="226" t="s">
        <v>168</v>
      </c>
      <c r="E227" s="237" t="s">
        <v>19</v>
      </c>
      <c r="F227" s="238" t="s">
        <v>304</v>
      </c>
      <c r="G227" s="236"/>
      <c r="H227" s="239">
        <v>0.581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5" t="s">
        <v>168</v>
      </c>
      <c r="AU227" s="245" t="s">
        <v>82</v>
      </c>
      <c r="AV227" s="14" t="s">
        <v>82</v>
      </c>
      <c r="AW227" s="14" t="s">
        <v>34</v>
      </c>
      <c r="AX227" s="14" t="s">
        <v>72</v>
      </c>
      <c r="AY227" s="245" t="s">
        <v>148</v>
      </c>
    </row>
    <row r="228" spans="1:51" s="14" customFormat="1" ht="12">
      <c r="A228" s="14"/>
      <c r="B228" s="235"/>
      <c r="C228" s="236"/>
      <c r="D228" s="226" t="s">
        <v>168</v>
      </c>
      <c r="E228" s="237" t="s">
        <v>19</v>
      </c>
      <c r="F228" s="238" t="s">
        <v>305</v>
      </c>
      <c r="G228" s="236"/>
      <c r="H228" s="239">
        <v>0.338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5" t="s">
        <v>168</v>
      </c>
      <c r="AU228" s="245" t="s">
        <v>82</v>
      </c>
      <c r="AV228" s="14" t="s">
        <v>82</v>
      </c>
      <c r="AW228" s="14" t="s">
        <v>34</v>
      </c>
      <c r="AX228" s="14" t="s">
        <v>72</v>
      </c>
      <c r="AY228" s="245" t="s">
        <v>148</v>
      </c>
    </row>
    <row r="229" spans="1:51" s="14" customFormat="1" ht="12">
      <c r="A229" s="14"/>
      <c r="B229" s="235"/>
      <c r="C229" s="236"/>
      <c r="D229" s="226" t="s">
        <v>168</v>
      </c>
      <c r="E229" s="237" t="s">
        <v>19</v>
      </c>
      <c r="F229" s="238" t="s">
        <v>306</v>
      </c>
      <c r="G229" s="236"/>
      <c r="H229" s="239">
        <v>2.17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5" t="s">
        <v>168</v>
      </c>
      <c r="AU229" s="245" t="s">
        <v>82</v>
      </c>
      <c r="AV229" s="14" t="s">
        <v>82</v>
      </c>
      <c r="AW229" s="14" t="s">
        <v>34</v>
      </c>
      <c r="AX229" s="14" t="s">
        <v>72</v>
      </c>
      <c r="AY229" s="245" t="s">
        <v>148</v>
      </c>
    </row>
    <row r="230" spans="1:51" s="15" customFormat="1" ht="12">
      <c r="A230" s="15"/>
      <c r="B230" s="246"/>
      <c r="C230" s="247"/>
      <c r="D230" s="226" t="s">
        <v>168</v>
      </c>
      <c r="E230" s="248" t="s">
        <v>19</v>
      </c>
      <c r="F230" s="249" t="s">
        <v>178</v>
      </c>
      <c r="G230" s="247"/>
      <c r="H230" s="250">
        <v>9.865</v>
      </c>
      <c r="I230" s="251"/>
      <c r="J230" s="247"/>
      <c r="K230" s="247"/>
      <c r="L230" s="252"/>
      <c r="M230" s="253"/>
      <c r="N230" s="254"/>
      <c r="O230" s="254"/>
      <c r="P230" s="254"/>
      <c r="Q230" s="254"/>
      <c r="R230" s="254"/>
      <c r="S230" s="254"/>
      <c r="T230" s="25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56" t="s">
        <v>168</v>
      </c>
      <c r="AU230" s="256" t="s">
        <v>82</v>
      </c>
      <c r="AV230" s="15" t="s">
        <v>155</v>
      </c>
      <c r="AW230" s="15" t="s">
        <v>34</v>
      </c>
      <c r="AX230" s="15" t="s">
        <v>80</v>
      </c>
      <c r="AY230" s="256" t="s">
        <v>148</v>
      </c>
    </row>
    <row r="231" spans="1:65" s="2" customFormat="1" ht="16.5" customHeight="1">
      <c r="A231" s="40"/>
      <c r="B231" s="41"/>
      <c r="C231" s="206" t="s">
        <v>307</v>
      </c>
      <c r="D231" s="206" t="s">
        <v>150</v>
      </c>
      <c r="E231" s="207" t="s">
        <v>308</v>
      </c>
      <c r="F231" s="208" t="s">
        <v>309</v>
      </c>
      <c r="G231" s="209" t="s">
        <v>187</v>
      </c>
      <c r="H231" s="210">
        <v>8.686</v>
      </c>
      <c r="I231" s="211"/>
      <c r="J231" s="212">
        <f>ROUND(I231*H231,2)</f>
        <v>0</v>
      </c>
      <c r="K231" s="208" t="s">
        <v>154</v>
      </c>
      <c r="L231" s="46"/>
      <c r="M231" s="213" t="s">
        <v>19</v>
      </c>
      <c r="N231" s="214" t="s">
        <v>43</v>
      </c>
      <c r="O231" s="86"/>
      <c r="P231" s="215">
        <f>O231*H231</f>
        <v>0</v>
      </c>
      <c r="Q231" s="215">
        <v>1.98</v>
      </c>
      <c r="R231" s="215">
        <f>Q231*H231</f>
        <v>17.19828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155</v>
      </c>
      <c r="AT231" s="217" t="s">
        <v>150</v>
      </c>
      <c r="AU231" s="217" t="s">
        <v>82</v>
      </c>
      <c r="AY231" s="19" t="s">
        <v>148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80</v>
      </c>
      <c r="BK231" s="218">
        <f>ROUND(I231*H231,2)</f>
        <v>0</v>
      </c>
      <c r="BL231" s="19" t="s">
        <v>155</v>
      </c>
      <c r="BM231" s="217" t="s">
        <v>310</v>
      </c>
    </row>
    <row r="232" spans="1:47" s="2" customFormat="1" ht="12">
      <c r="A232" s="40"/>
      <c r="B232" s="41"/>
      <c r="C232" s="42"/>
      <c r="D232" s="219" t="s">
        <v>157</v>
      </c>
      <c r="E232" s="42"/>
      <c r="F232" s="220" t="s">
        <v>311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157</v>
      </c>
      <c r="AU232" s="19" t="s">
        <v>82</v>
      </c>
    </row>
    <row r="233" spans="1:51" s="14" customFormat="1" ht="12">
      <c r="A233" s="14"/>
      <c r="B233" s="235"/>
      <c r="C233" s="236"/>
      <c r="D233" s="226" t="s">
        <v>168</v>
      </c>
      <c r="E233" s="237" t="s">
        <v>19</v>
      </c>
      <c r="F233" s="238" t="s">
        <v>312</v>
      </c>
      <c r="G233" s="236"/>
      <c r="H233" s="239">
        <v>5.686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5" t="s">
        <v>168</v>
      </c>
      <c r="AU233" s="245" t="s">
        <v>82</v>
      </c>
      <c r="AV233" s="14" t="s">
        <v>82</v>
      </c>
      <c r="AW233" s="14" t="s">
        <v>34</v>
      </c>
      <c r="AX233" s="14" t="s">
        <v>72</v>
      </c>
      <c r="AY233" s="245" t="s">
        <v>148</v>
      </c>
    </row>
    <row r="234" spans="1:51" s="14" customFormat="1" ht="12">
      <c r="A234" s="14"/>
      <c r="B234" s="235"/>
      <c r="C234" s="236"/>
      <c r="D234" s="226" t="s">
        <v>168</v>
      </c>
      <c r="E234" s="237" t="s">
        <v>19</v>
      </c>
      <c r="F234" s="238" t="s">
        <v>313</v>
      </c>
      <c r="G234" s="236"/>
      <c r="H234" s="239">
        <v>3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5" t="s">
        <v>168</v>
      </c>
      <c r="AU234" s="245" t="s">
        <v>82</v>
      </c>
      <c r="AV234" s="14" t="s">
        <v>82</v>
      </c>
      <c r="AW234" s="14" t="s">
        <v>34</v>
      </c>
      <c r="AX234" s="14" t="s">
        <v>72</v>
      </c>
      <c r="AY234" s="245" t="s">
        <v>148</v>
      </c>
    </row>
    <row r="235" spans="1:51" s="15" customFormat="1" ht="12">
      <c r="A235" s="15"/>
      <c r="B235" s="246"/>
      <c r="C235" s="247"/>
      <c r="D235" s="226" t="s">
        <v>168</v>
      </c>
      <c r="E235" s="248" t="s">
        <v>19</v>
      </c>
      <c r="F235" s="249" t="s">
        <v>178</v>
      </c>
      <c r="G235" s="247"/>
      <c r="H235" s="250">
        <v>8.686</v>
      </c>
      <c r="I235" s="251"/>
      <c r="J235" s="247"/>
      <c r="K235" s="247"/>
      <c r="L235" s="252"/>
      <c r="M235" s="253"/>
      <c r="N235" s="254"/>
      <c r="O235" s="254"/>
      <c r="P235" s="254"/>
      <c r="Q235" s="254"/>
      <c r="R235" s="254"/>
      <c r="S235" s="254"/>
      <c r="T235" s="25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56" t="s">
        <v>168</v>
      </c>
      <c r="AU235" s="256" t="s">
        <v>82</v>
      </c>
      <c r="AV235" s="15" t="s">
        <v>155</v>
      </c>
      <c r="AW235" s="15" t="s">
        <v>34</v>
      </c>
      <c r="AX235" s="15" t="s">
        <v>80</v>
      </c>
      <c r="AY235" s="256" t="s">
        <v>148</v>
      </c>
    </row>
    <row r="236" spans="1:65" s="2" customFormat="1" ht="16.5" customHeight="1">
      <c r="A236" s="40"/>
      <c r="B236" s="41"/>
      <c r="C236" s="206" t="s">
        <v>314</v>
      </c>
      <c r="D236" s="206" t="s">
        <v>150</v>
      </c>
      <c r="E236" s="207" t="s">
        <v>315</v>
      </c>
      <c r="F236" s="208" t="s">
        <v>316</v>
      </c>
      <c r="G236" s="209" t="s">
        <v>187</v>
      </c>
      <c r="H236" s="210">
        <v>46.602</v>
      </c>
      <c r="I236" s="211"/>
      <c r="J236" s="212">
        <f>ROUND(I236*H236,2)</f>
        <v>0</v>
      </c>
      <c r="K236" s="208" t="s">
        <v>154</v>
      </c>
      <c r="L236" s="46"/>
      <c r="M236" s="213" t="s">
        <v>19</v>
      </c>
      <c r="N236" s="214" t="s">
        <v>43</v>
      </c>
      <c r="O236" s="86"/>
      <c r="P236" s="215">
        <f>O236*H236</f>
        <v>0</v>
      </c>
      <c r="Q236" s="215">
        <v>2.25634</v>
      </c>
      <c r="R236" s="215">
        <f>Q236*H236</f>
        <v>105.14995667999999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155</v>
      </c>
      <c r="AT236" s="217" t="s">
        <v>150</v>
      </c>
      <c r="AU236" s="217" t="s">
        <v>82</v>
      </c>
      <c r="AY236" s="19" t="s">
        <v>148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80</v>
      </c>
      <c r="BK236" s="218">
        <f>ROUND(I236*H236,2)</f>
        <v>0</v>
      </c>
      <c r="BL236" s="19" t="s">
        <v>155</v>
      </c>
      <c r="BM236" s="217" t="s">
        <v>317</v>
      </c>
    </row>
    <row r="237" spans="1:47" s="2" customFormat="1" ht="12">
      <c r="A237" s="40"/>
      <c r="B237" s="41"/>
      <c r="C237" s="42"/>
      <c r="D237" s="219" t="s">
        <v>157</v>
      </c>
      <c r="E237" s="42"/>
      <c r="F237" s="220" t="s">
        <v>318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157</v>
      </c>
      <c r="AU237" s="19" t="s">
        <v>82</v>
      </c>
    </row>
    <row r="238" spans="1:51" s="13" customFormat="1" ht="12">
      <c r="A238" s="13"/>
      <c r="B238" s="224"/>
      <c r="C238" s="225"/>
      <c r="D238" s="226" t="s">
        <v>168</v>
      </c>
      <c r="E238" s="227" t="s">
        <v>19</v>
      </c>
      <c r="F238" s="228" t="s">
        <v>319</v>
      </c>
      <c r="G238" s="225"/>
      <c r="H238" s="227" t="s">
        <v>19</v>
      </c>
      <c r="I238" s="229"/>
      <c r="J238" s="225"/>
      <c r="K238" s="225"/>
      <c r="L238" s="230"/>
      <c r="M238" s="231"/>
      <c r="N238" s="232"/>
      <c r="O238" s="232"/>
      <c r="P238" s="232"/>
      <c r="Q238" s="232"/>
      <c r="R238" s="232"/>
      <c r="S238" s="232"/>
      <c r="T238" s="23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4" t="s">
        <v>168</v>
      </c>
      <c r="AU238" s="234" t="s">
        <v>82</v>
      </c>
      <c r="AV238" s="13" t="s">
        <v>80</v>
      </c>
      <c r="AW238" s="13" t="s">
        <v>34</v>
      </c>
      <c r="AX238" s="13" t="s">
        <v>72</v>
      </c>
      <c r="AY238" s="234" t="s">
        <v>148</v>
      </c>
    </row>
    <row r="239" spans="1:51" s="14" customFormat="1" ht="12">
      <c r="A239" s="14"/>
      <c r="B239" s="235"/>
      <c r="C239" s="236"/>
      <c r="D239" s="226" t="s">
        <v>168</v>
      </c>
      <c r="E239" s="237" t="s">
        <v>19</v>
      </c>
      <c r="F239" s="238" t="s">
        <v>320</v>
      </c>
      <c r="G239" s="236"/>
      <c r="H239" s="239">
        <v>27.8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5" t="s">
        <v>168</v>
      </c>
      <c r="AU239" s="245" t="s">
        <v>82</v>
      </c>
      <c r="AV239" s="14" t="s">
        <v>82</v>
      </c>
      <c r="AW239" s="14" t="s">
        <v>34</v>
      </c>
      <c r="AX239" s="14" t="s">
        <v>72</v>
      </c>
      <c r="AY239" s="245" t="s">
        <v>148</v>
      </c>
    </row>
    <row r="240" spans="1:51" s="14" customFormat="1" ht="12">
      <c r="A240" s="14"/>
      <c r="B240" s="235"/>
      <c r="C240" s="236"/>
      <c r="D240" s="226" t="s">
        <v>168</v>
      </c>
      <c r="E240" s="237" t="s">
        <v>19</v>
      </c>
      <c r="F240" s="238" t="s">
        <v>321</v>
      </c>
      <c r="G240" s="236"/>
      <c r="H240" s="239">
        <v>9.838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5" t="s">
        <v>168</v>
      </c>
      <c r="AU240" s="245" t="s">
        <v>82</v>
      </c>
      <c r="AV240" s="14" t="s">
        <v>82</v>
      </c>
      <c r="AW240" s="14" t="s">
        <v>34</v>
      </c>
      <c r="AX240" s="14" t="s">
        <v>72</v>
      </c>
      <c r="AY240" s="245" t="s">
        <v>148</v>
      </c>
    </row>
    <row r="241" spans="1:51" s="14" customFormat="1" ht="12">
      <c r="A241" s="14"/>
      <c r="B241" s="235"/>
      <c r="C241" s="236"/>
      <c r="D241" s="226" t="s">
        <v>168</v>
      </c>
      <c r="E241" s="237" t="s">
        <v>19</v>
      </c>
      <c r="F241" s="238" t="s">
        <v>322</v>
      </c>
      <c r="G241" s="236"/>
      <c r="H241" s="239">
        <v>8.964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5" t="s">
        <v>168</v>
      </c>
      <c r="AU241" s="245" t="s">
        <v>82</v>
      </c>
      <c r="AV241" s="14" t="s">
        <v>82</v>
      </c>
      <c r="AW241" s="14" t="s">
        <v>34</v>
      </c>
      <c r="AX241" s="14" t="s">
        <v>72</v>
      </c>
      <c r="AY241" s="245" t="s">
        <v>148</v>
      </c>
    </row>
    <row r="242" spans="1:51" s="15" customFormat="1" ht="12">
      <c r="A242" s="15"/>
      <c r="B242" s="246"/>
      <c r="C242" s="247"/>
      <c r="D242" s="226" t="s">
        <v>168</v>
      </c>
      <c r="E242" s="248" t="s">
        <v>19</v>
      </c>
      <c r="F242" s="249" t="s">
        <v>178</v>
      </c>
      <c r="G242" s="247"/>
      <c r="H242" s="250">
        <v>46.602</v>
      </c>
      <c r="I242" s="251"/>
      <c r="J242" s="247"/>
      <c r="K242" s="247"/>
      <c r="L242" s="252"/>
      <c r="M242" s="253"/>
      <c r="N242" s="254"/>
      <c r="O242" s="254"/>
      <c r="P242" s="254"/>
      <c r="Q242" s="254"/>
      <c r="R242" s="254"/>
      <c r="S242" s="254"/>
      <c r="T242" s="25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56" t="s">
        <v>168</v>
      </c>
      <c r="AU242" s="256" t="s">
        <v>82</v>
      </c>
      <c r="AV242" s="15" t="s">
        <v>155</v>
      </c>
      <c r="AW242" s="15" t="s">
        <v>34</v>
      </c>
      <c r="AX242" s="15" t="s">
        <v>80</v>
      </c>
      <c r="AY242" s="256" t="s">
        <v>148</v>
      </c>
    </row>
    <row r="243" spans="1:65" s="2" customFormat="1" ht="16.5" customHeight="1">
      <c r="A243" s="40"/>
      <c r="B243" s="41"/>
      <c r="C243" s="206" t="s">
        <v>196</v>
      </c>
      <c r="D243" s="206" t="s">
        <v>150</v>
      </c>
      <c r="E243" s="207" t="s">
        <v>323</v>
      </c>
      <c r="F243" s="208" t="s">
        <v>324</v>
      </c>
      <c r="G243" s="209" t="s">
        <v>166</v>
      </c>
      <c r="H243" s="210">
        <v>148.093</v>
      </c>
      <c r="I243" s="211"/>
      <c r="J243" s="212">
        <f>ROUND(I243*H243,2)</f>
        <v>0</v>
      </c>
      <c r="K243" s="208" t="s">
        <v>154</v>
      </c>
      <c r="L243" s="46"/>
      <c r="M243" s="213" t="s">
        <v>19</v>
      </c>
      <c r="N243" s="214" t="s">
        <v>43</v>
      </c>
      <c r="O243" s="86"/>
      <c r="P243" s="215">
        <f>O243*H243</f>
        <v>0</v>
      </c>
      <c r="Q243" s="215">
        <v>0.00269</v>
      </c>
      <c r="R243" s="215">
        <f>Q243*H243</f>
        <v>0.39837016999999997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155</v>
      </c>
      <c r="AT243" s="217" t="s">
        <v>150</v>
      </c>
      <c r="AU243" s="217" t="s">
        <v>82</v>
      </c>
      <c r="AY243" s="19" t="s">
        <v>148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80</v>
      </c>
      <c r="BK243" s="218">
        <f>ROUND(I243*H243,2)</f>
        <v>0</v>
      </c>
      <c r="BL243" s="19" t="s">
        <v>155</v>
      </c>
      <c r="BM243" s="217" t="s">
        <v>325</v>
      </c>
    </row>
    <row r="244" spans="1:47" s="2" customFormat="1" ht="12">
      <c r="A244" s="40"/>
      <c r="B244" s="41"/>
      <c r="C244" s="42"/>
      <c r="D244" s="219" t="s">
        <v>157</v>
      </c>
      <c r="E244" s="42"/>
      <c r="F244" s="220" t="s">
        <v>326</v>
      </c>
      <c r="G244" s="42"/>
      <c r="H244" s="42"/>
      <c r="I244" s="221"/>
      <c r="J244" s="42"/>
      <c r="K244" s="42"/>
      <c r="L244" s="46"/>
      <c r="M244" s="222"/>
      <c r="N244" s="22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157</v>
      </c>
      <c r="AU244" s="19" t="s">
        <v>82</v>
      </c>
    </row>
    <row r="245" spans="1:51" s="13" customFormat="1" ht="12">
      <c r="A245" s="13"/>
      <c r="B245" s="224"/>
      <c r="C245" s="225"/>
      <c r="D245" s="226" t="s">
        <v>168</v>
      </c>
      <c r="E245" s="227" t="s">
        <v>19</v>
      </c>
      <c r="F245" s="228" t="s">
        <v>319</v>
      </c>
      <c r="G245" s="225"/>
      <c r="H245" s="227" t="s">
        <v>19</v>
      </c>
      <c r="I245" s="229"/>
      <c r="J245" s="225"/>
      <c r="K245" s="225"/>
      <c r="L245" s="230"/>
      <c r="M245" s="231"/>
      <c r="N245" s="232"/>
      <c r="O245" s="232"/>
      <c r="P245" s="232"/>
      <c r="Q245" s="232"/>
      <c r="R245" s="232"/>
      <c r="S245" s="232"/>
      <c r="T245" s="23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4" t="s">
        <v>168</v>
      </c>
      <c r="AU245" s="234" t="s">
        <v>82</v>
      </c>
      <c r="AV245" s="13" t="s">
        <v>80</v>
      </c>
      <c r="AW245" s="13" t="s">
        <v>34</v>
      </c>
      <c r="AX245" s="13" t="s">
        <v>72</v>
      </c>
      <c r="AY245" s="234" t="s">
        <v>148</v>
      </c>
    </row>
    <row r="246" spans="1:51" s="14" customFormat="1" ht="12">
      <c r="A246" s="14"/>
      <c r="B246" s="235"/>
      <c r="C246" s="236"/>
      <c r="D246" s="226" t="s">
        <v>168</v>
      </c>
      <c r="E246" s="237" t="s">
        <v>19</v>
      </c>
      <c r="F246" s="238" t="s">
        <v>327</v>
      </c>
      <c r="G246" s="236"/>
      <c r="H246" s="239">
        <v>60.06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5" t="s">
        <v>168</v>
      </c>
      <c r="AU246" s="245" t="s">
        <v>82</v>
      </c>
      <c r="AV246" s="14" t="s">
        <v>82</v>
      </c>
      <c r="AW246" s="14" t="s">
        <v>34</v>
      </c>
      <c r="AX246" s="14" t="s">
        <v>72</v>
      </c>
      <c r="AY246" s="245" t="s">
        <v>148</v>
      </c>
    </row>
    <row r="247" spans="1:51" s="14" customFormat="1" ht="12">
      <c r="A247" s="14"/>
      <c r="B247" s="235"/>
      <c r="C247" s="236"/>
      <c r="D247" s="226" t="s">
        <v>168</v>
      </c>
      <c r="E247" s="237" t="s">
        <v>19</v>
      </c>
      <c r="F247" s="238" t="s">
        <v>328</v>
      </c>
      <c r="G247" s="236"/>
      <c r="H247" s="239">
        <v>62.929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5" t="s">
        <v>168</v>
      </c>
      <c r="AU247" s="245" t="s">
        <v>82</v>
      </c>
      <c r="AV247" s="14" t="s">
        <v>82</v>
      </c>
      <c r="AW247" s="14" t="s">
        <v>34</v>
      </c>
      <c r="AX247" s="14" t="s">
        <v>72</v>
      </c>
      <c r="AY247" s="245" t="s">
        <v>148</v>
      </c>
    </row>
    <row r="248" spans="1:51" s="14" customFormat="1" ht="12">
      <c r="A248" s="14"/>
      <c r="B248" s="235"/>
      <c r="C248" s="236"/>
      <c r="D248" s="226" t="s">
        <v>168</v>
      </c>
      <c r="E248" s="237" t="s">
        <v>19</v>
      </c>
      <c r="F248" s="238" t="s">
        <v>329</v>
      </c>
      <c r="G248" s="236"/>
      <c r="H248" s="239">
        <v>25.104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5" t="s">
        <v>168</v>
      </c>
      <c r="AU248" s="245" t="s">
        <v>82</v>
      </c>
      <c r="AV248" s="14" t="s">
        <v>82</v>
      </c>
      <c r="AW248" s="14" t="s">
        <v>34</v>
      </c>
      <c r="AX248" s="14" t="s">
        <v>72</v>
      </c>
      <c r="AY248" s="245" t="s">
        <v>148</v>
      </c>
    </row>
    <row r="249" spans="1:51" s="15" customFormat="1" ht="12">
      <c r="A249" s="15"/>
      <c r="B249" s="246"/>
      <c r="C249" s="247"/>
      <c r="D249" s="226" t="s">
        <v>168</v>
      </c>
      <c r="E249" s="248" t="s">
        <v>19</v>
      </c>
      <c r="F249" s="249" t="s">
        <v>178</v>
      </c>
      <c r="G249" s="247"/>
      <c r="H249" s="250">
        <v>148.093</v>
      </c>
      <c r="I249" s="251"/>
      <c r="J249" s="247"/>
      <c r="K249" s="247"/>
      <c r="L249" s="252"/>
      <c r="M249" s="253"/>
      <c r="N249" s="254"/>
      <c r="O249" s="254"/>
      <c r="P249" s="254"/>
      <c r="Q249" s="254"/>
      <c r="R249" s="254"/>
      <c r="S249" s="254"/>
      <c r="T249" s="25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56" t="s">
        <v>168</v>
      </c>
      <c r="AU249" s="256" t="s">
        <v>82</v>
      </c>
      <c r="AV249" s="15" t="s">
        <v>155</v>
      </c>
      <c r="AW249" s="15" t="s">
        <v>34</v>
      </c>
      <c r="AX249" s="15" t="s">
        <v>80</v>
      </c>
      <c r="AY249" s="256" t="s">
        <v>148</v>
      </c>
    </row>
    <row r="250" spans="1:65" s="2" customFormat="1" ht="16.5" customHeight="1">
      <c r="A250" s="40"/>
      <c r="B250" s="41"/>
      <c r="C250" s="206" t="s">
        <v>7</v>
      </c>
      <c r="D250" s="206" t="s">
        <v>150</v>
      </c>
      <c r="E250" s="207" t="s">
        <v>330</v>
      </c>
      <c r="F250" s="208" t="s">
        <v>331</v>
      </c>
      <c r="G250" s="209" t="s">
        <v>166</v>
      </c>
      <c r="H250" s="210">
        <v>148.093</v>
      </c>
      <c r="I250" s="211"/>
      <c r="J250" s="212">
        <f>ROUND(I250*H250,2)</f>
        <v>0</v>
      </c>
      <c r="K250" s="208" t="s">
        <v>154</v>
      </c>
      <c r="L250" s="46"/>
      <c r="M250" s="213" t="s">
        <v>19</v>
      </c>
      <c r="N250" s="214" t="s">
        <v>43</v>
      </c>
      <c r="O250" s="86"/>
      <c r="P250" s="215">
        <f>O250*H250</f>
        <v>0</v>
      </c>
      <c r="Q250" s="215">
        <v>0</v>
      </c>
      <c r="R250" s="215">
        <f>Q250*H250</f>
        <v>0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155</v>
      </c>
      <c r="AT250" s="217" t="s">
        <v>150</v>
      </c>
      <c r="AU250" s="217" t="s">
        <v>82</v>
      </c>
      <c r="AY250" s="19" t="s">
        <v>148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80</v>
      </c>
      <c r="BK250" s="218">
        <f>ROUND(I250*H250,2)</f>
        <v>0</v>
      </c>
      <c r="BL250" s="19" t="s">
        <v>155</v>
      </c>
      <c r="BM250" s="217" t="s">
        <v>332</v>
      </c>
    </row>
    <row r="251" spans="1:47" s="2" customFormat="1" ht="12">
      <c r="A251" s="40"/>
      <c r="B251" s="41"/>
      <c r="C251" s="42"/>
      <c r="D251" s="219" t="s">
        <v>157</v>
      </c>
      <c r="E251" s="42"/>
      <c r="F251" s="220" t="s">
        <v>333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157</v>
      </c>
      <c r="AU251" s="19" t="s">
        <v>82</v>
      </c>
    </row>
    <row r="252" spans="1:51" s="13" customFormat="1" ht="12">
      <c r="A252" s="13"/>
      <c r="B252" s="224"/>
      <c r="C252" s="225"/>
      <c r="D252" s="226" t="s">
        <v>168</v>
      </c>
      <c r="E252" s="227" t="s">
        <v>19</v>
      </c>
      <c r="F252" s="228" t="s">
        <v>319</v>
      </c>
      <c r="G252" s="225"/>
      <c r="H252" s="227" t="s">
        <v>19</v>
      </c>
      <c r="I252" s="229"/>
      <c r="J252" s="225"/>
      <c r="K252" s="225"/>
      <c r="L252" s="230"/>
      <c r="M252" s="231"/>
      <c r="N252" s="232"/>
      <c r="O252" s="232"/>
      <c r="P252" s="232"/>
      <c r="Q252" s="232"/>
      <c r="R252" s="232"/>
      <c r="S252" s="232"/>
      <c r="T252" s="23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4" t="s">
        <v>168</v>
      </c>
      <c r="AU252" s="234" t="s">
        <v>82</v>
      </c>
      <c r="AV252" s="13" t="s">
        <v>80</v>
      </c>
      <c r="AW252" s="13" t="s">
        <v>34</v>
      </c>
      <c r="AX252" s="13" t="s">
        <v>72</v>
      </c>
      <c r="AY252" s="234" t="s">
        <v>148</v>
      </c>
    </row>
    <row r="253" spans="1:51" s="14" customFormat="1" ht="12">
      <c r="A253" s="14"/>
      <c r="B253" s="235"/>
      <c r="C253" s="236"/>
      <c r="D253" s="226" t="s">
        <v>168</v>
      </c>
      <c r="E253" s="237" t="s">
        <v>19</v>
      </c>
      <c r="F253" s="238" t="s">
        <v>327</v>
      </c>
      <c r="G253" s="236"/>
      <c r="H253" s="239">
        <v>60.06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5" t="s">
        <v>168</v>
      </c>
      <c r="AU253" s="245" t="s">
        <v>82</v>
      </c>
      <c r="AV253" s="14" t="s">
        <v>82</v>
      </c>
      <c r="AW253" s="14" t="s">
        <v>34</v>
      </c>
      <c r="AX253" s="14" t="s">
        <v>72</v>
      </c>
      <c r="AY253" s="245" t="s">
        <v>148</v>
      </c>
    </row>
    <row r="254" spans="1:51" s="14" customFormat="1" ht="12">
      <c r="A254" s="14"/>
      <c r="B254" s="235"/>
      <c r="C254" s="236"/>
      <c r="D254" s="226" t="s">
        <v>168</v>
      </c>
      <c r="E254" s="237" t="s">
        <v>19</v>
      </c>
      <c r="F254" s="238" t="s">
        <v>328</v>
      </c>
      <c r="G254" s="236"/>
      <c r="H254" s="239">
        <v>62.929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5" t="s">
        <v>168</v>
      </c>
      <c r="AU254" s="245" t="s">
        <v>82</v>
      </c>
      <c r="AV254" s="14" t="s">
        <v>82</v>
      </c>
      <c r="AW254" s="14" t="s">
        <v>34</v>
      </c>
      <c r="AX254" s="14" t="s">
        <v>72</v>
      </c>
      <c r="AY254" s="245" t="s">
        <v>148</v>
      </c>
    </row>
    <row r="255" spans="1:51" s="14" customFormat="1" ht="12">
      <c r="A255" s="14"/>
      <c r="B255" s="235"/>
      <c r="C255" s="236"/>
      <c r="D255" s="226" t="s">
        <v>168</v>
      </c>
      <c r="E255" s="237" t="s">
        <v>19</v>
      </c>
      <c r="F255" s="238" t="s">
        <v>329</v>
      </c>
      <c r="G255" s="236"/>
      <c r="H255" s="239">
        <v>25.104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5" t="s">
        <v>168</v>
      </c>
      <c r="AU255" s="245" t="s">
        <v>82</v>
      </c>
      <c r="AV255" s="14" t="s">
        <v>82</v>
      </c>
      <c r="AW255" s="14" t="s">
        <v>34</v>
      </c>
      <c r="AX255" s="14" t="s">
        <v>72</v>
      </c>
      <c r="AY255" s="245" t="s">
        <v>148</v>
      </c>
    </row>
    <row r="256" spans="1:51" s="15" customFormat="1" ht="12">
      <c r="A256" s="15"/>
      <c r="B256" s="246"/>
      <c r="C256" s="247"/>
      <c r="D256" s="226" t="s">
        <v>168</v>
      </c>
      <c r="E256" s="248" t="s">
        <v>19</v>
      </c>
      <c r="F256" s="249" t="s">
        <v>178</v>
      </c>
      <c r="G256" s="247"/>
      <c r="H256" s="250">
        <v>148.093</v>
      </c>
      <c r="I256" s="251"/>
      <c r="J256" s="247"/>
      <c r="K256" s="247"/>
      <c r="L256" s="252"/>
      <c r="M256" s="253"/>
      <c r="N256" s="254"/>
      <c r="O256" s="254"/>
      <c r="P256" s="254"/>
      <c r="Q256" s="254"/>
      <c r="R256" s="254"/>
      <c r="S256" s="254"/>
      <c r="T256" s="25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56" t="s">
        <v>168</v>
      </c>
      <c r="AU256" s="256" t="s">
        <v>82</v>
      </c>
      <c r="AV256" s="15" t="s">
        <v>155</v>
      </c>
      <c r="AW256" s="15" t="s">
        <v>34</v>
      </c>
      <c r="AX256" s="15" t="s">
        <v>80</v>
      </c>
      <c r="AY256" s="256" t="s">
        <v>148</v>
      </c>
    </row>
    <row r="257" spans="1:65" s="2" customFormat="1" ht="24.15" customHeight="1">
      <c r="A257" s="40"/>
      <c r="B257" s="41"/>
      <c r="C257" s="206" t="s">
        <v>334</v>
      </c>
      <c r="D257" s="206" t="s">
        <v>150</v>
      </c>
      <c r="E257" s="207" t="s">
        <v>335</v>
      </c>
      <c r="F257" s="208" t="s">
        <v>336</v>
      </c>
      <c r="G257" s="209" t="s">
        <v>166</v>
      </c>
      <c r="H257" s="210">
        <v>52.766</v>
      </c>
      <c r="I257" s="211"/>
      <c r="J257" s="212">
        <f>ROUND(I257*H257,2)</f>
        <v>0</v>
      </c>
      <c r="K257" s="208" t="s">
        <v>154</v>
      </c>
      <c r="L257" s="46"/>
      <c r="M257" s="213" t="s">
        <v>19</v>
      </c>
      <c r="N257" s="214" t="s">
        <v>43</v>
      </c>
      <c r="O257" s="86"/>
      <c r="P257" s="215">
        <f>O257*H257</f>
        <v>0</v>
      </c>
      <c r="Q257" s="215">
        <v>0.67489</v>
      </c>
      <c r="R257" s="215">
        <f>Q257*H257</f>
        <v>35.61124574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155</v>
      </c>
      <c r="AT257" s="217" t="s">
        <v>150</v>
      </c>
      <c r="AU257" s="217" t="s">
        <v>82</v>
      </c>
      <c r="AY257" s="19" t="s">
        <v>148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80</v>
      </c>
      <c r="BK257" s="218">
        <f>ROUND(I257*H257,2)</f>
        <v>0</v>
      </c>
      <c r="BL257" s="19" t="s">
        <v>155</v>
      </c>
      <c r="BM257" s="217" t="s">
        <v>337</v>
      </c>
    </row>
    <row r="258" spans="1:47" s="2" customFormat="1" ht="12">
      <c r="A258" s="40"/>
      <c r="B258" s="41"/>
      <c r="C258" s="42"/>
      <c r="D258" s="219" t="s">
        <v>157</v>
      </c>
      <c r="E258" s="42"/>
      <c r="F258" s="220" t="s">
        <v>338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157</v>
      </c>
      <c r="AU258" s="19" t="s">
        <v>82</v>
      </c>
    </row>
    <row r="259" spans="1:51" s="14" customFormat="1" ht="12">
      <c r="A259" s="14"/>
      <c r="B259" s="235"/>
      <c r="C259" s="236"/>
      <c r="D259" s="226" t="s">
        <v>168</v>
      </c>
      <c r="E259" s="237" t="s">
        <v>19</v>
      </c>
      <c r="F259" s="238" t="s">
        <v>339</v>
      </c>
      <c r="G259" s="236"/>
      <c r="H259" s="239">
        <v>11.263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5" t="s">
        <v>168</v>
      </c>
      <c r="AU259" s="245" t="s">
        <v>82</v>
      </c>
      <c r="AV259" s="14" t="s">
        <v>82</v>
      </c>
      <c r="AW259" s="14" t="s">
        <v>34</v>
      </c>
      <c r="AX259" s="14" t="s">
        <v>72</v>
      </c>
      <c r="AY259" s="245" t="s">
        <v>148</v>
      </c>
    </row>
    <row r="260" spans="1:51" s="14" customFormat="1" ht="12">
      <c r="A260" s="14"/>
      <c r="B260" s="235"/>
      <c r="C260" s="236"/>
      <c r="D260" s="226" t="s">
        <v>168</v>
      </c>
      <c r="E260" s="237" t="s">
        <v>19</v>
      </c>
      <c r="F260" s="238" t="s">
        <v>340</v>
      </c>
      <c r="G260" s="236"/>
      <c r="H260" s="239">
        <v>10.965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5" t="s">
        <v>168</v>
      </c>
      <c r="AU260" s="245" t="s">
        <v>82</v>
      </c>
      <c r="AV260" s="14" t="s">
        <v>82</v>
      </c>
      <c r="AW260" s="14" t="s">
        <v>34</v>
      </c>
      <c r="AX260" s="14" t="s">
        <v>72</v>
      </c>
      <c r="AY260" s="245" t="s">
        <v>148</v>
      </c>
    </row>
    <row r="261" spans="1:51" s="14" customFormat="1" ht="12">
      <c r="A261" s="14"/>
      <c r="B261" s="235"/>
      <c r="C261" s="236"/>
      <c r="D261" s="226" t="s">
        <v>168</v>
      </c>
      <c r="E261" s="237" t="s">
        <v>19</v>
      </c>
      <c r="F261" s="238" t="s">
        <v>341</v>
      </c>
      <c r="G261" s="236"/>
      <c r="H261" s="239">
        <v>28.938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5" t="s">
        <v>168</v>
      </c>
      <c r="AU261" s="245" t="s">
        <v>82</v>
      </c>
      <c r="AV261" s="14" t="s">
        <v>82</v>
      </c>
      <c r="AW261" s="14" t="s">
        <v>34</v>
      </c>
      <c r="AX261" s="14" t="s">
        <v>72</v>
      </c>
      <c r="AY261" s="245" t="s">
        <v>148</v>
      </c>
    </row>
    <row r="262" spans="1:51" s="14" customFormat="1" ht="12">
      <c r="A262" s="14"/>
      <c r="B262" s="235"/>
      <c r="C262" s="236"/>
      <c r="D262" s="226" t="s">
        <v>168</v>
      </c>
      <c r="E262" s="237" t="s">
        <v>19</v>
      </c>
      <c r="F262" s="238" t="s">
        <v>342</v>
      </c>
      <c r="G262" s="236"/>
      <c r="H262" s="239">
        <v>1.6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5" t="s">
        <v>168</v>
      </c>
      <c r="AU262" s="245" t="s">
        <v>82</v>
      </c>
      <c r="AV262" s="14" t="s">
        <v>82</v>
      </c>
      <c r="AW262" s="14" t="s">
        <v>34</v>
      </c>
      <c r="AX262" s="14" t="s">
        <v>72</v>
      </c>
      <c r="AY262" s="245" t="s">
        <v>148</v>
      </c>
    </row>
    <row r="263" spans="1:51" s="15" customFormat="1" ht="12">
      <c r="A263" s="15"/>
      <c r="B263" s="246"/>
      <c r="C263" s="247"/>
      <c r="D263" s="226" t="s">
        <v>168</v>
      </c>
      <c r="E263" s="248" t="s">
        <v>19</v>
      </c>
      <c r="F263" s="249" t="s">
        <v>178</v>
      </c>
      <c r="G263" s="247"/>
      <c r="H263" s="250">
        <v>52.766</v>
      </c>
      <c r="I263" s="251"/>
      <c r="J263" s="247"/>
      <c r="K263" s="247"/>
      <c r="L263" s="252"/>
      <c r="M263" s="253"/>
      <c r="N263" s="254"/>
      <c r="O263" s="254"/>
      <c r="P263" s="254"/>
      <c r="Q263" s="254"/>
      <c r="R263" s="254"/>
      <c r="S263" s="254"/>
      <c r="T263" s="25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56" t="s">
        <v>168</v>
      </c>
      <c r="AU263" s="256" t="s">
        <v>82</v>
      </c>
      <c r="AV263" s="15" t="s">
        <v>155</v>
      </c>
      <c r="AW263" s="15" t="s">
        <v>34</v>
      </c>
      <c r="AX263" s="15" t="s">
        <v>80</v>
      </c>
      <c r="AY263" s="256" t="s">
        <v>148</v>
      </c>
    </row>
    <row r="264" spans="1:65" s="2" customFormat="1" ht="33" customHeight="1">
      <c r="A264" s="40"/>
      <c r="B264" s="41"/>
      <c r="C264" s="206" t="s">
        <v>343</v>
      </c>
      <c r="D264" s="206" t="s">
        <v>150</v>
      </c>
      <c r="E264" s="207" t="s">
        <v>344</v>
      </c>
      <c r="F264" s="208" t="s">
        <v>345</v>
      </c>
      <c r="G264" s="209" t="s">
        <v>346</v>
      </c>
      <c r="H264" s="210">
        <v>0.334</v>
      </c>
      <c r="I264" s="211"/>
      <c r="J264" s="212">
        <f>ROUND(I264*H264,2)</f>
        <v>0</v>
      </c>
      <c r="K264" s="208" t="s">
        <v>154</v>
      </c>
      <c r="L264" s="46"/>
      <c r="M264" s="213" t="s">
        <v>19</v>
      </c>
      <c r="N264" s="214" t="s">
        <v>43</v>
      </c>
      <c r="O264" s="86"/>
      <c r="P264" s="215">
        <f>O264*H264</f>
        <v>0</v>
      </c>
      <c r="Q264" s="215">
        <v>1.0594</v>
      </c>
      <c r="R264" s="215">
        <f>Q264*H264</f>
        <v>0.3538396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155</v>
      </c>
      <c r="AT264" s="217" t="s">
        <v>150</v>
      </c>
      <c r="AU264" s="217" t="s">
        <v>82</v>
      </c>
      <c r="AY264" s="19" t="s">
        <v>148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80</v>
      </c>
      <c r="BK264" s="218">
        <f>ROUND(I264*H264,2)</f>
        <v>0</v>
      </c>
      <c r="BL264" s="19" t="s">
        <v>155</v>
      </c>
      <c r="BM264" s="217" t="s">
        <v>347</v>
      </c>
    </row>
    <row r="265" spans="1:47" s="2" customFormat="1" ht="12">
      <c r="A265" s="40"/>
      <c r="B265" s="41"/>
      <c r="C265" s="42"/>
      <c r="D265" s="219" t="s">
        <v>157</v>
      </c>
      <c r="E265" s="42"/>
      <c r="F265" s="220" t="s">
        <v>348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157</v>
      </c>
      <c r="AU265" s="19" t="s">
        <v>82</v>
      </c>
    </row>
    <row r="266" spans="1:51" s="13" customFormat="1" ht="12">
      <c r="A266" s="13"/>
      <c r="B266" s="224"/>
      <c r="C266" s="225"/>
      <c r="D266" s="226" t="s">
        <v>168</v>
      </c>
      <c r="E266" s="227" t="s">
        <v>19</v>
      </c>
      <c r="F266" s="228" t="s">
        <v>349</v>
      </c>
      <c r="G266" s="225"/>
      <c r="H266" s="227" t="s">
        <v>19</v>
      </c>
      <c r="I266" s="229"/>
      <c r="J266" s="225"/>
      <c r="K266" s="225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168</v>
      </c>
      <c r="AU266" s="234" t="s">
        <v>82</v>
      </c>
      <c r="AV266" s="13" t="s">
        <v>80</v>
      </c>
      <c r="AW266" s="13" t="s">
        <v>34</v>
      </c>
      <c r="AX266" s="13" t="s">
        <v>72</v>
      </c>
      <c r="AY266" s="234" t="s">
        <v>148</v>
      </c>
    </row>
    <row r="267" spans="1:51" s="13" customFormat="1" ht="12">
      <c r="A267" s="13"/>
      <c r="B267" s="224"/>
      <c r="C267" s="225"/>
      <c r="D267" s="226" t="s">
        <v>168</v>
      </c>
      <c r="E267" s="227" t="s">
        <v>19</v>
      </c>
      <c r="F267" s="228" t="s">
        <v>350</v>
      </c>
      <c r="G267" s="225"/>
      <c r="H267" s="227" t="s">
        <v>19</v>
      </c>
      <c r="I267" s="229"/>
      <c r="J267" s="225"/>
      <c r="K267" s="225"/>
      <c r="L267" s="230"/>
      <c r="M267" s="231"/>
      <c r="N267" s="232"/>
      <c r="O267" s="232"/>
      <c r="P267" s="232"/>
      <c r="Q267" s="232"/>
      <c r="R267" s="232"/>
      <c r="S267" s="232"/>
      <c r="T267" s="23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4" t="s">
        <v>168</v>
      </c>
      <c r="AU267" s="234" t="s">
        <v>82</v>
      </c>
      <c r="AV267" s="13" t="s">
        <v>80</v>
      </c>
      <c r="AW267" s="13" t="s">
        <v>34</v>
      </c>
      <c r="AX267" s="13" t="s">
        <v>72</v>
      </c>
      <c r="AY267" s="234" t="s">
        <v>148</v>
      </c>
    </row>
    <row r="268" spans="1:51" s="14" customFormat="1" ht="12">
      <c r="A268" s="14"/>
      <c r="B268" s="235"/>
      <c r="C268" s="236"/>
      <c r="D268" s="226" t="s">
        <v>168</v>
      </c>
      <c r="E268" s="237" t="s">
        <v>19</v>
      </c>
      <c r="F268" s="238" t="s">
        <v>351</v>
      </c>
      <c r="G268" s="236"/>
      <c r="H268" s="239">
        <v>0.049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5" t="s">
        <v>168</v>
      </c>
      <c r="AU268" s="245" t="s">
        <v>82</v>
      </c>
      <c r="AV268" s="14" t="s">
        <v>82</v>
      </c>
      <c r="AW268" s="14" t="s">
        <v>34</v>
      </c>
      <c r="AX268" s="14" t="s">
        <v>72</v>
      </c>
      <c r="AY268" s="245" t="s">
        <v>148</v>
      </c>
    </row>
    <row r="269" spans="1:51" s="14" customFormat="1" ht="12">
      <c r="A269" s="14"/>
      <c r="B269" s="235"/>
      <c r="C269" s="236"/>
      <c r="D269" s="226" t="s">
        <v>168</v>
      </c>
      <c r="E269" s="237" t="s">
        <v>19</v>
      </c>
      <c r="F269" s="238" t="s">
        <v>352</v>
      </c>
      <c r="G269" s="236"/>
      <c r="H269" s="239">
        <v>0.051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5" t="s">
        <v>168</v>
      </c>
      <c r="AU269" s="245" t="s">
        <v>82</v>
      </c>
      <c r="AV269" s="14" t="s">
        <v>82</v>
      </c>
      <c r="AW269" s="14" t="s">
        <v>34</v>
      </c>
      <c r="AX269" s="14" t="s">
        <v>72</v>
      </c>
      <c r="AY269" s="245" t="s">
        <v>148</v>
      </c>
    </row>
    <row r="270" spans="1:51" s="14" customFormat="1" ht="12">
      <c r="A270" s="14"/>
      <c r="B270" s="235"/>
      <c r="C270" s="236"/>
      <c r="D270" s="226" t="s">
        <v>168</v>
      </c>
      <c r="E270" s="237" t="s">
        <v>19</v>
      </c>
      <c r="F270" s="238" t="s">
        <v>353</v>
      </c>
      <c r="G270" s="236"/>
      <c r="H270" s="239">
        <v>0.084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5" t="s">
        <v>168</v>
      </c>
      <c r="AU270" s="245" t="s">
        <v>82</v>
      </c>
      <c r="AV270" s="14" t="s">
        <v>82</v>
      </c>
      <c r="AW270" s="14" t="s">
        <v>34</v>
      </c>
      <c r="AX270" s="14" t="s">
        <v>72</v>
      </c>
      <c r="AY270" s="245" t="s">
        <v>148</v>
      </c>
    </row>
    <row r="271" spans="1:51" s="14" customFormat="1" ht="12">
      <c r="A271" s="14"/>
      <c r="B271" s="235"/>
      <c r="C271" s="236"/>
      <c r="D271" s="226" t="s">
        <v>168</v>
      </c>
      <c r="E271" s="237" t="s">
        <v>19</v>
      </c>
      <c r="F271" s="238" t="s">
        <v>354</v>
      </c>
      <c r="G271" s="236"/>
      <c r="H271" s="239">
        <v>0.002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5" t="s">
        <v>168</v>
      </c>
      <c r="AU271" s="245" t="s">
        <v>82</v>
      </c>
      <c r="AV271" s="14" t="s">
        <v>82</v>
      </c>
      <c r="AW271" s="14" t="s">
        <v>34</v>
      </c>
      <c r="AX271" s="14" t="s">
        <v>72</v>
      </c>
      <c r="AY271" s="245" t="s">
        <v>148</v>
      </c>
    </row>
    <row r="272" spans="1:51" s="16" customFormat="1" ht="12">
      <c r="A272" s="16"/>
      <c r="B272" s="257"/>
      <c r="C272" s="258"/>
      <c r="D272" s="226" t="s">
        <v>168</v>
      </c>
      <c r="E272" s="259" t="s">
        <v>19</v>
      </c>
      <c r="F272" s="260" t="s">
        <v>256</v>
      </c>
      <c r="G272" s="258"/>
      <c r="H272" s="261">
        <v>0.186</v>
      </c>
      <c r="I272" s="262"/>
      <c r="J272" s="258"/>
      <c r="K272" s="258"/>
      <c r="L272" s="263"/>
      <c r="M272" s="264"/>
      <c r="N272" s="265"/>
      <c r="O272" s="265"/>
      <c r="P272" s="265"/>
      <c r="Q272" s="265"/>
      <c r="R272" s="265"/>
      <c r="S272" s="265"/>
      <c r="T272" s="26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T272" s="267" t="s">
        <v>168</v>
      </c>
      <c r="AU272" s="267" t="s">
        <v>82</v>
      </c>
      <c r="AV272" s="16" t="s">
        <v>163</v>
      </c>
      <c r="AW272" s="16" t="s">
        <v>34</v>
      </c>
      <c r="AX272" s="16" t="s">
        <v>72</v>
      </c>
      <c r="AY272" s="267" t="s">
        <v>148</v>
      </c>
    </row>
    <row r="273" spans="1:51" s="13" customFormat="1" ht="12">
      <c r="A273" s="13"/>
      <c r="B273" s="224"/>
      <c r="C273" s="225"/>
      <c r="D273" s="226" t="s">
        <v>168</v>
      </c>
      <c r="E273" s="227" t="s">
        <v>19</v>
      </c>
      <c r="F273" s="228" t="s">
        <v>355</v>
      </c>
      <c r="G273" s="225"/>
      <c r="H273" s="227" t="s">
        <v>19</v>
      </c>
      <c r="I273" s="229"/>
      <c r="J273" s="225"/>
      <c r="K273" s="225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168</v>
      </c>
      <c r="AU273" s="234" t="s">
        <v>82</v>
      </c>
      <c r="AV273" s="13" t="s">
        <v>80</v>
      </c>
      <c r="AW273" s="13" t="s">
        <v>34</v>
      </c>
      <c r="AX273" s="13" t="s">
        <v>72</v>
      </c>
      <c r="AY273" s="234" t="s">
        <v>148</v>
      </c>
    </row>
    <row r="274" spans="1:51" s="13" customFormat="1" ht="12">
      <c r="A274" s="13"/>
      <c r="B274" s="224"/>
      <c r="C274" s="225"/>
      <c r="D274" s="226" t="s">
        <v>168</v>
      </c>
      <c r="E274" s="227" t="s">
        <v>19</v>
      </c>
      <c r="F274" s="228" t="s">
        <v>356</v>
      </c>
      <c r="G274" s="225"/>
      <c r="H274" s="227" t="s">
        <v>19</v>
      </c>
      <c r="I274" s="229"/>
      <c r="J274" s="225"/>
      <c r="K274" s="225"/>
      <c r="L274" s="230"/>
      <c r="M274" s="231"/>
      <c r="N274" s="232"/>
      <c r="O274" s="232"/>
      <c r="P274" s="232"/>
      <c r="Q274" s="232"/>
      <c r="R274" s="232"/>
      <c r="S274" s="232"/>
      <c r="T274" s="23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4" t="s">
        <v>168</v>
      </c>
      <c r="AU274" s="234" t="s">
        <v>82</v>
      </c>
      <c r="AV274" s="13" t="s">
        <v>80</v>
      </c>
      <c r="AW274" s="13" t="s">
        <v>34</v>
      </c>
      <c r="AX274" s="13" t="s">
        <v>72</v>
      </c>
      <c r="AY274" s="234" t="s">
        <v>148</v>
      </c>
    </row>
    <row r="275" spans="1:51" s="14" customFormat="1" ht="12">
      <c r="A275" s="14"/>
      <c r="B275" s="235"/>
      <c r="C275" s="236"/>
      <c r="D275" s="226" t="s">
        <v>168</v>
      </c>
      <c r="E275" s="237" t="s">
        <v>19</v>
      </c>
      <c r="F275" s="238" t="s">
        <v>357</v>
      </c>
      <c r="G275" s="236"/>
      <c r="H275" s="239">
        <v>0.03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5" t="s">
        <v>168</v>
      </c>
      <c r="AU275" s="245" t="s">
        <v>82</v>
      </c>
      <c r="AV275" s="14" t="s">
        <v>82</v>
      </c>
      <c r="AW275" s="14" t="s">
        <v>34</v>
      </c>
      <c r="AX275" s="14" t="s">
        <v>72</v>
      </c>
      <c r="AY275" s="245" t="s">
        <v>148</v>
      </c>
    </row>
    <row r="276" spans="1:51" s="14" customFormat="1" ht="12">
      <c r="A276" s="14"/>
      <c r="B276" s="235"/>
      <c r="C276" s="236"/>
      <c r="D276" s="226" t="s">
        <v>168</v>
      </c>
      <c r="E276" s="237" t="s">
        <v>19</v>
      </c>
      <c r="F276" s="238" t="s">
        <v>358</v>
      </c>
      <c r="G276" s="236"/>
      <c r="H276" s="239">
        <v>0.03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5" t="s">
        <v>168</v>
      </c>
      <c r="AU276" s="245" t="s">
        <v>82</v>
      </c>
      <c r="AV276" s="14" t="s">
        <v>82</v>
      </c>
      <c r="AW276" s="14" t="s">
        <v>34</v>
      </c>
      <c r="AX276" s="14" t="s">
        <v>72</v>
      </c>
      <c r="AY276" s="245" t="s">
        <v>148</v>
      </c>
    </row>
    <row r="277" spans="1:51" s="14" customFormat="1" ht="12">
      <c r="A277" s="14"/>
      <c r="B277" s="235"/>
      <c r="C277" s="236"/>
      <c r="D277" s="226" t="s">
        <v>168</v>
      </c>
      <c r="E277" s="237" t="s">
        <v>19</v>
      </c>
      <c r="F277" s="238" t="s">
        <v>359</v>
      </c>
      <c r="G277" s="236"/>
      <c r="H277" s="239">
        <v>0.088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5" t="s">
        <v>168</v>
      </c>
      <c r="AU277" s="245" t="s">
        <v>82</v>
      </c>
      <c r="AV277" s="14" t="s">
        <v>82</v>
      </c>
      <c r="AW277" s="14" t="s">
        <v>34</v>
      </c>
      <c r="AX277" s="14" t="s">
        <v>72</v>
      </c>
      <c r="AY277" s="245" t="s">
        <v>148</v>
      </c>
    </row>
    <row r="278" spans="1:51" s="16" customFormat="1" ht="12">
      <c r="A278" s="16"/>
      <c r="B278" s="257"/>
      <c r="C278" s="258"/>
      <c r="D278" s="226" t="s">
        <v>168</v>
      </c>
      <c r="E278" s="259" t="s">
        <v>19</v>
      </c>
      <c r="F278" s="260" t="s">
        <v>256</v>
      </c>
      <c r="G278" s="258"/>
      <c r="H278" s="261">
        <v>0.148</v>
      </c>
      <c r="I278" s="262"/>
      <c r="J278" s="258"/>
      <c r="K278" s="258"/>
      <c r="L278" s="263"/>
      <c r="M278" s="264"/>
      <c r="N278" s="265"/>
      <c r="O278" s="265"/>
      <c r="P278" s="265"/>
      <c r="Q278" s="265"/>
      <c r="R278" s="265"/>
      <c r="S278" s="265"/>
      <c r="T278" s="26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T278" s="267" t="s">
        <v>168</v>
      </c>
      <c r="AU278" s="267" t="s">
        <v>82</v>
      </c>
      <c r="AV278" s="16" t="s">
        <v>163</v>
      </c>
      <c r="AW278" s="16" t="s">
        <v>34</v>
      </c>
      <c r="AX278" s="16" t="s">
        <v>72</v>
      </c>
      <c r="AY278" s="267" t="s">
        <v>148</v>
      </c>
    </row>
    <row r="279" spans="1:51" s="15" customFormat="1" ht="12">
      <c r="A279" s="15"/>
      <c r="B279" s="246"/>
      <c r="C279" s="247"/>
      <c r="D279" s="226" t="s">
        <v>168</v>
      </c>
      <c r="E279" s="248" t="s">
        <v>19</v>
      </c>
      <c r="F279" s="249" t="s">
        <v>178</v>
      </c>
      <c r="G279" s="247"/>
      <c r="H279" s="250">
        <v>0.334</v>
      </c>
      <c r="I279" s="251"/>
      <c r="J279" s="247"/>
      <c r="K279" s="247"/>
      <c r="L279" s="252"/>
      <c r="M279" s="253"/>
      <c r="N279" s="254"/>
      <c r="O279" s="254"/>
      <c r="P279" s="254"/>
      <c r="Q279" s="254"/>
      <c r="R279" s="254"/>
      <c r="S279" s="254"/>
      <c r="T279" s="25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56" t="s">
        <v>168</v>
      </c>
      <c r="AU279" s="256" t="s">
        <v>82</v>
      </c>
      <c r="AV279" s="15" t="s">
        <v>155</v>
      </c>
      <c r="AW279" s="15" t="s">
        <v>34</v>
      </c>
      <c r="AX279" s="15" t="s">
        <v>80</v>
      </c>
      <c r="AY279" s="256" t="s">
        <v>148</v>
      </c>
    </row>
    <row r="280" spans="1:65" s="2" customFormat="1" ht="49.05" customHeight="1">
      <c r="A280" s="40"/>
      <c r="B280" s="41"/>
      <c r="C280" s="206" t="s">
        <v>360</v>
      </c>
      <c r="D280" s="206" t="s">
        <v>150</v>
      </c>
      <c r="E280" s="207" t="s">
        <v>361</v>
      </c>
      <c r="F280" s="208" t="s">
        <v>362</v>
      </c>
      <c r="G280" s="209" t="s">
        <v>173</v>
      </c>
      <c r="H280" s="210">
        <v>3.5</v>
      </c>
      <c r="I280" s="211"/>
      <c r="J280" s="212">
        <f>ROUND(I280*H280,2)</f>
        <v>0</v>
      </c>
      <c r="K280" s="208" t="s">
        <v>154</v>
      </c>
      <c r="L280" s="46"/>
      <c r="M280" s="213" t="s">
        <v>19</v>
      </c>
      <c r="N280" s="214" t="s">
        <v>43</v>
      </c>
      <c r="O280" s="86"/>
      <c r="P280" s="215">
        <f>O280*H280</f>
        <v>0</v>
      </c>
      <c r="Q280" s="215">
        <v>0</v>
      </c>
      <c r="R280" s="215">
        <f>Q280*H280</f>
        <v>0</v>
      </c>
      <c r="S280" s="215">
        <v>0</v>
      </c>
      <c r="T280" s="21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155</v>
      </c>
      <c r="AT280" s="217" t="s">
        <v>150</v>
      </c>
      <c r="AU280" s="217" t="s">
        <v>82</v>
      </c>
      <c r="AY280" s="19" t="s">
        <v>148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80</v>
      </c>
      <c r="BK280" s="218">
        <f>ROUND(I280*H280,2)</f>
        <v>0</v>
      </c>
      <c r="BL280" s="19" t="s">
        <v>155</v>
      </c>
      <c r="BM280" s="217" t="s">
        <v>363</v>
      </c>
    </row>
    <row r="281" spans="1:47" s="2" customFormat="1" ht="12">
      <c r="A281" s="40"/>
      <c r="B281" s="41"/>
      <c r="C281" s="42"/>
      <c r="D281" s="219" t="s">
        <v>157</v>
      </c>
      <c r="E281" s="42"/>
      <c r="F281" s="220" t="s">
        <v>364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157</v>
      </c>
      <c r="AU281" s="19" t="s">
        <v>82</v>
      </c>
    </row>
    <row r="282" spans="1:51" s="13" customFormat="1" ht="12">
      <c r="A282" s="13"/>
      <c r="B282" s="224"/>
      <c r="C282" s="225"/>
      <c r="D282" s="226" t="s">
        <v>168</v>
      </c>
      <c r="E282" s="227" t="s">
        <v>19</v>
      </c>
      <c r="F282" s="228" t="s">
        <v>365</v>
      </c>
      <c r="G282" s="225"/>
      <c r="H282" s="227" t="s">
        <v>19</v>
      </c>
      <c r="I282" s="229"/>
      <c r="J282" s="225"/>
      <c r="K282" s="225"/>
      <c r="L282" s="230"/>
      <c r="M282" s="231"/>
      <c r="N282" s="232"/>
      <c r="O282" s="232"/>
      <c r="P282" s="232"/>
      <c r="Q282" s="232"/>
      <c r="R282" s="232"/>
      <c r="S282" s="232"/>
      <c r="T282" s="23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4" t="s">
        <v>168</v>
      </c>
      <c r="AU282" s="234" t="s">
        <v>82</v>
      </c>
      <c r="AV282" s="13" t="s">
        <v>80</v>
      </c>
      <c r="AW282" s="13" t="s">
        <v>34</v>
      </c>
      <c r="AX282" s="13" t="s">
        <v>72</v>
      </c>
      <c r="AY282" s="234" t="s">
        <v>148</v>
      </c>
    </row>
    <row r="283" spans="1:51" s="14" customFormat="1" ht="12">
      <c r="A283" s="14"/>
      <c r="B283" s="235"/>
      <c r="C283" s="236"/>
      <c r="D283" s="226" t="s">
        <v>168</v>
      </c>
      <c r="E283" s="237" t="s">
        <v>19</v>
      </c>
      <c r="F283" s="238" t="s">
        <v>366</v>
      </c>
      <c r="G283" s="236"/>
      <c r="H283" s="239">
        <v>3.5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5" t="s">
        <v>168</v>
      </c>
      <c r="AU283" s="245" t="s">
        <v>82</v>
      </c>
      <c r="AV283" s="14" t="s">
        <v>82</v>
      </c>
      <c r="AW283" s="14" t="s">
        <v>34</v>
      </c>
      <c r="AX283" s="14" t="s">
        <v>80</v>
      </c>
      <c r="AY283" s="245" t="s">
        <v>148</v>
      </c>
    </row>
    <row r="284" spans="1:65" s="2" customFormat="1" ht="55.5" customHeight="1">
      <c r="A284" s="40"/>
      <c r="B284" s="41"/>
      <c r="C284" s="206" t="s">
        <v>367</v>
      </c>
      <c r="D284" s="206" t="s">
        <v>150</v>
      </c>
      <c r="E284" s="207" t="s">
        <v>368</v>
      </c>
      <c r="F284" s="208" t="s">
        <v>369</v>
      </c>
      <c r="G284" s="209" t="s">
        <v>173</v>
      </c>
      <c r="H284" s="210">
        <v>4</v>
      </c>
      <c r="I284" s="211"/>
      <c r="J284" s="212">
        <f>ROUND(I284*H284,2)</f>
        <v>0</v>
      </c>
      <c r="K284" s="208" t="s">
        <v>154</v>
      </c>
      <c r="L284" s="46"/>
      <c r="M284" s="213" t="s">
        <v>19</v>
      </c>
      <c r="N284" s="214" t="s">
        <v>43</v>
      </c>
      <c r="O284" s="86"/>
      <c r="P284" s="215">
        <f>O284*H284</f>
        <v>0</v>
      </c>
      <c r="Q284" s="215">
        <v>0</v>
      </c>
      <c r="R284" s="215">
        <f>Q284*H284</f>
        <v>0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155</v>
      </c>
      <c r="AT284" s="217" t="s">
        <v>150</v>
      </c>
      <c r="AU284" s="217" t="s">
        <v>82</v>
      </c>
      <c r="AY284" s="19" t="s">
        <v>148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80</v>
      </c>
      <c r="BK284" s="218">
        <f>ROUND(I284*H284,2)</f>
        <v>0</v>
      </c>
      <c r="BL284" s="19" t="s">
        <v>155</v>
      </c>
      <c r="BM284" s="217" t="s">
        <v>370</v>
      </c>
    </row>
    <row r="285" spans="1:47" s="2" customFormat="1" ht="12">
      <c r="A285" s="40"/>
      <c r="B285" s="41"/>
      <c r="C285" s="42"/>
      <c r="D285" s="219" t="s">
        <v>157</v>
      </c>
      <c r="E285" s="42"/>
      <c r="F285" s="220" t="s">
        <v>371</v>
      </c>
      <c r="G285" s="42"/>
      <c r="H285" s="42"/>
      <c r="I285" s="221"/>
      <c r="J285" s="42"/>
      <c r="K285" s="42"/>
      <c r="L285" s="46"/>
      <c r="M285" s="222"/>
      <c r="N285" s="223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157</v>
      </c>
      <c r="AU285" s="19" t="s">
        <v>82</v>
      </c>
    </row>
    <row r="286" spans="1:51" s="13" customFormat="1" ht="12">
      <c r="A286" s="13"/>
      <c r="B286" s="224"/>
      <c r="C286" s="225"/>
      <c r="D286" s="226" t="s">
        <v>168</v>
      </c>
      <c r="E286" s="227" t="s">
        <v>19</v>
      </c>
      <c r="F286" s="228" t="s">
        <v>372</v>
      </c>
      <c r="G286" s="225"/>
      <c r="H286" s="227" t="s">
        <v>19</v>
      </c>
      <c r="I286" s="229"/>
      <c r="J286" s="225"/>
      <c r="K286" s="225"/>
      <c r="L286" s="230"/>
      <c r="M286" s="231"/>
      <c r="N286" s="232"/>
      <c r="O286" s="232"/>
      <c r="P286" s="232"/>
      <c r="Q286" s="232"/>
      <c r="R286" s="232"/>
      <c r="S286" s="232"/>
      <c r="T286" s="23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4" t="s">
        <v>168</v>
      </c>
      <c r="AU286" s="234" t="s">
        <v>82</v>
      </c>
      <c r="AV286" s="13" t="s">
        <v>80</v>
      </c>
      <c r="AW286" s="13" t="s">
        <v>34</v>
      </c>
      <c r="AX286" s="13" t="s">
        <v>72</v>
      </c>
      <c r="AY286" s="234" t="s">
        <v>148</v>
      </c>
    </row>
    <row r="287" spans="1:51" s="14" customFormat="1" ht="12">
      <c r="A287" s="14"/>
      <c r="B287" s="235"/>
      <c r="C287" s="236"/>
      <c r="D287" s="226" t="s">
        <v>168</v>
      </c>
      <c r="E287" s="237" t="s">
        <v>19</v>
      </c>
      <c r="F287" s="238" t="s">
        <v>155</v>
      </c>
      <c r="G287" s="236"/>
      <c r="H287" s="239">
        <v>4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5" t="s">
        <v>168</v>
      </c>
      <c r="AU287" s="245" t="s">
        <v>82</v>
      </c>
      <c r="AV287" s="14" t="s">
        <v>82</v>
      </c>
      <c r="AW287" s="14" t="s">
        <v>34</v>
      </c>
      <c r="AX287" s="14" t="s">
        <v>80</v>
      </c>
      <c r="AY287" s="245" t="s">
        <v>148</v>
      </c>
    </row>
    <row r="288" spans="1:65" s="2" customFormat="1" ht="16.5" customHeight="1">
      <c r="A288" s="40"/>
      <c r="B288" s="41"/>
      <c r="C288" s="206" t="s">
        <v>373</v>
      </c>
      <c r="D288" s="206" t="s">
        <v>150</v>
      </c>
      <c r="E288" s="207" t="s">
        <v>374</v>
      </c>
      <c r="F288" s="208" t="s">
        <v>375</v>
      </c>
      <c r="G288" s="209" t="s">
        <v>376</v>
      </c>
      <c r="H288" s="210">
        <v>1</v>
      </c>
      <c r="I288" s="211"/>
      <c r="J288" s="212">
        <f>ROUND(I288*H288,2)</f>
        <v>0</v>
      </c>
      <c r="K288" s="208" t="s">
        <v>19</v>
      </c>
      <c r="L288" s="46"/>
      <c r="M288" s="213" t="s">
        <v>19</v>
      </c>
      <c r="N288" s="214" t="s">
        <v>43</v>
      </c>
      <c r="O288" s="86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155</v>
      </c>
      <c r="AT288" s="217" t="s">
        <v>150</v>
      </c>
      <c r="AU288" s="217" t="s">
        <v>82</v>
      </c>
      <c r="AY288" s="19" t="s">
        <v>148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9" t="s">
        <v>80</v>
      </c>
      <c r="BK288" s="218">
        <f>ROUND(I288*H288,2)</f>
        <v>0</v>
      </c>
      <c r="BL288" s="19" t="s">
        <v>155</v>
      </c>
      <c r="BM288" s="217" t="s">
        <v>377</v>
      </c>
    </row>
    <row r="289" spans="1:65" s="2" customFormat="1" ht="16.5" customHeight="1">
      <c r="A289" s="40"/>
      <c r="B289" s="41"/>
      <c r="C289" s="206" t="s">
        <v>378</v>
      </c>
      <c r="D289" s="206" t="s">
        <v>150</v>
      </c>
      <c r="E289" s="207" t="s">
        <v>379</v>
      </c>
      <c r="F289" s="208" t="s">
        <v>380</v>
      </c>
      <c r="G289" s="209" t="s">
        <v>376</v>
      </c>
      <c r="H289" s="210">
        <v>1</v>
      </c>
      <c r="I289" s="211"/>
      <c r="J289" s="212">
        <f>ROUND(I289*H289,2)</f>
        <v>0</v>
      </c>
      <c r="K289" s="208" t="s">
        <v>19</v>
      </c>
      <c r="L289" s="46"/>
      <c r="M289" s="213" t="s">
        <v>19</v>
      </c>
      <c r="N289" s="214" t="s">
        <v>43</v>
      </c>
      <c r="O289" s="86"/>
      <c r="P289" s="215">
        <f>O289*H289</f>
        <v>0</v>
      </c>
      <c r="Q289" s="215">
        <v>0</v>
      </c>
      <c r="R289" s="215">
        <f>Q289*H289</f>
        <v>0</v>
      </c>
      <c r="S289" s="215">
        <v>0</v>
      </c>
      <c r="T289" s="21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7" t="s">
        <v>155</v>
      </c>
      <c r="AT289" s="217" t="s">
        <v>150</v>
      </c>
      <c r="AU289" s="217" t="s">
        <v>82</v>
      </c>
      <c r="AY289" s="19" t="s">
        <v>148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80</v>
      </c>
      <c r="BK289" s="218">
        <f>ROUND(I289*H289,2)</f>
        <v>0</v>
      </c>
      <c r="BL289" s="19" t="s">
        <v>155</v>
      </c>
      <c r="BM289" s="217" t="s">
        <v>381</v>
      </c>
    </row>
    <row r="290" spans="1:63" s="12" customFormat="1" ht="22.8" customHeight="1">
      <c r="A290" s="12"/>
      <c r="B290" s="190"/>
      <c r="C290" s="191"/>
      <c r="D290" s="192" t="s">
        <v>71</v>
      </c>
      <c r="E290" s="204" t="s">
        <v>163</v>
      </c>
      <c r="F290" s="204" t="s">
        <v>382</v>
      </c>
      <c r="G290" s="191"/>
      <c r="H290" s="191"/>
      <c r="I290" s="194"/>
      <c r="J290" s="205">
        <f>BK290</f>
        <v>0</v>
      </c>
      <c r="K290" s="191"/>
      <c r="L290" s="196"/>
      <c r="M290" s="197"/>
      <c r="N290" s="198"/>
      <c r="O290" s="198"/>
      <c r="P290" s="199">
        <f>SUM(P291:P409)</f>
        <v>0</v>
      </c>
      <c r="Q290" s="198"/>
      <c r="R290" s="199">
        <f>SUM(R291:R409)</f>
        <v>295.64641463000004</v>
      </c>
      <c r="S290" s="198"/>
      <c r="T290" s="200">
        <f>SUM(T291:T409)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01" t="s">
        <v>80</v>
      </c>
      <c r="AT290" s="202" t="s">
        <v>71</v>
      </c>
      <c r="AU290" s="202" t="s">
        <v>80</v>
      </c>
      <c r="AY290" s="201" t="s">
        <v>148</v>
      </c>
      <c r="BK290" s="203">
        <f>SUM(BK291:BK409)</f>
        <v>0</v>
      </c>
    </row>
    <row r="291" spans="1:65" s="2" customFormat="1" ht="24.15" customHeight="1">
      <c r="A291" s="40"/>
      <c r="B291" s="41"/>
      <c r="C291" s="206" t="s">
        <v>383</v>
      </c>
      <c r="D291" s="206" t="s">
        <v>150</v>
      </c>
      <c r="E291" s="207" t="s">
        <v>384</v>
      </c>
      <c r="F291" s="208" t="s">
        <v>385</v>
      </c>
      <c r="G291" s="209" t="s">
        <v>187</v>
      </c>
      <c r="H291" s="210">
        <v>51.441</v>
      </c>
      <c r="I291" s="211"/>
      <c r="J291" s="212">
        <f>ROUND(I291*H291,2)</f>
        <v>0</v>
      </c>
      <c r="K291" s="208" t="s">
        <v>154</v>
      </c>
      <c r="L291" s="46"/>
      <c r="M291" s="213" t="s">
        <v>19</v>
      </c>
      <c r="N291" s="214" t="s">
        <v>43</v>
      </c>
      <c r="O291" s="86"/>
      <c r="P291" s="215">
        <f>O291*H291</f>
        <v>0</v>
      </c>
      <c r="Q291" s="215">
        <v>2.6814</v>
      </c>
      <c r="R291" s="215">
        <f>Q291*H291</f>
        <v>137.9338974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155</v>
      </c>
      <c r="AT291" s="217" t="s">
        <v>150</v>
      </c>
      <c r="AU291" s="217" t="s">
        <v>82</v>
      </c>
      <c r="AY291" s="19" t="s">
        <v>148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80</v>
      </c>
      <c r="BK291" s="218">
        <f>ROUND(I291*H291,2)</f>
        <v>0</v>
      </c>
      <c r="BL291" s="19" t="s">
        <v>155</v>
      </c>
      <c r="BM291" s="217" t="s">
        <v>386</v>
      </c>
    </row>
    <row r="292" spans="1:47" s="2" customFormat="1" ht="12">
      <c r="A292" s="40"/>
      <c r="B292" s="41"/>
      <c r="C292" s="42"/>
      <c r="D292" s="219" t="s">
        <v>157</v>
      </c>
      <c r="E292" s="42"/>
      <c r="F292" s="220" t="s">
        <v>387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157</v>
      </c>
      <c r="AU292" s="19" t="s">
        <v>82</v>
      </c>
    </row>
    <row r="293" spans="1:51" s="13" customFormat="1" ht="12">
      <c r="A293" s="13"/>
      <c r="B293" s="224"/>
      <c r="C293" s="225"/>
      <c r="D293" s="226" t="s">
        <v>168</v>
      </c>
      <c r="E293" s="227" t="s">
        <v>19</v>
      </c>
      <c r="F293" s="228" t="s">
        <v>388</v>
      </c>
      <c r="G293" s="225"/>
      <c r="H293" s="227" t="s">
        <v>19</v>
      </c>
      <c r="I293" s="229"/>
      <c r="J293" s="225"/>
      <c r="K293" s="225"/>
      <c r="L293" s="230"/>
      <c r="M293" s="231"/>
      <c r="N293" s="232"/>
      <c r="O293" s="232"/>
      <c r="P293" s="232"/>
      <c r="Q293" s="232"/>
      <c r="R293" s="232"/>
      <c r="S293" s="232"/>
      <c r="T293" s="23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4" t="s">
        <v>168</v>
      </c>
      <c r="AU293" s="234" t="s">
        <v>82</v>
      </c>
      <c r="AV293" s="13" t="s">
        <v>80</v>
      </c>
      <c r="AW293" s="13" t="s">
        <v>34</v>
      </c>
      <c r="AX293" s="13" t="s">
        <v>72</v>
      </c>
      <c r="AY293" s="234" t="s">
        <v>148</v>
      </c>
    </row>
    <row r="294" spans="1:51" s="14" customFormat="1" ht="12">
      <c r="A294" s="14"/>
      <c r="B294" s="235"/>
      <c r="C294" s="236"/>
      <c r="D294" s="226" t="s">
        <v>168</v>
      </c>
      <c r="E294" s="237" t="s">
        <v>19</v>
      </c>
      <c r="F294" s="238" t="s">
        <v>389</v>
      </c>
      <c r="G294" s="236"/>
      <c r="H294" s="239">
        <v>51.441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5" t="s">
        <v>168</v>
      </c>
      <c r="AU294" s="245" t="s">
        <v>82</v>
      </c>
      <c r="AV294" s="14" t="s">
        <v>82</v>
      </c>
      <c r="AW294" s="14" t="s">
        <v>34</v>
      </c>
      <c r="AX294" s="14" t="s">
        <v>80</v>
      </c>
      <c r="AY294" s="245" t="s">
        <v>148</v>
      </c>
    </row>
    <row r="295" spans="1:65" s="2" customFormat="1" ht="24.15" customHeight="1">
      <c r="A295" s="40"/>
      <c r="B295" s="41"/>
      <c r="C295" s="206" t="s">
        <v>390</v>
      </c>
      <c r="D295" s="206" t="s">
        <v>150</v>
      </c>
      <c r="E295" s="207" t="s">
        <v>391</v>
      </c>
      <c r="F295" s="208" t="s">
        <v>392</v>
      </c>
      <c r="G295" s="209" t="s">
        <v>187</v>
      </c>
      <c r="H295" s="210">
        <v>51.441</v>
      </c>
      <c r="I295" s="211"/>
      <c r="J295" s="212">
        <f>ROUND(I295*H295,2)</f>
        <v>0</v>
      </c>
      <c r="K295" s="208" t="s">
        <v>154</v>
      </c>
      <c r="L295" s="46"/>
      <c r="M295" s="213" t="s">
        <v>19</v>
      </c>
      <c r="N295" s="214" t="s">
        <v>43</v>
      </c>
      <c r="O295" s="86"/>
      <c r="P295" s="215">
        <f>O295*H295</f>
        <v>0</v>
      </c>
      <c r="Q295" s="215">
        <v>0</v>
      </c>
      <c r="R295" s="215">
        <f>Q295*H295</f>
        <v>0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155</v>
      </c>
      <c r="AT295" s="217" t="s">
        <v>150</v>
      </c>
      <c r="AU295" s="217" t="s">
        <v>82</v>
      </c>
      <c r="AY295" s="19" t="s">
        <v>148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80</v>
      </c>
      <c r="BK295" s="218">
        <f>ROUND(I295*H295,2)</f>
        <v>0</v>
      </c>
      <c r="BL295" s="19" t="s">
        <v>155</v>
      </c>
      <c r="BM295" s="217" t="s">
        <v>393</v>
      </c>
    </row>
    <row r="296" spans="1:47" s="2" customFormat="1" ht="12">
      <c r="A296" s="40"/>
      <c r="B296" s="41"/>
      <c r="C296" s="42"/>
      <c r="D296" s="219" t="s">
        <v>157</v>
      </c>
      <c r="E296" s="42"/>
      <c r="F296" s="220" t="s">
        <v>394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157</v>
      </c>
      <c r="AU296" s="19" t="s">
        <v>82</v>
      </c>
    </row>
    <row r="297" spans="1:51" s="13" customFormat="1" ht="12">
      <c r="A297" s="13"/>
      <c r="B297" s="224"/>
      <c r="C297" s="225"/>
      <c r="D297" s="226" t="s">
        <v>168</v>
      </c>
      <c r="E297" s="227" t="s">
        <v>19</v>
      </c>
      <c r="F297" s="228" t="s">
        <v>388</v>
      </c>
      <c r="G297" s="225"/>
      <c r="H297" s="227" t="s">
        <v>19</v>
      </c>
      <c r="I297" s="229"/>
      <c r="J297" s="225"/>
      <c r="K297" s="225"/>
      <c r="L297" s="230"/>
      <c r="M297" s="231"/>
      <c r="N297" s="232"/>
      <c r="O297" s="232"/>
      <c r="P297" s="232"/>
      <c r="Q297" s="232"/>
      <c r="R297" s="232"/>
      <c r="S297" s="232"/>
      <c r="T297" s="23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4" t="s">
        <v>168</v>
      </c>
      <c r="AU297" s="234" t="s">
        <v>82</v>
      </c>
      <c r="AV297" s="13" t="s">
        <v>80</v>
      </c>
      <c r="AW297" s="13" t="s">
        <v>34</v>
      </c>
      <c r="AX297" s="13" t="s">
        <v>72</v>
      </c>
      <c r="AY297" s="234" t="s">
        <v>148</v>
      </c>
    </row>
    <row r="298" spans="1:51" s="14" customFormat="1" ht="12">
      <c r="A298" s="14"/>
      <c r="B298" s="235"/>
      <c r="C298" s="236"/>
      <c r="D298" s="226" t="s">
        <v>168</v>
      </c>
      <c r="E298" s="237" t="s">
        <v>19</v>
      </c>
      <c r="F298" s="238" t="s">
        <v>389</v>
      </c>
      <c r="G298" s="236"/>
      <c r="H298" s="239">
        <v>51.441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5" t="s">
        <v>168</v>
      </c>
      <c r="AU298" s="245" t="s">
        <v>82</v>
      </c>
      <c r="AV298" s="14" t="s">
        <v>82</v>
      </c>
      <c r="AW298" s="14" t="s">
        <v>34</v>
      </c>
      <c r="AX298" s="14" t="s">
        <v>80</v>
      </c>
      <c r="AY298" s="245" t="s">
        <v>148</v>
      </c>
    </row>
    <row r="299" spans="1:65" s="2" customFormat="1" ht="21.75" customHeight="1">
      <c r="A299" s="40"/>
      <c r="B299" s="41"/>
      <c r="C299" s="206" t="s">
        <v>395</v>
      </c>
      <c r="D299" s="206" t="s">
        <v>150</v>
      </c>
      <c r="E299" s="207" t="s">
        <v>396</v>
      </c>
      <c r="F299" s="208" t="s">
        <v>397</v>
      </c>
      <c r="G299" s="209" t="s">
        <v>187</v>
      </c>
      <c r="H299" s="210">
        <v>56.03</v>
      </c>
      <c r="I299" s="211"/>
      <c r="J299" s="212">
        <f>ROUND(I299*H299,2)</f>
        <v>0</v>
      </c>
      <c r="K299" s="208" t="s">
        <v>154</v>
      </c>
      <c r="L299" s="46"/>
      <c r="M299" s="213" t="s">
        <v>19</v>
      </c>
      <c r="N299" s="214" t="s">
        <v>43</v>
      </c>
      <c r="O299" s="86"/>
      <c r="P299" s="215">
        <f>O299*H299</f>
        <v>0</v>
      </c>
      <c r="Q299" s="215">
        <v>1.78636</v>
      </c>
      <c r="R299" s="215">
        <f>Q299*H299</f>
        <v>100.0897508</v>
      </c>
      <c r="S299" s="215">
        <v>0</v>
      </c>
      <c r="T299" s="21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155</v>
      </c>
      <c r="AT299" s="217" t="s">
        <v>150</v>
      </c>
      <c r="AU299" s="217" t="s">
        <v>82</v>
      </c>
      <c r="AY299" s="19" t="s">
        <v>148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80</v>
      </c>
      <c r="BK299" s="218">
        <f>ROUND(I299*H299,2)</f>
        <v>0</v>
      </c>
      <c r="BL299" s="19" t="s">
        <v>155</v>
      </c>
      <c r="BM299" s="217" t="s">
        <v>398</v>
      </c>
    </row>
    <row r="300" spans="1:47" s="2" customFormat="1" ht="12">
      <c r="A300" s="40"/>
      <c r="B300" s="41"/>
      <c r="C300" s="42"/>
      <c r="D300" s="219" t="s">
        <v>157</v>
      </c>
      <c r="E300" s="42"/>
      <c r="F300" s="220" t="s">
        <v>399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157</v>
      </c>
      <c r="AU300" s="19" t="s">
        <v>82</v>
      </c>
    </row>
    <row r="301" spans="1:51" s="13" customFormat="1" ht="12">
      <c r="A301" s="13"/>
      <c r="B301" s="224"/>
      <c r="C301" s="225"/>
      <c r="D301" s="226" t="s">
        <v>168</v>
      </c>
      <c r="E301" s="227" t="s">
        <v>19</v>
      </c>
      <c r="F301" s="228" t="s">
        <v>400</v>
      </c>
      <c r="G301" s="225"/>
      <c r="H301" s="227" t="s">
        <v>19</v>
      </c>
      <c r="I301" s="229"/>
      <c r="J301" s="225"/>
      <c r="K301" s="225"/>
      <c r="L301" s="230"/>
      <c r="M301" s="231"/>
      <c r="N301" s="232"/>
      <c r="O301" s="232"/>
      <c r="P301" s="232"/>
      <c r="Q301" s="232"/>
      <c r="R301" s="232"/>
      <c r="S301" s="232"/>
      <c r="T301" s="23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4" t="s">
        <v>168</v>
      </c>
      <c r="AU301" s="234" t="s">
        <v>82</v>
      </c>
      <c r="AV301" s="13" t="s">
        <v>80</v>
      </c>
      <c r="AW301" s="13" t="s">
        <v>34</v>
      </c>
      <c r="AX301" s="13" t="s">
        <v>72</v>
      </c>
      <c r="AY301" s="234" t="s">
        <v>148</v>
      </c>
    </row>
    <row r="302" spans="1:51" s="14" customFormat="1" ht="12">
      <c r="A302" s="14"/>
      <c r="B302" s="235"/>
      <c r="C302" s="236"/>
      <c r="D302" s="226" t="s">
        <v>168</v>
      </c>
      <c r="E302" s="237" t="s">
        <v>19</v>
      </c>
      <c r="F302" s="238" t="s">
        <v>401</v>
      </c>
      <c r="G302" s="236"/>
      <c r="H302" s="239">
        <v>16.133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5" t="s">
        <v>168</v>
      </c>
      <c r="AU302" s="245" t="s">
        <v>82</v>
      </c>
      <c r="AV302" s="14" t="s">
        <v>82</v>
      </c>
      <c r="AW302" s="14" t="s">
        <v>34</v>
      </c>
      <c r="AX302" s="14" t="s">
        <v>72</v>
      </c>
      <c r="AY302" s="245" t="s">
        <v>148</v>
      </c>
    </row>
    <row r="303" spans="1:51" s="13" customFormat="1" ht="12">
      <c r="A303" s="13"/>
      <c r="B303" s="224"/>
      <c r="C303" s="225"/>
      <c r="D303" s="226" t="s">
        <v>168</v>
      </c>
      <c r="E303" s="227" t="s">
        <v>19</v>
      </c>
      <c r="F303" s="228" t="s">
        <v>211</v>
      </c>
      <c r="G303" s="225"/>
      <c r="H303" s="227" t="s">
        <v>19</v>
      </c>
      <c r="I303" s="229"/>
      <c r="J303" s="225"/>
      <c r="K303" s="225"/>
      <c r="L303" s="230"/>
      <c r="M303" s="231"/>
      <c r="N303" s="232"/>
      <c r="O303" s="232"/>
      <c r="P303" s="232"/>
      <c r="Q303" s="232"/>
      <c r="R303" s="232"/>
      <c r="S303" s="232"/>
      <c r="T303" s="23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4" t="s">
        <v>168</v>
      </c>
      <c r="AU303" s="234" t="s">
        <v>82</v>
      </c>
      <c r="AV303" s="13" t="s">
        <v>80</v>
      </c>
      <c r="AW303" s="13" t="s">
        <v>34</v>
      </c>
      <c r="AX303" s="13" t="s">
        <v>72</v>
      </c>
      <c r="AY303" s="234" t="s">
        <v>148</v>
      </c>
    </row>
    <row r="304" spans="1:51" s="14" customFormat="1" ht="12">
      <c r="A304" s="14"/>
      <c r="B304" s="235"/>
      <c r="C304" s="236"/>
      <c r="D304" s="226" t="s">
        <v>168</v>
      </c>
      <c r="E304" s="237" t="s">
        <v>19</v>
      </c>
      <c r="F304" s="238" t="s">
        <v>402</v>
      </c>
      <c r="G304" s="236"/>
      <c r="H304" s="239">
        <v>26.236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5" t="s">
        <v>168</v>
      </c>
      <c r="AU304" s="245" t="s">
        <v>82</v>
      </c>
      <c r="AV304" s="14" t="s">
        <v>82</v>
      </c>
      <c r="AW304" s="14" t="s">
        <v>34</v>
      </c>
      <c r="AX304" s="14" t="s">
        <v>72</v>
      </c>
      <c r="AY304" s="245" t="s">
        <v>148</v>
      </c>
    </row>
    <row r="305" spans="1:51" s="14" customFormat="1" ht="12">
      <c r="A305" s="14"/>
      <c r="B305" s="235"/>
      <c r="C305" s="236"/>
      <c r="D305" s="226" t="s">
        <v>168</v>
      </c>
      <c r="E305" s="237" t="s">
        <v>19</v>
      </c>
      <c r="F305" s="238" t="s">
        <v>403</v>
      </c>
      <c r="G305" s="236"/>
      <c r="H305" s="239">
        <v>2.903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5" t="s">
        <v>168</v>
      </c>
      <c r="AU305" s="245" t="s">
        <v>82</v>
      </c>
      <c r="AV305" s="14" t="s">
        <v>82</v>
      </c>
      <c r="AW305" s="14" t="s">
        <v>34</v>
      </c>
      <c r="AX305" s="14" t="s">
        <v>72</v>
      </c>
      <c r="AY305" s="245" t="s">
        <v>148</v>
      </c>
    </row>
    <row r="306" spans="1:51" s="13" customFormat="1" ht="12">
      <c r="A306" s="13"/>
      <c r="B306" s="224"/>
      <c r="C306" s="225"/>
      <c r="D306" s="226" t="s">
        <v>168</v>
      </c>
      <c r="E306" s="227" t="s">
        <v>19</v>
      </c>
      <c r="F306" s="228" t="s">
        <v>404</v>
      </c>
      <c r="G306" s="225"/>
      <c r="H306" s="227" t="s">
        <v>19</v>
      </c>
      <c r="I306" s="229"/>
      <c r="J306" s="225"/>
      <c r="K306" s="225"/>
      <c r="L306" s="230"/>
      <c r="M306" s="231"/>
      <c r="N306" s="232"/>
      <c r="O306" s="232"/>
      <c r="P306" s="232"/>
      <c r="Q306" s="232"/>
      <c r="R306" s="232"/>
      <c r="S306" s="232"/>
      <c r="T306" s="23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4" t="s">
        <v>168</v>
      </c>
      <c r="AU306" s="234" t="s">
        <v>82</v>
      </c>
      <c r="AV306" s="13" t="s">
        <v>80</v>
      </c>
      <c r="AW306" s="13" t="s">
        <v>34</v>
      </c>
      <c r="AX306" s="13" t="s">
        <v>72</v>
      </c>
      <c r="AY306" s="234" t="s">
        <v>148</v>
      </c>
    </row>
    <row r="307" spans="1:51" s="14" customFormat="1" ht="12">
      <c r="A307" s="14"/>
      <c r="B307" s="235"/>
      <c r="C307" s="236"/>
      <c r="D307" s="226" t="s">
        <v>168</v>
      </c>
      <c r="E307" s="237" t="s">
        <v>19</v>
      </c>
      <c r="F307" s="238" t="s">
        <v>405</v>
      </c>
      <c r="G307" s="236"/>
      <c r="H307" s="239">
        <v>10.758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5" t="s">
        <v>168</v>
      </c>
      <c r="AU307" s="245" t="s">
        <v>82</v>
      </c>
      <c r="AV307" s="14" t="s">
        <v>82</v>
      </c>
      <c r="AW307" s="14" t="s">
        <v>34</v>
      </c>
      <c r="AX307" s="14" t="s">
        <v>72</v>
      </c>
      <c r="AY307" s="245" t="s">
        <v>148</v>
      </c>
    </row>
    <row r="308" spans="1:51" s="15" customFormat="1" ht="12">
      <c r="A308" s="15"/>
      <c r="B308" s="246"/>
      <c r="C308" s="247"/>
      <c r="D308" s="226" t="s">
        <v>168</v>
      </c>
      <c r="E308" s="248" t="s">
        <v>19</v>
      </c>
      <c r="F308" s="249" t="s">
        <v>178</v>
      </c>
      <c r="G308" s="247"/>
      <c r="H308" s="250">
        <v>56.03</v>
      </c>
      <c r="I308" s="251"/>
      <c r="J308" s="247"/>
      <c r="K308" s="247"/>
      <c r="L308" s="252"/>
      <c r="M308" s="253"/>
      <c r="N308" s="254"/>
      <c r="O308" s="254"/>
      <c r="P308" s="254"/>
      <c r="Q308" s="254"/>
      <c r="R308" s="254"/>
      <c r="S308" s="254"/>
      <c r="T308" s="25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56" t="s">
        <v>168</v>
      </c>
      <c r="AU308" s="256" t="s">
        <v>82</v>
      </c>
      <c r="AV308" s="15" t="s">
        <v>155</v>
      </c>
      <c r="AW308" s="15" t="s">
        <v>34</v>
      </c>
      <c r="AX308" s="15" t="s">
        <v>80</v>
      </c>
      <c r="AY308" s="256" t="s">
        <v>148</v>
      </c>
    </row>
    <row r="309" spans="1:65" s="2" customFormat="1" ht="24.15" customHeight="1">
      <c r="A309" s="40"/>
      <c r="B309" s="41"/>
      <c r="C309" s="206" t="s">
        <v>406</v>
      </c>
      <c r="D309" s="206" t="s">
        <v>150</v>
      </c>
      <c r="E309" s="207" t="s">
        <v>407</v>
      </c>
      <c r="F309" s="208" t="s">
        <v>408</v>
      </c>
      <c r="G309" s="209" t="s">
        <v>166</v>
      </c>
      <c r="H309" s="210">
        <v>83.013</v>
      </c>
      <c r="I309" s="211"/>
      <c r="J309" s="212">
        <f>ROUND(I309*H309,2)</f>
        <v>0</v>
      </c>
      <c r="K309" s="208" t="s">
        <v>154</v>
      </c>
      <c r="L309" s="46"/>
      <c r="M309" s="213" t="s">
        <v>19</v>
      </c>
      <c r="N309" s="214" t="s">
        <v>43</v>
      </c>
      <c r="O309" s="86"/>
      <c r="P309" s="215">
        <f>O309*H309</f>
        <v>0</v>
      </c>
      <c r="Q309" s="215">
        <v>0.32</v>
      </c>
      <c r="R309" s="215">
        <f>Q309*H309</f>
        <v>26.56416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155</v>
      </c>
      <c r="AT309" s="217" t="s">
        <v>150</v>
      </c>
      <c r="AU309" s="217" t="s">
        <v>82</v>
      </c>
      <c r="AY309" s="19" t="s">
        <v>148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80</v>
      </c>
      <c r="BK309" s="218">
        <f>ROUND(I309*H309,2)</f>
        <v>0</v>
      </c>
      <c r="BL309" s="19" t="s">
        <v>155</v>
      </c>
      <c r="BM309" s="217" t="s">
        <v>409</v>
      </c>
    </row>
    <row r="310" spans="1:47" s="2" customFormat="1" ht="12">
      <c r="A310" s="40"/>
      <c r="B310" s="41"/>
      <c r="C310" s="42"/>
      <c r="D310" s="219" t="s">
        <v>157</v>
      </c>
      <c r="E310" s="42"/>
      <c r="F310" s="220" t="s">
        <v>410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157</v>
      </c>
      <c r="AU310" s="19" t="s">
        <v>82</v>
      </c>
    </row>
    <row r="311" spans="1:51" s="13" customFormat="1" ht="12">
      <c r="A311" s="13"/>
      <c r="B311" s="224"/>
      <c r="C311" s="225"/>
      <c r="D311" s="226" t="s">
        <v>168</v>
      </c>
      <c r="E311" s="227" t="s">
        <v>19</v>
      </c>
      <c r="F311" s="228" t="s">
        <v>411</v>
      </c>
      <c r="G311" s="225"/>
      <c r="H311" s="227" t="s">
        <v>19</v>
      </c>
      <c r="I311" s="229"/>
      <c r="J311" s="225"/>
      <c r="K311" s="225"/>
      <c r="L311" s="230"/>
      <c r="M311" s="231"/>
      <c r="N311" s="232"/>
      <c r="O311" s="232"/>
      <c r="P311" s="232"/>
      <c r="Q311" s="232"/>
      <c r="R311" s="232"/>
      <c r="S311" s="232"/>
      <c r="T311" s="23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4" t="s">
        <v>168</v>
      </c>
      <c r="AU311" s="234" t="s">
        <v>82</v>
      </c>
      <c r="AV311" s="13" t="s">
        <v>80</v>
      </c>
      <c r="AW311" s="13" t="s">
        <v>34</v>
      </c>
      <c r="AX311" s="13" t="s">
        <v>72</v>
      </c>
      <c r="AY311" s="234" t="s">
        <v>148</v>
      </c>
    </row>
    <row r="312" spans="1:51" s="14" customFormat="1" ht="12">
      <c r="A312" s="14"/>
      <c r="B312" s="235"/>
      <c r="C312" s="236"/>
      <c r="D312" s="226" t="s">
        <v>168</v>
      </c>
      <c r="E312" s="237" t="s">
        <v>19</v>
      </c>
      <c r="F312" s="238" t="s">
        <v>412</v>
      </c>
      <c r="G312" s="236"/>
      <c r="H312" s="239">
        <v>87.885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5" t="s">
        <v>168</v>
      </c>
      <c r="AU312" s="245" t="s">
        <v>82</v>
      </c>
      <c r="AV312" s="14" t="s">
        <v>82</v>
      </c>
      <c r="AW312" s="14" t="s">
        <v>34</v>
      </c>
      <c r="AX312" s="14" t="s">
        <v>72</v>
      </c>
      <c r="AY312" s="245" t="s">
        <v>148</v>
      </c>
    </row>
    <row r="313" spans="1:51" s="14" customFormat="1" ht="12">
      <c r="A313" s="14"/>
      <c r="B313" s="235"/>
      <c r="C313" s="236"/>
      <c r="D313" s="226" t="s">
        <v>168</v>
      </c>
      <c r="E313" s="237" t="s">
        <v>19</v>
      </c>
      <c r="F313" s="238" t="s">
        <v>413</v>
      </c>
      <c r="G313" s="236"/>
      <c r="H313" s="239">
        <v>-4.872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5" t="s">
        <v>168</v>
      </c>
      <c r="AU313" s="245" t="s">
        <v>82</v>
      </c>
      <c r="AV313" s="14" t="s">
        <v>82</v>
      </c>
      <c r="AW313" s="14" t="s">
        <v>34</v>
      </c>
      <c r="AX313" s="14" t="s">
        <v>72</v>
      </c>
      <c r="AY313" s="245" t="s">
        <v>148</v>
      </c>
    </row>
    <row r="314" spans="1:51" s="15" customFormat="1" ht="12">
      <c r="A314" s="15"/>
      <c r="B314" s="246"/>
      <c r="C314" s="247"/>
      <c r="D314" s="226" t="s">
        <v>168</v>
      </c>
      <c r="E314" s="248" t="s">
        <v>19</v>
      </c>
      <c r="F314" s="249" t="s">
        <v>178</v>
      </c>
      <c r="G314" s="247"/>
      <c r="H314" s="250">
        <v>83.013</v>
      </c>
      <c r="I314" s="251"/>
      <c r="J314" s="247"/>
      <c r="K314" s="247"/>
      <c r="L314" s="252"/>
      <c r="M314" s="253"/>
      <c r="N314" s="254"/>
      <c r="O314" s="254"/>
      <c r="P314" s="254"/>
      <c r="Q314" s="254"/>
      <c r="R314" s="254"/>
      <c r="S314" s="254"/>
      <c r="T314" s="25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56" t="s">
        <v>168</v>
      </c>
      <c r="AU314" s="256" t="s">
        <v>82</v>
      </c>
      <c r="AV314" s="15" t="s">
        <v>155</v>
      </c>
      <c r="AW314" s="15" t="s">
        <v>34</v>
      </c>
      <c r="AX314" s="15" t="s">
        <v>80</v>
      </c>
      <c r="AY314" s="256" t="s">
        <v>148</v>
      </c>
    </row>
    <row r="315" spans="1:65" s="2" customFormat="1" ht="21.75" customHeight="1">
      <c r="A315" s="40"/>
      <c r="B315" s="41"/>
      <c r="C315" s="206" t="s">
        <v>414</v>
      </c>
      <c r="D315" s="206" t="s">
        <v>150</v>
      </c>
      <c r="E315" s="207" t="s">
        <v>415</v>
      </c>
      <c r="F315" s="208" t="s">
        <v>416</v>
      </c>
      <c r="G315" s="209" t="s">
        <v>153</v>
      </c>
      <c r="H315" s="210">
        <v>14</v>
      </c>
      <c r="I315" s="211"/>
      <c r="J315" s="212">
        <f>ROUND(I315*H315,2)</f>
        <v>0</v>
      </c>
      <c r="K315" s="208" t="s">
        <v>154</v>
      </c>
      <c r="L315" s="46"/>
      <c r="M315" s="213" t="s">
        <v>19</v>
      </c>
      <c r="N315" s="214" t="s">
        <v>43</v>
      </c>
      <c r="O315" s="86"/>
      <c r="P315" s="215">
        <f>O315*H315</f>
        <v>0</v>
      </c>
      <c r="Q315" s="215">
        <v>0.02693</v>
      </c>
      <c r="R315" s="215">
        <f>Q315*H315</f>
        <v>0.37701999999999997</v>
      </c>
      <c r="S315" s="215">
        <v>0</v>
      </c>
      <c r="T315" s="21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155</v>
      </c>
      <c r="AT315" s="217" t="s">
        <v>150</v>
      </c>
      <c r="AU315" s="217" t="s">
        <v>82</v>
      </c>
      <c r="AY315" s="19" t="s">
        <v>148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80</v>
      </c>
      <c r="BK315" s="218">
        <f>ROUND(I315*H315,2)</f>
        <v>0</v>
      </c>
      <c r="BL315" s="19" t="s">
        <v>155</v>
      </c>
      <c r="BM315" s="217" t="s">
        <v>417</v>
      </c>
    </row>
    <row r="316" spans="1:47" s="2" customFormat="1" ht="12">
      <c r="A316" s="40"/>
      <c r="B316" s="41"/>
      <c r="C316" s="42"/>
      <c r="D316" s="219" t="s">
        <v>157</v>
      </c>
      <c r="E316" s="42"/>
      <c r="F316" s="220" t="s">
        <v>418</v>
      </c>
      <c r="G316" s="42"/>
      <c r="H316" s="42"/>
      <c r="I316" s="221"/>
      <c r="J316" s="42"/>
      <c r="K316" s="42"/>
      <c r="L316" s="46"/>
      <c r="M316" s="222"/>
      <c r="N316" s="223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157</v>
      </c>
      <c r="AU316" s="19" t="s">
        <v>82</v>
      </c>
    </row>
    <row r="317" spans="1:51" s="14" customFormat="1" ht="12">
      <c r="A317" s="14"/>
      <c r="B317" s="235"/>
      <c r="C317" s="236"/>
      <c r="D317" s="226" t="s">
        <v>168</v>
      </c>
      <c r="E317" s="237" t="s">
        <v>19</v>
      </c>
      <c r="F317" s="238" t="s">
        <v>419</v>
      </c>
      <c r="G317" s="236"/>
      <c r="H317" s="239">
        <v>14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5" t="s">
        <v>168</v>
      </c>
      <c r="AU317" s="245" t="s">
        <v>82</v>
      </c>
      <c r="AV317" s="14" t="s">
        <v>82</v>
      </c>
      <c r="AW317" s="14" t="s">
        <v>34</v>
      </c>
      <c r="AX317" s="14" t="s">
        <v>80</v>
      </c>
      <c r="AY317" s="245" t="s">
        <v>148</v>
      </c>
    </row>
    <row r="318" spans="1:65" s="2" customFormat="1" ht="21.75" customHeight="1">
      <c r="A318" s="40"/>
      <c r="B318" s="41"/>
      <c r="C318" s="206" t="s">
        <v>420</v>
      </c>
      <c r="D318" s="206" t="s">
        <v>150</v>
      </c>
      <c r="E318" s="207" t="s">
        <v>421</v>
      </c>
      <c r="F318" s="208" t="s">
        <v>422</v>
      </c>
      <c r="G318" s="209" t="s">
        <v>153</v>
      </c>
      <c r="H318" s="210">
        <v>1</v>
      </c>
      <c r="I318" s="211"/>
      <c r="J318" s="212">
        <f>ROUND(I318*H318,2)</f>
        <v>0</v>
      </c>
      <c r="K318" s="208" t="s">
        <v>154</v>
      </c>
      <c r="L318" s="46"/>
      <c r="M318" s="213" t="s">
        <v>19</v>
      </c>
      <c r="N318" s="214" t="s">
        <v>43</v>
      </c>
      <c r="O318" s="86"/>
      <c r="P318" s="215">
        <f>O318*H318</f>
        <v>0</v>
      </c>
      <c r="Q318" s="215">
        <v>0.03195</v>
      </c>
      <c r="R318" s="215">
        <f>Q318*H318</f>
        <v>0.03195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155</v>
      </c>
      <c r="AT318" s="217" t="s">
        <v>150</v>
      </c>
      <c r="AU318" s="217" t="s">
        <v>82</v>
      </c>
      <c r="AY318" s="19" t="s">
        <v>148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80</v>
      </c>
      <c r="BK318" s="218">
        <f>ROUND(I318*H318,2)</f>
        <v>0</v>
      </c>
      <c r="BL318" s="19" t="s">
        <v>155</v>
      </c>
      <c r="BM318" s="217" t="s">
        <v>423</v>
      </c>
    </row>
    <row r="319" spans="1:47" s="2" customFormat="1" ht="12">
      <c r="A319" s="40"/>
      <c r="B319" s="41"/>
      <c r="C319" s="42"/>
      <c r="D319" s="219" t="s">
        <v>157</v>
      </c>
      <c r="E319" s="42"/>
      <c r="F319" s="220" t="s">
        <v>424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157</v>
      </c>
      <c r="AU319" s="19" t="s">
        <v>82</v>
      </c>
    </row>
    <row r="320" spans="1:51" s="14" customFormat="1" ht="12">
      <c r="A320" s="14"/>
      <c r="B320" s="235"/>
      <c r="C320" s="236"/>
      <c r="D320" s="226" t="s">
        <v>168</v>
      </c>
      <c r="E320" s="237" t="s">
        <v>19</v>
      </c>
      <c r="F320" s="238" t="s">
        <v>425</v>
      </c>
      <c r="G320" s="236"/>
      <c r="H320" s="239">
        <v>1</v>
      </c>
      <c r="I320" s="240"/>
      <c r="J320" s="236"/>
      <c r="K320" s="236"/>
      <c r="L320" s="241"/>
      <c r="M320" s="242"/>
      <c r="N320" s="243"/>
      <c r="O320" s="243"/>
      <c r="P320" s="243"/>
      <c r="Q320" s="243"/>
      <c r="R320" s="243"/>
      <c r="S320" s="243"/>
      <c r="T320" s="24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5" t="s">
        <v>168</v>
      </c>
      <c r="AU320" s="245" t="s">
        <v>82</v>
      </c>
      <c r="AV320" s="14" t="s">
        <v>82</v>
      </c>
      <c r="AW320" s="14" t="s">
        <v>34</v>
      </c>
      <c r="AX320" s="14" t="s">
        <v>80</v>
      </c>
      <c r="AY320" s="245" t="s">
        <v>148</v>
      </c>
    </row>
    <row r="321" spans="1:65" s="2" customFormat="1" ht="21.75" customHeight="1">
      <c r="A321" s="40"/>
      <c r="B321" s="41"/>
      <c r="C321" s="206" t="s">
        <v>426</v>
      </c>
      <c r="D321" s="206" t="s">
        <v>150</v>
      </c>
      <c r="E321" s="207" t="s">
        <v>427</v>
      </c>
      <c r="F321" s="208" t="s">
        <v>428</v>
      </c>
      <c r="G321" s="209" t="s">
        <v>153</v>
      </c>
      <c r="H321" s="210">
        <v>18</v>
      </c>
      <c r="I321" s="211"/>
      <c r="J321" s="212">
        <f>ROUND(I321*H321,2)</f>
        <v>0</v>
      </c>
      <c r="K321" s="208" t="s">
        <v>154</v>
      </c>
      <c r="L321" s="46"/>
      <c r="M321" s="213" t="s">
        <v>19</v>
      </c>
      <c r="N321" s="214" t="s">
        <v>43</v>
      </c>
      <c r="O321" s="86"/>
      <c r="P321" s="215">
        <f>O321*H321</f>
        <v>0</v>
      </c>
      <c r="Q321" s="215">
        <v>0.05455</v>
      </c>
      <c r="R321" s="215">
        <f>Q321*H321</f>
        <v>0.9819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155</v>
      </c>
      <c r="AT321" s="217" t="s">
        <v>150</v>
      </c>
      <c r="AU321" s="217" t="s">
        <v>82</v>
      </c>
      <c r="AY321" s="19" t="s">
        <v>148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80</v>
      </c>
      <c r="BK321" s="218">
        <f>ROUND(I321*H321,2)</f>
        <v>0</v>
      </c>
      <c r="BL321" s="19" t="s">
        <v>155</v>
      </c>
      <c r="BM321" s="217" t="s">
        <v>429</v>
      </c>
    </row>
    <row r="322" spans="1:47" s="2" customFormat="1" ht="12">
      <c r="A322" s="40"/>
      <c r="B322" s="41"/>
      <c r="C322" s="42"/>
      <c r="D322" s="219" t="s">
        <v>157</v>
      </c>
      <c r="E322" s="42"/>
      <c r="F322" s="220" t="s">
        <v>430</v>
      </c>
      <c r="G322" s="42"/>
      <c r="H322" s="42"/>
      <c r="I322" s="221"/>
      <c r="J322" s="42"/>
      <c r="K322" s="42"/>
      <c r="L322" s="46"/>
      <c r="M322" s="222"/>
      <c r="N322" s="22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157</v>
      </c>
      <c r="AU322" s="19" t="s">
        <v>82</v>
      </c>
    </row>
    <row r="323" spans="1:51" s="14" customFormat="1" ht="12">
      <c r="A323" s="14"/>
      <c r="B323" s="235"/>
      <c r="C323" s="236"/>
      <c r="D323" s="226" t="s">
        <v>168</v>
      </c>
      <c r="E323" s="237" t="s">
        <v>19</v>
      </c>
      <c r="F323" s="238" t="s">
        <v>431</v>
      </c>
      <c r="G323" s="236"/>
      <c r="H323" s="239">
        <v>18</v>
      </c>
      <c r="I323" s="240"/>
      <c r="J323" s="236"/>
      <c r="K323" s="236"/>
      <c r="L323" s="241"/>
      <c r="M323" s="242"/>
      <c r="N323" s="243"/>
      <c r="O323" s="243"/>
      <c r="P323" s="243"/>
      <c r="Q323" s="243"/>
      <c r="R323" s="243"/>
      <c r="S323" s="243"/>
      <c r="T323" s="24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5" t="s">
        <v>168</v>
      </c>
      <c r="AU323" s="245" t="s">
        <v>82</v>
      </c>
      <c r="AV323" s="14" t="s">
        <v>82</v>
      </c>
      <c r="AW323" s="14" t="s">
        <v>34</v>
      </c>
      <c r="AX323" s="14" t="s">
        <v>80</v>
      </c>
      <c r="AY323" s="245" t="s">
        <v>148</v>
      </c>
    </row>
    <row r="324" spans="1:65" s="2" customFormat="1" ht="24.15" customHeight="1">
      <c r="A324" s="40"/>
      <c r="B324" s="41"/>
      <c r="C324" s="206" t="s">
        <v>432</v>
      </c>
      <c r="D324" s="206" t="s">
        <v>150</v>
      </c>
      <c r="E324" s="207" t="s">
        <v>433</v>
      </c>
      <c r="F324" s="208" t="s">
        <v>434</v>
      </c>
      <c r="G324" s="209" t="s">
        <v>173</v>
      </c>
      <c r="H324" s="210">
        <v>29.9</v>
      </c>
      <c r="I324" s="211"/>
      <c r="J324" s="212">
        <f>ROUND(I324*H324,2)</f>
        <v>0</v>
      </c>
      <c r="K324" s="208" t="s">
        <v>154</v>
      </c>
      <c r="L324" s="46"/>
      <c r="M324" s="213" t="s">
        <v>19</v>
      </c>
      <c r="N324" s="214" t="s">
        <v>43</v>
      </c>
      <c r="O324" s="86"/>
      <c r="P324" s="215">
        <f>O324*H324</f>
        <v>0</v>
      </c>
      <c r="Q324" s="215">
        <v>0.09467</v>
      </c>
      <c r="R324" s="215">
        <f>Q324*H324</f>
        <v>2.830633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155</v>
      </c>
      <c r="AT324" s="217" t="s">
        <v>150</v>
      </c>
      <c r="AU324" s="217" t="s">
        <v>82</v>
      </c>
      <c r="AY324" s="19" t="s">
        <v>148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80</v>
      </c>
      <c r="BK324" s="218">
        <f>ROUND(I324*H324,2)</f>
        <v>0</v>
      </c>
      <c r="BL324" s="19" t="s">
        <v>155</v>
      </c>
      <c r="BM324" s="217" t="s">
        <v>435</v>
      </c>
    </row>
    <row r="325" spans="1:47" s="2" customFormat="1" ht="12">
      <c r="A325" s="40"/>
      <c r="B325" s="41"/>
      <c r="C325" s="42"/>
      <c r="D325" s="219" t="s">
        <v>157</v>
      </c>
      <c r="E325" s="42"/>
      <c r="F325" s="220" t="s">
        <v>436</v>
      </c>
      <c r="G325" s="42"/>
      <c r="H325" s="42"/>
      <c r="I325" s="221"/>
      <c r="J325" s="42"/>
      <c r="K325" s="42"/>
      <c r="L325" s="46"/>
      <c r="M325" s="222"/>
      <c r="N325" s="223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157</v>
      </c>
      <c r="AU325" s="19" t="s">
        <v>82</v>
      </c>
    </row>
    <row r="326" spans="1:51" s="14" customFormat="1" ht="12">
      <c r="A326" s="14"/>
      <c r="B326" s="235"/>
      <c r="C326" s="236"/>
      <c r="D326" s="226" t="s">
        <v>168</v>
      </c>
      <c r="E326" s="237" t="s">
        <v>19</v>
      </c>
      <c r="F326" s="238" t="s">
        <v>437</v>
      </c>
      <c r="G326" s="236"/>
      <c r="H326" s="239">
        <v>29.9</v>
      </c>
      <c r="I326" s="240"/>
      <c r="J326" s="236"/>
      <c r="K326" s="236"/>
      <c r="L326" s="241"/>
      <c r="M326" s="242"/>
      <c r="N326" s="243"/>
      <c r="O326" s="243"/>
      <c r="P326" s="243"/>
      <c r="Q326" s="243"/>
      <c r="R326" s="243"/>
      <c r="S326" s="243"/>
      <c r="T326" s="24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5" t="s">
        <v>168</v>
      </c>
      <c r="AU326" s="245" t="s">
        <v>82</v>
      </c>
      <c r="AV326" s="14" t="s">
        <v>82</v>
      </c>
      <c r="AW326" s="14" t="s">
        <v>34</v>
      </c>
      <c r="AX326" s="14" t="s">
        <v>80</v>
      </c>
      <c r="AY326" s="245" t="s">
        <v>148</v>
      </c>
    </row>
    <row r="327" spans="1:65" s="2" customFormat="1" ht="16.5" customHeight="1">
      <c r="A327" s="40"/>
      <c r="B327" s="41"/>
      <c r="C327" s="206" t="s">
        <v>438</v>
      </c>
      <c r="D327" s="206" t="s">
        <v>150</v>
      </c>
      <c r="E327" s="207" t="s">
        <v>439</v>
      </c>
      <c r="F327" s="208" t="s">
        <v>440</v>
      </c>
      <c r="G327" s="209" t="s">
        <v>187</v>
      </c>
      <c r="H327" s="210">
        <v>0.56</v>
      </c>
      <c r="I327" s="211"/>
      <c r="J327" s="212">
        <f>ROUND(I327*H327,2)</f>
        <v>0</v>
      </c>
      <c r="K327" s="208" t="s">
        <v>154</v>
      </c>
      <c r="L327" s="46"/>
      <c r="M327" s="213" t="s">
        <v>19</v>
      </c>
      <c r="N327" s="214" t="s">
        <v>43</v>
      </c>
      <c r="O327" s="86"/>
      <c r="P327" s="215">
        <f>O327*H327</f>
        <v>0</v>
      </c>
      <c r="Q327" s="215">
        <v>1.94302</v>
      </c>
      <c r="R327" s="215">
        <f>Q327*H327</f>
        <v>1.0880912</v>
      </c>
      <c r="S327" s="215">
        <v>0</v>
      </c>
      <c r="T327" s="216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7" t="s">
        <v>155</v>
      </c>
      <c r="AT327" s="217" t="s">
        <v>150</v>
      </c>
      <c r="AU327" s="217" t="s">
        <v>82</v>
      </c>
      <c r="AY327" s="19" t="s">
        <v>148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9" t="s">
        <v>80</v>
      </c>
      <c r="BK327" s="218">
        <f>ROUND(I327*H327,2)</f>
        <v>0</v>
      </c>
      <c r="BL327" s="19" t="s">
        <v>155</v>
      </c>
      <c r="BM327" s="217" t="s">
        <v>441</v>
      </c>
    </row>
    <row r="328" spans="1:47" s="2" customFormat="1" ht="12">
      <c r="A328" s="40"/>
      <c r="B328" s="41"/>
      <c r="C328" s="42"/>
      <c r="D328" s="219" t="s">
        <v>157</v>
      </c>
      <c r="E328" s="42"/>
      <c r="F328" s="220" t="s">
        <v>442</v>
      </c>
      <c r="G328" s="42"/>
      <c r="H328" s="42"/>
      <c r="I328" s="221"/>
      <c r="J328" s="42"/>
      <c r="K328" s="42"/>
      <c r="L328" s="46"/>
      <c r="M328" s="222"/>
      <c r="N328" s="223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157</v>
      </c>
      <c r="AU328" s="19" t="s">
        <v>82</v>
      </c>
    </row>
    <row r="329" spans="1:51" s="14" customFormat="1" ht="12">
      <c r="A329" s="14"/>
      <c r="B329" s="235"/>
      <c r="C329" s="236"/>
      <c r="D329" s="226" t="s">
        <v>168</v>
      </c>
      <c r="E329" s="237" t="s">
        <v>19</v>
      </c>
      <c r="F329" s="238" t="s">
        <v>443</v>
      </c>
      <c r="G329" s="236"/>
      <c r="H329" s="239">
        <v>0.369</v>
      </c>
      <c r="I329" s="240"/>
      <c r="J329" s="236"/>
      <c r="K329" s="236"/>
      <c r="L329" s="241"/>
      <c r="M329" s="242"/>
      <c r="N329" s="243"/>
      <c r="O329" s="243"/>
      <c r="P329" s="243"/>
      <c r="Q329" s="243"/>
      <c r="R329" s="243"/>
      <c r="S329" s="243"/>
      <c r="T329" s="24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5" t="s">
        <v>168</v>
      </c>
      <c r="AU329" s="245" t="s">
        <v>82</v>
      </c>
      <c r="AV329" s="14" t="s">
        <v>82</v>
      </c>
      <c r="AW329" s="14" t="s">
        <v>34</v>
      </c>
      <c r="AX329" s="14" t="s">
        <v>72</v>
      </c>
      <c r="AY329" s="245" t="s">
        <v>148</v>
      </c>
    </row>
    <row r="330" spans="1:51" s="14" customFormat="1" ht="12">
      <c r="A330" s="14"/>
      <c r="B330" s="235"/>
      <c r="C330" s="236"/>
      <c r="D330" s="226" t="s">
        <v>168</v>
      </c>
      <c r="E330" s="237" t="s">
        <v>19</v>
      </c>
      <c r="F330" s="238" t="s">
        <v>444</v>
      </c>
      <c r="G330" s="236"/>
      <c r="H330" s="239">
        <v>0.137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5" t="s">
        <v>168</v>
      </c>
      <c r="AU330" s="245" t="s">
        <v>82</v>
      </c>
      <c r="AV330" s="14" t="s">
        <v>82</v>
      </c>
      <c r="AW330" s="14" t="s">
        <v>34</v>
      </c>
      <c r="AX330" s="14" t="s">
        <v>72</v>
      </c>
      <c r="AY330" s="245" t="s">
        <v>148</v>
      </c>
    </row>
    <row r="331" spans="1:51" s="14" customFormat="1" ht="12">
      <c r="A331" s="14"/>
      <c r="B331" s="235"/>
      <c r="C331" s="236"/>
      <c r="D331" s="226" t="s">
        <v>168</v>
      </c>
      <c r="E331" s="237" t="s">
        <v>19</v>
      </c>
      <c r="F331" s="238" t="s">
        <v>445</v>
      </c>
      <c r="G331" s="236"/>
      <c r="H331" s="239">
        <v>0.034</v>
      </c>
      <c r="I331" s="240"/>
      <c r="J331" s="236"/>
      <c r="K331" s="236"/>
      <c r="L331" s="241"/>
      <c r="M331" s="242"/>
      <c r="N331" s="243"/>
      <c r="O331" s="243"/>
      <c r="P331" s="243"/>
      <c r="Q331" s="243"/>
      <c r="R331" s="243"/>
      <c r="S331" s="243"/>
      <c r="T331" s="24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5" t="s">
        <v>168</v>
      </c>
      <c r="AU331" s="245" t="s">
        <v>82</v>
      </c>
      <c r="AV331" s="14" t="s">
        <v>82</v>
      </c>
      <c r="AW331" s="14" t="s">
        <v>34</v>
      </c>
      <c r="AX331" s="14" t="s">
        <v>72</v>
      </c>
      <c r="AY331" s="245" t="s">
        <v>148</v>
      </c>
    </row>
    <row r="332" spans="1:51" s="14" customFormat="1" ht="12">
      <c r="A332" s="14"/>
      <c r="B332" s="235"/>
      <c r="C332" s="236"/>
      <c r="D332" s="226" t="s">
        <v>168</v>
      </c>
      <c r="E332" s="237" t="s">
        <v>19</v>
      </c>
      <c r="F332" s="238" t="s">
        <v>446</v>
      </c>
      <c r="G332" s="236"/>
      <c r="H332" s="239">
        <v>0.02</v>
      </c>
      <c r="I332" s="240"/>
      <c r="J332" s="236"/>
      <c r="K332" s="236"/>
      <c r="L332" s="241"/>
      <c r="M332" s="242"/>
      <c r="N332" s="243"/>
      <c r="O332" s="243"/>
      <c r="P332" s="243"/>
      <c r="Q332" s="243"/>
      <c r="R332" s="243"/>
      <c r="S332" s="243"/>
      <c r="T332" s="24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5" t="s">
        <v>168</v>
      </c>
      <c r="AU332" s="245" t="s">
        <v>82</v>
      </c>
      <c r="AV332" s="14" t="s">
        <v>82</v>
      </c>
      <c r="AW332" s="14" t="s">
        <v>34</v>
      </c>
      <c r="AX332" s="14" t="s">
        <v>72</v>
      </c>
      <c r="AY332" s="245" t="s">
        <v>148</v>
      </c>
    </row>
    <row r="333" spans="1:51" s="15" customFormat="1" ht="12">
      <c r="A333" s="15"/>
      <c r="B333" s="246"/>
      <c r="C333" s="247"/>
      <c r="D333" s="226" t="s">
        <v>168</v>
      </c>
      <c r="E333" s="248" t="s">
        <v>19</v>
      </c>
      <c r="F333" s="249" t="s">
        <v>178</v>
      </c>
      <c r="G333" s="247"/>
      <c r="H333" s="250">
        <v>0.56</v>
      </c>
      <c r="I333" s="251"/>
      <c r="J333" s="247"/>
      <c r="K333" s="247"/>
      <c r="L333" s="252"/>
      <c r="M333" s="253"/>
      <c r="N333" s="254"/>
      <c r="O333" s="254"/>
      <c r="P333" s="254"/>
      <c r="Q333" s="254"/>
      <c r="R333" s="254"/>
      <c r="S333" s="254"/>
      <c r="T333" s="25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56" t="s">
        <v>168</v>
      </c>
      <c r="AU333" s="256" t="s">
        <v>82</v>
      </c>
      <c r="AV333" s="15" t="s">
        <v>155</v>
      </c>
      <c r="AW333" s="15" t="s">
        <v>34</v>
      </c>
      <c r="AX333" s="15" t="s">
        <v>80</v>
      </c>
      <c r="AY333" s="256" t="s">
        <v>148</v>
      </c>
    </row>
    <row r="334" spans="1:65" s="2" customFormat="1" ht="16.5" customHeight="1">
      <c r="A334" s="40"/>
      <c r="B334" s="41"/>
      <c r="C334" s="206" t="s">
        <v>447</v>
      </c>
      <c r="D334" s="206" t="s">
        <v>150</v>
      </c>
      <c r="E334" s="207" t="s">
        <v>448</v>
      </c>
      <c r="F334" s="208" t="s">
        <v>449</v>
      </c>
      <c r="G334" s="209" t="s">
        <v>346</v>
      </c>
      <c r="H334" s="210">
        <v>2.116</v>
      </c>
      <c r="I334" s="211"/>
      <c r="J334" s="212">
        <f>ROUND(I334*H334,2)</f>
        <v>0</v>
      </c>
      <c r="K334" s="208" t="s">
        <v>154</v>
      </c>
      <c r="L334" s="46"/>
      <c r="M334" s="213" t="s">
        <v>19</v>
      </c>
      <c r="N334" s="214" t="s">
        <v>43</v>
      </c>
      <c r="O334" s="86"/>
      <c r="P334" s="215">
        <f>O334*H334</f>
        <v>0</v>
      </c>
      <c r="Q334" s="215">
        <v>1.09</v>
      </c>
      <c r="R334" s="215">
        <f>Q334*H334</f>
        <v>2.3064400000000003</v>
      </c>
      <c r="S334" s="215">
        <v>0</v>
      </c>
      <c r="T334" s="216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7" t="s">
        <v>155</v>
      </c>
      <c r="AT334" s="217" t="s">
        <v>150</v>
      </c>
      <c r="AU334" s="217" t="s">
        <v>82</v>
      </c>
      <c r="AY334" s="19" t="s">
        <v>148</v>
      </c>
      <c r="BE334" s="218">
        <f>IF(N334="základní",J334,0)</f>
        <v>0</v>
      </c>
      <c r="BF334" s="218">
        <f>IF(N334="snížená",J334,0)</f>
        <v>0</v>
      </c>
      <c r="BG334" s="218">
        <f>IF(N334="zákl. přenesená",J334,0)</f>
        <v>0</v>
      </c>
      <c r="BH334" s="218">
        <f>IF(N334="sníž. přenesená",J334,0)</f>
        <v>0</v>
      </c>
      <c r="BI334" s="218">
        <f>IF(N334="nulová",J334,0)</f>
        <v>0</v>
      </c>
      <c r="BJ334" s="19" t="s">
        <v>80</v>
      </c>
      <c r="BK334" s="218">
        <f>ROUND(I334*H334,2)</f>
        <v>0</v>
      </c>
      <c r="BL334" s="19" t="s">
        <v>155</v>
      </c>
      <c r="BM334" s="217" t="s">
        <v>450</v>
      </c>
    </row>
    <row r="335" spans="1:47" s="2" customFormat="1" ht="12">
      <c r="A335" s="40"/>
      <c r="B335" s="41"/>
      <c r="C335" s="42"/>
      <c r="D335" s="219" t="s">
        <v>157</v>
      </c>
      <c r="E335" s="42"/>
      <c r="F335" s="220" t="s">
        <v>451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157</v>
      </c>
      <c r="AU335" s="19" t="s">
        <v>82</v>
      </c>
    </row>
    <row r="336" spans="1:51" s="13" customFormat="1" ht="12">
      <c r="A336" s="13"/>
      <c r="B336" s="224"/>
      <c r="C336" s="225"/>
      <c r="D336" s="226" t="s">
        <v>168</v>
      </c>
      <c r="E336" s="227" t="s">
        <v>19</v>
      </c>
      <c r="F336" s="228" t="s">
        <v>452</v>
      </c>
      <c r="G336" s="225"/>
      <c r="H336" s="227" t="s">
        <v>19</v>
      </c>
      <c r="I336" s="229"/>
      <c r="J336" s="225"/>
      <c r="K336" s="225"/>
      <c r="L336" s="230"/>
      <c r="M336" s="231"/>
      <c r="N336" s="232"/>
      <c r="O336" s="232"/>
      <c r="P336" s="232"/>
      <c r="Q336" s="232"/>
      <c r="R336" s="232"/>
      <c r="S336" s="232"/>
      <c r="T336" s="23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4" t="s">
        <v>168</v>
      </c>
      <c r="AU336" s="234" t="s">
        <v>82</v>
      </c>
      <c r="AV336" s="13" t="s">
        <v>80</v>
      </c>
      <c r="AW336" s="13" t="s">
        <v>34</v>
      </c>
      <c r="AX336" s="13" t="s">
        <v>72</v>
      </c>
      <c r="AY336" s="234" t="s">
        <v>148</v>
      </c>
    </row>
    <row r="337" spans="1:51" s="14" customFormat="1" ht="12">
      <c r="A337" s="14"/>
      <c r="B337" s="235"/>
      <c r="C337" s="236"/>
      <c r="D337" s="226" t="s">
        <v>168</v>
      </c>
      <c r="E337" s="237" t="s">
        <v>19</v>
      </c>
      <c r="F337" s="238" t="s">
        <v>453</v>
      </c>
      <c r="G337" s="236"/>
      <c r="H337" s="239">
        <v>0.972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5" t="s">
        <v>168</v>
      </c>
      <c r="AU337" s="245" t="s">
        <v>82</v>
      </c>
      <c r="AV337" s="14" t="s">
        <v>82</v>
      </c>
      <c r="AW337" s="14" t="s">
        <v>34</v>
      </c>
      <c r="AX337" s="14" t="s">
        <v>72</v>
      </c>
      <c r="AY337" s="245" t="s">
        <v>148</v>
      </c>
    </row>
    <row r="338" spans="1:51" s="14" customFormat="1" ht="12">
      <c r="A338" s="14"/>
      <c r="B338" s="235"/>
      <c r="C338" s="236"/>
      <c r="D338" s="226" t="s">
        <v>168</v>
      </c>
      <c r="E338" s="237" t="s">
        <v>19</v>
      </c>
      <c r="F338" s="238" t="s">
        <v>454</v>
      </c>
      <c r="G338" s="236"/>
      <c r="H338" s="239">
        <v>0.9</v>
      </c>
      <c r="I338" s="240"/>
      <c r="J338" s="236"/>
      <c r="K338" s="236"/>
      <c r="L338" s="241"/>
      <c r="M338" s="242"/>
      <c r="N338" s="243"/>
      <c r="O338" s="243"/>
      <c r="P338" s="243"/>
      <c r="Q338" s="243"/>
      <c r="R338" s="243"/>
      <c r="S338" s="243"/>
      <c r="T338" s="24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5" t="s">
        <v>168</v>
      </c>
      <c r="AU338" s="245" t="s">
        <v>82</v>
      </c>
      <c r="AV338" s="14" t="s">
        <v>82</v>
      </c>
      <c r="AW338" s="14" t="s">
        <v>34</v>
      </c>
      <c r="AX338" s="14" t="s">
        <v>72</v>
      </c>
      <c r="AY338" s="245" t="s">
        <v>148</v>
      </c>
    </row>
    <row r="339" spans="1:51" s="14" customFormat="1" ht="12">
      <c r="A339" s="14"/>
      <c r="B339" s="235"/>
      <c r="C339" s="236"/>
      <c r="D339" s="226" t="s">
        <v>168</v>
      </c>
      <c r="E339" s="237" t="s">
        <v>19</v>
      </c>
      <c r="F339" s="238" t="s">
        <v>455</v>
      </c>
      <c r="G339" s="236"/>
      <c r="H339" s="239">
        <v>0.086</v>
      </c>
      <c r="I339" s="240"/>
      <c r="J339" s="236"/>
      <c r="K339" s="236"/>
      <c r="L339" s="241"/>
      <c r="M339" s="242"/>
      <c r="N339" s="243"/>
      <c r="O339" s="243"/>
      <c r="P339" s="243"/>
      <c r="Q339" s="243"/>
      <c r="R339" s="243"/>
      <c r="S339" s="243"/>
      <c r="T339" s="24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5" t="s">
        <v>168</v>
      </c>
      <c r="AU339" s="245" t="s">
        <v>82</v>
      </c>
      <c r="AV339" s="14" t="s">
        <v>82</v>
      </c>
      <c r="AW339" s="14" t="s">
        <v>34</v>
      </c>
      <c r="AX339" s="14" t="s">
        <v>72</v>
      </c>
      <c r="AY339" s="245" t="s">
        <v>148</v>
      </c>
    </row>
    <row r="340" spans="1:51" s="14" customFormat="1" ht="12">
      <c r="A340" s="14"/>
      <c r="B340" s="235"/>
      <c r="C340" s="236"/>
      <c r="D340" s="226" t="s">
        <v>168</v>
      </c>
      <c r="E340" s="237" t="s">
        <v>19</v>
      </c>
      <c r="F340" s="238" t="s">
        <v>456</v>
      </c>
      <c r="G340" s="236"/>
      <c r="H340" s="239">
        <v>0.115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5" t="s">
        <v>168</v>
      </c>
      <c r="AU340" s="245" t="s">
        <v>82</v>
      </c>
      <c r="AV340" s="14" t="s">
        <v>82</v>
      </c>
      <c r="AW340" s="14" t="s">
        <v>34</v>
      </c>
      <c r="AX340" s="14" t="s">
        <v>72</v>
      </c>
      <c r="AY340" s="245" t="s">
        <v>148</v>
      </c>
    </row>
    <row r="341" spans="1:51" s="14" customFormat="1" ht="12">
      <c r="A341" s="14"/>
      <c r="B341" s="235"/>
      <c r="C341" s="236"/>
      <c r="D341" s="226" t="s">
        <v>168</v>
      </c>
      <c r="E341" s="237" t="s">
        <v>19</v>
      </c>
      <c r="F341" s="238" t="s">
        <v>457</v>
      </c>
      <c r="G341" s="236"/>
      <c r="H341" s="239">
        <v>0.043</v>
      </c>
      <c r="I341" s="240"/>
      <c r="J341" s="236"/>
      <c r="K341" s="236"/>
      <c r="L341" s="241"/>
      <c r="M341" s="242"/>
      <c r="N341" s="243"/>
      <c r="O341" s="243"/>
      <c r="P341" s="243"/>
      <c r="Q341" s="243"/>
      <c r="R341" s="243"/>
      <c r="S341" s="243"/>
      <c r="T341" s="24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5" t="s">
        <v>168</v>
      </c>
      <c r="AU341" s="245" t="s">
        <v>82</v>
      </c>
      <c r="AV341" s="14" t="s">
        <v>82</v>
      </c>
      <c r="AW341" s="14" t="s">
        <v>34</v>
      </c>
      <c r="AX341" s="14" t="s">
        <v>72</v>
      </c>
      <c r="AY341" s="245" t="s">
        <v>148</v>
      </c>
    </row>
    <row r="342" spans="1:51" s="15" customFormat="1" ht="12">
      <c r="A342" s="15"/>
      <c r="B342" s="246"/>
      <c r="C342" s="247"/>
      <c r="D342" s="226" t="s">
        <v>168</v>
      </c>
      <c r="E342" s="248" t="s">
        <v>19</v>
      </c>
      <c r="F342" s="249" t="s">
        <v>178</v>
      </c>
      <c r="G342" s="247"/>
      <c r="H342" s="250">
        <v>2.116</v>
      </c>
      <c r="I342" s="251"/>
      <c r="J342" s="247"/>
      <c r="K342" s="247"/>
      <c r="L342" s="252"/>
      <c r="M342" s="253"/>
      <c r="N342" s="254"/>
      <c r="O342" s="254"/>
      <c r="P342" s="254"/>
      <c r="Q342" s="254"/>
      <c r="R342" s="254"/>
      <c r="S342" s="254"/>
      <c r="T342" s="25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56" t="s">
        <v>168</v>
      </c>
      <c r="AU342" s="256" t="s">
        <v>82</v>
      </c>
      <c r="AV342" s="15" t="s">
        <v>155</v>
      </c>
      <c r="AW342" s="15" t="s">
        <v>34</v>
      </c>
      <c r="AX342" s="15" t="s">
        <v>80</v>
      </c>
      <c r="AY342" s="256" t="s">
        <v>148</v>
      </c>
    </row>
    <row r="343" spans="1:65" s="2" customFormat="1" ht="16.5" customHeight="1">
      <c r="A343" s="40"/>
      <c r="B343" s="41"/>
      <c r="C343" s="206" t="s">
        <v>458</v>
      </c>
      <c r="D343" s="206" t="s">
        <v>150</v>
      </c>
      <c r="E343" s="207" t="s">
        <v>459</v>
      </c>
      <c r="F343" s="208" t="s">
        <v>460</v>
      </c>
      <c r="G343" s="209" t="s">
        <v>173</v>
      </c>
      <c r="H343" s="210">
        <v>4.5</v>
      </c>
      <c r="I343" s="211"/>
      <c r="J343" s="212">
        <f>ROUND(I343*H343,2)</f>
        <v>0</v>
      </c>
      <c r="K343" s="208" t="s">
        <v>154</v>
      </c>
      <c r="L343" s="46"/>
      <c r="M343" s="213" t="s">
        <v>19</v>
      </c>
      <c r="N343" s="214" t="s">
        <v>43</v>
      </c>
      <c r="O343" s="86"/>
      <c r="P343" s="215">
        <f>O343*H343</f>
        <v>0</v>
      </c>
      <c r="Q343" s="215">
        <v>0.0003</v>
      </c>
      <c r="R343" s="215">
        <f>Q343*H343</f>
        <v>0.0013499999999999999</v>
      </c>
      <c r="S343" s="215">
        <v>0</v>
      </c>
      <c r="T343" s="21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7" t="s">
        <v>155</v>
      </c>
      <c r="AT343" s="217" t="s">
        <v>150</v>
      </c>
      <c r="AU343" s="217" t="s">
        <v>82</v>
      </c>
      <c r="AY343" s="19" t="s">
        <v>148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9" t="s">
        <v>80</v>
      </c>
      <c r="BK343" s="218">
        <f>ROUND(I343*H343,2)</f>
        <v>0</v>
      </c>
      <c r="BL343" s="19" t="s">
        <v>155</v>
      </c>
      <c r="BM343" s="217" t="s">
        <v>461</v>
      </c>
    </row>
    <row r="344" spans="1:47" s="2" customFormat="1" ht="12">
      <c r="A344" s="40"/>
      <c r="B344" s="41"/>
      <c r="C344" s="42"/>
      <c r="D344" s="219" t="s">
        <v>157</v>
      </c>
      <c r="E344" s="42"/>
      <c r="F344" s="220" t="s">
        <v>462</v>
      </c>
      <c r="G344" s="42"/>
      <c r="H344" s="42"/>
      <c r="I344" s="221"/>
      <c r="J344" s="42"/>
      <c r="K344" s="42"/>
      <c r="L344" s="46"/>
      <c r="M344" s="222"/>
      <c r="N344" s="223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157</v>
      </c>
      <c r="AU344" s="19" t="s">
        <v>82</v>
      </c>
    </row>
    <row r="345" spans="1:51" s="14" customFormat="1" ht="12">
      <c r="A345" s="14"/>
      <c r="B345" s="235"/>
      <c r="C345" s="236"/>
      <c r="D345" s="226" t="s">
        <v>168</v>
      </c>
      <c r="E345" s="237" t="s">
        <v>19</v>
      </c>
      <c r="F345" s="238" t="s">
        <v>463</v>
      </c>
      <c r="G345" s="236"/>
      <c r="H345" s="239">
        <v>4.5</v>
      </c>
      <c r="I345" s="240"/>
      <c r="J345" s="236"/>
      <c r="K345" s="236"/>
      <c r="L345" s="241"/>
      <c r="M345" s="242"/>
      <c r="N345" s="243"/>
      <c r="O345" s="243"/>
      <c r="P345" s="243"/>
      <c r="Q345" s="243"/>
      <c r="R345" s="243"/>
      <c r="S345" s="243"/>
      <c r="T345" s="24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5" t="s">
        <v>168</v>
      </c>
      <c r="AU345" s="245" t="s">
        <v>82</v>
      </c>
      <c r="AV345" s="14" t="s">
        <v>82</v>
      </c>
      <c r="AW345" s="14" t="s">
        <v>34</v>
      </c>
      <c r="AX345" s="14" t="s">
        <v>80</v>
      </c>
      <c r="AY345" s="245" t="s">
        <v>148</v>
      </c>
    </row>
    <row r="346" spans="1:65" s="2" customFormat="1" ht="21.75" customHeight="1">
      <c r="A346" s="40"/>
      <c r="B346" s="41"/>
      <c r="C346" s="206" t="s">
        <v>464</v>
      </c>
      <c r="D346" s="206" t="s">
        <v>150</v>
      </c>
      <c r="E346" s="207" t="s">
        <v>465</v>
      </c>
      <c r="F346" s="208" t="s">
        <v>466</v>
      </c>
      <c r="G346" s="209" t="s">
        <v>166</v>
      </c>
      <c r="H346" s="210">
        <v>8.588</v>
      </c>
      <c r="I346" s="211"/>
      <c r="J346" s="212">
        <f>ROUND(I346*H346,2)</f>
        <v>0</v>
      </c>
      <c r="K346" s="208" t="s">
        <v>154</v>
      </c>
      <c r="L346" s="46"/>
      <c r="M346" s="213" t="s">
        <v>19</v>
      </c>
      <c r="N346" s="214" t="s">
        <v>43</v>
      </c>
      <c r="O346" s="86"/>
      <c r="P346" s="215">
        <f>O346*H346</f>
        <v>0</v>
      </c>
      <c r="Q346" s="215">
        <v>0.0011</v>
      </c>
      <c r="R346" s="215">
        <f>Q346*H346</f>
        <v>0.0094468</v>
      </c>
      <c r="S346" s="215">
        <v>0</v>
      </c>
      <c r="T346" s="216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7" t="s">
        <v>155</v>
      </c>
      <c r="AT346" s="217" t="s">
        <v>150</v>
      </c>
      <c r="AU346" s="217" t="s">
        <v>82</v>
      </c>
      <c r="AY346" s="19" t="s">
        <v>148</v>
      </c>
      <c r="BE346" s="218">
        <f>IF(N346="základní",J346,0)</f>
        <v>0</v>
      </c>
      <c r="BF346" s="218">
        <f>IF(N346="snížená",J346,0)</f>
        <v>0</v>
      </c>
      <c r="BG346" s="218">
        <f>IF(N346="zákl. přenesená",J346,0)</f>
        <v>0</v>
      </c>
      <c r="BH346" s="218">
        <f>IF(N346="sníž. přenesená",J346,0)</f>
        <v>0</v>
      </c>
      <c r="BI346" s="218">
        <f>IF(N346="nulová",J346,0)</f>
        <v>0</v>
      </c>
      <c r="BJ346" s="19" t="s">
        <v>80</v>
      </c>
      <c r="BK346" s="218">
        <f>ROUND(I346*H346,2)</f>
        <v>0</v>
      </c>
      <c r="BL346" s="19" t="s">
        <v>155</v>
      </c>
      <c r="BM346" s="217" t="s">
        <v>467</v>
      </c>
    </row>
    <row r="347" spans="1:47" s="2" customFormat="1" ht="12">
      <c r="A347" s="40"/>
      <c r="B347" s="41"/>
      <c r="C347" s="42"/>
      <c r="D347" s="219" t="s">
        <v>157</v>
      </c>
      <c r="E347" s="42"/>
      <c r="F347" s="220" t="s">
        <v>468</v>
      </c>
      <c r="G347" s="42"/>
      <c r="H347" s="42"/>
      <c r="I347" s="221"/>
      <c r="J347" s="42"/>
      <c r="K347" s="42"/>
      <c r="L347" s="46"/>
      <c r="M347" s="222"/>
      <c r="N347" s="223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157</v>
      </c>
      <c r="AU347" s="19" t="s">
        <v>82</v>
      </c>
    </row>
    <row r="348" spans="1:51" s="14" customFormat="1" ht="12">
      <c r="A348" s="14"/>
      <c r="B348" s="235"/>
      <c r="C348" s="236"/>
      <c r="D348" s="226" t="s">
        <v>168</v>
      </c>
      <c r="E348" s="237" t="s">
        <v>19</v>
      </c>
      <c r="F348" s="238" t="s">
        <v>469</v>
      </c>
      <c r="G348" s="236"/>
      <c r="H348" s="239">
        <v>5.67</v>
      </c>
      <c r="I348" s="240"/>
      <c r="J348" s="236"/>
      <c r="K348" s="236"/>
      <c r="L348" s="241"/>
      <c r="M348" s="242"/>
      <c r="N348" s="243"/>
      <c r="O348" s="243"/>
      <c r="P348" s="243"/>
      <c r="Q348" s="243"/>
      <c r="R348" s="243"/>
      <c r="S348" s="243"/>
      <c r="T348" s="24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5" t="s">
        <v>168</v>
      </c>
      <c r="AU348" s="245" t="s">
        <v>82</v>
      </c>
      <c r="AV348" s="14" t="s">
        <v>82</v>
      </c>
      <c r="AW348" s="14" t="s">
        <v>34</v>
      </c>
      <c r="AX348" s="14" t="s">
        <v>72</v>
      </c>
      <c r="AY348" s="245" t="s">
        <v>148</v>
      </c>
    </row>
    <row r="349" spans="1:51" s="14" customFormat="1" ht="12">
      <c r="A349" s="14"/>
      <c r="B349" s="235"/>
      <c r="C349" s="236"/>
      <c r="D349" s="226" t="s">
        <v>168</v>
      </c>
      <c r="E349" s="237" t="s">
        <v>19</v>
      </c>
      <c r="F349" s="238" t="s">
        <v>470</v>
      </c>
      <c r="G349" s="236"/>
      <c r="H349" s="239">
        <v>2.1</v>
      </c>
      <c r="I349" s="240"/>
      <c r="J349" s="236"/>
      <c r="K349" s="236"/>
      <c r="L349" s="241"/>
      <c r="M349" s="242"/>
      <c r="N349" s="243"/>
      <c r="O349" s="243"/>
      <c r="P349" s="243"/>
      <c r="Q349" s="243"/>
      <c r="R349" s="243"/>
      <c r="S349" s="243"/>
      <c r="T349" s="24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5" t="s">
        <v>168</v>
      </c>
      <c r="AU349" s="245" t="s">
        <v>82</v>
      </c>
      <c r="AV349" s="14" t="s">
        <v>82</v>
      </c>
      <c r="AW349" s="14" t="s">
        <v>34</v>
      </c>
      <c r="AX349" s="14" t="s">
        <v>72</v>
      </c>
      <c r="AY349" s="245" t="s">
        <v>148</v>
      </c>
    </row>
    <row r="350" spans="1:51" s="14" customFormat="1" ht="12">
      <c r="A350" s="14"/>
      <c r="B350" s="235"/>
      <c r="C350" s="236"/>
      <c r="D350" s="226" t="s">
        <v>168</v>
      </c>
      <c r="E350" s="237" t="s">
        <v>19</v>
      </c>
      <c r="F350" s="238" t="s">
        <v>471</v>
      </c>
      <c r="G350" s="236"/>
      <c r="H350" s="239">
        <v>0.518</v>
      </c>
      <c r="I350" s="240"/>
      <c r="J350" s="236"/>
      <c r="K350" s="236"/>
      <c r="L350" s="241"/>
      <c r="M350" s="242"/>
      <c r="N350" s="243"/>
      <c r="O350" s="243"/>
      <c r="P350" s="243"/>
      <c r="Q350" s="243"/>
      <c r="R350" s="243"/>
      <c r="S350" s="243"/>
      <c r="T350" s="24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5" t="s">
        <v>168</v>
      </c>
      <c r="AU350" s="245" t="s">
        <v>82</v>
      </c>
      <c r="AV350" s="14" t="s">
        <v>82</v>
      </c>
      <c r="AW350" s="14" t="s">
        <v>34</v>
      </c>
      <c r="AX350" s="14" t="s">
        <v>72</v>
      </c>
      <c r="AY350" s="245" t="s">
        <v>148</v>
      </c>
    </row>
    <row r="351" spans="1:51" s="14" customFormat="1" ht="12">
      <c r="A351" s="14"/>
      <c r="B351" s="235"/>
      <c r="C351" s="236"/>
      <c r="D351" s="226" t="s">
        <v>168</v>
      </c>
      <c r="E351" s="237" t="s">
        <v>19</v>
      </c>
      <c r="F351" s="238" t="s">
        <v>472</v>
      </c>
      <c r="G351" s="236"/>
      <c r="H351" s="239">
        <v>0.3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5" t="s">
        <v>168</v>
      </c>
      <c r="AU351" s="245" t="s">
        <v>82</v>
      </c>
      <c r="AV351" s="14" t="s">
        <v>82</v>
      </c>
      <c r="AW351" s="14" t="s">
        <v>34</v>
      </c>
      <c r="AX351" s="14" t="s">
        <v>72</v>
      </c>
      <c r="AY351" s="245" t="s">
        <v>148</v>
      </c>
    </row>
    <row r="352" spans="1:51" s="15" customFormat="1" ht="12">
      <c r="A352" s="15"/>
      <c r="B352" s="246"/>
      <c r="C352" s="247"/>
      <c r="D352" s="226" t="s">
        <v>168</v>
      </c>
      <c r="E352" s="248" t="s">
        <v>19</v>
      </c>
      <c r="F352" s="249" t="s">
        <v>178</v>
      </c>
      <c r="G352" s="247"/>
      <c r="H352" s="250">
        <v>8.588</v>
      </c>
      <c r="I352" s="251"/>
      <c r="J352" s="247"/>
      <c r="K352" s="247"/>
      <c r="L352" s="252"/>
      <c r="M352" s="253"/>
      <c r="N352" s="254"/>
      <c r="O352" s="254"/>
      <c r="P352" s="254"/>
      <c r="Q352" s="254"/>
      <c r="R352" s="254"/>
      <c r="S352" s="254"/>
      <c r="T352" s="25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56" t="s">
        <v>168</v>
      </c>
      <c r="AU352" s="256" t="s">
        <v>82</v>
      </c>
      <c r="AV352" s="15" t="s">
        <v>155</v>
      </c>
      <c r="AW352" s="15" t="s">
        <v>34</v>
      </c>
      <c r="AX352" s="15" t="s">
        <v>80</v>
      </c>
      <c r="AY352" s="256" t="s">
        <v>148</v>
      </c>
    </row>
    <row r="353" spans="1:65" s="2" customFormat="1" ht="21.75" customHeight="1">
      <c r="A353" s="40"/>
      <c r="B353" s="41"/>
      <c r="C353" s="206" t="s">
        <v>473</v>
      </c>
      <c r="D353" s="206" t="s">
        <v>150</v>
      </c>
      <c r="E353" s="207" t="s">
        <v>474</v>
      </c>
      <c r="F353" s="208" t="s">
        <v>475</v>
      </c>
      <c r="G353" s="209" t="s">
        <v>166</v>
      </c>
      <c r="H353" s="210">
        <v>43.613</v>
      </c>
      <c r="I353" s="211"/>
      <c r="J353" s="212">
        <f>ROUND(I353*H353,2)</f>
        <v>0</v>
      </c>
      <c r="K353" s="208" t="s">
        <v>154</v>
      </c>
      <c r="L353" s="46"/>
      <c r="M353" s="213" t="s">
        <v>19</v>
      </c>
      <c r="N353" s="214" t="s">
        <v>43</v>
      </c>
      <c r="O353" s="86"/>
      <c r="P353" s="215">
        <f>O353*H353</f>
        <v>0</v>
      </c>
      <c r="Q353" s="215">
        <v>0.02526</v>
      </c>
      <c r="R353" s="215">
        <f>Q353*H353</f>
        <v>1.10166438</v>
      </c>
      <c r="S353" s="215">
        <v>0</v>
      </c>
      <c r="T353" s="21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7" t="s">
        <v>155</v>
      </c>
      <c r="AT353" s="217" t="s">
        <v>150</v>
      </c>
      <c r="AU353" s="217" t="s">
        <v>82</v>
      </c>
      <c r="AY353" s="19" t="s">
        <v>148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9" t="s">
        <v>80</v>
      </c>
      <c r="BK353" s="218">
        <f>ROUND(I353*H353,2)</f>
        <v>0</v>
      </c>
      <c r="BL353" s="19" t="s">
        <v>155</v>
      </c>
      <c r="BM353" s="217" t="s">
        <v>476</v>
      </c>
    </row>
    <row r="354" spans="1:47" s="2" customFormat="1" ht="12">
      <c r="A354" s="40"/>
      <c r="B354" s="41"/>
      <c r="C354" s="42"/>
      <c r="D354" s="219" t="s">
        <v>157</v>
      </c>
      <c r="E354" s="42"/>
      <c r="F354" s="220" t="s">
        <v>477</v>
      </c>
      <c r="G354" s="42"/>
      <c r="H354" s="42"/>
      <c r="I354" s="221"/>
      <c r="J354" s="42"/>
      <c r="K354" s="42"/>
      <c r="L354" s="46"/>
      <c r="M354" s="222"/>
      <c r="N354" s="223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157</v>
      </c>
      <c r="AU354" s="19" t="s">
        <v>82</v>
      </c>
    </row>
    <row r="355" spans="1:51" s="14" customFormat="1" ht="12">
      <c r="A355" s="14"/>
      <c r="B355" s="235"/>
      <c r="C355" s="236"/>
      <c r="D355" s="226" t="s">
        <v>168</v>
      </c>
      <c r="E355" s="237" t="s">
        <v>19</v>
      </c>
      <c r="F355" s="238" t="s">
        <v>478</v>
      </c>
      <c r="G355" s="236"/>
      <c r="H355" s="239">
        <v>43.613</v>
      </c>
      <c r="I355" s="240"/>
      <c r="J355" s="236"/>
      <c r="K355" s="236"/>
      <c r="L355" s="241"/>
      <c r="M355" s="242"/>
      <c r="N355" s="243"/>
      <c r="O355" s="243"/>
      <c r="P355" s="243"/>
      <c r="Q355" s="243"/>
      <c r="R355" s="243"/>
      <c r="S355" s="243"/>
      <c r="T355" s="24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5" t="s">
        <v>168</v>
      </c>
      <c r="AU355" s="245" t="s">
        <v>82</v>
      </c>
      <c r="AV355" s="14" t="s">
        <v>82</v>
      </c>
      <c r="AW355" s="14" t="s">
        <v>34</v>
      </c>
      <c r="AX355" s="14" t="s">
        <v>80</v>
      </c>
      <c r="AY355" s="245" t="s">
        <v>148</v>
      </c>
    </row>
    <row r="356" spans="1:65" s="2" customFormat="1" ht="24.15" customHeight="1">
      <c r="A356" s="40"/>
      <c r="B356" s="41"/>
      <c r="C356" s="206" t="s">
        <v>479</v>
      </c>
      <c r="D356" s="206" t="s">
        <v>150</v>
      </c>
      <c r="E356" s="207" t="s">
        <v>480</v>
      </c>
      <c r="F356" s="208" t="s">
        <v>481</v>
      </c>
      <c r="G356" s="209" t="s">
        <v>166</v>
      </c>
      <c r="H356" s="210">
        <v>9.253</v>
      </c>
      <c r="I356" s="211"/>
      <c r="J356" s="212">
        <f>ROUND(I356*H356,2)</f>
        <v>0</v>
      </c>
      <c r="K356" s="208" t="s">
        <v>154</v>
      </c>
      <c r="L356" s="46"/>
      <c r="M356" s="213" t="s">
        <v>19</v>
      </c>
      <c r="N356" s="214" t="s">
        <v>43</v>
      </c>
      <c r="O356" s="86"/>
      <c r="P356" s="215">
        <f>O356*H356</f>
        <v>0</v>
      </c>
      <c r="Q356" s="215">
        <v>0.25365</v>
      </c>
      <c r="R356" s="215">
        <f>Q356*H356</f>
        <v>2.34702345</v>
      </c>
      <c r="S356" s="215">
        <v>0</v>
      </c>
      <c r="T356" s="216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7" t="s">
        <v>155</v>
      </c>
      <c r="AT356" s="217" t="s">
        <v>150</v>
      </c>
      <c r="AU356" s="217" t="s">
        <v>82</v>
      </c>
      <c r="AY356" s="19" t="s">
        <v>148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9" t="s">
        <v>80</v>
      </c>
      <c r="BK356" s="218">
        <f>ROUND(I356*H356,2)</f>
        <v>0</v>
      </c>
      <c r="BL356" s="19" t="s">
        <v>155</v>
      </c>
      <c r="BM356" s="217" t="s">
        <v>482</v>
      </c>
    </row>
    <row r="357" spans="1:47" s="2" customFormat="1" ht="12">
      <c r="A357" s="40"/>
      <c r="B357" s="41"/>
      <c r="C357" s="42"/>
      <c r="D357" s="219" t="s">
        <v>157</v>
      </c>
      <c r="E357" s="42"/>
      <c r="F357" s="220" t="s">
        <v>483</v>
      </c>
      <c r="G357" s="42"/>
      <c r="H357" s="42"/>
      <c r="I357" s="221"/>
      <c r="J357" s="42"/>
      <c r="K357" s="42"/>
      <c r="L357" s="46"/>
      <c r="M357" s="222"/>
      <c r="N357" s="223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157</v>
      </c>
      <c r="AU357" s="19" t="s">
        <v>82</v>
      </c>
    </row>
    <row r="358" spans="1:51" s="13" customFormat="1" ht="12">
      <c r="A358" s="13"/>
      <c r="B358" s="224"/>
      <c r="C358" s="225"/>
      <c r="D358" s="226" t="s">
        <v>168</v>
      </c>
      <c r="E358" s="227" t="s">
        <v>19</v>
      </c>
      <c r="F358" s="228" t="s">
        <v>290</v>
      </c>
      <c r="G358" s="225"/>
      <c r="H358" s="227" t="s">
        <v>19</v>
      </c>
      <c r="I358" s="229"/>
      <c r="J358" s="225"/>
      <c r="K358" s="225"/>
      <c r="L358" s="230"/>
      <c r="M358" s="231"/>
      <c r="N358" s="232"/>
      <c r="O358" s="232"/>
      <c r="P358" s="232"/>
      <c r="Q358" s="232"/>
      <c r="R358" s="232"/>
      <c r="S358" s="232"/>
      <c r="T358" s="23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4" t="s">
        <v>168</v>
      </c>
      <c r="AU358" s="234" t="s">
        <v>82</v>
      </c>
      <c r="AV358" s="13" t="s">
        <v>80</v>
      </c>
      <c r="AW358" s="13" t="s">
        <v>34</v>
      </c>
      <c r="AX358" s="13" t="s">
        <v>72</v>
      </c>
      <c r="AY358" s="234" t="s">
        <v>148</v>
      </c>
    </row>
    <row r="359" spans="1:51" s="14" customFormat="1" ht="12">
      <c r="A359" s="14"/>
      <c r="B359" s="235"/>
      <c r="C359" s="236"/>
      <c r="D359" s="226" t="s">
        <v>168</v>
      </c>
      <c r="E359" s="237" t="s">
        <v>19</v>
      </c>
      <c r="F359" s="238" t="s">
        <v>484</v>
      </c>
      <c r="G359" s="236"/>
      <c r="H359" s="239">
        <v>0.38</v>
      </c>
      <c r="I359" s="240"/>
      <c r="J359" s="236"/>
      <c r="K359" s="236"/>
      <c r="L359" s="241"/>
      <c r="M359" s="242"/>
      <c r="N359" s="243"/>
      <c r="O359" s="243"/>
      <c r="P359" s="243"/>
      <c r="Q359" s="243"/>
      <c r="R359" s="243"/>
      <c r="S359" s="243"/>
      <c r="T359" s="24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5" t="s">
        <v>168</v>
      </c>
      <c r="AU359" s="245" t="s">
        <v>82</v>
      </c>
      <c r="AV359" s="14" t="s">
        <v>82</v>
      </c>
      <c r="AW359" s="14" t="s">
        <v>34</v>
      </c>
      <c r="AX359" s="14" t="s">
        <v>72</v>
      </c>
      <c r="AY359" s="245" t="s">
        <v>148</v>
      </c>
    </row>
    <row r="360" spans="1:51" s="14" customFormat="1" ht="12">
      <c r="A360" s="14"/>
      <c r="B360" s="235"/>
      <c r="C360" s="236"/>
      <c r="D360" s="226" t="s">
        <v>168</v>
      </c>
      <c r="E360" s="237" t="s">
        <v>19</v>
      </c>
      <c r="F360" s="238" t="s">
        <v>485</v>
      </c>
      <c r="G360" s="236"/>
      <c r="H360" s="239">
        <v>4.504</v>
      </c>
      <c r="I360" s="240"/>
      <c r="J360" s="236"/>
      <c r="K360" s="236"/>
      <c r="L360" s="241"/>
      <c r="M360" s="242"/>
      <c r="N360" s="243"/>
      <c r="O360" s="243"/>
      <c r="P360" s="243"/>
      <c r="Q360" s="243"/>
      <c r="R360" s="243"/>
      <c r="S360" s="243"/>
      <c r="T360" s="24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5" t="s">
        <v>168</v>
      </c>
      <c r="AU360" s="245" t="s">
        <v>82</v>
      </c>
      <c r="AV360" s="14" t="s">
        <v>82</v>
      </c>
      <c r="AW360" s="14" t="s">
        <v>34</v>
      </c>
      <c r="AX360" s="14" t="s">
        <v>72</v>
      </c>
      <c r="AY360" s="245" t="s">
        <v>148</v>
      </c>
    </row>
    <row r="361" spans="1:51" s="14" customFormat="1" ht="12">
      <c r="A361" s="14"/>
      <c r="B361" s="235"/>
      <c r="C361" s="236"/>
      <c r="D361" s="226" t="s">
        <v>168</v>
      </c>
      <c r="E361" s="237" t="s">
        <v>19</v>
      </c>
      <c r="F361" s="238" t="s">
        <v>486</v>
      </c>
      <c r="G361" s="236"/>
      <c r="H361" s="239">
        <v>3.243</v>
      </c>
      <c r="I361" s="240"/>
      <c r="J361" s="236"/>
      <c r="K361" s="236"/>
      <c r="L361" s="241"/>
      <c r="M361" s="242"/>
      <c r="N361" s="243"/>
      <c r="O361" s="243"/>
      <c r="P361" s="243"/>
      <c r="Q361" s="243"/>
      <c r="R361" s="243"/>
      <c r="S361" s="243"/>
      <c r="T361" s="24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5" t="s">
        <v>168</v>
      </c>
      <c r="AU361" s="245" t="s">
        <v>82</v>
      </c>
      <c r="AV361" s="14" t="s">
        <v>82</v>
      </c>
      <c r="AW361" s="14" t="s">
        <v>34</v>
      </c>
      <c r="AX361" s="14" t="s">
        <v>72</v>
      </c>
      <c r="AY361" s="245" t="s">
        <v>148</v>
      </c>
    </row>
    <row r="362" spans="1:51" s="14" customFormat="1" ht="12">
      <c r="A362" s="14"/>
      <c r="B362" s="235"/>
      <c r="C362" s="236"/>
      <c r="D362" s="226" t="s">
        <v>168</v>
      </c>
      <c r="E362" s="237" t="s">
        <v>19</v>
      </c>
      <c r="F362" s="238" t="s">
        <v>487</v>
      </c>
      <c r="G362" s="236"/>
      <c r="H362" s="239">
        <v>1.081</v>
      </c>
      <c r="I362" s="240"/>
      <c r="J362" s="236"/>
      <c r="K362" s="236"/>
      <c r="L362" s="241"/>
      <c r="M362" s="242"/>
      <c r="N362" s="243"/>
      <c r="O362" s="243"/>
      <c r="P362" s="243"/>
      <c r="Q362" s="243"/>
      <c r="R362" s="243"/>
      <c r="S362" s="243"/>
      <c r="T362" s="24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5" t="s">
        <v>168</v>
      </c>
      <c r="AU362" s="245" t="s">
        <v>82</v>
      </c>
      <c r="AV362" s="14" t="s">
        <v>82</v>
      </c>
      <c r="AW362" s="14" t="s">
        <v>34</v>
      </c>
      <c r="AX362" s="14" t="s">
        <v>72</v>
      </c>
      <c r="AY362" s="245" t="s">
        <v>148</v>
      </c>
    </row>
    <row r="363" spans="1:51" s="14" customFormat="1" ht="12">
      <c r="A363" s="14"/>
      <c r="B363" s="235"/>
      <c r="C363" s="236"/>
      <c r="D363" s="226" t="s">
        <v>168</v>
      </c>
      <c r="E363" s="237" t="s">
        <v>19</v>
      </c>
      <c r="F363" s="238" t="s">
        <v>488</v>
      </c>
      <c r="G363" s="236"/>
      <c r="H363" s="239">
        <v>0.045</v>
      </c>
      <c r="I363" s="240"/>
      <c r="J363" s="236"/>
      <c r="K363" s="236"/>
      <c r="L363" s="241"/>
      <c r="M363" s="242"/>
      <c r="N363" s="243"/>
      <c r="O363" s="243"/>
      <c r="P363" s="243"/>
      <c r="Q363" s="243"/>
      <c r="R363" s="243"/>
      <c r="S363" s="243"/>
      <c r="T363" s="24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5" t="s">
        <v>168</v>
      </c>
      <c r="AU363" s="245" t="s">
        <v>82</v>
      </c>
      <c r="AV363" s="14" t="s">
        <v>82</v>
      </c>
      <c r="AW363" s="14" t="s">
        <v>34</v>
      </c>
      <c r="AX363" s="14" t="s">
        <v>72</v>
      </c>
      <c r="AY363" s="245" t="s">
        <v>148</v>
      </c>
    </row>
    <row r="364" spans="1:51" s="15" customFormat="1" ht="12">
      <c r="A364" s="15"/>
      <c r="B364" s="246"/>
      <c r="C364" s="247"/>
      <c r="D364" s="226" t="s">
        <v>168</v>
      </c>
      <c r="E364" s="248" t="s">
        <v>19</v>
      </c>
      <c r="F364" s="249" t="s">
        <v>178</v>
      </c>
      <c r="G364" s="247"/>
      <c r="H364" s="250">
        <v>9.253</v>
      </c>
      <c r="I364" s="251"/>
      <c r="J364" s="247"/>
      <c r="K364" s="247"/>
      <c r="L364" s="252"/>
      <c r="M364" s="253"/>
      <c r="N364" s="254"/>
      <c r="O364" s="254"/>
      <c r="P364" s="254"/>
      <c r="Q364" s="254"/>
      <c r="R364" s="254"/>
      <c r="S364" s="254"/>
      <c r="T364" s="25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56" t="s">
        <v>168</v>
      </c>
      <c r="AU364" s="256" t="s">
        <v>82</v>
      </c>
      <c r="AV364" s="15" t="s">
        <v>155</v>
      </c>
      <c r="AW364" s="15" t="s">
        <v>34</v>
      </c>
      <c r="AX364" s="15" t="s">
        <v>80</v>
      </c>
      <c r="AY364" s="256" t="s">
        <v>148</v>
      </c>
    </row>
    <row r="365" spans="1:65" s="2" customFormat="1" ht="24.15" customHeight="1">
      <c r="A365" s="40"/>
      <c r="B365" s="41"/>
      <c r="C365" s="206" t="s">
        <v>489</v>
      </c>
      <c r="D365" s="206" t="s">
        <v>150</v>
      </c>
      <c r="E365" s="207" t="s">
        <v>490</v>
      </c>
      <c r="F365" s="208" t="s">
        <v>491</v>
      </c>
      <c r="G365" s="209" t="s">
        <v>166</v>
      </c>
      <c r="H365" s="210">
        <v>140.692</v>
      </c>
      <c r="I365" s="211"/>
      <c r="J365" s="212">
        <f>ROUND(I365*H365,2)</f>
        <v>0</v>
      </c>
      <c r="K365" s="208" t="s">
        <v>154</v>
      </c>
      <c r="L365" s="46"/>
      <c r="M365" s="213" t="s">
        <v>19</v>
      </c>
      <c r="N365" s="214" t="s">
        <v>43</v>
      </c>
      <c r="O365" s="86"/>
      <c r="P365" s="215">
        <f>O365*H365</f>
        <v>0</v>
      </c>
      <c r="Q365" s="215">
        <v>0.1403</v>
      </c>
      <c r="R365" s="215">
        <f>Q365*H365</f>
        <v>19.7390876</v>
      </c>
      <c r="S365" s="215">
        <v>0</v>
      </c>
      <c r="T365" s="216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7" t="s">
        <v>155</v>
      </c>
      <c r="AT365" s="217" t="s">
        <v>150</v>
      </c>
      <c r="AU365" s="217" t="s">
        <v>82</v>
      </c>
      <c r="AY365" s="19" t="s">
        <v>148</v>
      </c>
      <c r="BE365" s="218">
        <f>IF(N365="základní",J365,0)</f>
        <v>0</v>
      </c>
      <c r="BF365" s="218">
        <f>IF(N365="snížená",J365,0)</f>
        <v>0</v>
      </c>
      <c r="BG365" s="218">
        <f>IF(N365="zákl. přenesená",J365,0)</f>
        <v>0</v>
      </c>
      <c r="BH365" s="218">
        <f>IF(N365="sníž. přenesená",J365,0)</f>
        <v>0</v>
      </c>
      <c r="BI365" s="218">
        <f>IF(N365="nulová",J365,0)</f>
        <v>0</v>
      </c>
      <c r="BJ365" s="19" t="s">
        <v>80</v>
      </c>
      <c r="BK365" s="218">
        <f>ROUND(I365*H365,2)</f>
        <v>0</v>
      </c>
      <c r="BL365" s="19" t="s">
        <v>155</v>
      </c>
      <c r="BM365" s="217" t="s">
        <v>492</v>
      </c>
    </row>
    <row r="366" spans="1:47" s="2" customFormat="1" ht="12">
      <c r="A366" s="40"/>
      <c r="B366" s="41"/>
      <c r="C366" s="42"/>
      <c r="D366" s="219" t="s">
        <v>157</v>
      </c>
      <c r="E366" s="42"/>
      <c r="F366" s="220" t="s">
        <v>493</v>
      </c>
      <c r="G366" s="42"/>
      <c r="H366" s="42"/>
      <c r="I366" s="221"/>
      <c r="J366" s="42"/>
      <c r="K366" s="42"/>
      <c r="L366" s="46"/>
      <c r="M366" s="222"/>
      <c r="N366" s="223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157</v>
      </c>
      <c r="AU366" s="19" t="s">
        <v>82</v>
      </c>
    </row>
    <row r="367" spans="1:51" s="13" customFormat="1" ht="12">
      <c r="A367" s="13"/>
      <c r="B367" s="224"/>
      <c r="C367" s="225"/>
      <c r="D367" s="226" t="s">
        <v>168</v>
      </c>
      <c r="E367" s="227" t="s">
        <v>19</v>
      </c>
      <c r="F367" s="228" t="s">
        <v>290</v>
      </c>
      <c r="G367" s="225"/>
      <c r="H367" s="227" t="s">
        <v>19</v>
      </c>
      <c r="I367" s="229"/>
      <c r="J367" s="225"/>
      <c r="K367" s="225"/>
      <c r="L367" s="230"/>
      <c r="M367" s="231"/>
      <c r="N367" s="232"/>
      <c r="O367" s="232"/>
      <c r="P367" s="232"/>
      <c r="Q367" s="232"/>
      <c r="R367" s="232"/>
      <c r="S367" s="232"/>
      <c r="T367" s="23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4" t="s">
        <v>168</v>
      </c>
      <c r="AU367" s="234" t="s">
        <v>82</v>
      </c>
      <c r="AV367" s="13" t="s">
        <v>80</v>
      </c>
      <c r="AW367" s="13" t="s">
        <v>34</v>
      </c>
      <c r="AX367" s="13" t="s">
        <v>72</v>
      </c>
      <c r="AY367" s="234" t="s">
        <v>148</v>
      </c>
    </row>
    <row r="368" spans="1:51" s="14" customFormat="1" ht="12">
      <c r="A368" s="14"/>
      <c r="B368" s="235"/>
      <c r="C368" s="236"/>
      <c r="D368" s="226" t="s">
        <v>168</v>
      </c>
      <c r="E368" s="237" t="s">
        <v>19</v>
      </c>
      <c r="F368" s="238" t="s">
        <v>494</v>
      </c>
      <c r="G368" s="236"/>
      <c r="H368" s="239">
        <v>12.571</v>
      </c>
      <c r="I368" s="240"/>
      <c r="J368" s="236"/>
      <c r="K368" s="236"/>
      <c r="L368" s="241"/>
      <c r="M368" s="242"/>
      <c r="N368" s="243"/>
      <c r="O368" s="243"/>
      <c r="P368" s="243"/>
      <c r="Q368" s="243"/>
      <c r="R368" s="243"/>
      <c r="S368" s="243"/>
      <c r="T368" s="24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5" t="s">
        <v>168</v>
      </c>
      <c r="AU368" s="245" t="s">
        <v>82</v>
      </c>
      <c r="AV368" s="14" t="s">
        <v>82</v>
      </c>
      <c r="AW368" s="14" t="s">
        <v>34</v>
      </c>
      <c r="AX368" s="14" t="s">
        <v>72</v>
      </c>
      <c r="AY368" s="245" t="s">
        <v>148</v>
      </c>
    </row>
    <row r="369" spans="1:51" s="14" customFormat="1" ht="12">
      <c r="A369" s="14"/>
      <c r="B369" s="235"/>
      <c r="C369" s="236"/>
      <c r="D369" s="226" t="s">
        <v>168</v>
      </c>
      <c r="E369" s="237" t="s">
        <v>19</v>
      </c>
      <c r="F369" s="238" t="s">
        <v>495</v>
      </c>
      <c r="G369" s="236"/>
      <c r="H369" s="239">
        <v>24.34</v>
      </c>
      <c r="I369" s="240"/>
      <c r="J369" s="236"/>
      <c r="K369" s="236"/>
      <c r="L369" s="241"/>
      <c r="M369" s="242"/>
      <c r="N369" s="243"/>
      <c r="O369" s="243"/>
      <c r="P369" s="243"/>
      <c r="Q369" s="243"/>
      <c r="R369" s="243"/>
      <c r="S369" s="243"/>
      <c r="T369" s="24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5" t="s">
        <v>168</v>
      </c>
      <c r="AU369" s="245" t="s">
        <v>82</v>
      </c>
      <c r="AV369" s="14" t="s">
        <v>82</v>
      </c>
      <c r="AW369" s="14" t="s">
        <v>34</v>
      </c>
      <c r="AX369" s="14" t="s">
        <v>72</v>
      </c>
      <c r="AY369" s="245" t="s">
        <v>148</v>
      </c>
    </row>
    <row r="370" spans="1:51" s="14" customFormat="1" ht="12">
      <c r="A370" s="14"/>
      <c r="B370" s="235"/>
      <c r="C370" s="236"/>
      <c r="D370" s="226" t="s">
        <v>168</v>
      </c>
      <c r="E370" s="237" t="s">
        <v>19</v>
      </c>
      <c r="F370" s="238" t="s">
        <v>496</v>
      </c>
      <c r="G370" s="236"/>
      <c r="H370" s="239">
        <v>18.314</v>
      </c>
      <c r="I370" s="240"/>
      <c r="J370" s="236"/>
      <c r="K370" s="236"/>
      <c r="L370" s="241"/>
      <c r="M370" s="242"/>
      <c r="N370" s="243"/>
      <c r="O370" s="243"/>
      <c r="P370" s="243"/>
      <c r="Q370" s="243"/>
      <c r="R370" s="243"/>
      <c r="S370" s="243"/>
      <c r="T370" s="24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5" t="s">
        <v>168</v>
      </c>
      <c r="AU370" s="245" t="s">
        <v>82</v>
      </c>
      <c r="AV370" s="14" t="s">
        <v>82</v>
      </c>
      <c r="AW370" s="14" t="s">
        <v>34</v>
      </c>
      <c r="AX370" s="14" t="s">
        <v>72</v>
      </c>
      <c r="AY370" s="245" t="s">
        <v>148</v>
      </c>
    </row>
    <row r="371" spans="1:51" s="14" customFormat="1" ht="12">
      <c r="A371" s="14"/>
      <c r="B371" s="235"/>
      <c r="C371" s="236"/>
      <c r="D371" s="226" t="s">
        <v>168</v>
      </c>
      <c r="E371" s="237" t="s">
        <v>19</v>
      </c>
      <c r="F371" s="238" t="s">
        <v>497</v>
      </c>
      <c r="G371" s="236"/>
      <c r="H371" s="239">
        <v>22.724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5" t="s">
        <v>168</v>
      </c>
      <c r="AU371" s="245" t="s">
        <v>82</v>
      </c>
      <c r="AV371" s="14" t="s">
        <v>82</v>
      </c>
      <c r="AW371" s="14" t="s">
        <v>34</v>
      </c>
      <c r="AX371" s="14" t="s">
        <v>72</v>
      </c>
      <c r="AY371" s="245" t="s">
        <v>148</v>
      </c>
    </row>
    <row r="372" spans="1:51" s="16" customFormat="1" ht="12">
      <c r="A372" s="16"/>
      <c r="B372" s="257"/>
      <c r="C372" s="258"/>
      <c r="D372" s="226" t="s">
        <v>168</v>
      </c>
      <c r="E372" s="259" t="s">
        <v>19</v>
      </c>
      <c r="F372" s="260" t="s">
        <v>256</v>
      </c>
      <c r="G372" s="258"/>
      <c r="H372" s="261">
        <v>77.949</v>
      </c>
      <c r="I372" s="262"/>
      <c r="J372" s="258"/>
      <c r="K372" s="258"/>
      <c r="L372" s="263"/>
      <c r="M372" s="264"/>
      <c r="N372" s="265"/>
      <c r="O372" s="265"/>
      <c r="P372" s="265"/>
      <c r="Q372" s="265"/>
      <c r="R372" s="265"/>
      <c r="S372" s="265"/>
      <c r="T372" s="26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T372" s="267" t="s">
        <v>168</v>
      </c>
      <c r="AU372" s="267" t="s">
        <v>82</v>
      </c>
      <c r="AV372" s="16" t="s">
        <v>163</v>
      </c>
      <c r="AW372" s="16" t="s">
        <v>34</v>
      </c>
      <c r="AX372" s="16" t="s">
        <v>72</v>
      </c>
      <c r="AY372" s="267" t="s">
        <v>148</v>
      </c>
    </row>
    <row r="373" spans="1:51" s="13" customFormat="1" ht="12">
      <c r="A373" s="13"/>
      <c r="B373" s="224"/>
      <c r="C373" s="225"/>
      <c r="D373" s="226" t="s">
        <v>168</v>
      </c>
      <c r="E373" s="227" t="s">
        <v>19</v>
      </c>
      <c r="F373" s="228" t="s">
        <v>498</v>
      </c>
      <c r="G373" s="225"/>
      <c r="H373" s="227" t="s">
        <v>19</v>
      </c>
      <c r="I373" s="229"/>
      <c r="J373" s="225"/>
      <c r="K373" s="225"/>
      <c r="L373" s="230"/>
      <c r="M373" s="231"/>
      <c r="N373" s="232"/>
      <c r="O373" s="232"/>
      <c r="P373" s="232"/>
      <c r="Q373" s="232"/>
      <c r="R373" s="232"/>
      <c r="S373" s="232"/>
      <c r="T373" s="23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4" t="s">
        <v>168</v>
      </c>
      <c r="AU373" s="234" t="s">
        <v>82</v>
      </c>
      <c r="AV373" s="13" t="s">
        <v>80</v>
      </c>
      <c r="AW373" s="13" t="s">
        <v>34</v>
      </c>
      <c r="AX373" s="13" t="s">
        <v>72</v>
      </c>
      <c r="AY373" s="234" t="s">
        <v>148</v>
      </c>
    </row>
    <row r="374" spans="1:51" s="14" customFormat="1" ht="12">
      <c r="A374" s="14"/>
      <c r="B374" s="235"/>
      <c r="C374" s="236"/>
      <c r="D374" s="226" t="s">
        <v>168</v>
      </c>
      <c r="E374" s="237" t="s">
        <v>19</v>
      </c>
      <c r="F374" s="238" t="s">
        <v>499</v>
      </c>
      <c r="G374" s="236"/>
      <c r="H374" s="239">
        <v>65.583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5" t="s">
        <v>168</v>
      </c>
      <c r="AU374" s="245" t="s">
        <v>82</v>
      </c>
      <c r="AV374" s="14" t="s">
        <v>82</v>
      </c>
      <c r="AW374" s="14" t="s">
        <v>34</v>
      </c>
      <c r="AX374" s="14" t="s">
        <v>72</v>
      </c>
      <c r="AY374" s="245" t="s">
        <v>148</v>
      </c>
    </row>
    <row r="375" spans="1:51" s="14" customFormat="1" ht="12">
      <c r="A375" s="14"/>
      <c r="B375" s="235"/>
      <c r="C375" s="236"/>
      <c r="D375" s="226" t="s">
        <v>168</v>
      </c>
      <c r="E375" s="237" t="s">
        <v>19</v>
      </c>
      <c r="F375" s="238" t="s">
        <v>500</v>
      </c>
      <c r="G375" s="236"/>
      <c r="H375" s="239">
        <v>-11.11</v>
      </c>
      <c r="I375" s="240"/>
      <c r="J375" s="236"/>
      <c r="K375" s="236"/>
      <c r="L375" s="241"/>
      <c r="M375" s="242"/>
      <c r="N375" s="243"/>
      <c r="O375" s="243"/>
      <c r="P375" s="243"/>
      <c r="Q375" s="243"/>
      <c r="R375" s="243"/>
      <c r="S375" s="243"/>
      <c r="T375" s="24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5" t="s">
        <v>168</v>
      </c>
      <c r="AU375" s="245" t="s">
        <v>82</v>
      </c>
      <c r="AV375" s="14" t="s">
        <v>82</v>
      </c>
      <c r="AW375" s="14" t="s">
        <v>34</v>
      </c>
      <c r="AX375" s="14" t="s">
        <v>72</v>
      </c>
      <c r="AY375" s="245" t="s">
        <v>148</v>
      </c>
    </row>
    <row r="376" spans="1:51" s="14" customFormat="1" ht="12">
      <c r="A376" s="14"/>
      <c r="B376" s="235"/>
      <c r="C376" s="236"/>
      <c r="D376" s="226" t="s">
        <v>168</v>
      </c>
      <c r="E376" s="237" t="s">
        <v>19</v>
      </c>
      <c r="F376" s="238" t="s">
        <v>501</v>
      </c>
      <c r="G376" s="236"/>
      <c r="H376" s="239">
        <v>13.118</v>
      </c>
      <c r="I376" s="240"/>
      <c r="J376" s="236"/>
      <c r="K376" s="236"/>
      <c r="L376" s="241"/>
      <c r="M376" s="242"/>
      <c r="N376" s="243"/>
      <c r="O376" s="243"/>
      <c r="P376" s="243"/>
      <c r="Q376" s="243"/>
      <c r="R376" s="243"/>
      <c r="S376" s="243"/>
      <c r="T376" s="24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5" t="s">
        <v>168</v>
      </c>
      <c r="AU376" s="245" t="s">
        <v>82</v>
      </c>
      <c r="AV376" s="14" t="s">
        <v>82</v>
      </c>
      <c r="AW376" s="14" t="s">
        <v>34</v>
      </c>
      <c r="AX376" s="14" t="s">
        <v>72</v>
      </c>
      <c r="AY376" s="245" t="s">
        <v>148</v>
      </c>
    </row>
    <row r="377" spans="1:51" s="14" customFormat="1" ht="12">
      <c r="A377" s="14"/>
      <c r="B377" s="235"/>
      <c r="C377" s="236"/>
      <c r="D377" s="226" t="s">
        <v>168</v>
      </c>
      <c r="E377" s="237" t="s">
        <v>19</v>
      </c>
      <c r="F377" s="238" t="s">
        <v>502</v>
      </c>
      <c r="G377" s="236"/>
      <c r="H377" s="239">
        <v>-4.848</v>
      </c>
      <c r="I377" s="240"/>
      <c r="J377" s="236"/>
      <c r="K377" s="236"/>
      <c r="L377" s="241"/>
      <c r="M377" s="242"/>
      <c r="N377" s="243"/>
      <c r="O377" s="243"/>
      <c r="P377" s="243"/>
      <c r="Q377" s="243"/>
      <c r="R377" s="243"/>
      <c r="S377" s="243"/>
      <c r="T377" s="24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5" t="s">
        <v>168</v>
      </c>
      <c r="AU377" s="245" t="s">
        <v>82</v>
      </c>
      <c r="AV377" s="14" t="s">
        <v>82</v>
      </c>
      <c r="AW377" s="14" t="s">
        <v>34</v>
      </c>
      <c r="AX377" s="14" t="s">
        <v>72</v>
      </c>
      <c r="AY377" s="245" t="s">
        <v>148</v>
      </c>
    </row>
    <row r="378" spans="1:51" s="16" customFormat="1" ht="12">
      <c r="A378" s="16"/>
      <c r="B378" s="257"/>
      <c r="C378" s="258"/>
      <c r="D378" s="226" t="s">
        <v>168</v>
      </c>
      <c r="E378" s="259" t="s">
        <v>19</v>
      </c>
      <c r="F378" s="260" t="s">
        <v>256</v>
      </c>
      <c r="G378" s="258"/>
      <c r="H378" s="261">
        <v>62.743</v>
      </c>
      <c r="I378" s="262"/>
      <c r="J378" s="258"/>
      <c r="K378" s="258"/>
      <c r="L378" s="263"/>
      <c r="M378" s="264"/>
      <c r="N378" s="265"/>
      <c r="O378" s="265"/>
      <c r="P378" s="265"/>
      <c r="Q378" s="265"/>
      <c r="R378" s="265"/>
      <c r="S378" s="265"/>
      <c r="T378" s="26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T378" s="267" t="s">
        <v>168</v>
      </c>
      <c r="AU378" s="267" t="s">
        <v>82</v>
      </c>
      <c r="AV378" s="16" t="s">
        <v>163</v>
      </c>
      <c r="AW378" s="16" t="s">
        <v>34</v>
      </c>
      <c r="AX378" s="16" t="s">
        <v>72</v>
      </c>
      <c r="AY378" s="267" t="s">
        <v>148</v>
      </c>
    </row>
    <row r="379" spans="1:51" s="15" customFormat="1" ht="12">
      <c r="A379" s="15"/>
      <c r="B379" s="246"/>
      <c r="C379" s="247"/>
      <c r="D379" s="226" t="s">
        <v>168</v>
      </c>
      <c r="E379" s="248" t="s">
        <v>19</v>
      </c>
      <c r="F379" s="249" t="s">
        <v>178</v>
      </c>
      <c r="G379" s="247"/>
      <c r="H379" s="250">
        <v>140.692</v>
      </c>
      <c r="I379" s="251"/>
      <c r="J379" s="247"/>
      <c r="K379" s="247"/>
      <c r="L379" s="252"/>
      <c r="M379" s="253"/>
      <c r="N379" s="254"/>
      <c r="O379" s="254"/>
      <c r="P379" s="254"/>
      <c r="Q379" s="254"/>
      <c r="R379" s="254"/>
      <c r="S379" s="254"/>
      <c r="T379" s="25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56" t="s">
        <v>168</v>
      </c>
      <c r="AU379" s="256" t="s">
        <v>82</v>
      </c>
      <c r="AV379" s="15" t="s">
        <v>155</v>
      </c>
      <c r="AW379" s="15" t="s">
        <v>34</v>
      </c>
      <c r="AX379" s="15" t="s">
        <v>80</v>
      </c>
      <c r="AY379" s="256" t="s">
        <v>148</v>
      </c>
    </row>
    <row r="380" spans="1:65" s="2" customFormat="1" ht="21.75" customHeight="1">
      <c r="A380" s="40"/>
      <c r="B380" s="41"/>
      <c r="C380" s="206" t="s">
        <v>503</v>
      </c>
      <c r="D380" s="206" t="s">
        <v>150</v>
      </c>
      <c r="E380" s="207" t="s">
        <v>504</v>
      </c>
      <c r="F380" s="208" t="s">
        <v>505</v>
      </c>
      <c r="G380" s="209" t="s">
        <v>153</v>
      </c>
      <c r="H380" s="210">
        <v>2</v>
      </c>
      <c r="I380" s="211"/>
      <c r="J380" s="212">
        <f>ROUND(I380*H380,2)</f>
        <v>0</v>
      </c>
      <c r="K380" s="208" t="s">
        <v>154</v>
      </c>
      <c r="L380" s="46"/>
      <c r="M380" s="213" t="s">
        <v>19</v>
      </c>
      <c r="N380" s="214" t="s">
        <v>43</v>
      </c>
      <c r="O380" s="86"/>
      <c r="P380" s="215">
        <f>O380*H380</f>
        <v>0</v>
      </c>
      <c r="Q380" s="215">
        <v>0</v>
      </c>
      <c r="R380" s="215">
        <f>Q380*H380</f>
        <v>0</v>
      </c>
      <c r="S380" s="215">
        <v>0</v>
      </c>
      <c r="T380" s="216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7" t="s">
        <v>155</v>
      </c>
      <c r="AT380" s="217" t="s">
        <v>150</v>
      </c>
      <c r="AU380" s="217" t="s">
        <v>82</v>
      </c>
      <c r="AY380" s="19" t="s">
        <v>148</v>
      </c>
      <c r="BE380" s="218">
        <f>IF(N380="základní",J380,0)</f>
        <v>0</v>
      </c>
      <c r="BF380" s="218">
        <f>IF(N380="snížená",J380,0)</f>
        <v>0</v>
      </c>
      <c r="BG380" s="218">
        <f>IF(N380="zákl. přenesená",J380,0)</f>
        <v>0</v>
      </c>
      <c r="BH380" s="218">
        <f>IF(N380="sníž. přenesená",J380,0)</f>
        <v>0</v>
      </c>
      <c r="BI380" s="218">
        <f>IF(N380="nulová",J380,0)</f>
        <v>0</v>
      </c>
      <c r="BJ380" s="19" t="s">
        <v>80</v>
      </c>
      <c r="BK380" s="218">
        <f>ROUND(I380*H380,2)</f>
        <v>0</v>
      </c>
      <c r="BL380" s="19" t="s">
        <v>155</v>
      </c>
      <c r="BM380" s="217" t="s">
        <v>506</v>
      </c>
    </row>
    <row r="381" spans="1:47" s="2" customFormat="1" ht="12">
      <c r="A381" s="40"/>
      <c r="B381" s="41"/>
      <c r="C381" s="42"/>
      <c r="D381" s="219" t="s">
        <v>157</v>
      </c>
      <c r="E381" s="42"/>
      <c r="F381" s="220" t="s">
        <v>507</v>
      </c>
      <c r="G381" s="42"/>
      <c r="H381" s="42"/>
      <c r="I381" s="221"/>
      <c r="J381" s="42"/>
      <c r="K381" s="42"/>
      <c r="L381" s="46"/>
      <c r="M381" s="222"/>
      <c r="N381" s="223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157</v>
      </c>
      <c r="AU381" s="19" t="s">
        <v>82</v>
      </c>
    </row>
    <row r="382" spans="1:51" s="14" customFormat="1" ht="12">
      <c r="A382" s="14"/>
      <c r="B382" s="235"/>
      <c r="C382" s="236"/>
      <c r="D382" s="226" t="s">
        <v>168</v>
      </c>
      <c r="E382" s="237" t="s">
        <v>19</v>
      </c>
      <c r="F382" s="238" t="s">
        <v>508</v>
      </c>
      <c r="G382" s="236"/>
      <c r="H382" s="239">
        <v>2</v>
      </c>
      <c r="I382" s="240"/>
      <c r="J382" s="236"/>
      <c r="K382" s="236"/>
      <c r="L382" s="241"/>
      <c r="M382" s="242"/>
      <c r="N382" s="243"/>
      <c r="O382" s="243"/>
      <c r="P382" s="243"/>
      <c r="Q382" s="243"/>
      <c r="R382" s="243"/>
      <c r="S382" s="243"/>
      <c r="T382" s="24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5" t="s">
        <v>168</v>
      </c>
      <c r="AU382" s="245" t="s">
        <v>82</v>
      </c>
      <c r="AV382" s="14" t="s">
        <v>82</v>
      </c>
      <c r="AW382" s="14" t="s">
        <v>34</v>
      </c>
      <c r="AX382" s="14" t="s">
        <v>80</v>
      </c>
      <c r="AY382" s="245" t="s">
        <v>148</v>
      </c>
    </row>
    <row r="383" spans="1:65" s="2" customFormat="1" ht="16.5" customHeight="1">
      <c r="A383" s="40"/>
      <c r="B383" s="41"/>
      <c r="C383" s="268" t="s">
        <v>509</v>
      </c>
      <c r="D383" s="268" t="s">
        <v>279</v>
      </c>
      <c r="E383" s="269" t="s">
        <v>510</v>
      </c>
      <c r="F383" s="270" t="s">
        <v>511</v>
      </c>
      <c r="G383" s="271" t="s">
        <v>153</v>
      </c>
      <c r="H383" s="272">
        <v>1</v>
      </c>
      <c r="I383" s="273"/>
      <c r="J383" s="274">
        <f>ROUND(I383*H383,2)</f>
        <v>0</v>
      </c>
      <c r="K383" s="270" t="s">
        <v>19</v>
      </c>
      <c r="L383" s="275"/>
      <c r="M383" s="276" t="s">
        <v>19</v>
      </c>
      <c r="N383" s="277" t="s">
        <v>43</v>
      </c>
      <c r="O383" s="86"/>
      <c r="P383" s="215">
        <f>O383*H383</f>
        <v>0</v>
      </c>
      <c r="Q383" s="215">
        <v>0.047</v>
      </c>
      <c r="R383" s="215">
        <f>Q383*H383</f>
        <v>0.047</v>
      </c>
      <c r="S383" s="215">
        <v>0</v>
      </c>
      <c r="T383" s="216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7" t="s">
        <v>205</v>
      </c>
      <c r="AT383" s="217" t="s">
        <v>279</v>
      </c>
      <c r="AU383" s="217" t="s">
        <v>82</v>
      </c>
      <c r="AY383" s="19" t="s">
        <v>148</v>
      </c>
      <c r="BE383" s="218">
        <f>IF(N383="základní",J383,0)</f>
        <v>0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9" t="s">
        <v>80</v>
      </c>
      <c r="BK383" s="218">
        <f>ROUND(I383*H383,2)</f>
        <v>0</v>
      </c>
      <c r="BL383" s="19" t="s">
        <v>155</v>
      </c>
      <c r="BM383" s="217" t="s">
        <v>512</v>
      </c>
    </row>
    <row r="384" spans="1:51" s="14" customFormat="1" ht="12">
      <c r="A384" s="14"/>
      <c r="B384" s="235"/>
      <c r="C384" s="236"/>
      <c r="D384" s="226" t="s">
        <v>168</v>
      </c>
      <c r="E384" s="237" t="s">
        <v>19</v>
      </c>
      <c r="F384" s="238" t="s">
        <v>513</v>
      </c>
      <c r="G384" s="236"/>
      <c r="H384" s="239">
        <v>1</v>
      </c>
      <c r="I384" s="240"/>
      <c r="J384" s="236"/>
      <c r="K384" s="236"/>
      <c r="L384" s="241"/>
      <c r="M384" s="242"/>
      <c r="N384" s="243"/>
      <c r="O384" s="243"/>
      <c r="P384" s="243"/>
      <c r="Q384" s="243"/>
      <c r="R384" s="243"/>
      <c r="S384" s="243"/>
      <c r="T384" s="24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5" t="s">
        <v>168</v>
      </c>
      <c r="AU384" s="245" t="s">
        <v>82</v>
      </c>
      <c r="AV384" s="14" t="s">
        <v>82</v>
      </c>
      <c r="AW384" s="14" t="s">
        <v>34</v>
      </c>
      <c r="AX384" s="14" t="s">
        <v>80</v>
      </c>
      <c r="AY384" s="245" t="s">
        <v>148</v>
      </c>
    </row>
    <row r="385" spans="1:51" s="13" customFormat="1" ht="12">
      <c r="A385" s="13"/>
      <c r="B385" s="224"/>
      <c r="C385" s="225"/>
      <c r="D385" s="226" t="s">
        <v>168</v>
      </c>
      <c r="E385" s="227" t="s">
        <v>19</v>
      </c>
      <c r="F385" s="228" t="s">
        <v>514</v>
      </c>
      <c r="G385" s="225"/>
      <c r="H385" s="227" t="s">
        <v>19</v>
      </c>
      <c r="I385" s="229"/>
      <c r="J385" s="225"/>
      <c r="K385" s="225"/>
      <c r="L385" s="230"/>
      <c r="M385" s="231"/>
      <c r="N385" s="232"/>
      <c r="O385" s="232"/>
      <c r="P385" s="232"/>
      <c r="Q385" s="232"/>
      <c r="R385" s="232"/>
      <c r="S385" s="232"/>
      <c r="T385" s="23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4" t="s">
        <v>168</v>
      </c>
      <c r="AU385" s="234" t="s">
        <v>82</v>
      </c>
      <c r="AV385" s="13" t="s">
        <v>80</v>
      </c>
      <c r="AW385" s="13" t="s">
        <v>34</v>
      </c>
      <c r="AX385" s="13" t="s">
        <v>72</v>
      </c>
      <c r="AY385" s="234" t="s">
        <v>148</v>
      </c>
    </row>
    <row r="386" spans="1:51" s="13" customFormat="1" ht="12">
      <c r="A386" s="13"/>
      <c r="B386" s="224"/>
      <c r="C386" s="225"/>
      <c r="D386" s="226" t="s">
        <v>168</v>
      </c>
      <c r="E386" s="227" t="s">
        <v>19</v>
      </c>
      <c r="F386" s="228" t="s">
        <v>515</v>
      </c>
      <c r="G386" s="225"/>
      <c r="H386" s="227" t="s">
        <v>19</v>
      </c>
      <c r="I386" s="229"/>
      <c r="J386" s="225"/>
      <c r="K386" s="225"/>
      <c r="L386" s="230"/>
      <c r="M386" s="231"/>
      <c r="N386" s="232"/>
      <c r="O386" s="232"/>
      <c r="P386" s="232"/>
      <c r="Q386" s="232"/>
      <c r="R386" s="232"/>
      <c r="S386" s="232"/>
      <c r="T386" s="23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4" t="s">
        <v>168</v>
      </c>
      <c r="AU386" s="234" t="s">
        <v>82</v>
      </c>
      <c r="AV386" s="13" t="s">
        <v>80</v>
      </c>
      <c r="AW386" s="13" t="s">
        <v>34</v>
      </c>
      <c r="AX386" s="13" t="s">
        <v>72</v>
      </c>
      <c r="AY386" s="234" t="s">
        <v>148</v>
      </c>
    </row>
    <row r="387" spans="1:51" s="13" customFormat="1" ht="12">
      <c r="A387" s="13"/>
      <c r="B387" s="224"/>
      <c r="C387" s="225"/>
      <c r="D387" s="226" t="s">
        <v>168</v>
      </c>
      <c r="E387" s="227" t="s">
        <v>19</v>
      </c>
      <c r="F387" s="228" t="s">
        <v>516</v>
      </c>
      <c r="G387" s="225"/>
      <c r="H387" s="227" t="s">
        <v>19</v>
      </c>
      <c r="I387" s="229"/>
      <c r="J387" s="225"/>
      <c r="K387" s="225"/>
      <c r="L387" s="230"/>
      <c r="M387" s="231"/>
      <c r="N387" s="232"/>
      <c r="O387" s="232"/>
      <c r="P387" s="232"/>
      <c r="Q387" s="232"/>
      <c r="R387" s="232"/>
      <c r="S387" s="232"/>
      <c r="T387" s="23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4" t="s">
        <v>168</v>
      </c>
      <c r="AU387" s="234" t="s">
        <v>82</v>
      </c>
      <c r="AV387" s="13" t="s">
        <v>80</v>
      </c>
      <c r="AW387" s="13" t="s">
        <v>34</v>
      </c>
      <c r="AX387" s="13" t="s">
        <v>72</v>
      </c>
      <c r="AY387" s="234" t="s">
        <v>148</v>
      </c>
    </row>
    <row r="388" spans="1:65" s="2" customFormat="1" ht="16.5" customHeight="1">
      <c r="A388" s="40"/>
      <c r="B388" s="41"/>
      <c r="C388" s="268" t="s">
        <v>517</v>
      </c>
      <c r="D388" s="268" t="s">
        <v>279</v>
      </c>
      <c r="E388" s="269" t="s">
        <v>518</v>
      </c>
      <c r="F388" s="270" t="s">
        <v>519</v>
      </c>
      <c r="G388" s="271" t="s">
        <v>153</v>
      </c>
      <c r="H388" s="272">
        <v>1</v>
      </c>
      <c r="I388" s="273"/>
      <c r="J388" s="274">
        <f>ROUND(I388*H388,2)</f>
        <v>0</v>
      </c>
      <c r="K388" s="270" t="s">
        <v>19</v>
      </c>
      <c r="L388" s="275"/>
      <c r="M388" s="276" t="s">
        <v>19</v>
      </c>
      <c r="N388" s="277" t="s">
        <v>43</v>
      </c>
      <c r="O388" s="86"/>
      <c r="P388" s="215">
        <f>O388*H388</f>
        <v>0</v>
      </c>
      <c r="Q388" s="215">
        <v>0.058</v>
      </c>
      <c r="R388" s="215">
        <f>Q388*H388</f>
        <v>0.058</v>
      </c>
      <c r="S388" s="215">
        <v>0</v>
      </c>
      <c r="T388" s="21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7" t="s">
        <v>205</v>
      </c>
      <c r="AT388" s="217" t="s">
        <v>279</v>
      </c>
      <c r="AU388" s="217" t="s">
        <v>82</v>
      </c>
      <c r="AY388" s="19" t="s">
        <v>148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9" t="s">
        <v>80</v>
      </c>
      <c r="BK388" s="218">
        <f>ROUND(I388*H388,2)</f>
        <v>0</v>
      </c>
      <c r="BL388" s="19" t="s">
        <v>155</v>
      </c>
      <c r="BM388" s="217" t="s">
        <v>520</v>
      </c>
    </row>
    <row r="389" spans="1:51" s="14" customFormat="1" ht="12">
      <c r="A389" s="14"/>
      <c r="B389" s="235"/>
      <c r="C389" s="236"/>
      <c r="D389" s="226" t="s">
        <v>168</v>
      </c>
      <c r="E389" s="237" t="s">
        <v>19</v>
      </c>
      <c r="F389" s="238" t="s">
        <v>521</v>
      </c>
      <c r="G389" s="236"/>
      <c r="H389" s="239">
        <v>1</v>
      </c>
      <c r="I389" s="240"/>
      <c r="J389" s="236"/>
      <c r="K389" s="236"/>
      <c r="L389" s="241"/>
      <c r="M389" s="242"/>
      <c r="N389" s="243"/>
      <c r="O389" s="243"/>
      <c r="P389" s="243"/>
      <c r="Q389" s="243"/>
      <c r="R389" s="243"/>
      <c r="S389" s="243"/>
      <c r="T389" s="24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5" t="s">
        <v>168</v>
      </c>
      <c r="AU389" s="245" t="s">
        <v>82</v>
      </c>
      <c r="AV389" s="14" t="s">
        <v>82</v>
      </c>
      <c r="AW389" s="14" t="s">
        <v>34</v>
      </c>
      <c r="AX389" s="14" t="s">
        <v>80</v>
      </c>
      <c r="AY389" s="245" t="s">
        <v>148</v>
      </c>
    </row>
    <row r="390" spans="1:51" s="13" customFormat="1" ht="12">
      <c r="A390" s="13"/>
      <c r="B390" s="224"/>
      <c r="C390" s="225"/>
      <c r="D390" s="226" t="s">
        <v>168</v>
      </c>
      <c r="E390" s="227" t="s">
        <v>19</v>
      </c>
      <c r="F390" s="228" t="s">
        <v>514</v>
      </c>
      <c r="G390" s="225"/>
      <c r="H390" s="227" t="s">
        <v>19</v>
      </c>
      <c r="I390" s="229"/>
      <c r="J390" s="225"/>
      <c r="K390" s="225"/>
      <c r="L390" s="230"/>
      <c r="M390" s="231"/>
      <c r="N390" s="232"/>
      <c r="O390" s="232"/>
      <c r="P390" s="232"/>
      <c r="Q390" s="232"/>
      <c r="R390" s="232"/>
      <c r="S390" s="232"/>
      <c r="T390" s="23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4" t="s">
        <v>168</v>
      </c>
      <c r="AU390" s="234" t="s">
        <v>82</v>
      </c>
      <c r="AV390" s="13" t="s">
        <v>80</v>
      </c>
      <c r="AW390" s="13" t="s">
        <v>34</v>
      </c>
      <c r="AX390" s="13" t="s">
        <v>72</v>
      </c>
      <c r="AY390" s="234" t="s">
        <v>148</v>
      </c>
    </row>
    <row r="391" spans="1:51" s="13" customFormat="1" ht="12">
      <c r="A391" s="13"/>
      <c r="B391" s="224"/>
      <c r="C391" s="225"/>
      <c r="D391" s="226" t="s">
        <v>168</v>
      </c>
      <c r="E391" s="227" t="s">
        <v>19</v>
      </c>
      <c r="F391" s="228" t="s">
        <v>515</v>
      </c>
      <c r="G391" s="225"/>
      <c r="H391" s="227" t="s">
        <v>19</v>
      </c>
      <c r="I391" s="229"/>
      <c r="J391" s="225"/>
      <c r="K391" s="225"/>
      <c r="L391" s="230"/>
      <c r="M391" s="231"/>
      <c r="N391" s="232"/>
      <c r="O391" s="232"/>
      <c r="P391" s="232"/>
      <c r="Q391" s="232"/>
      <c r="R391" s="232"/>
      <c r="S391" s="232"/>
      <c r="T391" s="23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4" t="s">
        <v>168</v>
      </c>
      <c r="AU391" s="234" t="s">
        <v>82</v>
      </c>
      <c r="AV391" s="13" t="s">
        <v>80</v>
      </c>
      <c r="AW391" s="13" t="s">
        <v>34</v>
      </c>
      <c r="AX391" s="13" t="s">
        <v>72</v>
      </c>
      <c r="AY391" s="234" t="s">
        <v>148</v>
      </c>
    </row>
    <row r="392" spans="1:51" s="13" customFormat="1" ht="12">
      <c r="A392" s="13"/>
      <c r="B392" s="224"/>
      <c r="C392" s="225"/>
      <c r="D392" s="226" t="s">
        <v>168</v>
      </c>
      <c r="E392" s="227" t="s">
        <v>19</v>
      </c>
      <c r="F392" s="228" t="s">
        <v>516</v>
      </c>
      <c r="G392" s="225"/>
      <c r="H392" s="227" t="s">
        <v>19</v>
      </c>
      <c r="I392" s="229"/>
      <c r="J392" s="225"/>
      <c r="K392" s="225"/>
      <c r="L392" s="230"/>
      <c r="M392" s="231"/>
      <c r="N392" s="232"/>
      <c r="O392" s="232"/>
      <c r="P392" s="232"/>
      <c r="Q392" s="232"/>
      <c r="R392" s="232"/>
      <c r="S392" s="232"/>
      <c r="T392" s="23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4" t="s">
        <v>168</v>
      </c>
      <c r="AU392" s="234" t="s">
        <v>82</v>
      </c>
      <c r="AV392" s="13" t="s">
        <v>80</v>
      </c>
      <c r="AW392" s="13" t="s">
        <v>34</v>
      </c>
      <c r="AX392" s="13" t="s">
        <v>72</v>
      </c>
      <c r="AY392" s="234" t="s">
        <v>148</v>
      </c>
    </row>
    <row r="393" spans="1:65" s="2" customFormat="1" ht="21.75" customHeight="1">
      <c r="A393" s="40"/>
      <c r="B393" s="41"/>
      <c r="C393" s="206" t="s">
        <v>522</v>
      </c>
      <c r="D393" s="206" t="s">
        <v>150</v>
      </c>
      <c r="E393" s="207" t="s">
        <v>523</v>
      </c>
      <c r="F393" s="208" t="s">
        <v>524</v>
      </c>
      <c r="G393" s="209" t="s">
        <v>153</v>
      </c>
      <c r="H393" s="210">
        <v>2</v>
      </c>
      <c r="I393" s="211"/>
      <c r="J393" s="212">
        <f>ROUND(I393*H393,2)</f>
        <v>0</v>
      </c>
      <c r="K393" s="208" t="s">
        <v>154</v>
      </c>
      <c r="L393" s="46"/>
      <c r="M393" s="213" t="s">
        <v>19</v>
      </c>
      <c r="N393" s="214" t="s">
        <v>43</v>
      </c>
      <c r="O393" s="86"/>
      <c r="P393" s="215">
        <f>O393*H393</f>
        <v>0</v>
      </c>
      <c r="Q393" s="215">
        <v>0</v>
      </c>
      <c r="R393" s="215">
        <f>Q393*H393</f>
        <v>0</v>
      </c>
      <c r="S393" s="215">
        <v>0</v>
      </c>
      <c r="T393" s="216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7" t="s">
        <v>155</v>
      </c>
      <c r="AT393" s="217" t="s">
        <v>150</v>
      </c>
      <c r="AU393" s="217" t="s">
        <v>82</v>
      </c>
      <c r="AY393" s="19" t="s">
        <v>148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9" t="s">
        <v>80</v>
      </c>
      <c r="BK393" s="218">
        <f>ROUND(I393*H393,2)</f>
        <v>0</v>
      </c>
      <c r="BL393" s="19" t="s">
        <v>155</v>
      </c>
      <c r="BM393" s="217" t="s">
        <v>525</v>
      </c>
    </row>
    <row r="394" spans="1:47" s="2" customFormat="1" ht="12">
      <c r="A394" s="40"/>
      <c r="B394" s="41"/>
      <c r="C394" s="42"/>
      <c r="D394" s="219" t="s">
        <v>157</v>
      </c>
      <c r="E394" s="42"/>
      <c r="F394" s="220" t="s">
        <v>526</v>
      </c>
      <c r="G394" s="42"/>
      <c r="H394" s="42"/>
      <c r="I394" s="221"/>
      <c r="J394" s="42"/>
      <c r="K394" s="42"/>
      <c r="L394" s="46"/>
      <c r="M394" s="222"/>
      <c r="N394" s="223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157</v>
      </c>
      <c r="AU394" s="19" t="s">
        <v>82</v>
      </c>
    </row>
    <row r="395" spans="1:51" s="14" customFormat="1" ht="12">
      <c r="A395" s="14"/>
      <c r="B395" s="235"/>
      <c r="C395" s="236"/>
      <c r="D395" s="226" t="s">
        <v>168</v>
      </c>
      <c r="E395" s="237" t="s">
        <v>19</v>
      </c>
      <c r="F395" s="238" t="s">
        <v>527</v>
      </c>
      <c r="G395" s="236"/>
      <c r="H395" s="239">
        <v>2</v>
      </c>
      <c r="I395" s="240"/>
      <c r="J395" s="236"/>
      <c r="K395" s="236"/>
      <c r="L395" s="241"/>
      <c r="M395" s="242"/>
      <c r="N395" s="243"/>
      <c r="O395" s="243"/>
      <c r="P395" s="243"/>
      <c r="Q395" s="243"/>
      <c r="R395" s="243"/>
      <c r="S395" s="243"/>
      <c r="T395" s="24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5" t="s">
        <v>168</v>
      </c>
      <c r="AU395" s="245" t="s">
        <v>82</v>
      </c>
      <c r="AV395" s="14" t="s">
        <v>82</v>
      </c>
      <c r="AW395" s="14" t="s">
        <v>34</v>
      </c>
      <c r="AX395" s="14" t="s">
        <v>80</v>
      </c>
      <c r="AY395" s="245" t="s">
        <v>148</v>
      </c>
    </row>
    <row r="396" spans="1:65" s="2" customFormat="1" ht="16.5" customHeight="1">
      <c r="A396" s="40"/>
      <c r="B396" s="41"/>
      <c r="C396" s="268" t="s">
        <v>528</v>
      </c>
      <c r="D396" s="268" t="s">
        <v>279</v>
      </c>
      <c r="E396" s="269" t="s">
        <v>529</v>
      </c>
      <c r="F396" s="270" t="s">
        <v>530</v>
      </c>
      <c r="G396" s="271" t="s">
        <v>153</v>
      </c>
      <c r="H396" s="272">
        <v>1</v>
      </c>
      <c r="I396" s="273"/>
      <c r="J396" s="274">
        <f>ROUND(I396*H396,2)</f>
        <v>0</v>
      </c>
      <c r="K396" s="270" t="s">
        <v>19</v>
      </c>
      <c r="L396" s="275"/>
      <c r="M396" s="276" t="s">
        <v>19</v>
      </c>
      <c r="N396" s="277" t="s">
        <v>43</v>
      </c>
      <c r="O396" s="86"/>
      <c r="P396" s="215">
        <f>O396*H396</f>
        <v>0</v>
      </c>
      <c r="Q396" s="215">
        <v>0.073</v>
      </c>
      <c r="R396" s="215">
        <f>Q396*H396</f>
        <v>0.073</v>
      </c>
      <c r="S396" s="215">
        <v>0</v>
      </c>
      <c r="T396" s="216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17" t="s">
        <v>205</v>
      </c>
      <c r="AT396" s="217" t="s">
        <v>279</v>
      </c>
      <c r="AU396" s="217" t="s">
        <v>82</v>
      </c>
      <c r="AY396" s="19" t="s">
        <v>148</v>
      </c>
      <c r="BE396" s="218">
        <f>IF(N396="základní",J396,0)</f>
        <v>0</v>
      </c>
      <c r="BF396" s="218">
        <f>IF(N396="snížená",J396,0)</f>
        <v>0</v>
      </c>
      <c r="BG396" s="218">
        <f>IF(N396="zákl. přenesená",J396,0)</f>
        <v>0</v>
      </c>
      <c r="BH396" s="218">
        <f>IF(N396="sníž. přenesená",J396,0)</f>
        <v>0</v>
      </c>
      <c r="BI396" s="218">
        <f>IF(N396="nulová",J396,0)</f>
        <v>0</v>
      </c>
      <c r="BJ396" s="19" t="s">
        <v>80</v>
      </c>
      <c r="BK396" s="218">
        <f>ROUND(I396*H396,2)</f>
        <v>0</v>
      </c>
      <c r="BL396" s="19" t="s">
        <v>155</v>
      </c>
      <c r="BM396" s="217" t="s">
        <v>531</v>
      </c>
    </row>
    <row r="397" spans="1:51" s="14" customFormat="1" ht="12">
      <c r="A397" s="14"/>
      <c r="B397" s="235"/>
      <c r="C397" s="236"/>
      <c r="D397" s="226" t="s">
        <v>168</v>
      </c>
      <c r="E397" s="237" t="s">
        <v>19</v>
      </c>
      <c r="F397" s="238" t="s">
        <v>532</v>
      </c>
      <c r="G397" s="236"/>
      <c r="H397" s="239">
        <v>1</v>
      </c>
      <c r="I397" s="240"/>
      <c r="J397" s="236"/>
      <c r="K397" s="236"/>
      <c r="L397" s="241"/>
      <c r="M397" s="242"/>
      <c r="N397" s="243"/>
      <c r="O397" s="243"/>
      <c r="P397" s="243"/>
      <c r="Q397" s="243"/>
      <c r="R397" s="243"/>
      <c r="S397" s="243"/>
      <c r="T397" s="24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5" t="s">
        <v>168</v>
      </c>
      <c r="AU397" s="245" t="s">
        <v>82</v>
      </c>
      <c r="AV397" s="14" t="s">
        <v>82</v>
      </c>
      <c r="AW397" s="14" t="s">
        <v>34</v>
      </c>
      <c r="AX397" s="14" t="s">
        <v>80</v>
      </c>
      <c r="AY397" s="245" t="s">
        <v>148</v>
      </c>
    </row>
    <row r="398" spans="1:51" s="13" customFormat="1" ht="12">
      <c r="A398" s="13"/>
      <c r="B398" s="224"/>
      <c r="C398" s="225"/>
      <c r="D398" s="226" t="s">
        <v>168</v>
      </c>
      <c r="E398" s="227" t="s">
        <v>19</v>
      </c>
      <c r="F398" s="228" t="s">
        <v>533</v>
      </c>
      <c r="G398" s="225"/>
      <c r="H398" s="227" t="s">
        <v>19</v>
      </c>
      <c r="I398" s="229"/>
      <c r="J398" s="225"/>
      <c r="K398" s="225"/>
      <c r="L398" s="230"/>
      <c r="M398" s="231"/>
      <c r="N398" s="232"/>
      <c r="O398" s="232"/>
      <c r="P398" s="232"/>
      <c r="Q398" s="232"/>
      <c r="R398" s="232"/>
      <c r="S398" s="232"/>
      <c r="T398" s="23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4" t="s">
        <v>168</v>
      </c>
      <c r="AU398" s="234" t="s">
        <v>82</v>
      </c>
      <c r="AV398" s="13" t="s">
        <v>80</v>
      </c>
      <c r="AW398" s="13" t="s">
        <v>34</v>
      </c>
      <c r="AX398" s="13" t="s">
        <v>72</v>
      </c>
      <c r="AY398" s="234" t="s">
        <v>148</v>
      </c>
    </row>
    <row r="399" spans="1:51" s="13" customFormat="1" ht="12">
      <c r="A399" s="13"/>
      <c r="B399" s="224"/>
      <c r="C399" s="225"/>
      <c r="D399" s="226" t="s">
        <v>168</v>
      </c>
      <c r="E399" s="227" t="s">
        <v>19</v>
      </c>
      <c r="F399" s="228" t="s">
        <v>534</v>
      </c>
      <c r="G399" s="225"/>
      <c r="H399" s="227" t="s">
        <v>19</v>
      </c>
      <c r="I399" s="229"/>
      <c r="J399" s="225"/>
      <c r="K399" s="225"/>
      <c r="L399" s="230"/>
      <c r="M399" s="231"/>
      <c r="N399" s="232"/>
      <c r="O399" s="232"/>
      <c r="P399" s="232"/>
      <c r="Q399" s="232"/>
      <c r="R399" s="232"/>
      <c r="S399" s="232"/>
      <c r="T399" s="23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4" t="s">
        <v>168</v>
      </c>
      <c r="AU399" s="234" t="s">
        <v>82</v>
      </c>
      <c r="AV399" s="13" t="s">
        <v>80</v>
      </c>
      <c r="AW399" s="13" t="s">
        <v>34</v>
      </c>
      <c r="AX399" s="13" t="s">
        <v>72</v>
      </c>
      <c r="AY399" s="234" t="s">
        <v>148</v>
      </c>
    </row>
    <row r="400" spans="1:51" s="13" customFormat="1" ht="12">
      <c r="A400" s="13"/>
      <c r="B400" s="224"/>
      <c r="C400" s="225"/>
      <c r="D400" s="226" t="s">
        <v>168</v>
      </c>
      <c r="E400" s="227" t="s">
        <v>19</v>
      </c>
      <c r="F400" s="228" t="s">
        <v>515</v>
      </c>
      <c r="G400" s="225"/>
      <c r="H400" s="227" t="s">
        <v>19</v>
      </c>
      <c r="I400" s="229"/>
      <c r="J400" s="225"/>
      <c r="K400" s="225"/>
      <c r="L400" s="230"/>
      <c r="M400" s="231"/>
      <c r="N400" s="232"/>
      <c r="O400" s="232"/>
      <c r="P400" s="232"/>
      <c r="Q400" s="232"/>
      <c r="R400" s="232"/>
      <c r="S400" s="232"/>
      <c r="T400" s="23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4" t="s">
        <v>168</v>
      </c>
      <c r="AU400" s="234" t="s">
        <v>82</v>
      </c>
      <c r="AV400" s="13" t="s">
        <v>80</v>
      </c>
      <c r="AW400" s="13" t="s">
        <v>34</v>
      </c>
      <c r="AX400" s="13" t="s">
        <v>72</v>
      </c>
      <c r="AY400" s="234" t="s">
        <v>148</v>
      </c>
    </row>
    <row r="401" spans="1:51" s="13" customFormat="1" ht="12">
      <c r="A401" s="13"/>
      <c r="B401" s="224"/>
      <c r="C401" s="225"/>
      <c r="D401" s="226" t="s">
        <v>168</v>
      </c>
      <c r="E401" s="227" t="s">
        <v>19</v>
      </c>
      <c r="F401" s="228" t="s">
        <v>516</v>
      </c>
      <c r="G401" s="225"/>
      <c r="H401" s="227" t="s">
        <v>19</v>
      </c>
      <c r="I401" s="229"/>
      <c r="J401" s="225"/>
      <c r="K401" s="225"/>
      <c r="L401" s="230"/>
      <c r="M401" s="231"/>
      <c r="N401" s="232"/>
      <c r="O401" s="232"/>
      <c r="P401" s="232"/>
      <c r="Q401" s="232"/>
      <c r="R401" s="232"/>
      <c r="S401" s="232"/>
      <c r="T401" s="23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4" t="s">
        <v>168</v>
      </c>
      <c r="AU401" s="234" t="s">
        <v>82</v>
      </c>
      <c r="AV401" s="13" t="s">
        <v>80</v>
      </c>
      <c r="AW401" s="13" t="s">
        <v>34</v>
      </c>
      <c r="AX401" s="13" t="s">
        <v>72</v>
      </c>
      <c r="AY401" s="234" t="s">
        <v>148</v>
      </c>
    </row>
    <row r="402" spans="1:65" s="2" customFormat="1" ht="16.5" customHeight="1">
      <c r="A402" s="40"/>
      <c r="B402" s="41"/>
      <c r="C402" s="268" t="s">
        <v>535</v>
      </c>
      <c r="D402" s="268" t="s">
        <v>279</v>
      </c>
      <c r="E402" s="269" t="s">
        <v>536</v>
      </c>
      <c r="F402" s="270" t="s">
        <v>537</v>
      </c>
      <c r="G402" s="271" t="s">
        <v>153</v>
      </c>
      <c r="H402" s="272">
        <v>1</v>
      </c>
      <c r="I402" s="273"/>
      <c r="J402" s="274">
        <f>ROUND(I402*H402,2)</f>
        <v>0</v>
      </c>
      <c r="K402" s="270" t="s">
        <v>19</v>
      </c>
      <c r="L402" s="275"/>
      <c r="M402" s="276" t="s">
        <v>19</v>
      </c>
      <c r="N402" s="277" t="s">
        <v>43</v>
      </c>
      <c r="O402" s="86"/>
      <c r="P402" s="215">
        <f>O402*H402</f>
        <v>0</v>
      </c>
      <c r="Q402" s="215">
        <v>0.066</v>
      </c>
      <c r="R402" s="215">
        <f>Q402*H402</f>
        <v>0.066</v>
      </c>
      <c r="S402" s="215">
        <v>0</v>
      </c>
      <c r="T402" s="216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17" t="s">
        <v>205</v>
      </c>
      <c r="AT402" s="217" t="s">
        <v>279</v>
      </c>
      <c r="AU402" s="217" t="s">
        <v>82</v>
      </c>
      <c r="AY402" s="19" t="s">
        <v>148</v>
      </c>
      <c r="BE402" s="218">
        <f>IF(N402="základní",J402,0)</f>
        <v>0</v>
      </c>
      <c r="BF402" s="218">
        <f>IF(N402="snížená",J402,0)</f>
        <v>0</v>
      </c>
      <c r="BG402" s="218">
        <f>IF(N402="zákl. přenesená",J402,0)</f>
        <v>0</v>
      </c>
      <c r="BH402" s="218">
        <f>IF(N402="sníž. přenesená",J402,0)</f>
        <v>0</v>
      </c>
      <c r="BI402" s="218">
        <f>IF(N402="nulová",J402,0)</f>
        <v>0</v>
      </c>
      <c r="BJ402" s="19" t="s">
        <v>80</v>
      </c>
      <c r="BK402" s="218">
        <f>ROUND(I402*H402,2)</f>
        <v>0</v>
      </c>
      <c r="BL402" s="19" t="s">
        <v>155</v>
      </c>
      <c r="BM402" s="217" t="s">
        <v>538</v>
      </c>
    </row>
    <row r="403" spans="1:51" s="14" customFormat="1" ht="12">
      <c r="A403" s="14"/>
      <c r="B403" s="235"/>
      <c r="C403" s="236"/>
      <c r="D403" s="226" t="s">
        <v>168</v>
      </c>
      <c r="E403" s="237" t="s">
        <v>19</v>
      </c>
      <c r="F403" s="238" t="s">
        <v>539</v>
      </c>
      <c r="G403" s="236"/>
      <c r="H403" s="239">
        <v>1</v>
      </c>
      <c r="I403" s="240"/>
      <c r="J403" s="236"/>
      <c r="K403" s="236"/>
      <c r="L403" s="241"/>
      <c r="M403" s="242"/>
      <c r="N403" s="243"/>
      <c r="O403" s="243"/>
      <c r="P403" s="243"/>
      <c r="Q403" s="243"/>
      <c r="R403" s="243"/>
      <c r="S403" s="243"/>
      <c r="T403" s="24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5" t="s">
        <v>168</v>
      </c>
      <c r="AU403" s="245" t="s">
        <v>82</v>
      </c>
      <c r="AV403" s="14" t="s">
        <v>82</v>
      </c>
      <c r="AW403" s="14" t="s">
        <v>34</v>
      </c>
      <c r="AX403" s="14" t="s">
        <v>80</v>
      </c>
      <c r="AY403" s="245" t="s">
        <v>148</v>
      </c>
    </row>
    <row r="404" spans="1:51" s="13" customFormat="1" ht="12">
      <c r="A404" s="13"/>
      <c r="B404" s="224"/>
      <c r="C404" s="225"/>
      <c r="D404" s="226" t="s">
        <v>168</v>
      </c>
      <c r="E404" s="227" t="s">
        <v>19</v>
      </c>
      <c r="F404" s="228" t="s">
        <v>533</v>
      </c>
      <c r="G404" s="225"/>
      <c r="H404" s="227" t="s">
        <v>19</v>
      </c>
      <c r="I404" s="229"/>
      <c r="J404" s="225"/>
      <c r="K404" s="225"/>
      <c r="L404" s="230"/>
      <c r="M404" s="231"/>
      <c r="N404" s="232"/>
      <c r="O404" s="232"/>
      <c r="P404" s="232"/>
      <c r="Q404" s="232"/>
      <c r="R404" s="232"/>
      <c r="S404" s="232"/>
      <c r="T404" s="23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4" t="s">
        <v>168</v>
      </c>
      <c r="AU404" s="234" t="s">
        <v>82</v>
      </c>
      <c r="AV404" s="13" t="s">
        <v>80</v>
      </c>
      <c r="AW404" s="13" t="s">
        <v>34</v>
      </c>
      <c r="AX404" s="13" t="s">
        <v>72</v>
      </c>
      <c r="AY404" s="234" t="s">
        <v>148</v>
      </c>
    </row>
    <row r="405" spans="1:51" s="13" customFormat="1" ht="12">
      <c r="A405" s="13"/>
      <c r="B405" s="224"/>
      <c r="C405" s="225"/>
      <c r="D405" s="226" t="s">
        <v>168</v>
      </c>
      <c r="E405" s="227" t="s">
        <v>19</v>
      </c>
      <c r="F405" s="228" t="s">
        <v>540</v>
      </c>
      <c r="G405" s="225"/>
      <c r="H405" s="227" t="s">
        <v>19</v>
      </c>
      <c r="I405" s="229"/>
      <c r="J405" s="225"/>
      <c r="K405" s="225"/>
      <c r="L405" s="230"/>
      <c r="M405" s="231"/>
      <c r="N405" s="232"/>
      <c r="O405" s="232"/>
      <c r="P405" s="232"/>
      <c r="Q405" s="232"/>
      <c r="R405" s="232"/>
      <c r="S405" s="232"/>
      <c r="T405" s="23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4" t="s">
        <v>168</v>
      </c>
      <c r="AU405" s="234" t="s">
        <v>82</v>
      </c>
      <c r="AV405" s="13" t="s">
        <v>80</v>
      </c>
      <c r="AW405" s="13" t="s">
        <v>34</v>
      </c>
      <c r="AX405" s="13" t="s">
        <v>72</v>
      </c>
      <c r="AY405" s="234" t="s">
        <v>148</v>
      </c>
    </row>
    <row r="406" spans="1:51" s="13" customFormat="1" ht="12">
      <c r="A406" s="13"/>
      <c r="B406" s="224"/>
      <c r="C406" s="225"/>
      <c r="D406" s="226" t="s">
        <v>168</v>
      </c>
      <c r="E406" s="227" t="s">
        <v>19</v>
      </c>
      <c r="F406" s="228" t="s">
        <v>541</v>
      </c>
      <c r="G406" s="225"/>
      <c r="H406" s="227" t="s">
        <v>19</v>
      </c>
      <c r="I406" s="229"/>
      <c r="J406" s="225"/>
      <c r="K406" s="225"/>
      <c r="L406" s="230"/>
      <c r="M406" s="231"/>
      <c r="N406" s="232"/>
      <c r="O406" s="232"/>
      <c r="P406" s="232"/>
      <c r="Q406" s="232"/>
      <c r="R406" s="232"/>
      <c r="S406" s="232"/>
      <c r="T406" s="23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4" t="s">
        <v>168</v>
      </c>
      <c r="AU406" s="234" t="s">
        <v>82</v>
      </c>
      <c r="AV406" s="13" t="s">
        <v>80</v>
      </c>
      <c r="AW406" s="13" t="s">
        <v>34</v>
      </c>
      <c r="AX406" s="13" t="s">
        <v>72</v>
      </c>
      <c r="AY406" s="234" t="s">
        <v>148</v>
      </c>
    </row>
    <row r="407" spans="1:51" s="13" customFormat="1" ht="12">
      <c r="A407" s="13"/>
      <c r="B407" s="224"/>
      <c r="C407" s="225"/>
      <c r="D407" s="226" t="s">
        <v>168</v>
      </c>
      <c r="E407" s="227" t="s">
        <v>19</v>
      </c>
      <c r="F407" s="228" t="s">
        <v>542</v>
      </c>
      <c r="G407" s="225"/>
      <c r="H407" s="227" t="s">
        <v>19</v>
      </c>
      <c r="I407" s="229"/>
      <c r="J407" s="225"/>
      <c r="K407" s="225"/>
      <c r="L407" s="230"/>
      <c r="M407" s="231"/>
      <c r="N407" s="232"/>
      <c r="O407" s="232"/>
      <c r="P407" s="232"/>
      <c r="Q407" s="232"/>
      <c r="R407" s="232"/>
      <c r="S407" s="232"/>
      <c r="T407" s="23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4" t="s">
        <v>168</v>
      </c>
      <c r="AU407" s="234" t="s">
        <v>82</v>
      </c>
      <c r="AV407" s="13" t="s">
        <v>80</v>
      </c>
      <c r="AW407" s="13" t="s">
        <v>34</v>
      </c>
      <c r="AX407" s="13" t="s">
        <v>72</v>
      </c>
      <c r="AY407" s="234" t="s">
        <v>148</v>
      </c>
    </row>
    <row r="408" spans="1:51" s="13" customFormat="1" ht="12">
      <c r="A408" s="13"/>
      <c r="B408" s="224"/>
      <c r="C408" s="225"/>
      <c r="D408" s="226" t="s">
        <v>168</v>
      </c>
      <c r="E408" s="227" t="s">
        <v>19</v>
      </c>
      <c r="F408" s="228" t="s">
        <v>515</v>
      </c>
      <c r="G408" s="225"/>
      <c r="H408" s="227" t="s">
        <v>19</v>
      </c>
      <c r="I408" s="229"/>
      <c r="J408" s="225"/>
      <c r="K408" s="225"/>
      <c r="L408" s="230"/>
      <c r="M408" s="231"/>
      <c r="N408" s="232"/>
      <c r="O408" s="232"/>
      <c r="P408" s="232"/>
      <c r="Q408" s="232"/>
      <c r="R408" s="232"/>
      <c r="S408" s="232"/>
      <c r="T408" s="23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4" t="s">
        <v>168</v>
      </c>
      <c r="AU408" s="234" t="s">
        <v>82</v>
      </c>
      <c r="AV408" s="13" t="s">
        <v>80</v>
      </c>
      <c r="AW408" s="13" t="s">
        <v>34</v>
      </c>
      <c r="AX408" s="13" t="s">
        <v>72</v>
      </c>
      <c r="AY408" s="234" t="s">
        <v>148</v>
      </c>
    </row>
    <row r="409" spans="1:51" s="13" customFormat="1" ht="12">
      <c r="A409" s="13"/>
      <c r="B409" s="224"/>
      <c r="C409" s="225"/>
      <c r="D409" s="226" t="s">
        <v>168</v>
      </c>
      <c r="E409" s="227" t="s">
        <v>19</v>
      </c>
      <c r="F409" s="228" t="s">
        <v>516</v>
      </c>
      <c r="G409" s="225"/>
      <c r="H409" s="227" t="s">
        <v>19</v>
      </c>
      <c r="I409" s="229"/>
      <c r="J409" s="225"/>
      <c r="K409" s="225"/>
      <c r="L409" s="230"/>
      <c r="M409" s="231"/>
      <c r="N409" s="232"/>
      <c r="O409" s="232"/>
      <c r="P409" s="232"/>
      <c r="Q409" s="232"/>
      <c r="R409" s="232"/>
      <c r="S409" s="232"/>
      <c r="T409" s="23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4" t="s">
        <v>168</v>
      </c>
      <c r="AU409" s="234" t="s">
        <v>82</v>
      </c>
      <c r="AV409" s="13" t="s">
        <v>80</v>
      </c>
      <c r="AW409" s="13" t="s">
        <v>34</v>
      </c>
      <c r="AX409" s="13" t="s">
        <v>72</v>
      </c>
      <c r="AY409" s="234" t="s">
        <v>148</v>
      </c>
    </row>
    <row r="410" spans="1:63" s="12" customFormat="1" ht="22.8" customHeight="1">
      <c r="A410" s="12"/>
      <c r="B410" s="190"/>
      <c r="C410" s="191"/>
      <c r="D410" s="192" t="s">
        <v>71</v>
      </c>
      <c r="E410" s="204" t="s">
        <v>155</v>
      </c>
      <c r="F410" s="204" t="s">
        <v>543</v>
      </c>
      <c r="G410" s="191"/>
      <c r="H410" s="191"/>
      <c r="I410" s="194"/>
      <c r="J410" s="205">
        <f>BK410</f>
        <v>0</v>
      </c>
      <c r="K410" s="191"/>
      <c r="L410" s="196"/>
      <c r="M410" s="197"/>
      <c r="N410" s="198"/>
      <c r="O410" s="198"/>
      <c r="P410" s="199">
        <f>SUM(P411:P469)</f>
        <v>0</v>
      </c>
      <c r="Q410" s="198"/>
      <c r="R410" s="199">
        <f>SUM(R411:R469)</f>
        <v>26.92164323</v>
      </c>
      <c r="S410" s="198"/>
      <c r="T410" s="200">
        <f>SUM(T411:T469)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01" t="s">
        <v>80</v>
      </c>
      <c r="AT410" s="202" t="s">
        <v>71</v>
      </c>
      <c r="AU410" s="202" t="s">
        <v>80</v>
      </c>
      <c r="AY410" s="201" t="s">
        <v>148</v>
      </c>
      <c r="BK410" s="203">
        <f>SUM(BK411:BK469)</f>
        <v>0</v>
      </c>
    </row>
    <row r="411" spans="1:65" s="2" customFormat="1" ht="24.15" customHeight="1">
      <c r="A411" s="40"/>
      <c r="B411" s="41"/>
      <c r="C411" s="206" t="s">
        <v>544</v>
      </c>
      <c r="D411" s="206" t="s">
        <v>150</v>
      </c>
      <c r="E411" s="207" t="s">
        <v>545</v>
      </c>
      <c r="F411" s="208" t="s">
        <v>546</v>
      </c>
      <c r="G411" s="209" t="s">
        <v>166</v>
      </c>
      <c r="H411" s="210">
        <v>0.37</v>
      </c>
      <c r="I411" s="211"/>
      <c r="J411" s="212">
        <f>ROUND(I411*H411,2)</f>
        <v>0</v>
      </c>
      <c r="K411" s="208" t="s">
        <v>154</v>
      </c>
      <c r="L411" s="46"/>
      <c r="M411" s="213" t="s">
        <v>19</v>
      </c>
      <c r="N411" s="214" t="s">
        <v>43</v>
      </c>
      <c r="O411" s="86"/>
      <c r="P411" s="215">
        <f>O411*H411</f>
        <v>0</v>
      </c>
      <c r="Q411" s="215">
        <v>0.27224</v>
      </c>
      <c r="R411" s="215">
        <f>Q411*H411</f>
        <v>0.1007288</v>
      </c>
      <c r="S411" s="215">
        <v>0</v>
      </c>
      <c r="T411" s="216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17" t="s">
        <v>155</v>
      </c>
      <c r="AT411" s="217" t="s">
        <v>150</v>
      </c>
      <c r="AU411" s="217" t="s">
        <v>82</v>
      </c>
      <c r="AY411" s="19" t="s">
        <v>148</v>
      </c>
      <c r="BE411" s="218">
        <f>IF(N411="základní",J411,0)</f>
        <v>0</v>
      </c>
      <c r="BF411" s="218">
        <f>IF(N411="snížená",J411,0)</f>
        <v>0</v>
      </c>
      <c r="BG411" s="218">
        <f>IF(N411="zákl. přenesená",J411,0)</f>
        <v>0</v>
      </c>
      <c r="BH411" s="218">
        <f>IF(N411="sníž. přenesená",J411,0)</f>
        <v>0</v>
      </c>
      <c r="BI411" s="218">
        <f>IF(N411="nulová",J411,0)</f>
        <v>0</v>
      </c>
      <c r="BJ411" s="19" t="s">
        <v>80</v>
      </c>
      <c r="BK411" s="218">
        <f>ROUND(I411*H411,2)</f>
        <v>0</v>
      </c>
      <c r="BL411" s="19" t="s">
        <v>155</v>
      </c>
      <c r="BM411" s="217" t="s">
        <v>547</v>
      </c>
    </row>
    <row r="412" spans="1:47" s="2" customFormat="1" ht="12">
      <c r="A412" s="40"/>
      <c r="B412" s="41"/>
      <c r="C412" s="42"/>
      <c r="D412" s="219" t="s">
        <v>157</v>
      </c>
      <c r="E412" s="42"/>
      <c r="F412" s="220" t="s">
        <v>548</v>
      </c>
      <c r="G412" s="42"/>
      <c r="H412" s="42"/>
      <c r="I412" s="221"/>
      <c r="J412" s="42"/>
      <c r="K412" s="42"/>
      <c r="L412" s="46"/>
      <c r="M412" s="222"/>
      <c r="N412" s="223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157</v>
      </c>
      <c r="AU412" s="19" t="s">
        <v>82</v>
      </c>
    </row>
    <row r="413" spans="1:51" s="14" customFormat="1" ht="12">
      <c r="A413" s="14"/>
      <c r="B413" s="235"/>
      <c r="C413" s="236"/>
      <c r="D413" s="226" t="s">
        <v>168</v>
      </c>
      <c r="E413" s="237" t="s">
        <v>19</v>
      </c>
      <c r="F413" s="238" t="s">
        <v>549</v>
      </c>
      <c r="G413" s="236"/>
      <c r="H413" s="239">
        <v>0.37</v>
      </c>
      <c r="I413" s="240"/>
      <c r="J413" s="236"/>
      <c r="K413" s="236"/>
      <c r="L413" s="241"/>
      <c r="M413" s="242"/>
      <c r="N413" s="243"/>
      <c r="O413" s="243"/>
      <c r="P413" s="243"/>
      <c r="Q413" s="243"/>
      <c r="R413" s="243"/>
      <c r="S413" s="243"/>
      <c r="T413" s="24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5" t="s">
        <v>168</v>
      </c>
      <c r="AU413" s="245" t="s">
        <v>82</v>
      </c>
      <c r="AV413" s="14" t="s">
        <v>82</v>
      </c>
      <c r="AW413" s="14" t="s">
        <v>34</v>
      </c>
      <c r="AX413" s="14" t="s">
        <v>80</v>
      </c>
      <c r="AY413" s="245" t="s">
        <v>148</v>
      </c>
    </row>
    <row r="414" spans="1:65" s="2" customFormat="1" ht="16.5" customHeight="1">
      <c r="A414" s="40"/>
      <c r="B414" s="41"/>
      <c r="C414" s="206" t="s">
        <v>550</v>
      </c>
      <c r="D414" s="206" t="s">
        <v>150</v>
      </c>
      <c r="E414" s="207" t="s">
        <v>551</v>
      </c>
      <c r="F414" s="208" t="s">
        <v>552</v>
      </c>
      <c r="G414" s="209" t="s">
        <v>187</v>
      </c>
      <c r="H414" s="210">
        <v>6.067</v>
      </c>
      <c r="I414" s="211"/>
      <c r="J414" s="212">
        <f>ROUND(I414*H414,2)</f>
        <v>0</v>
      </c>
      <c r="K414" s="208" t="s">
        <v>154</v>
      </c>
      <c r="L414" s="46"/>
      <c r="M414" s="213" t="s">
        <v>19</v>
      </c>
      <c r="N414" s="214" t="s">
        <v>43</v>
      </c>
      <c r="O414" s="86"/>
      <c r="P414" s="215">
        <f>O414*H414</f>
        <v>0</v>
      </c>
      <c r="Q414" s="215">
        <v>2.4534</v>
      </c>
      <c r="R414" s="215">
        <f>Q414*H414</f>
        <v>14.884777799999998</v>
      </c>
      <c r="S414" s="215">
        <v>0</v>
      </c>
      <c r="T414" s="216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17" t="s">
        <v>155</v>
      </c>
      <c r="AT414" s="217" t="s">
        <v>150</v>
      </c>
      <c r="AU414" s="217" t="s">
        <v>82</v>
      </c>
      <c r="AY414" s="19" t="s">
        <v>148</v>
      </c>
      <c r="BE414" s="218">
        <f>IF(N414="základní",J414,0)</f>
        <v>0</v>
      </c>
      <c r="BF414" s="218">
        <f>IF(N414="snížená",J414,0)</f>
        <v>0</v>
      </c>
      <c r="BG414" s="218">
        <f>IF(N414="zákl. přenesená",J414,0)</f>
        <v>0</v>
      </c>
      <c r="BH414" s="218">
        <f>IF(N414="sníž. přenesená",J414,0)</f>
        <v>0</v>
      </c>
      <c r="BI414" s="218">
        <f>IF(N414="nulová",J414,0)</f>
        <v>0</v>
      </c>
      <c r="BJ414" s="19" t="s">
        <v>80</v>
      </c>
      <c r="BK414" s="218">
        <f>ROUND(I414*H414,2)</f>
        <v>0</v>
      </c>
      <c r="BL414" s="19" t="s">
        <v>155</v>
      </c>
      <c r="BM414" s="217" t="s">
        <v>553</v>
      </c>
    </row>
    <row r="415" spans="1:47" s="2" customFormat="1" ht="12">
      <c r="A415" s="40"/>
      <c r="B415" s="41"/>
      <c r="C415" s="42"/>
      <c r="D415" s="219" t="s">
        <v>157</v>
      </c>
      <c r="E415" s="42"/>
      <c r="F415" s="220" t="s">
        <v>554</v>
      </c>
      <c r="G415" s="42"/>
      <c r="H415" s="42"/>
      <c r="I415" s="221"/>
      <c r="J415" s="42"/>
      <c r="K415" s="42"/>
      <c r="L415" s="46"/>
      <c r="M415" s="222"/>
      <c r="N415" s="223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157</v>
      </c>
      <c r="AU415" s="19" t="s">
        <v>82</v>
      </c>
    </row>
    <row r="416" spans="1:51" s="14" customFormat="1" ht="12">
      <c r="A416" s="14"/>
      <c r="B416" s="235"/>
      <c r="C416" s="236"/>
      <c r="D416" s="226" t="s">
        <v>168</v>
      </c>
      <c r="E416" s="237" t="s">
        <v>19</v>
      </c>
      <c r="F416" s="238" t="s">
        <v>555</v>
      </c>
      <c r="G416" s="236"/>
      <c r="H416" s="239">
        <v>5.556</v>
      </c>
      <c r="I416" s="240"/>
      <c r="J416" s="236"/>
      <c r="K416" s="236"/>
      <c r="L416" s="241"/>
      <c r="M416" s="242"/>
      <c r="N416" s="243"/>
      <c r="O416" s="243"/>
      <c r="P416" s="243"/>
      <c r="Q416" s="243"/>
      <c r="R416" s="243"/>
      <c r="S416" s="243"/>
      <c r="T416" s="24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5" t="s">
        <v>168</v>
      </c>
      <c r="AU416" s="245" t="s">
        <v>82</v>
      </c>
      <c r="AV416" s="14" t="s">
        <v>82</v>
      </c>
      <c r="AW416" s="14" t="s">
        <v>34</v>
      </c>
      <c r="AX416" s="14" t="s">
        <v>72</v>
      </c>
      <c r="AY416" s="245" t="s">
        <v>148</v>
      </c>
    </row>
    <row r="417" spans="1:51" s="14" customFormat="1" ht="12">
      <c r="A417" s="14"/>
      <c r="B417" s="235"/>
      <c r="C417" s="236"/>
      <c r="D417" s="226" t="s">
        <v>168</v>
      </c>
      <c r="E417" s="237" t="s">
        <v>19</v>
      </c>
      <c r="F417" s="238" t="s">
        <v>556</v>
      </c>
      <c r="G417" s="236"/>
      <c r="H417" s="239">
        <v>0.511</v>
      </c>
      <c r="I417" s="240"/>
      <c r="J417" s="236"/>
      <c r="K417" s="236"/>
      <c r="L417" s="241"/>
      <c r="M417" s="242"/>
      <c r="N417" s="243"/>
      <c r="O417" s="243"/>
      <c r="P417" s="243"/>
      <c r="Q417" s="243"/>
      <c r="R417" s="243"/>
      <c r="S417" s="243"/>
      <c r="T417" s="24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5" t="s">
        <v>168</v>
      </c>
      <c r="AU417" s="245" t="s">
        <v>82</v>
      </c>
      <c r="AV417" s="14" t="s">
        <v>82</v>
      </c>
      <c r="AW417" s="14" t="s">
        <v>34</v>
      </c>
      <c r="AX417" s="14" t="s">
        <v>72</v>
      </c>
      <c r="AY417" s="245" t="s">
        <v>148</v>
      </c>
    </row>
    <row r="418" spans="1:51" s="15" customFormat="1" ht="12">
      <c r="A418" s="15"/>
      <c r="B418" s="246"/>
      <c r="C418" s="247"/>
      <c r="D418" s="226" t="s">
        <v>168</v>
      </c>
      <c r="E418" s="248" t="s">
        <v>19</v>
      </c>
      <c r="F418" s="249" t="s">
        <v>178</v>
      </c>
      <c r="G418" s="247"/>
      <c r="H418" s="250">
        <v>6.067</v>
      </c>
      <c r="I418" s="251"/>
      <c r="J418" s="247"/>
      <c r="K418" s="247"/>
      <c r="L418" s="252"/>
      <c r="M418" s="253"/>
      <c r="N418" s="254"/>
      <c r="O418" s="254"/>
      <c r="P418" s="254"/>
      <c r="Q418" s="254"/>
      <c r="R418" s="254"/>
      <c r="S418" s="254"/>
      <c r="T418" s="25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56" t="s">
        <v>168</v>
      </c>
      <c r="AU418" s="256" t="s">
        <v>82</v>
      </c>
      <c r="AV418" s="15" t="s">
        <v>155</v>
      </c>
      <c r="AW418" s="15" t="s">
        <v>34</v>
      </c>
      <c r="AX418" s="15" t="s">
        <v>80</v>
      </c>
      <c r="AY418" s="256" t="s">
        <v>148</v>
      </c>
    </row>
    <row r="419" spans="1:65" s="2" customFormat="1" ht="16.5" customHeight="1">
      <c r="A419" s="40"/>
      <c r="B419" s="41"/>
      <c r="C419" s="206" t="s">
        <v>557</v>
      </c>
      <c r="D419" s="206" t="s">
        <v>150</v>
      </c>
      <c r="E419" s="207" t="s">
        <v>558</v>
      </c>
      <c r="F419" s="208" t="s">
        <v>559</v>
      </c>
      <c r="G419" s="209" t="s">
        <v>166</v>
      </c>
      <c r="H419" s="210">
        <v>23.508</v>
      </c>
      <c r="I419" s="211"/>
      <c r="J419" s="212">
        <f>ROUND(I419*H419,2)</f>
        <v>0</v>
      </c>
      <c r="K419" s="208" t="s">
        <v>154</v>
      </c>
      <c r="L419" s="46"/>
      <c r="M419" s="213" t="s">
        <v>19</v>
      </c>
      <c r="N419" s="214" t="s">
        <v>43</v>
      </c>
      <c r="O419" s="86"/>
      <c r="P419" s="215">
        <f>O419*H419</f>
        <v>0</v>
      </c>
      <c r="Q419" s="215">
        <v>0.00576</v>
      </c>
      <c r="R419" s="215">
        <f>Q419*H419</f>
        <v>0.13540608</v>
      </c>
      <c r="S419" s="215">
        <v>0</v>
      </c>
      <c r="T419" s="21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7" t="s">
        <v>155</v>
      </c>
      <c r="AT419" s="217" t="s">
        <v>150</v>
      </c>
      <c r="AU419" s="217" t="s">
        <v>82</v>
      </c>
      <c r="AY419" s="19" t="s">
        <v>148</v>
      </c>
      <c r="BE419" s="218">
        <f>IF(N419="základní",J419,0)</f>
        <v>0</v>
      </c>
      <c r="BF419" s="218">
        <f>IF(N419="snížená",J419,0)</f>
        <v>0</v>
      </c>
      <c r="BG419" s="218">
        <f>IF(N419="zákl. přenesená",J419,0)</f>
        <v>0</v>
      </c>
      <c r="BH419" s="218">
        <f>IF(N419="sníž. přenesená",J419,0)</f>
        <v>0</v>
      </c>
      <c r="BI419" s="218">
        <f>IF(N419="nulová",J419,0)</f>
        <v>0</v>
      </c>
      <c r="BJ419" s="19" t="s">
        <v>80</v>
      </c>
      <c r="BK419" s="218">
        <f>ROUND(I419*H419,2)</f>
        <v>0</v>
      </c>
      <c r="BL419" s="19" t="s">
        <v>155</v>
      </c>
      <c r="BM419" s="217" t="s">
        <v>560</v>
      </c>
    </row>
    <row r="420" spans="1:47" s="2" customFormat="1" ht="12">
      <c r="A420" s="40"/>
      <c r="B420" s="41"/>
      <c r="C420" s="42"/>
      <c r="D420" s="219" t="s">
        <v>157</v>
      </c>
      <c r="E420" s="42"/>
      <c r="F420" s="220" t="s">
        <v>561</v>
      </c>
      <c r="G420" s="42"/>
      <c r="H420" s="42"/>
      <c r="I420" s="221"/>
      <c r="J420" s="42"/>
      <c r="K420" s="42"/>
      <c r="L420" s="46"/>
      <c r="M420" s="222"/>
      <c r="N420" s="223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157</v>
      </c>
      <c r="AU420" s="19" t="s">
        <v>82</v>
      </c>
    </row>
    <row r="421" spans="1:51" s="14" customFormat="1" ht="12">
      <c r="A421" s="14"/>
      <c r="B421" s="235"/>
      <c r="C421" s="236"/>
      <c r="D421" s="226" t="s">
        <v>168</v>
      </c>
      <c r="E421" s="237" t="s">
        <v>19</v>
      </c>
      <c r="F421" s="238" t="s">
        <v>562</v>
      </c>
      <c r="G421" s="236"/>
      <c r="H421" s="239">
        <v>11.112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5" t="s">
        <v>168</v>
      </c>
      <c r="AU421" s="245" t="s">
        <v>82</v>
      </c>
      <c r="AV421" s="14" t="s">
        <v>82</v>
      </c>
      <c r="AW421" s="14" t="s">
        <v>34</v>
      </c>
      <c r="AX421" s="14" t="s">
        <v>72</v>
      </c>
      <c r="AY421" s="245" t="s">
        <v>148</v>
      </c>
    </row>
    <row r="422" spans="1:51" s="14" customFormat="1" ht="12">
      <c r="A422" s="14"/>
      <c r="B422" s="235"/>
      <c r="C422" s="236"/>
      <c r="D422" s="226" t="s">
        <v>168</v>
      </c>
      <c r="E422" s="237" t="s">
        <v>19</v>
      </c>
      <c r="F422" s="238" t="s">
        <v>555</v>
      </c>
      <c r="G422" s="236"/>
      <c r="H422" s="239">
        <v>5.556</v>
      </c>
      <c r="I422" s="240"/>
      <c r="J422" s="236"/>
      <c r="K422" s="236"/>
      <c r="L422" s="241"/>
      <c r="M422" s="242"/>
      <c r="N422" s="243"/>
      <c r="O422" s="243"/>
      <c r="P422" s="243"/>
      <c r="Q422" s="243"/>
      <c r="R422" s="243"/>
      <c r="S422" s="243"/>
      <c r="T422" s="24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5" t="s">
        <v>168</v>
      </c>
      <c r="AU422" s="245" t="s">
        <v>82</v>
      </c>
      <c r="AV422" s="14" t="s">
        <v>82</v>
      </c>
      <c r="AW422" s="14" t="s">
        <v>34</v>
      </c>
      <c r="AX422" s="14" t="s">
        <v>72</v>
      </c>
      <c r="AY422" s="245" t="s">
        <v>148</v>
      </c>
    </row>
    <row r="423" spans="1:51" s="14" customFormat="1" ht="12">
      <c r="A423" s="14"/>
      <c r="B423" s="235"/>
      <c r="C423" s="236"/>
      <c r="D423" s="226" t="s">
        <v>168</v>
      </c>
      <c r="E423" s="237" t="s">
        <v>19</v>
      </c>
      <c r="F423" s="238" t="s">
        <v>563</v>
      </c>
      <c r="G423" s="236"/>
      <c r="H423" s="239">
        <v>6.84</v>
      </c>
      <c r="I423" s="240"/>
      <c r="J423" s="236"/>
      <c r="K423" s="236"/>
      <c r="L423" s="241"/>
      <c r="M423" s="242"/>
      <c r="N423" s="243"/>
      <c r="O423" s="243"/>
      <c r="P423" s="243"/>
      <c r="Q423" s="243"/>
      <c r="R423" s="243"/>
      <c r="S423" s="243"/>
      <c r="T423" s="24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5" t="s">
        <v>168</v>
      </c>
      <c r="AU423" s="245" t="s">
        <v>82</v>
      </c>
      <c r="AV423" s="14" t="s">
        <v>82</v>
      </c>
      <c r="AW423" s="14" t="s">
        <v>34</v>
      </c>
      <c r="AX423" s="14" t="s">
        <v>72</v>
      </c>
      <c r="AY423" s="245" t="s">
        <v>148</v>
      </c>
    </row>
    <row r="424" spans="1:51" s="15" customFormat="1" ht="12">
      <c r="A424" s="15"/>
      <c r="B424" s="246"/>
      <c r="C424" s="247"/>
      <c r="D424" s="226" t="s">
        <v>168</v>
      </c>
      <c r="E424" s="248" t="s">
        <v>19</v>
      </c>
      <c r="F424" s="249" t="s">
        <v>178</v>
      </c>
      <c r="G424" s="247"/>
      <c r="H424" s="250">
        <v>23.508</v>
      </c>
      <c r="I424" s="251"/>
      <c r="J424" s="247"/>
      <c r="K424" s="247"/>
      <c r="L424" s="252"/>
      <c r="M424" s="253"/>
      <c r="N424" s="254"/>
      <c r="O424" s="254"/>
      <c r="P424" s="254"/>
      <c r="Q424" s="254"/>
      <c r="R424" s="254"/>
      <c r="S424" s="254"/>
      <c r="T424" s="25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56" t="s">
        <v>168</v>
      </c>
      <c r="AU424" s="256" t="s">
        <v>82</v>
      </c>
      <c r="AV424" s="15" t="s">
        <v>155</v>
      </c>
      <c r="AW424" s="15" t="s">
        <v>34</v>
      </c>
      <c r="AX424" s="15" t="s">
        <v>80</v>
      </c>
      <c r="AY424" s="256" t="s">
        <v>148</v>
      </c>
    </row>
    <row r="425" spans="1:65" s="2" customFormat="1" ht="16.5" customHeight="1">
      <c r="A425" s="40"/>
      <c r="B425" s="41"/>
      <c r="C425" s="206" t="s">
        <v>564</v>
      </c>
      <c r="D425" s="206" t="s">
        <v>150</v>
      </c>
      <c r="E425" s="207" t="s">
        <v>565</v>
      </c>
      <c r="F425" s="208" t="s">
        <v>566</v>
      </c>
      <c r="G425" s="209" t="s">
        <v>166</v>
      </c>
      <c r="H425" s="210">
        <v>17.952</v>
      </c>
      <c r="I425" s="211"/>
      <c r="J425" s="212">
        <f>ROUND(I425*H425,2)</f>
        <v>0</v>
      </c>
      <c r="K425" s="208" t="s">
        <v>154</v>
      </c>
      <c r="L425" s="46"/>
      <c r="M425" s="213" t="s">
        <v>19</v>
      </c>
      <c r="N425" s="214" t="s">
        <v>43</v>
      </c>
      <c r="O425" s="86"/>
      <c r="P425" s="215">
        <f>O425*H425</f>
        <v>0</v>
      </c>
      <c r="Q425" s="215">
        <v>0</v>
      </c>
      <c r="R425" s="215">
        <f>Q425*H425</f>
        <v>0</v>
      </c>
      <c r="S425" s="215">
        <v>0</v>
      </c>
      <c r="T425" s="216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17" t="s">
        <v>155</v>
      </c>
      <c r="AT425" s="217" t="s">
        <v>150</v>
      </c>
      <c r="AU425" s="217" t="s">
        <v>82</v>
      </c>
      <c r="AY425" s="19" t="s">
        <v>148</v>
      </c>
      <c r="BE425" s="218">
        <f>IF(N425="základní",J425,0)</f>
        <v>0</v>
      </c>
      <c r="BF425" s="218">
        <f>IF(N425="snížená",J425,0)</f>
        <v>0</v>
      </c>
      <c r="BG425" s="218">
        <f>IF(N425="zákl. přenesená",J425,0)</f>
        <v>0</v>
      </c>
      <c r="BH425" s="218">
        <f>IF(N425="sníž. přenesená",J425,0)</f>
        <v>0</v>
      </c>
      <c r="BI425" s="218">
        <f>IF(N425="nulová",J425,0)</f>
        <v>0</v>
      </c>
      <c r="BJ425" s="19" t="s">
        <v>80</v>
      </c>
      <c r="BK425" s="218">
        <f>ROUND(I425*H425,2)</f>
        <v>0</v>
      </c>
      <c r="BL425" s="19" t="s">
        <v>155</v>
      </c>
      <c r="BM425" s="217" t="s">
        <v>567</v>
      </c>
    </row>
    <row r="426" spans="1:47" s="2" customFormat="1" ht="12">
      <c r="A426" s="40"/>
      <c r="B426" s="41"/>
      <c r="C426" s="42"/>
      <c r="D426" s="219" t="s">
        <v>157</v>
      </c>
      <c r="E426" s="42"/>
      <c r="F426" s="220" t="s">
        <v>568</v>
      </c>
      <c r="G426" s="42"/>
      <c r="H426" s="42"/>
      <c r="I426" s="221"/>
      <c r="J426" s="42"/>
      <c r="K426" s="42"/>
      <c r="L426" s="46"/>
      <c r="M426" s="222"/>
      <c r="N426" s="223"/>
      <c r="O426" s="86"/>
      <c r="P426" s="86"/>
      <c r="Q426" s="86"/>
      <c r="R426" s="86"/>
      <c r="S426" s="86"/>
      <c r="T426" s="87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T426" s="19" t="s">
        <v>157</v>
      </c>
      <c r="AU426" s="19" t="s">
        <v>82</v>
      </c>
    </row>
    <row r="427" spans="1:51" s="14" customFormat="1" ht="12">
      <c r="A427" s="14"/>
      <c r="B427" s="235"/>
      <c r="C427" s="236"/>
      <c r="D427" s="226" t="s">
        <v>168</v>
      </c>
      <c r="E427" s="237" t="s">
        <v>19</v>
      </c>
      <c r="F427" s="238" t="s">
        <v>562</v>
      </c>
      <c r="G427" s="236"/>
      <c r="H427" s="239">
        <v>11.112</v>
      </c>
      <c r="I427" s="240"/>
      <c r="J427" s="236"/>
      <c r="K427" s="236"/>
      <c r="L427" s="241"/>
      <c r="M427" s="242"/>
      <c r="N427" s="243"/>
      <c r="O427" s="243"/>
      <c r="P427" s="243"/>
      <c r="Q427" s="243"/>
      <c r="R427" s="243"/>
      <c r="S427" s="243"/>
      <c r="T427" s="24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5" t="s">
        <v>168</v>
      </c>
      <c r="AU427" s="245" t="s">
        <v>82</v>
      </c>
      <c r="AV427" s="14" t="s">
        <v>82</v>
      </c>
      <c r="AW427" s="14" t="s">
        <v>34</v>
      </c>
      <c r="AX427" s="14" t="s">
        <v>72</v>
      </c>
      <c r="AY427" s="245" t="s">
        <v>148</v>
      </c>
    </row>
    <row r="428" spans="1:51" s="14" customFormat="1" ht="12">
      <c r="A428" s="14"/>
      <c r="B428" s="235"/>
      <c r="C428" s="236"/>
      <c r="D428" s="226" t="s">
        <v>168</v>
      </c>
      <c r="E428" s="237" t="s">
        <v>19</v>
      </c>
      <c r="F428" s="238" t="s">
        <v>563</v>
      </c>
      <c r="G428" s="236"/>
      <c r="H428" s="239">
        <v>6.84</v>
      </c>
      <c r="I428" s="240"/>
      <c r="J428" s="236"/>
      <c r="K428" s="236"/>
      <c r="L428" s="241"/>
      <c r="M428" s="242"/>
      <c r="N428" s="243"/>
      <c r="O428" s="243"/>
      <c r="P428" s="243"/>
      <c r="Q428" s="243"/>
      <c r="R428" s="243"/>
      <c r="S428" s="243"/>
      <c r="T428" s="24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5" t="s">
        <v>168</v>
      </c>
      <c r="AU428" s="245" t="s">
        <v>82</v>
      </c>
      <c r="AV428" s="14" t="s">
        <v>82</v>
      </c>
      <c r="AW428" s="14" t="s">
        <v>34</v>
      </c>
      <c r="AX428" s="14" t="s">
        <v>72</v>
      </c>
      <c r="AY428" s="245" t="s">
        <v>148</v>
      </c>
    </row>
    <row r="429" spans="1:51" s="15" customFormat="1" ht="12">
      <c r="A429" s="15"/>
      <c r="B429" s="246"/>
      <c r="C429" s="247"/>
      <c r="D429" s="226" t="s">
        <v>168</v>
      </c>
      <c r="E429" s="248" t="s">
        <v>19</v>
      </c>
      <c r="F429" s="249" t="s">
        <v>178</v>
      </c>
      <c r="G429" s="247"/>
      <c r="H429" s="250">
        <v>17.952</v>
      </c>
      <c r="I429" s="251"/>
      <c r="J429" s="247"/>
      <c r="K429" s="247"/>
      <c r="L429" s="252"/>
      <c r="M429" s="253"/>
      <c r="N429" s="254"/>
      <c r="O429" s="254"/>
      <c r="P429" s="254"/>
      <c r="Q429" s="254"/>
      <c r="R429" s="254"/>
      <c r="S429" s="254"/>
      <c r="T429" s="25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56" t="s">
        <v>168</v>
      </c>
      <c r="AU429" s="256" t="s">
        <v>82</v>
      </c>
      <c r="AV429" s="15" t="s">
        <v>155</v>
      </c>
      <c r="AW429" s="15" t="s">
        <v>34</v>
      </c>
      <c r="AX429" s="15" t="s">
        <v>80</v>
      </c>
      <c r="AY429" s="256" t="s">
        <v>148</v>
      </c>
    </row>
    <row r="430" spans="1:65" s="2" customFormat="1" ht="16.5" customHeight="1">
      <c r="A430" s="40"/>
      <c r="B430" s="41"/>
      <c r="C430" s="206" t="s">
        <v>569</v>
      </c>
      <c r="D430" s="206" t="s">
        <v>150</v>
      </c>
      <c r="E430" s="207" t="s">
        <v>570</v>
      </c>
      <c r="F430" s="208" t="s">
        <v>571</v>
      </c>
      <c r="G430" s="209" t="s">
        <v>346</v>
      </c>
      <c r="H430" s="210">
        <v>0.231</v>
      </c>
      <c r="I430" s="211"/>
      <c r="J430" s="212">
        <f>ROUND(I430*H430,2)</f>
        <v>0</v>
      </c>
      <c r="K430" s="208" t="s">
        <v>154</v>
      </c>
      <c r="L430" s="46"/>
      <c r="M430" s="213" t="s">
        <v>19</v>
      </c>
      <c r="N430" s="214" t="s">
        <v>43</v>
      </c>
      <c r="O430" s="86"/>
      <c r="P430" s="215">
        <f>O430*H430</f>
        <v>0</v>
      </c>
      <c r="Q430" s="215">
        <v>1.05291</v>
      </c>
      <c r="R430" s="215">
        <f>Q430*H430</f>
        <v>0.24322221000000002</v>
      </c>
      <c r="S430" s="215">
        <v>0</v>
      </c>
      <c r="T430" s="216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17" t="s">
        <v>155</v>
      </c>
      <c r="AT430" s="217" t="s">
        <v>150</v>
      </c>
      <c r="AU430" s="217" t="s">
        <v>82</v>
      </c>
      <c r="AY430" s="19" t="s">
        <v>148</v>
      </c>
      <c r="BE430" s="218">
        <f>IF(N430="základní",J430,0)</f>
        <v>0</v>
      </c>
      <c r="BF430" s="218">
        <f>IF(N430="snížená",J430,0)</f>
        <v>0</v>
      </c>
      <c r="BG430" s="218">
        <f>IF(N430="zákl. přenesená",J430,0)</f>
        <v>0</v>
      </c>
      <c r="BH430" s="218">
        <f>IF(N430="sníž. přenesená",J430,0)</f>
        <v>0</v>
      </c>
      <c r="BI430" s="218">
        <f>IF(N430="nulová",J430,0)</f>
        <v>0</v>
      </c>
      <c r="BJ430" s="19" t="s">
        <v>80</v>
      </c>
      <c r="BK430" s="218">
        <f>ROUND(I430*H430,2)</f>
        <v>0</v>
      </c>
      <c r="BL430" s="19" t="s">
        <v>155</v>
      </c>
      <c r="BM430" s="217" t="s">
        <v>572</v>
      </c>
    </row>
    <row r="431" spans="1:47" s="2" customFormat="1" ht="12">
      <c r="A431" s="40"/>
      <c r="B431" s="41"/>
      <c r="C431" s="42"/>
      <c r="D431" s="219" t="s">
        <v>157</v>
      </c>
      <c r="E431" s="42"/>
      <c r="F431" s="220" t="s">
        <v>573</v>
      </c>
      <c r="G431" s="42"/>
      <c r="H431" s="42"/>
      <c r="I431" s="221"/>
      <c r="J431" s="42"/>
      <c r="K431" s="42"/>
      <c r="L431" s="46"/>
      <c r="M431" s="222"/>
      <c r="N431" s="223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157</v>
      </c>
      <c r="AU431" s="19" t="s">
        <v>82</v>
      </c>
    </row>
    <row r="432" spans="1:51" s="13" customFormat="1" ht="12">
      <c r="A432" s="13"/>
      <c r="B432" s="224"/>
      <c r="C432" s="225"/>
      <c r="D432" s="226" t="s">
        <v>168</v>
      </c>
      <c r="E432" s="227" t="s">
        <v>19</v>
      </c>
      <c r="F432" s="228" t="s">
        <v>574</v>
      </c>
      <c r="G432" s="225"/>
      <c r="H432" s="227" t="s">
        <v>19</v>
      </c>
      <c r="I432" s="229"/>
      <c r="J432" s="225"/>
      <c r="K432" s="225"/>
      <c r="L432" s="230"/>
      <c r="M432" s="231"/>
      <c r="N432" s="232"/>
      <c r="O432" s="232"/>
      <c r="P432" s="232"/>
      <c r="Q432" s="232"/>
      <c r="R432" s="232"/>
      <c r="S432" s="232"/>
      <c r="T432" s="23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4" t="s">
        <v>168</v>
      </c>
      <c r="AU432" s="234" t="s">
        <v>82</v>
      </c>
      <c r="AV432" s="13" t="s">
        <v>80</v>
      </c>
      <c r="AW432" s="13" t="s">
        <v>34</v>
      </c>
      <c r="AX432" s="13" t="s">
        <v>72</v>
      </c>
      <c r="AY432" s="234" t="s">
        <v>148</v>
      </c>
    </row>
    <row r="433" spans="1:51" s="13" customFormat="1" ht="12">
      <c r="A433" s="13"/>
      <c r="B433" s="224"/>
      <c r="C433" s="225"/>
      <c r="D433" s="226" t="s">
        <v>168</v>
      </c>
      <c r="E433" s="227" t="s">
        <v>19</v>
      </c>
      <c r="F433" s="228" t="s">
        <v>575</v>
      </c>
      <c r="G433" s="225"/>
      <c r="H433" s="227" t="s">
        <v>19</v>
      </c>
      <c r="I433" s="229"/>
      <c r="J433" s="225"/>
      <c r="K433" s="225"/>
      <c r="L433" s="230"/>
      <c r="M433" s="231"/>
      <c r="N433" s="232"/>
      <c r="O433" s="232"/>
      <c r="P433" s="232"/>
      <c r="Q433" s="232"/>
      <c r="R433" s="232"/>
      <c r="S433" s="232"/>
      <c r="T433" s="23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4" t="s">
        <v>168</v>
      </c>
      <c r="AU433" s="234" t="s">
        <v>82</v>
      </c>
      <c r="AV433" s="13" t="s">
        <v>80</v>
      </c>
      <c r="AW433" s="13" t="s">
        <v>34</v>
      </c>
      <c r="AX433" s="13" t="s">
        <v>72</v>
      </c>
      <c r="AY433" s="234" t="s">
        <v>148</v>
      </c>
    </row>
    <row r="434" spans="1:51" s="13" customFormat="1" ht="12">
      <c r="A434" s="13"/>
      <c r="B434" s="224"/>
      <c r="C434" s="225"/>
      <c r="D434" s="226" t="s">
        <v>168</v>
      </c>
      <c r="E434" s="227" t="s">
        <v>19</v>
      </c>
      <c r="F434" s="228" t="s">
        <v>576</v>
      </c>
      <c r="G434" s="225"/>
      <c r="H434" s="227" t="s">
        <v>19</v>
      </c>
      <c r="I434" s="229"/>
      <c r="J434" s="225"/>
      <c r="K434" s="225"/>
      <c r="L434" s="230"/>
      <c r="M434" s="231"/>
      <c r="N434" s="232"/>
      <c r="O434" s="232"/>
      <c r="P434" s="232"/>
      <c r="Q434" s="232"/>
      <c r="R434" s="232"/>
      <c r="S434" s="232"/>
      <c r="T434" s="23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4" t="s">
        <v>168</v>
      </c>
      <c r="AU434" s="234" t="s">
        <v>82</v>
      </c>
      <c r="AV434" s="13" t="s">
        <v>80</v>
      </c>
      <c r="AW434" s="13" t="s">
        <v>34</v>
      </c>
      <c r="AX434" s="13" t="s">
        <v>72</v>
      </c>
      <c r="AY434" s="234" t="s">
        <v>148</v>
      </c>
    </row>
    <row r="435" spans="1:51" s="14" customFormat="1" ht="12">
      <c r="A435" s="14"/>
      <c r="B435" s="235"/>
      <c r="C435" s="236"/>
      <c r="D435" s="226" t="s">
        <v>168</v>
      </c>
      <c r="E435" s="237" t="s">
        <v>19</v>
      </c>
      <c r="F435" s="238" t="s">
        <v>577</v>
      </c>
      <c r="G435" s="236"/>
      <c r="H435" s="239">
        <v>0.102</v>
      </c>
      <c r="I435" s="240"/>
      <c r="J435" s="236"/>
      <c r="K435" s="236"/>
      <c r="L435" s="241"/>
      <c r="M435" s="242"/>
      <c r="N435" s="243"/>
      <c r="O435" s="243"/>
      <c r="P435" s="243"/>
      <c r="Q435" s="243"/>
      <c r="R435" s="243"/>
      <c r="S435" s="243"/>
      <c r="T435" s="24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5" t="s">
        <v>168</v>
      </c>
      <c r="AU435" s="245" t="s">
        <v>82</v>
      </c>
      <c r="AV435" s="14" t="s">
        <v>82</v>
      </c>
      <c r="AW435" s="14" t="s">
        <v>34</v>
      </c>
      <c r="AX435" s="14" t="s">
        <v>72</v>
      </c>
      <c r="AY435" s="245" t="s">
        <v>148</v>
      </c>
    </row>
    <row r="436" spans="1:51" s="14" customFormat="1" ht="12">
      <c r="A436" s="14"/>
      <c r="B436" s="235"/>
      <c r="C436" s="236"/>
      <c r="D436" s="226" t="s">
        <v>168</v>
      </c>
      <c r="E436" s="237" t="s">
        <v>19</v>
      </c>
      <c r="F436" s="238" t="s">
        <v>578</v>
      </c>
      <c r="G436" s="236"/>
      <c r="H436" s="239">
        <v>0.025</v>
      </c>
      <c r="I436" s="240"/>
      <c r="J436" s="236"/>
      <c r="K436" s="236"/>
      <c r="L436" s="241"/>
      <c r="M436" s="242"/>
      <c r="N436" s="243"/>
      <c r="O436" s="243"/>
      <c r="P436" s="243"/>
      <c r="Q436" s="243"/>
      <c r="R436" s="243"/>
      <c r="S436" s="243"/>
      <c r="T436" s="24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5" t="s">
        <v>168</v>
      </c>
      <c r="AU436" s="245" t="s">
        <v>82</v>
      </c>
      <c r="AV436" s="14" t="s">
        <v>82</v>
      </c>
      <c r="AW436" s="14" t="s">
        <v>34</v>
      </c>
      <c r="AX436" s="14" t="s">
        <v>72</v>
      </c>
      <c r="AY436" s="245" t="s">
        <v>148</v>
      </c>
    </row>
    <row r="437" spans="1:51" s="13" customFormat="1" ht="12">
      <c r="A437" s="13"/>
      <c r="B437" s="224"/>
      <c r="C437" s="225"/>
      <c r="D437" s="226" t="s">
        <v>168</v>
      </c>
      <c r="E437" s="227" t="s">
        <v>19</v>
      </c>
      <c r="F437" s="228" t="s">
        <v>211</v>
      </c>
      <c r="G437" s="225"/>
      <c r="H437" s="227" t="s">
        <v>19</v>
      </c>
      <c r="I437" s="229"/>
      <c r="J437" s="225"/>
      <c r="K437" s="225"/>
      <c r="L437" s="230"/>
      <c r="M437" s="231"/>
      <c r="N437" s="232"/>
      <c r="O437" s="232"/>
      <c r="P437" s="232"/>
      <c r="Q437" s="232"/>
      <c r="R437" s="232"/>
      <c r="S437" s="232"/>
      <c r="T437" s="23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4" t="s">
        <v>168</v>
      </c>
      <c r="AU437" s="234" t="s">
        <v>82</v>
      </c>
      <c r="AV437" s="13" t="s">
        <v>80</v>
      </c>
      <c r="AW437" s="13" t="s">
        <v>34</v>
      </c>
      <c r="AX437" s="13" t="s">
        <v>72</v>
      </c>
      <c r="AY437" s="234" t="s">
        <v>148</v>
      </c>
    </row>
    <row r="438" spans="1:51" s="14" customFormat="1" ht="12">
      <c r="A438" s="14"/>
      <c r="B438" s="235"/>
      <c r="C438" s="236"/>
      <c r="D438" s="226" t="s">
        <v>168</v>
      </c>
      <c r="E438" s="237" t="s">
        <v>19</v>
      </c>
      <c r="F438" s="238" t="s">
        <v>579</v>
      </c>
      <c r="G438" s="236"/>
      <c r="H438" s="239">
        <v>0.085</v>
      </c>
      <c r="I438" s="240"/>
      <c r="J438" s="236"/>
      <c r="K438" s="236"/>
      <c r="L438" s="241"/>
      <c r="M438" s="242"/>
      <c r="N438" s="243"/>
      <c r="O438" s="243"/>
      <c r="P438" s="243"/>
      <c r="Q438" s="243"/>
      <c r="R438" s="243"/>
      <c r="S438" s="243"/>
      <c r="T438" s="24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5" t="s">
        <v>168</v>
      </c>
      <c r="AU438" s="245" t="s">
        <v>82</v>
      </c>
      <c r="AV438" s="14" t="s">
        <v>82</v>
      </c>
      <c r="AW438" s="14" t="s">
        <v>34</v>
      </c>
      <c r="AX438" s="14" t="s">
        <v>72</v>
      </c>
      <c r="AY438" s="245" t="s">
        <v>148</v>
      </c>
    </row>
    <row r="439" spans="1:51" s="14" customFormat="1" ht="12">
      <c r="A439" s="14"/>
      <c r="B439" s="235"/>
      <c r="C439" s="236"/>
      <c r="D439" s="226" t="s">
        <v>168</v>
      </c>
      <c r="E439" s="237" t="s">
        <v>19</v>
      </c>
      <c r="F439" s="238" t="s">
        <v>580</v>
      </c>
      <c r="G439" s="236"/>
      <c r="H439" s="239">
        <v>0.019</v>
      </c>
      <c r="I439" s="240"/>
      <c r="J439" s="236"/>
      <c r="K439" s="236"/>
      <c r="L439" s="241"/>
      <c r="M439" s="242"/>
      <c r="N439" s="243"/>
      <c r="O439" s="243"/>
      <c r="P439" s="243"/>
      <c r="Q439" s="243"/>
      <c r="R439" s="243"/>
      <c r="S439" s="243"/>
      <c r="T439" s="24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5" t="s">
        <v>168</v>
      </c>
      <c r="AU439" s="245" t="s">
        <v>82</v>
      </c>
      <c r="AV439" s="14" t="s">
        <v>82</v>
      </c>
      <c r="AW439" s="14" t="s">
        <v>34</v>
      </c>
      <c r="AX439" s="14" t="s">
        <v>72</v>
      </c>
      <c r="AY439" s="245" t="s">
        <v>148</v>
      </c>
    </row>
    <row r="440" spans="1:51" s="15" customFormat="1" ht="12">
      <c r="A440" s="15"/>
      <c r="B440" s="246"/>
      <c r="C440" s="247"/>
      <c r="D440" s="226" t="s">
        <v>168</v>
      </c>
      <c r="E440" s="248" t="s">
        <v>19</v>
      </c>
      <c r="F440" s="249" t="s">
        <v>178</v>
      </c>
      <c r="G440" s="247"/>
      <c r="H440" s="250">
        <v>0.231</v>
      </c>
      <c r="I440" s="251"/>
      <c r="J440" s="247"/>
      <c r="K440" s="247"/>
      <c r="L440" s="252"/>
      <c r="M440" s="253"/>
      <c r="N440" s="254"/>
      <c r="O440" s="254"/>
      <c r="P440" s="254"/>
      <c r="Q440" s="254"/>
      <c r="R440" s="254"/>
      <c r="S440" s="254"/>
      <c r="T440" s="25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56" t="s">
        <v>168</v>
      </c>
      <c r="AU440" s="256" t="s">
        <v>82</v>
      </c>
      <c r="AV440" s="15" t="s">
        <v>155</v>
      </c>
      <c r="AW440" s="15" t="s">
        <v>34</v>
      </c>
      <c r="AX440" s="15" t="s">
        <v>80</v>
      </c>
      <c r="AY440" s="256" t="s">
        <v>148</v>
      </c>
    </row>
    <row r="441" spans="1:65" s="2" customFormat="1" ht="24.15" customHeight="1">
      <c r="A441" s="40"/>
      <c r="B441" s="41"/>
      <c r="C441" s="206" t="s">
        <v>581</v>
      </c>
      <c r="D441" s="206" t="s">
        <v>150</v>
      </c>
      <c r="E441" s="207" t="s">
        <v>582</v>
      </c>
      <c r="F441" s="208" t="s">
        <v>583</v>
      </c>
      <c r="G441" s="209" t="s">
        <v>187</v>
      </c>
      <c r="H441" s="210">
        <v>4.624</v>
      </c>
      <c r="I441" s="211"/>
      <c r="J441" s="212">
        <f>ROUND(I441*H441,2)</f>
        <v>0</v>
      </c>
      <c r="K441" s="208" t="s">
        <v>154</v>
      </c>
      <c r="L441" s="46"/>
      <c r="M441" s="213" t="s">
        <v>19</v>
      </c>
      <c r="N441" s="214" t="s">
        <v>43</v>
      </c>
      <c r="O441" s="86"/>
      <c r="P441" s="215">
        <f>O441*H441</f>
        <v>0</v>
      </c>
      <c r="Q441" s="215">
        <v>2.45337</v>
      </c>
      <c r="R441" s="215">
        <f>Q441*H441</f>
        <v>11.34438288</v>
      </c>
      <c r="S441" s="215">
        <v>0</v>
      </c>
      <c r="T441" s="216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17" t="s">
        <v>155</v>
      </c>
      <c r="AT441" s="217" t="s">
        <v>150</v>
      </c>
      <c r="AU441" s="217" t="s">
        <v>82</v>
      </c>
      <c r="AY441" s="19" t="s">
        <v>148</v>
      </c>
      <c r="BE441" s="218">
        <f>IF(N441="základní",J441,0)</f>
        <v>0</v>
      </c>
      <c r="BF441" s="218">
        <f>IF(N441="snížená",J441,0)</f>
        <v>0</v>
      </c>
      <c r="BG441" s="218">
        <f>IF(N441="zákl. přenesená",J441,0)</f>
        <v>0</v>
      </c>
      <c r="BH441" s="218">
        <f>IF(N441="sníž. přenesená",J441,0)</f>
        <v>0</v>
      </c>
      <c r="BI441" s="218">
        <f>IF(N441="nulová",J441,0)</f>
        <v>0</v>
      </c>
      <c r="BJ441" s="19" t="s">
        <v>80</v>
      </c>
      <c r="BK441" s="218">
        <f>ROUND(I441*H441,2)</f>
        <v>0</v>
      </c>
      <c r="BL441" s="19" t="s">
        <v>155</v>
      </c>
      <c r="BM441" s="217" t="s">
        <v>584</v>
      </c>
    </row>
    <row r="442" spans="1:47" s="2" customFormat="1" ht="12">
      <c r="A442" s="40"/>
      <c r="B442" s="41"/>
      <c r="C442" s="42"/>
      <c r="D442" s="219" t="s">
        <v>157</v>
      </c>
      <c r="E442" s="42"/>
      <c r="F442" s="220" t="s">
        <v>585</v>
      </c>
      <c r="G442" s="42"/>
      <c r="H442" s="42"/>
      <c r="I442" s="221"/>
      <c r="J442" s="42"/>
      <c r="K442" s="42"/>
      <c r="L442" s="46"/>
      <c r="M442" s="222"/>
      <c r="N442" s="223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157</v>
      </c>
      <c r="AU442" s="19" t="s">
        <v>82</v>
      </c>
    </row>
    <row r="443" spans="1:51" s="13" customFormat="1" ht="12">
      <c r="A443" s="13"/>
      <c r="B443" s="224"/>
      <c r="C443" s="225"/>
      <c r="D443" s="226" t="s">
        <v>168</v>
      </c>
      <c r="E443" s="227" t="s">
        <v>19</v>
      </c>
      <c r="F443" s="228" t="s">
        <v>586</v>
      </c>
      <c r="G443" s="225"/>
      <c r="H443" s="227" t="s">
        <v>19</v>
      </c>
      <c r="I443" s="229"/>
      <c r="J443" s="225"/>
      <c r="K443" s="225"/>
      <c r="L443" s="230"/>
      <c r="M443" s="231"/>
      <c r="N443" s="232"/>
      <c r="O443" s="232"/>
      <c r="P443" s="232"/>
      <c r="Q443" s="232"/>
      <c r="R443" s="232"/>
      <c r="S443" s="232"/>
      <c r="T443" s="23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4" t="s">
        <v>168</v>
      </c>
      <c r="AU443" s="234" t="s">
        <v>82</v>
      </c>
      <c r="AV443" s="13" t="s">
        <v>80</v>
      </c>
      <c r="AW443" s="13" t="s">
        <v>34</v>
      </c>
      <c r="AX443" s="13" t="s">
        <v>72</v>
      </c>
      <c r="AY443" s="234" t="s">
        <v>148</v>
      </c>
    </row>
    <row r="444" spans="1:51" s="14" customFormat="1" ht="12">
      <c r="A444" s="14"/>
      <c r="B444" s="235"/>
      <c r="C444" s="236"/>
      <c r="D444" s="226" t="s">
        <v>168</v>
      </c>
      <c r="E444" s="237" t="s">
        <v>19</v>
      </c>
      <c r="F444" s="238" t="s">
        <v>587</v>
      </c>
      <c r="G444" s="236"/>
      <c r="H444" s="239">
        <v>3.315</v>
      </c>
      <c r="I444" s="240"/>
      <c r="J444" s="236"/>
      <c r="K444" s="236"/>
      <c r="L444" s="241"/>
      <c r="M444" s="242"/>
      <c r="N444" s="243"/>
      <c r="O444" s="243"/>
      <c r="P444" s="243"/>
      <c r="Q444" s="243"/>
      <c r="R444" s="243"/>
      <c r="S444" s="243"/>
      <c r="T444" s="24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5" t="s">
        <v>168</v>
      </c>
      <c r="AU444" s="245" t="s">
        <v>82</v>
      </c>
      <c r="AV444" s="14" t="s">
        <v>82</v>
      </c>
      <c r="AW444" s="14" t="s">
        <v>34</v>
      </c>
      <c r="AX444" s="14" t="s">
        <v>72</v>
      </c>
      <c r="AY444" s="245" t="s">
        <v>148</v>
      </c>
    </row>
    <row r="445" spans="1:51" s="13" customFormat="1" ht="12">
      <c r="A445" s="13"/>
      <c r="B445" s="224"/>
      <c r="C445" s="225"/>
      <c r="D445" s="226" t="s">
        <v>168</v>
      </c>
      <c r="E445" s="227" t="s">
        <v>19</v>
      </c>
      <c r="F445" s="228" t="s">
        <v>588</v>
      </c>
      <c r="G445" s="225"/>
      <c r="H445" s="227" t="s">
        <v>19</v>
      </c>
      <c r="I445" s="229"/>
      <c r="J445" s="225"/>
      <c r="K445" s="225"/>
      <c r="L445" s="230"/>
      <c r="M445" s="231"/>
      <c r="N445" s="232"/>
      <c r="O445" s="232"/>
      <c r="P445" s="232"/>
      <c r="Q445" s="232"/>
      <c r="R445" s="232"/>
      <c r="S445" s="232"/>
      <c r="T445" s="23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4" t="s">
        <v>168</v>
      </c>
      <c r="AU445" s="234" t="s">
        <v>82</v>
      </c>
      <c r="AV445" s="13" t="s">
        <v>80</v>
      </c>
      <c r="AW445" s="13" t="s">
        <v>34</v>
      </c>
      <c r="AX445" s="13" t="s">
        <v>72</v>
      </c>
      <c r="AY445" s="234" t="s">
        <v>148</v>
      </c>
    </row>
    <row r="446" spans="1:51" s="14" customFormat="1" ht="12">
      <c r="A446" s="14"/>
      <c r="B446" s="235"/>
      <c r="C446" s="236"/>
      <c r="D446" s="226" t="s">
        <v>168</v>
      </c>
      <c r="E446" s="237" t="s">
        <v>19</v>
      </c>
      <c r="F446" s="238" t="s">
        <v>589</v>
      </c>
      <c r="G446" s="236"/>
      <c r="H446" s="239">
        <v>1.309</v>
      </c>
      <c r="I446" s="240"/>
      <c r="J446" s="236"/>
      <c r="K446" s="236"/>
      <c r="L446" s="241"/>
      <c r="M446" s="242"/>
      <c r="N446" s="243"/>
      <c r="O446" s="243"/>
      <c r="P446" s="243"/>
      <c r="Q446" s="243"/>
      <c r="R446" s="243"/>
      <c r="S446" s="243"/>
      <c r="T446" s="24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5" t="s">
        <v>168</v>
      </c>
      <c r="AU446" s="245" t="s">
        <v>82</v>
      </c>
      <c r="AV446" s="14" t="s">
        <v>82</v>
      </c>
      <c r="AW446" s="14" t="s">
        <v>34</v>
      </c>
      <c r="AX446" s="14" t="s">
        <v>72</v>
      </c>
      <c r="AY446" s="245" t="s">
        <v>148</v>
      </c>
    </row>
    <row r="447" spans="1:51" s="15" customFormat="1" ht="12">
      <c r="A447" s="15"/>
      <c r="B447" s="246"/>
      <c r="C447" s="247"/>
      <c r="D447" s="226" t="s">
        <v>168</v>
      </c>
      <c r="E447" s="248" t="s">
        <v>19</v>
      </c>
      <c r="F447" s="249" t="s">
        <v>178</v>
      </c>
      <c r="G447" s="247"/>
      <c r="H447" s="250">
        <v>4.624</v>
      </c>
      <c r="I447" s="251"/>
      <c r="J447" s="247"/>
      <c r="K447" s="247"/>
      <c r="L447" s="252"/>
      <c r="M447" s="253"/>
      <c r="N447" s="254"/>
      <c r="O447" s="254"/>
      <c r="P447" s="254"/>
      <c r="Q447" s="254"/>
      <c r="R447" s="254"/>
      <c r="S447" s="254"/>
      <c r="T447" s="25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56" t="s">
        <v>168</v>
      </c>
      <c r="AU447" s="256" t="s">
        <v>82</v>
      </c>
      <c r="AV447" s="15" t="s">
        <v>155</v>
      </c>
      <c r="AW447" s="15" t="s">
        <v>34</v>
      </c>
      <c r="AX447" s="15" t="s">
        <v>80</v>
      </c>
      <c r="AY447" s="256" t="s">
        <v>148</v>
      </c>
    </row>
    <row r="448" spans="1:65" s="2" customFormat="1" ht="24.15" customHeight="1">
      <c r="A448" s="40"/>
      <c r="B448" s="41"/>
      <c r="C448" s="206" t="s">
        <v>590</v>
      </c>
      <c r="D448" s="206" t="s">
        <v>150</v>
      </c>
      <c r="E448" s="207" t="s">
        <v>591</v>
      </c>
      <c r="F448" s="208" t="s">
        <v>592</v>
      </c>
      <c r="G448" s="209" t="s">
        <v>346</v>
      </c>
      <c r="H448" s="210">
        <v>0.112</v>
      </c>
      <c r="I448" s="211"/>
      <c r="J448" s="212">
        <f>ROUND(I448*H448,2)</f>
        <v>0</v>
      </c>
      <c r="K448" s="208" t="s">
        <v>154</v>
      </c>
      <c r="L448" s="46"/>
      <c r="M448" s="213" t="s">
        <v>19</v>
      </c>
      <c r="N448" s="214" t="s">
        <v>43</v>
      </c>
      <c r="O448" s="86"/>
      <c r="P448" s="215">
        <f>O448*H448</f>
        <v>0</v>
      </c>
      <c r="Q448" s="215">
        <v>1.06277</v>
      </c>
      <c r="R448" s="215">
        <f>Q448*H448</f>
        <v>0.11903024</v>
      </c>
      <c r="S448" s="215">
        <v>0</v>
      </c>
      <c r="T448" s="216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17" t="s">
        <v>155</v>
      </c>
      <c r="AT448" s="217" t="s">
        <v>150</v>
      </c>
      <c r="AU448" s="217" t="s">
        <v>82</v>
      </c>
      <c r="AY448" s="19" t="s">
        <v>148</v>
      </c>
      <c r="BE448" s="218">
        <f>IF(N448="základní",J448,0)</f>
        <v>0</v>
      </c>
      <c r="BF448" s="218">
        <f>IF(N448="snížená",J448,0)</f>
        <v>0</v>
      </c>
      <c r="BG448" s="218">
        <f>IF(N448="zákl. přenesená",J448,0)</f>
        <v>0</v>
      </c>
      <c r="BH448" s="218">
        <f>IF(N448="sníž. přenesená",J448,0)</f>
        <v>0</v>
      </c>
      <c r="BI448" s="218">
        <f>IF(N448="nulová",J448,0)</f>
        <v>0</v>
      </c>
      <c r="BJ448" s="19" t="s">
        <v>80</v>
      </c>
      <c r="BK448" s="218">
        <f>ROUND(I448*H448,2)</f>
        <v>0</v>
      </c>
      <c r="BL448" s="19" t="s">
        <v>155</v>
      </c>
      <c r="BM448" s="217" t="s">
        <v>593</v>
      </c>
    </row>
    <row r="449" spans="1:47" s="2" customFormat="1" ht="12">
      <c r="A449" s="40"/>
      <c r="B449" s="41"/>
      <c r="C449" s="42"/>
      <c r="D449" s="219" t="s">
        <v>157</v>
      </c>
      <c r="E449" s="42"/>
      <c r="F449" s="220" t="s">
        <v>594</v>
      </c>
      <c r="G449" s="42"/>
      <c r="H449" s="42"/>
      <c r="I449" s="221"/>
      <c r="J449" s="42"/>
      <c r="K449" s="42"/>
      <c r="L449" s="46"/>
      <c r="M449" s="222"/>
      <c r="N449" s="223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157</v>
      </c>
      <c r="AU449" s="19" t="s">
        <v>82</v>
      </c>
    </row>
    <row r="450" spans="1:51" s="13" customFormat="1" ht="12">
      <c r="A450" s="13"/>
      <c r="B450" s="224"/>
      <c r="C450" s="225"/>
      <c r="D450" s="226" t="s">
        <v>168</v>
      </c>
      <c r="E450" s="227" t="s">
        <v>19</v>
      </c>
      <c r="F450" s="228" t="s">
        <v>595</v>
      </c>
      <c r="G450" s="225"/>
      <c r="H450" s="227" t="s">
        <v>19</v>
      </c>
      <c r="I450" s="229"/>
      <c r="J450" s="225"/>
      <c r="K450" s="225"/>
      <c r="L450" s="230"/>
      <c r="M450" s="231"/>
      <c r="N450" s="232"/>
      <c r="O450" s="232"/>
      <c r="P450" s="232"/>
      <c r="Q450" s="232"/>
      <c r="R450" s="232"/>
      <c r="S450" s="232"/>
      <c r="T450" s="23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4" t="s">
        <v>168</v>
      </c>
      <c r="AU450" s="234" t="s">
        <v>82</v>
      </c>
      <c r="AV450" s="13" t="s">
        <v>80</v>
      </c>
      <c r="AW450" s="13" t="s">
        <v>34</v>
      </c>
      <c r="AX450" s="13" t="s">
        <v>72</v>
      </c>
      <c r="AY450" s="234" t="s">
        <v>148</v>
      </c>
    </row>
    <row r="451" spans="1:51" s="14" customFormat="1" ht="12">
      <c r="A451" s="14"/>
      <c r="B451" s="235"/>
      <c r="C451" s="236"/>
      <c r="D451" s="226" t="s">
        <v>168</v>
      </c>
      <c r="E451" s="237" t="s">
        <v>19</v>
      </c>
      <c r="F451" s="238" t="s">
        <v>596</v>
      </c>
      <c r="G451" s="236"/>
      <c r="H451" s="239">
        <v>0.083</v>
      </c>
      <c r="I451" s="240"/>
      <c r="J451" s="236"/>
      <c r="K451" s="236"/>
      <c r="L451" s="241"/>
      <c r="M451" s="242"/>
      <c r="N451" s="243"/>
      <c r="O451" s="243"/>
      <c r="P451" s="243"/>
      <c r="Q451" s="243"/>
      <c r="R451" s="243"/>
      <c r="S451" s="243"/>
      <c r="T451" s="24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5" t="s">
        <v>168</v>
      </c>
      <c r="AU451" s="245" t="s">
        <v>82</v>
      </c>
      <c r="AV451" s="14" t="s">
        <v>82</v>
      </c>
      <c r="AW451" s="14" t="s">
        <v>34</v>
      </c>
      <c r="AX451" s="14" t="s">
        <v>72</v>
      </c>
      <c r="AY451" s="245" t="s">
        <v>148</v>
      </c>
    </row>
    <row r="452" spans="1:51" s="14" customFormat="1" ht="12">
      <c r="A452" s="14"/>
      <c r="B452" s="235"/>
      <c r="C452" s="236"/>
      <c r="D452" s="226" t="s">
        <v>168</v>
      </c>
      <c r="E452" s="237" t="s">
        <v>19</v>
      </c>
      <c r="F452" s="238" t="s">
        <v>597</v>
      </c>
      <c r="G452" s="236"/>
      <c r="H452" s="239">
        <v>0.029</v>
      </c>
      <c r="I452" s="240"/>
      <c r="J452" s="236"/>
      <c r="K452" s="236"/>
      <c r="L452" s="241"/>
      <c r="M452" s="242"/>
      <c r="N452" s="243"/>
      <c r="O452" s="243"/>
      <c r="P452" s="243"/>
      <c r="Q452" s="243"/>
      <c r="R452" s="243"/>
      <c r="S452" s="243"/>
      <c r="T452" s="24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5" t="s">
        <v>168</v>
      </c>
      <c r="AU452" s="245" t="s">
        <v>82</v>
      </c>
      <c r="AV452" s="14" t="s">
        <v>82</v>
      </c>
      <c r="AW452" s="14" t="s">
        <v>34</v>
      </c>
      <c r="AX452" s="14" t="s">
        <v>72</v>
      </c>
      <c r="AY452" s="245" t="s">
        <v>148</v>
      </c>
    </row>
    <row r="453" spans="1:51" s="15" customFormat="1" ht="12">
      <c r="A453" s="15"/>
      <c r="B453" s="246"/>
      <c r="C453" s="247"/>
      <c r="D453" s="226" t="s">
        <v>168</v>
      </c>
      <c r="E453" s="248" t="s">
        <v>19</v>
      </c>
      <c r="F453" s="249" t="s">
        <v>178</v>
      </c>
      <c r="G453" s="247"/>
      <c r="H453" s="250">
        <v>0.112</v>
      </c>
      <c r="I453" s="251"/>
      <c r="J453" s="247"/>
      <c r="K453" s="247"/>
      <c r="L453" s="252"/>
      <c r="M453" s="253"/>
      <c r="N453" s="254"/>
      <c r="O453" s="254"/>
      <c r="P453" s="254"/>
      <c r="Q453" s="254"/>
      <c r="R453" s="254"/>
      <c r="S453" s="254"/>
      <c r="T453" s="25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56" t="s">
        <v>168</v>
      </c>
      <c r="AU453" s="256" t="s">
        <v>82</v>
      </c>
      <c r="AV453" s="15" t="s">
        <v>155</v>
      </c>
      <c r="AW453" s="15" t="s">
        <v>34</v>
      </c>
      <c r="AX453" s="15" t="s">
        <v>80</v>
      </c>
      <c r="AY453" s="256" t="s">
        <v>148</v>
      </c>
    </row>
    <row r="454" spans="1:65" s="2" customFormat="1" ht="16.5" customHeight="1">
      <c r="A454" s="40"/>
      <c r="B454" s="41"/>
      <c r="C454" s="206" t="s">
        <v>598</v>
      </c>
      <c r="D454" s="206" t="s">
        <v>150</v>
      </c>
      <c r="E454" s="207" t="s">
        <v>599</v>
      </c>
      <c r="F454" s="208" t="s">
        <v>600</v>
      </c>
      <c r="G454" s="209" t="s">
        <v>166</v>
      </c>
      <c r="H454" s="210">
        <v>4.813</v>
      </c>
      <c r="I454" s="211"/>
      <c r="J454" s="212">
        <f>ROUND(I454*H454,2)</f>
        <v>0</v>
      </c>
      <c r="K454" s="208" t="s">
        <v>154</v>
      </c>
      <c r="L454" s="46"/>
      <c r="M454" s="213" t="s">
        <v>19</v>
      </c>
      <c r="N454" s="214" t="s">
        <v>43</v>
      </c>
      <c r="O454" s="86"/>
      <c r="P454" s="215">
        <f>O454*H454</f>
        <v>0</v>
      </c>
      <c r="Q454" s="215">
        <v>0.00874</v>
      </c>
      <c r="R454" s="215">
        <f>Q454*H454</f>
        <v>0.04206562</v>
      </c>
      <c r="S454" s="215">
        <v>0</v>
      </c>
      <c r="T454" s="216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17" t="s">
        <v>155</v>
      </c>
      <c r="AT454" s="217" t="s">
        <v>150</v>
      </c>
      <c r="AU454" s="217" t="s">
        <v>82</v>
      </c>
      <c r="AY454" s="19" t="s">
        <v>148</v>
      </c>
      <c r="BE454" s="218">
        <f>IF(N454="základní",J454,0)</f>
        <v>0</v>
      </c>
      <c r="BF454" s="218">
        <f>IF(N454="snížená",J454,0)</f>
        <v>0</v>
      </c>
      <c r="BG454" s="218">
        <f>IF(N454="zákl. přenesená",J454,0)</f>
        <v>0</v>
      </c>
      <c r="BH454" s="218">
        <f>IF(N454="sníž. přenesená",J454,0)</f>
        <v>0</v>
      </c>
      <c r="BI454" s="218">
        <f>IF(N454="nulová",J454,0)</f>
        <v>0</v>
      </c>
      <c r="BJ454" s="19" t="s">
        <v>80</v>
      </c>
      <c r="BK454" s="218">
        <f>ROUND(I454*H454,2)</f>
        <v>0</v>
      </c>
      <c r="BL454" s="19" t="s">
        <v>155</v>
      </c>
      <c r="BM454" s="217" t="s">
        <v>601</v>
      </c>
    </row>
    <row r="455" spans="1:47" s="2" customFormat="1" ht="12">
      <c r="A455" s="40"/>
      <c r="B455" s="41"/>
      <c r="C455" s="42"/>
      <c r="D455" s="219" t="s">
        <v>157</v>
      </c>
      <c r="E455" s="42"/>
      <c r="F455" s="220" t="s">
        <v>602</v>
      </c>
      <c r="G455" s="42"/>
      <c r="H455" s="42"/>
      <c r="I455" s="221"/>
      <c r="J455" s="42"/>
      <c r="K455" s="42"/>
      <c r="L455" s="46"/>
      <c r="M455" s="222"/>
      <c r="N455" s="223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157</v>
      </c>
      <c r="AU455" s="19" t="s">
        <v>82</v>
      </c>
    </row>
    <row r="456" spans="1:51" s="14" customFormat="1" ht="12">
      <c r="A456" s="14"/>
      <c r="B456" s="235"/>
      <c r="C456" s="236"/>
      <c r="D456" s="226" t="s">
        <v>168</v>
      </c>
      <c r="E456" s="237" t="s">
        <v>19</v>
      </c>
      <c r="F456" s="238" t="s">
        <v>603</v>
      </c>
      <c r="G456" s="236"/>
      <c r="H456" s="239">
        <v>2.353</v>
      </c>
      <c r="I456" s="240"/>
      <c r="J456" s="236"/>
      <c r="K456" s="236"/>
      <c r="L456" s="241"/>
      <c r="M456" s="242"/>
      <c r="N456" s="243"/>
      <c r="O456" s="243"/>
      <c r="P456" s="243"/>
      <c r="Q456" s="243"/>
      <c r="R456" s="243"/>
      <c r="S456" s="243"/>
      <c r="T456" s="24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5" t="s">
        <v>168</v>
      </c>
      <c r="AU456" s="245" t="s">
        <v>82</v>
      </c>
      <c r="AV456" s="14" t="s">
        <v>82</v>
      </c>
      <c r="AW456" s="14" t="s">
        <v>34</v>
      </c>
      <c r="AX456" s="14" t="s">
        <v>72</v>
      </c>
      <c r="AY456" s="245" t="s">
        <v>148</v>
      </c>
    </row>
    <row r="457" spans="1:51" s="14" customFormat="1" ht="12">
      <c r="A457" s="14"/>
      <c r="B457" s="235"/>
      <c r="C457" s="236"/>
      <c r="D457" s="226" t="s">
        <v>168</v>
      </c>
      <c r="E457" s="237" t="s">
        <v>19</v>
      </c>
      <c r="F457" s="238" t="s">
        <v>604</v>
      </c>
      <c r="G457" s="236"/>
      <c r="H457" s="239">
        <v>2.46</v>
      </c>
      <c r="I457" s="240"/>
      <c r="J457" s="236"/>
      <c r="K457" s="236"/>
      <c r="L457" s="241"/>
      <c r="M457" s="242"/>
      <c r="N457" s="243"/>
      <c r="O457" s="243"/>
      <c r="P457" s="243"/>
      <c r="Q457" s="243"/>
      <c r="R457" s="243"/>
      <c r="S457" s="243"/>
      <c r="T457" s="24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5" t="s">
        <v>168</v>
      </c>
      <c r="AU457" s="245" t="s">
        <v>82</v>
      </c>
      <c r="AV457" s="14" t="s">
        <v>82</v>
      </c>
      <c r="AW457" s="14" t="s">
        <v>34</v>
      </c>
      <c r="AX457" s="14" t="s">
        <v>72</v>
      </c>
      <c r="AY457" s="245" t="s">
        <v>148</v>
      </c>
    </row>
    <row r="458" spans="1:51" s="15" customFormat="1" ht="12">
      <c r="A458" s="15"/>
      <c r="B458" s="246"/>
      <c r="C458" s="247"/>
      <c r="D458" s="226" t="s">
        <v>168</v>
      </c>
      <c r="E458" s="248" t="s">
        <v>19</v>
      </c>
      <c r="F458" s="249" t="s">
        <v>178</v>
      </c>
      <c r="G458" s="247"/>
      <c r="H458" s="250">
        <v>4.813</v>
      </c>
      <c r="I458" s="251"/>
      <c r="J458" s="247"/>
      <c r="K458" s="247"/>
      <c r="L458" s="252"/>
      <c r="M458" s="253"/>
      <c r="N458" s="254"/>
      <c r="O458" s="254"/>
      <c r="P458" s="254"/>
      <c r="Q458" s="254"/>
      <c r="R458" s="254"/>
      <c r="S458" s="254"/>
      <c r="T458" s="25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56" t="s">
        <v>168</v>
      </c>
      <c r="AU458" s="256" t="s">
        <v>82</v>
      </c>
      <c r="AV458" s="15" t="s">
        <v>155</v>
      </c>
      <c r="AW458" s="15" t="s">
        <v>34</v>
      </c>
      <c r="AX458" s="15" t="s">
        <v>80</v>
      </c>
      <c r="AY458" s="256" t="s">
        <v>148</v>
      </c>
    </row>
    <row r="459" spans="1:65" s="2" customFormat="1" ht="16.5" customHeight="1">
      <c r="A459" s="40"/>
      <c r="B459" s="41"/>
      <c r="C459" s="206" t="s">
        <v>605</v>
      </c>
      <c r="D459" s="206" t="s">
        <v>150</v>
      </c>
      <c r="E459" s="207" t="s">
        <v>606</v>
      </c>
      <c r="F459" s="208" t="s">
        <v>607</v>
      </c>
      <c r="G459" s="209" t="s">
        <v>166</v>
      </c>
      <c r="H459" s="210">
        <v>4.813</v>
      </c>
      <c r="I459" s="211"/>
      <c r="J459" s="212">
        <f>ROUND(I459*H459,2)</f>
        <v>0</v>
      </c>
      <c r="K459" s="208" t="s">
        <v>154</v>
      </c>
      <c r="L459" s="46"/>
      <c r="M459" s="213" t="s">
        <v>19</v>
      </c>
      <c r="N459" s="214" t="s">
        <v>43</v>
      </c>
      <c r="O459" s="86"/>
      <c r="P459" s="215">
        <f>O459*H459</f>
        <v>0</v>
      </c>
      <c r="Q459" s="215">
        <v>0</v>
      </c>
      <c r="R459" s="215">
        <f>Q459*H459</f>
        <v>0</v>
      </c>
      <c r="S459" s="215">
        <v>0</v>
      </c>
      <c r="T459" s="216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17" t="s">
        <v>155</v>
      </c>
      <c r="AT459" s="217" t="s">
        <v>150</v>
      </c>
      <c r="AU459" s="217" t="s">
        <v>82</v>
      </c>
      <c r="AY459" s="19" t="s">
        <v>148</v>
      </c>
      <c r="BE459" s="218">
        <f>IF(N459="základní",J459,0)</f>
        <v>0</v>
      </c>
      <c r="BF459" s="218">
        <f>IF(N459="snížená",J459,0)</f>
        <v>0</v>
      </c>
      <c r="BG459" s="218">
        <f>IF(N459="zákl. přenesená",J459,0)</f>
        <v>0</v>
      </c>
      <c r="BH459" s="218">
        <f>IF(N459="sníž. přenesená",J459,0)</f>
        <v>0</v>
      </c>
      <c r="BI459" s="218">
        <f>IF(N459="nulová",J459,0)</f>
        <v>0</v>
      </c>
      <c r="BJ459" s="19" t="s">
        <v>80</v>
      </c>
      <c r="BK459" s="218">
        <f>ROUND(I459*H459,2)</f>
        <v>0</v>
      </c>
      <c r="BL459" s="19" t="s">
        <v>155</v>
      </c>
      <c r="BM459" s="217" t="s">
        <v>608</v>
      </c>
    </row>
    <row r="460" spans="1:47" s="2" customFormat="1" ht="12">
      <c r="A460" s="40"/>
      <c r="B460" s="41"/>
      <c r="C460" s="42"/>
      <c r="D460" s="219" t="s">
        <v>157</v>
      </c>
      <c r="E460" s="42"/>
      <c r="F460" s="220" t="s">
        <v>609</v>
      </c>
      <c r="G460" s="42"/>
      <c r="H460" s="42"/>
      <c r="I460" s="221"/>
      <c r="J460" s="42"/>
      <c r="K460" s="42"/>
      <c r="L460" s="46"/>
      <c r="M460" s="222"/>
      <c r="N460" s="223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157</v>
      </c>
      <c r="AU460" s="19" t="s">
        <v>82</v>
      </c>
    </row>
    <row r="461" spans="1:51" s="14" customFormat="1" ht="12">
      <c r="A461" s="14"/>
      <c r="B461" s="235"/>
      <c r="C461" s="236"/>
      <c r="D461" s="226" t="s">
        <v>168</v>
      </c>
      <c r="E461" s="237" t="s">
        <v>19</v>
      </c>
      <c r="F461" s="238" t="s">
        <v>603</v>
      </c>
      <c r="G461" s="236"/>
      <c r="H461" s="239">
        <v>2.353</v>
      </c>
      <c r="I461" s="240"/>
      <c r="J461" s="236"/>
      <c r="K461" s="236"/>
      <c r="L461" s="241"/>
      <c r="M461" s="242"/>
      <c r="N461" s="243"/>
      <c r="O461" s="243"/>
      <c r="P461" s="243"/>
      <c r="Q461" s="243"/>
      <c r="R461" s="243"/>
      <c r="S461" s="243"/>
      <c r="T461" s="24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5" t="s">
        <v>168</v>
      </c>
      <c r="AU461" s="245" t="s">
        <v>82</v>
      </c>
      <c r="AV461" s="14" t="s">
        <v>82</v>
      </c>
      <c r="AW461" s="14" t="s">
        <v>34</v>
      </c>
      <c r="AX461" s="14" t="s">
        <v>72</v>
      </c>
      <c r="AY461" s="245" t="s">
        <v>148</v>
      </c>
    </row>
    <row r="462" spans="1:51" s="14" customFormat="1" ht="12">
      <c r="A462" s="14"/>
      <c r="B462" s="235"/>
      <c r="C462" s="236"/>
      <c r="D462" s="226" t="s">
        <v>168</v>
      </c>
      <c r="E462" s="237" t="s">
        <v>19</v>
      </c>
      <c r="F462" s="238" t="s">
        <v>604</v>
      </c>
      <c r="G462" s="236"/>
      <c r="H462" s="239">
        <v>2.46</v>
      </c>
      <c r="I462" s="240"/>
      <c r="J462" s="236"/>
      <c r="K462" s="236"/>
      <c r="L462" s="241"/>
      <c r="M462" s="242"/>
      <c r="N462" s="243"/>
      <c r="O462" s="243"/>
      <c r="P462" s="243"/>
      <c r="Q462" s="243"/>
      <c r="R462" s="243"/>
      <c r="S462" s="243"/>
      <c r="T462" s="24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5" t="s">
        <v>168</v>
      </c>
      <c r="AU462" s="245" t="s">
        <v>82</v>
      </c>
      <c r="AV462" s="14" t="s">
        <v>82</v>
      </c>
      <c r="AW462" s="14" t="s">
        <v>34</v>
      </c>
      <c r="AX462" s="14" t="s">
        <v>72</v>
      </c>
      <c r="AY462" s="245" t="s">
        <v>148</v>
      </c>
    </row>
    <row r="463" spans="1:51" s="15" customFormat="1" ht="12">
      <c r="A463" s="15"/>
      <c r="B463" s="246"/>
      <c r="C463" s="247"/>
      <c r="D463" s="226" t="s">
        <v>168</v>
      </c>
      <c r="E463" s="248" t="s">
        <v>19</v>
      </c>
      <c r="F463" s="249" t="s">
        <v>178</v>
      </c>
      <c r="G463" s="247"/>
      <c r="H463" s="250">
        <v>4.813</v>
      </c>
      <c r="I463" s="251"/>
      <c r="J463" s="247"/>
      <c r="K463" s="247"/>
      <c r="L463" s="252"/>
      <c r="M463" s="253"/>
      <c r="N463" s="254"/>
      <c r="O463" s="254"/>
      <c r="P463" s="254"/>
      <c r="Q463" s="254"/>
      <c r="R463" s="254"/>
      <c r="S463" s="254"/>
      <c r="T463" s="25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56" t="s">
        <v>168</v>
      </c>
      <c r="AU463" s="256" t="s">
        <v>82</v>
      </c>
      <c r="AV463" s="15" t="s">
        <v>155</v>
      </c>
      <c r="AW463" s="15" t="s">
        <v>34</v>
      </c>
      <c r="AX463" s="15" t="s">
        <v>80</v>
      </c>
      <c r="AY463" s="256" t="s">
        <v>148</v>
      </c>
    </row>
    <row r="464" spans="1:65" s="2" customFormat="1" ht="16.5" customHeight="1">
      <c r="A464" s="40"/>
      <c r="B464" s="41"/>
      <c r="C464" s="206" t="s">
        <v>610</v>
      </c>
      <c r="D464" s="206" t="s">
        <v>150</v>
      </c>
      <c r="E464" s="207" t="s">
        <v>611</v>
      </c>
      <c r="F464" s="208" t="s">
        <v>612</v>
      </c>
      <c r="G464" s="209" t="s">
        <v>166</v>
      </c>
      <c r="H464" s="210">
        <v>2.28</v>
      </c>
      <c r="I464" s="211"/>
      <c r="J464" s="212">
        <f>ROUND(I464*H464,2)</f>
        <v>0</v>
      </c>
      <c r="K464" s="208" t="s">
        <v>154</v>
      </c>
      <c r="L464" s="46"/>
      <c r="M464" s="213" t="s">
        <v>19</v>
      </c>
      <c r="N464" s="214" t="s">
        <v>43</v>
      </c>
      <c r="O464" s="86"/>
      <c r="P464" s="215">
        <f>O464*H464</f>
        <v>0</v>
      </c>
      <c r="Q464" s="215">
        <v>0.02282</v>
      </c>
      <c r="R464" s="215">
        <f>Q464*H464</f>
        <v>0.052029599999999995</v>
      </c>
      <c r="S464" s="215">
        <v>0</v>
      </c>
      <c r="T464" s="216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17" t="s">
        <v>155</v>
      </c>
      <c r="AT464" s="217" t="s">
        <v>150</v>
      </c>
      <c r="AU464" s="217" t="s">
        <v>82</v>
      </c>
      <c r="AY464" s="19" t="s">
        <v>148</v>
      </c>
      <c r="BE464" s="218">
        <f>IF(N464="základní",J464,0)</f>
        <v>0</v>
      </c>
      <c r="BF464" s="218">
        <f>IF(N464="snížená",J464,0)</f>
        <v>0</v>
      </c>
      <c r="BG464" s="218">
        <f>IF(N464="zákl. přenesená",J464,0)</f>
        <v>0</v>
      </c>
      <c r="BH464" s="218">
        <f>IF(N464="sníž. přenesená",J464,0)</f>
        <v>0</v>
      </c>
      <c r="BI464" s="218">
        <f>IF(N464="nulová",J464,0)</f>
        <v>0</v>
      </c>
      <c r="BJ464" s="19" t="s">
        <v>80</v>
      </c>
      <c r="BK464" s="218">
        <f>ROUND(I464*H464,2)</f>
        <v>0</v>
      </c>
      <c r="BL464" s="19" t="s">
        <v>155</v>
      </c>
      <c r="BM464" s="217" t="s">
        <v>613</v>
      </c>
    </row>
    <row r="465" spans="1:47" s="2" customFormat="1" ht="12">
      <c r="A465" s="40"/>
      <c r="B465" s="41"/>
      <c r="C465" s="42"/>
      <c r="D465" s="219" t="s">
        <v>157</v>
      </c>
      <c r="E465" s="42"/>
      <c r="F465" s="220" t="s">
        <v>614</v>
      </c>
      <c r="G465" s="42"/>
      <c r="H465" s="42"/>
      <c r="I465" s="221"/>
      <c r="J465" s="42"/>
      <c r="K465" s="42"/>
      <c r="L465" s="46"/>
      <c r="M465" s="222"/>
      <c r="N465" s="223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157</v>
      </c>
      <c r="AU465" s="19" t="s">
        <v>82</v>
      </c>
    </row>
    <row r="466" spans="1:51" s="14" customFormat="1" ht="12">
      <c r="A466" s="14"/>
      <c r="B466" s="235"/>
      <c r="C466" s="236"/>
      <c r="D466" s="226" t="s">
        <v>168</v>
      </c>
      <c r="E466" s="237" t="s">
        <v>19</v>
      </c>
      <c r="F466" s="238" t="s">
        <v>615</v>
      </c>
      <c r="G466" s="236"/>
      <c r="H466" s="239">
        <v>2.28</v>
      </c>
      <c r="I466" s="240"/>
      <c r="J466" s="236"/>
      <c r="K466" s="236"/>
      <c r="L466" s="241"/>
      <c r="M466" s="242"/>
      <c r="N466" s="243"/>
      <c r="O466" s="243"/>
      <c r="P466" s="243"/>
      <c r="Q466" s="243"/>
      <c r="R466" s="243"/>
      <c r="S466" s="243"/>
      <c r="T466" s="24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5" t="s">
        <v>168</v>
      </c>
      <c r="AU466" s="245" t="s">
        <v>82</v>
      </c>
      <c r="AV466" s="14" t="s">
        <v>82</v>
      </c>
      <c r="AW466" s="14" t="s">
        <v>34</v>
      </c>
      <c r="AX466" s="14" t="s">
        <v>80</v>
      </c>
      <c r="AY466" s="245" t="s">
        <v>148</v>
      </c>
    </row>
    <row r="467" spans="1:65" s="2" customFormat="1" ht="16.5" customHeight="1">
      <c r="A467" s="40"/>
      <c r="B467" s="41"/>
      <c r="C467" s="206" t="s">
        <v>616</v>
      </c>
      <c r="D467" s="206" t="s">
        <v>150</v>
      </c>
      <c r="E467" s="207" t="s">
        <v>617</v>
      </c>
      <c r="F467" s="208" t="s">
        <v>618</v>
      </c>
      <c r="G467" s="209" t="s">
        <v>166</v>
      </c>
      <c r="H467" s="210">
        <v>2.28</v>
      </c>
      <c r="I467" s="211"/>
      <c r="J467" s="212">
        <f>ROUND(I467*H467,2)</f>
        <v>0</v>
      </c>
      <c r="K467" s="208" t="s">
        <v>154</v>
      </c>
      <c r="L467" s="46"/>
      <c r="M467" s="213" t="s">
        <v>19</v>
      </c>
      <c r="N467" s="214" t="s">
        <v>43</v>
      </c>
      <c r="O467" s="86"/>
      <c r="P467" s="215">
        <f>O467*H467</f>
        <v>0</v>
      </c>
      <c r="Q467" s="215">
        <v>0</v>
      </c>
      <c r="R467" s="215">
        <f>Q467*H467</f>
        <v>0</v>
      </c>
      <c r="S467" s="215">
        <v>0</v>
      </c>
      <c r="T467" s="216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17" t="s">
        <v>155</v>
      </c>
      <c r="AT467" s="217" t="s">
        <v>150</v>
      </c>
      <c r="AU467" s="217" t="s">
        <v>82</v>
      </c>
      <c r="AY467" s="19" t="s">
        <v>148</v>
      </c>
      <c r="BE467" s="218">
        <f>IF(N467="základní",J467,0)</f>
        <v>0</v>
      </c>
      <c r="BF467" s="218">
        <f>IF(N467="snížená",J467,0)</f>
        <v>0</v>
      </c>
      <c r="BG467" s="218">
        <f>IF(N467="zákl. přenesená",J467,0)</f>
        <v>0</v>
      </c>
      <c r="BH467" s="218">
        <f>IF(N467="sníž. přenesená",J467,0)</f>
        <v>0</v>
      </c>
      <c r="BI467" s="218">
        <f>IF(N467="nulová",J467,0)</f>
        <v>0</v>
      </c>
      <c r="BJ467" s="19" t="s">
        <v>80</v>
      </c>
      <c r="BK467" s="218">
        <f>ROUND(I467*H467,2)</f>
        <v>0</v>
      </c>
      <c r="BL467" s="19" t="s">
        <v>155</v>
      </c>
      <c r="BM467" s="217" t="s">
        <v>619</v>
      </c>
    </row>
    <row r="468" spans="1:47" s="2" customFormat="1" ht="12">
      <c r="A468" s="40"/>
      <c r="B468" s="41"/>
      <c r="C468" s="42"/>
      <c r="D468" s="219" t="s">
        <v>157</v>
      </c>
      <c r="E468" s="42"/>
      <c r="F468" s="220" t="s">
        <v>620</v>
      </c>
      <c r="G468" s="42"/>
      <c r="H468" s="42"/>
      <c r="I468" s="221"/>
      <c r="J468" s="42"/>
      <c r="K468" s="42"/>
      <c r="L468" s="46"/>
      <c r="M468" s="222"/>
      <c r="N468" s="223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157</v>
      </c>
      <c r="AU468" s="19" t="s">
        <v>82</v>
      </c>
    </row>
    <row r="469" spans="1:51" s="14" customFormat="1" ht="12">
      <c r="A469" s="14"/>
      <c r="B469" s="235"/>
      <c r="C469" s="236"/>
      <c r="D469" s="226" t="s">
        <v>168</v>
      </c>
      <c r="E469" s="237" t="s">
        <v>19</v>
      </c>
      <c r="F469" s="238" t="s">
        <v>615</v>
      </c>
      <c r="G469" s="236"/>
      <c r="H469" s="239">
        <v>2.28</v>
      </c>
      <c r="I469" s="240"/>
      <c r="J469" s="236"/>
      <c r="K469" s="236"/>
      <c r="L469" s="241"/>
      <c r="M469" s="242"/>
      <c r="N469" s="243"/>
      <c r="O469" s="243"/>
      <c r="P469" s="243"/>
      <c r="Q469" s="243"/>
      <c r="R469" s="243"/>
      <c r="S469" s="243"/>
      <c r="T469" s="24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5" t="s">
        <v>168</v>
      </c>
      <c r="AU469" s="245" t="s">
        <v>82</v>
      </c>
      <c r="AV469" s="14" t="s">
        <v>82</v>
      </c>
      <c r="AW469" s="14" t="s">
        <v>34</v>
      </c>
      <c r="AX469" s="14" t="s">
        <v>80</v>
      </c>
      <c r="AY469" s="245" t="s">
        <v>148</v>
      </c>
    </row>
    <row r="470" spans="1:63" s="12" customFormat="1" ht="22.8" customHeight="1">
      <c r="A470" s="12"/>
      <c r="B470" s="190"/>
      <c r="C470" s="191"/>
      <c r="D470" s="192" t="s">
        <v>71</v>
      </c>
      <c r="E470" s="204" t="s">
        <v>179</v>
      </c>
      <c r="F470" s="204" t="s">
        <v>621</v>
      </c>
      <c r="G470" s="191"/>
      <c r="H470" s="191"/>
      <c r="I470" s="194"/>
      <c r="J470" s="205">
        <f>BK470</f>
        <v>0</v>
      </c>
      <c r="K470" s="191"/>
      <c r="L470" s="196"/>
      <c r="M470" s="197"/>
      <c r="N470" s="198"/>
      <c r="O470" s="198"/>
      <c r="P470" s="199">
        <f>SUM(P471:P473)</f>
        <v>0</v>
      </c>
      <c r="Q470" s="198"/>
      <c r="R470" s="199">
        <f>SUM(R471:R473)</f>
        <v>2.732235</v>
      </c>
      <c r="S470" s="198"/>
      <c r="T470" s="200">
        <f>SUM(T471:T473)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01" t="s">
        <v>80</v>
      </c>
      <c r="AT470" s="202" t="s">
        <v>71</v>
      </c>
      <c r="AU470" s="202" t="s">
        <v>80</v>
      </c>
      <c r="AY470" s="201" t="s">
        <v>148</v>
      </c>
      <c r="BK470" s="203">
        <f>SUM(BK471:BK473)</f>
        <v>0</v>
      </c>
    </row>
    <row r="471" spans="1:65" s="2" customFormat="1" ht="37.8" customHeight="1">
      <c r="A471" s="40"/>
      <c r="B471" s="41"/>
      <c r="C471" s="206" t="s">
        <v>622</v>
      </c>
      <c r="D471" s="206" t="s">
        <v>150</v>
      </c>
      <c r="E471" s="207" t="s">
        <v>623</v>
      </c>
      <c r="F471" s="208" t="s">
        <v>624</v>
      </c>
      <c r="G471" s="209" t="s">
        <v>166</v>
      </c>
      <c r="H471" s="210">
        <v>31.9</v>
      </c>
      <c r="I471" s="211"/>
      <c r="J471" s="212">
        <f>ROUND(I471*H471,2)</f>
        <v>0</v>
      </c>
      <c r="K471" s="208" t="s">
        <v>154</v>
      </c>
      <c r="L471" s="46"/>
      <c r="M471" s="213" t="s">
        <v>19</v>
      </c>
      <c r="N471" s="214" t="s">
        <v>43</v>
      </c>
      <c r="O471" s="86"/>
      <c r="P471" s="215">
        <f>O471*H471</f>
        <v>0</v>
      </c>
      <c r="Q471" s="215">
        <v>0.08565</v>
      </c>
      <c r="R471" s="215">
        <f>Q471*H471</f>
        <v>2.732235</v>
      </c>
      <c r="S471" s="215">
        <v>0</v>
      </c>
      <c r="T471" s="216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17" t="s">
        <v>155</v>
      </c>
      <c r="AT471" s="217" t="s">
        <v>150</v>
      </c>
      <c r="AU471" s="217" t="s">
        <v>82</v>
      </c>
      <c r="AY471" s="19" t="s">
        <v>148</v>
      </c>
      <c r="BE471" s="218">
        <f>IF(N471="základní",J471,0)</f>
        <v>0</v>
      </c>
      <c r="BF471" s="218">
        <f>IF(N471="snížená",J471,0)</f>
        <v>0</v>
      </c>
      <c r="BG471" s="218">
        <f>IF(N471="zákl. přenesená",J471,0)</f>
        <v>0</v>
      </c>
      <c r="BH471" s="218">
        <f>IF(N471="sníž. přenesená",J471,0)</f>
        <v>0</v>
      </c>
      <c r="BI471" s="218">
        <f>IF(N471="nulová",J471,0)</f>
        <v>0</v>
      </c>
      <c r="BJ471" s="19" t="s">
        <v>80</v>
      </c>
      <c r="BK471" s="218">
        <f>ROUND(I471*H471,2)</f>
        <v>0</v>
      </c>
      <c r="BL471" s="19" t="s">
        <v>155</v>
      </c>
      <c r="BM471" s="217" t="s">
        <v>625</v>
      </c>
    </row>
    <row r="472" spans="1:47" s="2" customFormat="1" ht="12">
      <c r="A472" s="40"/>
      <c r="B472" s="41"/>
      <c r="C472" s="42"/>
      <c r="D472" s="219" t="s">
        <v>157</v>
      </c>
      <c r="E472" s="42"/>
      <c r="F472" s="220" t="s">
        <v>626</v>
      </c>
      <c r="G472" s="42"/>
      <c r="H472" s="42"/>
      <c r="I472" s="221"/>
      <c r="J472" s="42"/>
      <c r="K472" s="42"/>
      <c r="L472" s="46"/>
      <c r="M472" s="222"/>
      <c r="N472" s="223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9" t="s">
        <v>157</v>
      </c>
      <c r="AU472" s="19" t="s">
        <v>82</v>
      </c>
    </row>
    <row r="473" spans="1:51" s="14" customFormat="1" ht="12">
      <c r="A473" s="14"/>
      <c r="B473" s="235"/>
      <c r="C473" s="236"/>
      <c r="D473" s="226" t="s">
        <v>168</v>
      </c>
      <c r="E473" s="237" t="s">
        <v>19</v>
      </c>
      <c r="F473" s="238" t="s">
        <v>183</v>
      </c>
      <c r="G473" s="236"/>
      <c r="H473" s="239">
        <v>31.9</v>
      </c>
      <c r="I473" s="240"/>
      <c r="J473" s="236"/>
      <c r="K473" s="236"/>
      <c r="L473" s="241"/>
      <c r="M473" s="242"/>
      <c r="N473" s="243"/>
      <c r="O473" s="243"/>
      <c r="P473" s="243"/>
      <c r="Q473" s="243"/>
      <c r="R473" s="243"/>
      <c r="S473" s="243"/>
      <c r="T473" s="24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5" t="s">
        <v>168</v>
      </c>
      <c r="AU473" s="245" t="s">
        <v>82</v>
      </c>
      <c r="AV473" s="14" t="s">
        <v>82</v>
      </c>
      <c r="AW473" s="14" t="s">
        <v>34</v>
      </c>
      <c r="AX473" s="14" t="s">
        <v>80</v>
      </c>
      <c r="AY473" s="245" t="s">
        <v>148</v>
      </c>
    </row>
    <row r="474" spans="1:63" s="12" customFormat="1" ht="22.8" customHeight="1">
      <c r="A474" s="12"/>
      <c r="B474" s="190"/>
      <c r="C474" s="191"/>
      <c r="D474" s="192" t="s">
        <v>71</v>
      </c>
      <c r="E474" s="204" t="s">
        <v>184</v>
      </c>
      <c r="F474" s="204" t="s">
        <v>627</v>
      </c>
      <c r="G474" s="191"/>
      <c r="H474" s="191"/>
      <c r="I474" s="194"/>
      <c r="J474" s="205">
        <f>BK474</f>
        <v>0</v>
      </c>
      <c r="K474" s="191"/>
      <c r="L474" s="196"/>
      <c r="M474" s="197"/>
      <c r="N474" s="198"/>
      <c r="O474" s="198"/>
      <c r="P474" s="199">
        <f>SUM(P475:P752)</f>
        <v>0</v>
      </c>
      <c r="Q474" s="198"/>
      <c r="R474" s="199">
        <f>SUM(R475:R752)</f>
        <v>204.15410966</v>
      </c>
      <c r="S474" s="198"/>
      <c r="T474" s="200">
        <f>SUM(T475:T752)</f>
        <v>0</v>
      </c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R474" s="201" t="s">
        <v>80</v>
      </c>
      <c r="AT474" s="202" t="s">
        <v>71</v>
      </c>
      <c r="AU474" s="202" t="s">
        <v>80</v>
      </c>
      <c r="AY474" s="201" t="s">
        <v>148</v>
      </c>
      <c r="BK474" s="203">
        <f>SUM(BK475:BK752)</f>
        <v>0</v>
      </c>
    </row>
    <row r="475" spans="1:65" s="2" customFormat="1" ht="21.75" customHeight="1">
      <c r="A475" s="40"/>
      <c r="B475" s="41"/>
      <c r="C475" s="206" t="s">
        <v>628</v>
      </c>
      <c r="D475" s="206" t="s">
        <v>150</v>
      </c>
      <c r="E475" s="207" t="s">
        <v>629</v>
      </c>
      <c r="F475" s="208" t="s">
        <v>630</v>
      </c>
      <c r="G475" s="209" t="s">
        <v>166</v>
      </c>
      <c r="H475" s="210">
        <v>155.28</v>
      </c>
      <c r="I475" s="211"/>
      <c r="J475" s="212">
        <f>ROUND(I475*H475,2)</f>
        <v>0</v>
      </c>
      <c r="K475" s="208" t="s">
        <v>154</v>
      </c>
      <c r="L475" s="46"/>
      <c r="M475" s="213" t="s">
        <v>19</v>
      </c>
      <c r="N475" s="214" t="s">
        <v>43</v>
      </c>
      <c r="O475" s="86"/>
      <c r="P475" s="215">
        <f>O475*H475</f>
        <v>0</v>
      </c>
      <c r="Q475" s="215">
        <v>0.0065</v>
      </c>
      <c r="R475" s="215">
        <f>Q475*H475</f>
        <v>1.00932</v>
      </c>
      <c r="S475" s="215">
        <v>0</v>
      </c>
      <c r="T475" s="216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17" t="s">
        <v>155</v>
      </c>
      <c r="AT475" s="217" t="s">
        <v>150</v>
      </c>
      <c r="AU475" s="217" t="s">
        <v>82</v>
      </c>
      <c r="AY475" s="19" t="s">
        <v>148</v>
      </c>
      <c r="BE475" s="218">
        <f>IF(N475="základní",J475,0)</f>
        <v>0</v>
      </c>
      <c r="BF475" s="218">
        <f>IF(N475="snížená",J475,0)</f>
        <v>0</v>
      </c>
      <c r="BG475" s="218">
        <f>IF(N475="zákl. přenesená",J475,0)</f>
        <v>0</v>
      </c>
      <c r="BH475" s="218">
        <f>IF(N475="sníž. přenesená",J475,0)</f>
        <v>0</v>
      </c>
      <c r="BI475" s="218">
        <f>IF(N475="nulová",J475,0)</f>
        <v>0</v>
      </c>
      <c r="BJ475" s="19" t="s">
        <v>80</v>
      </c>
      <c r="BK475" s="218">
        <f>ROUND(I475*H475,2)</f>
        <v>0</v>
      </c>
      <c r="BL475" s="19" t="s">
        <v>155</v>
      </c>
      <c r="BM475" s="217" t="s">
        <v>631</v>
      </c>
    </row>
    <row r="476" spans="1:47" s="2" customFormat="1" ht="12">
      <c r="A476" s="40"/>
      <c r="B476" s="41"/>
      <c r="C476" s="42"/>
      <c r="D476" s="219" t="s">
        <v>157</v>
      </c>
      <c r="E476" s="42"/>
      <c r="F476" s="220" t="s">
        <v>632</v>
      </c>
      <c r="G476" s="42"/>
      <c r="H476" s="42"/>
      <c r="I476" s="221"/>
      <c r="J476" s="42"/>
      <c r="K476" s="42"/>
      <c r="L476" s="46"/>
      <c r="M476" s="222"/>
      <c r="N476" s="223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157</v>
      </c>
      <c r="AU476" s="19" t="s">
        <v>82</v>
      </c>
    </row>
    <row r="477" spans="1:51" s="13" customFormat="1" ht="12">
      <c r="A477" s="13"/>
      <c r="B477" s="224"/>
      <c r="C477" s="225"/>
      <c r="D477" s="226" t="s">
        <v>168</v>
      </c>
      <c r="E477" s="227" t="s">
        <v>19</v>
      </c>
      <c r="F477" s="228" t="s">
        <v>290</v>
      </c>
      <c r="G477" s="225"/>
      <c r="H477" s="227" t="s">
        <v>19</v>
      </c>
      <c r="I477" s="229"/>
      <c r="J477" s="225"/>
      <c r="K477" s="225"/>
      <c r="L477" s="230"/>
      <c r="M477" s="231"/>
      <c r="N477" s="232"/>
      <c r="O477" s="232"/>
      <c r="P477" s="232"/>
      <c r="Q477" s="232"/>
      <c r="R477" s="232"/>
      <c r="S477" s="232"/>
      <c r="T477" s="23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4" t="s">
        <v>168</v>
      </c>
      <c r="AU477" s="234" t="s">
        <v>82</v>
      </c>
      <c r="AV477" s="13" t="s">
        <v>80</v>
      </c>
      <c r="AW477" s="13" t="s">
        <v>34</v>
      </c>
      <c r="AX477" s="13" t="s">
        <v>72</v>
      </c>
      <c r="AY477" s="234" t="s">
        <v>148</v>
      </c>
    </row>
    <row r="478" spans="1:51" s="14" customFormat="1" ht="12">
      <c r="A478" s="14"/>
      <c r="B478" s="235"/>
      <c r="C478" s="236"/>
      <c r="D478" s="226" t="s">
        <v>168</v>
      </c>
      <c r="E478" s="237" t="s">
        <v>19</v>
      </c>
      <c r="F478" s="238" t="s">
        <v>633</v>
      </c>
      <c r="G478" s="236"/>
      <c r="H478" s="239">
        <v>155.28</v>
      </c>
      <c r="I478" s="240"/>
      <c r="J478" s="236"/>
      <c r="K478" s="236"/>
      <c r="L478" s="241"/>
      <c r="M478" s="242"/>
      <c r="N478" s="243"/>
      <c r="O478" s="243"/>
      <c r="P478" s="243"/>
      <c r="Q478" s="243"/>
      <c r="R478" s="243"/>
      <c r="S478" s="243"/>
      <c r="T478" s="24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5" t="s">
        <v>168</v>
      </c>
      <c r="AU478" s="245" t="s">
        <v>82</v>
      </c>
      <c r="AV478" s="14" t="s">
        <v>82</v>
      </c>
      <c r="AW478" s="14" t="s">
        <v>34</v>
      </c>
      <c r="AX478" s="14" t="s">
        <v>80</v>
      </c>
      <c r="AY478" s="245" t="s">
        <v>148</v>
      </c>
    </row>
    <row r="479" spans="1:65" s="2" customFormat="1" ht="24.15" customHeight="1">
      <c r="A479" s="40"/>
      <c r="B479" s="41"/>
      <c r="C479" s="206" t="s">
        <v>634</v>
      </c>
      <c r="D479" s="206" t="s">
        <v>150</v>
      </c>
      <c r="E479" s="207" t="s">
        <v>635</v>
      </c>
      <c r="F479" s="208" t="s">
        <v>636</v>
      </c>
      <c r="G479" s="209" t="s">
        <v>166</v>
      </c>
      <c r="H479" s="210">
        <v>155.28</v>
      </c>
      <c r="I479" s="211"/>
      <c r="J479" s="212">
        <f>ROUND(I479*H479,2)</f>
        <v>0</v>
      </c>
      <c r="K479" s="208" t="s">
        <v>154</v>
      </c>
      <c r="L479" s="46"/>
      <c r="M479" s="213" t="s">
        <v>19</v>
      </c>
      <c r="N479" s="214" t="s">
        <v>43</v>
      </c>
      <c r="O479" s="86"/>
      <c r="P479" s="215">
        <f>O479*H479</f>
        <v>0</v>
      </c>
      <c r="Q479" s="215">
        <v>0.0147</v>
      </c>
      <c r="R479" s="215">
        <f>Q479*H479</f>
        <v>2.282616</v>
      </c>
      <c r="S479" s="215">
        <v>0</v>
      </c>
      <c r="T479" s="216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17" t="s">
        <v>155</v>
      </c>
      <c r="AT479" s="217" t="s">
        <v>150</v>
      </c>
      <c r="AU479" s="217" t="s">
        <v>82</v>
      </c>
      <c r="AY479" s="19" t="s">
        <v>148</v>
      </c>
      <c r="BE479" s="218">
        <f>IF(N479="základní",J479,0)</f>
        <v>0</v>
      </c>
      <c r="BF479" s="218">
        <f>IF(N479="snížená",J479,0)</f>
        <v>0</v>
      </c>
      <c r="BG479" s="218">
        <f>IF(N479="zákl. přenesená",J479,0)</f>
        <v>0</v>
      </c>
      <c r="BH479" s="218">
        <f>IF(N479="sníž. přenesená",J479,0)</f>
        <v>0</v>
      </c>
      <c r="BI479" s="218">
        <f>IF(N479="nulová",J479,0)</f>
        <v>0</v>
      </c>
      <c r="BJ479" s="19" t="s">
        <v>80</v>
      </c>
      <c r="BK479" s="218">
        <f>ROUND(I479*H479,2)</f>
        <v>0</v>
      </c>
      <c r="BL479" s="19" t="s">
        <v>155</v>
      </c>
      <c r="BM479" s="217" t="s">
        <v>637</v>
      </c>
    </row>
    <row r="480" spans="1:47" s="2" customFormat="1" ht="12">
      <c r="A480" s="40"/>
      <c r="B480" s="41"/>
      <c r="C480" s="42"/>
      <c r="D480" s="219" t="s">
        <v>157</v>
      </c>
      <c r="E480" s="42"/>
      <c r="F480" s="220" t="s">
        <v>638</v>
      </c>
      <c r="G480" s="42"/>
      <c r="H480" s="42"/>
      <c r="I480" s="221"/>
      <c r="J480" s="42"/>
      <c r="K480" s="42"/>
      <c r="L480" s="46"/>
      <c r="M480" s="222"/>
      <c r="N480" s="223"/>
      <c r="O480" s="86"/>
      <c r="P480" s="86"/>
      <c r="Q480" s="86"/>
      <c r="R480" s="86"/>
      <c r="S480" s="86"/>
      <c r="T480" s="87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T480" s="19" t="s">
        <v>157</v>
      </c>
      <c r="AU480" s="19" t="s">
        <v>82</v>
      </c>
    </row>
    <row r="481" spans="1:51" s="13" customFormat="1" ht="12">
      <c r="A481" s="13"/>
      <c r="B481" s="224"/>
      <c r="C481" s="225"/>
      <c r="D481" s="226" t="s">
        <v>168</v>
      </c>
      <c r="E481" s="227" t="s">
        <v>19</v>
      </c>
      <c r="F481" s="228" t="s">
        <v>290</v>
      </c>
      <c r="G481" s="225"/>
      <c r="H481" s="227" t="s">
        <v>19</v>
      </c>
      <c r="I481" s="229"/>
      <c r="J481" s="225"/>
      <c r="K481" s="225"/>
      <c r="L481" s="230"/>
      <c r="M481" s="231"/>
      <c r="N481" s="232"/>
      <c r="O481" s="232"/>
      <c r="P481" s="232"/>
      <c r="Q481" s="232"/>
      <c r="R481" s="232"/>
      <c r="S481" s="232"/>
      <c r="T481" s="23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4" t="s">
        <v>168</v>
      </c>
      <c r="AU481" s="234" t="s">
        <v>82</v>
      </c>
      <c r="AV481" s="13" t="s">
        <v>80</v>
      </c>
      <c r="AW481" s="13" t="s">
        <v>34</v>
      </c>
      <c r="AX481" s="13" t="s">
        <v>72</v>
      </c>
      <c r="AY481" s="234" t="s">
        <v>148</v>
      </c>
    </row>
    <row r="482" spans="1:51" s="14" customFormat="1" ht="12">
      <c r="A482" s="14"/>
      <c r="B482" s="235"/>
      <c r="C482" s="236"/>
      <c r="D482" s="226" t="s">
        <v>168</v>
      </c>
      <c r="E482" s="237" t="s">
        <v>19</v>
      </c>
      <c r="F482" s="238" t="s">
        <v>633</v>
      </c>
      <c r="G482" s="236"/>
      <c r="H482" s="239">
        <v>155.28</v>
      </c>
      <c r="I482" s="240"/>
      <c r="J482" s="236"/>
      <c r="K482" s="236"/>
      <c r="L482" s="241"/>
      <c r="M482" s="242"/>
      <c r="N482" s="243"/>
      <c r="O482" s="243"/>
      <c r="P482" s="243"/>
      <c r="Q482" s="243"/>
      <c r="R482" s="243"/>
      <c r="S482" s="243"/>
      <c r="T482" s="24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5" t="s">
        <v>168</v>
      </c>
      <c r="AU482" s="245" t="s">
        <v>82</v>
      </c>
      <c r="AV482" s="14" t="s">
        <v>82</v>
      </c>
      <c r="AW482" s="14" t="s">
        <v>34</v>
      </c>
      <c r="AX482" s="14" t="s">
        <v>80</v>
      </c>
      <c r="AY482" s="245" t="s">
        <v>148</v>
      </c>
    </row>
    <row r="483" spans="1:65" s="2" customFormat="1" ht="24.15" customHeight="1">
      <c r="A483" s="40"/>
      <c r="B483" s="41"/>
      <c r="C483" s="206" t="s">
        <v>639</v>
      </c>
      <c r="D483" s="206" t="s">
        <v>150</v>
      </c>
      <c r="E483" s="207" t="s">
        <v>640</v>
      </c>
      <c r="F483" s="208" t="s">
        <v>641</v>
      </c>
      <c r="G483" s="209" t="s">
        <v>166</v>
      </c>
      <c r="H483" s="210">
        <v>155.28</v>
      </c>
      <c r="I483" s="211"/>
      <c r="J483" s="212">
        <f>ROUND(I483*H483,2)</f>
        <v>0</v>
      </c>
      <c r="K483" s="208" t="s">
        <v>154</v>
      </c>
      <c r="L483" s="46"/>
      <c r="M483" s="213" t="s">
        <v>19</v>
      </c>
      <c r="N483" s="214" t="s">
        <v>43</v>
      </c>
      <c r="O483" s="86"/>
      <c r="P483" s="215">
        <f>O483*H483</f>
        <v>0</v>
      </c>
      <c r="Q483" s="215">
        <v>0.00735</v>
      </c>
      <c r="R483" s="215">
        <f>Q483*H483</f>
        <v>1.141308</v>
      </c>
      <c r="S483" s="215">
        <v>0</v>
      </c>
      <c r="T483" s="216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17" t="s">
        <v>155</v>
      </c>
      <c r="AT483" s="217" t="s">
        <v>150</v>
      </c>
      <c r="AU483" s="217" t="s">
        <v>82</v>
      </c>
      <c r="AY483" s="19" t="s">
        <v>148</v>
      </c>
      <c r="BE483" s="218">
        <f>IF(N483="základní",J483,0)</f>
        <v>0</v>
      </c>
      <c r="BF483" s="218">
        <f>IF(N483="snížená",J483,0)</f>
        <v>0</v>
      </c>
      <c r="BG483" s="218">
        <f>IF(N483="zákl. přenesená",J483,0)</f>
        <v>0</v>
      </c>
      <c r="BH483" s="218">
        <f>IF(N483="sníž. přenesená",J483,0)</f>
        <v>0</v>
      </c>
      <c r="BI483" s="218">
        <f>IF(N483="nulová",J483,0)</f>
        <v>0</v>
      </c>
      <c r="BJ483" s="19" t="s">
        <v>80</v>
      </c>
      <c r="BK483" s="218">
        <f>ROUND(I483*H483,2)</f>
        <v>0</v>
      </c>
      <c r="BL483" s="19" t="s">
        <v>155</v>
      </c>
      <c r="BM483" s="217" t="s">
        <v>642</v>
      </c>
    </row>
    <row r="484" spans="1:47" s="2" customFormat="1" ht="12">
      <c r="A484" s="40"/>
      <c r="B484" s="41"/>
      <c r="C484" s="42"/>
      <c r="D484" s="219" t="s">
        <v>157</v>
      </c>
      <c r="E484" s="42"/>
      <c r="F484" s="220" t="s">
        <v>643</v>
      </c>
      <c r="G484" s="42"/>
      <c r="H484" s="42"/>
      <c r="I484" s="221"/>
      <c r="J484" s="42"/>
      <c r="K484" s="42"/>
      <c r="L484" s="46"/>
      <c r="M484" s="222"/>
      <c r="N484" s="223"/>
      <c r="O484" s="86"/>
      <c r="P484" s="86"/>
      <c r="Q484" s="86"/>
      <c r="R484" s="86"/>
      <c r="S484" s="86"/>
      <c r="T484" s="87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T484" s="19" t="s">
        <v>157</v>
      </c>
      <c r="AU484" s="19" t="s">
        <v>82</v>
      </c>
    </row>
    <row r="485" spans="1:51" s="13" customFormat="1" ht="12">
      <c r="A485" s="13"/>
      <c r="B485" s="224"/>
      <c r="C485" s="225"/>
      <c r="D485" s="226" t="s">
        <v>168</v>
      </c>
      <c r="E485" s="227" t="s">
        <v>19</v>
      </c>
      <c r="F485" s="228" t="s">
        <v>290</v>
      </c>
      <c r="G485" s="225"/>
      <c r="H485" s="227" t="s">
        <v>19</v>
      </c>
      <c r="I485" s="229"/>
      <c r="J485" s="225"/>
      <c r="K485" s="225"/>
      <c r="L485" s="230"/>
      <c r="M485" s="231"/>
      <c r="N485" s="232"/>
      <c r="O485" s="232"/>
      <c r="P485" s="232"/>
      <c r="Q485" s="232"/>
      <c r="R485" s="232"/>
      <c r="S485" s="232"/>
      <c r="T485" s="23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4" t="s">
        <v>168</v>
      </c>
      <c r="AU485" s="234" t="s">
        <v>82</v>
      </c>
      <c r="AV485" s="13" t="s">
        <v>80</v>
      </c>
      <c r="AW485" s="13" t="s">
        <v>34</v>
      </c>
      <c r="AX485" s="13" t="s">
        <v>72</v>
      </c>
      <c r="AY485" s="234" t="s">
        <v>148</v>
      </c>
    </row>
    <row r="486" spans="1:51" s="14" customFormat="1" ht="12">
      <c r="A486" s="14"/>
      <c r="B486" s="235"/>
      <c r="C486" s="236"/>
      <c r="D486" s="226" t="s">
        <v>168</v>
      </c>
      <c r="E486" s="237" t="s">
        <v>19</v>
      </c>
      <c r="F486" s="238" t="s">
        <v>633</v>
      </c>
      <c r="G486" s="236"/>
      <c r="H486" s="239">
        <v>155.28</v>
      </c>
      <c r="I486" s="240"/>
      <c r="J486" s="236"/>
      <c r="K486" s="236"/>
      <c r="L486" s="241"/>
      <c r="M486" s="242"/>
      <c r="N486" s="243"/>
      <c r="O486" s="243"/>
      <c r="P486" s="243"/>
      <c r="Q486" s="243"/>
      <c r="R486" s="243"/>
      <c r="S486" s="243"/>
      <c r="T486" s="24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5" t="s">
        <v>168</v>
      </c>
      <c r="AU486" s="245" t="s">
        <v>82</v>
      </c>
      <c r="AV486" s="14" t="s">
        <v>82</v>
      </c>
      <c r="AW486" s="14" t="s">
        <v>34</v>
      </c>
      <c r="AX486" s="14" t="s">
        <v>80</v>
      </c>
      <c r="AY486" s="245" t="s">
        <v>148</v>
      </c>
    </row>
    <row r="487" spans="1:65" s="2" customFormat="1" ht="21.75" customHeight="1">
      <c r="A487" s="40"/>
      <c r="B487" s="41"/>
      <c r="C487" s="206" t="s">
        <v>644</v>
      </c>
      <c r="D487" s="206" t="s">
        <v>150</v>
      </c>
      <c r="E487" s="207" t="s">
        <v>645</v>
      </c>
      <c r="F487" s="208" t="s">
        <v>646</v>
      </c>
      <c r="G487" s="209" t="s">
        <v>166</v>
      </c>
      <c r="H487" s="210">
        <v>643.267</v>
      </c>
      <c r="I487" s="211"/>
      <c r="J487" s="212">
        <f>ROUND(I487*H487,2)</f>
        <v>0</v>
      </c>
      <c r="K487" s="208" t="s">
        <v>154</v>
      </c>
      <c r="L487" s="46"/>
      <c r="M487" s="213" t="s">
        <v>19</v>
      </c>
      <c r="N487" s="214" t="s">
        <v>43</v>
      </c>
      <c r="O487" s="86"/>
      <c r="P487" s="215">
        <f>O487*H487</f>
        <v>0</v>
      </c>
      <c r="Q487" s="215">
        <v>0.0065</v>
      </c>
      <c r="R487" s="215">
        <f>Q487*H487</f>
        <v>4.1812355000000005</v>
      </c>
      <c r="S487" s="215">
        <v>0</v>
      </c>
      <c r="T487" s="216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7" t="s">
        <v>155</v>
      </c>
      <c r="AT487" s="217" t="s">
        <v>150</v>
      </c>
      <c r="AU487" s="217" t="s">
        <v>82</v>
      </c>
      <c r="AY487" s="19" t="s">
        <v>148</v>
      </c>
      <c r="BE487" s="218">
        <f>IF(N487="základní",J487,0)</f>
        <v>0</v>
      </c>
      <c r="BF487" s="218">
        <f>IF(N487="snížená",J487,0)</f>
        <v>0</v>
      </c>
      <c r="BG487" s="218">
        <f>IF(N487="zákl. přenesená",J487,0)</f>
        <v>0</v>
      </c>
      <c r="BH487" s="218">
        <f>IF(N487="sníž. přenesená",J487,0)</f>
        <v>0</v>
      </c>
      <c r="BI487" s="218">
        <f>IF(N487="nulová",J487,0)</f>
        <v>0</v>
      </c>
      <c r="BJ487" s="19" t="s">
        <v>80</v>
      </c>
      <c r="BK487" s="218">
        <f>ROUND(I487*H487,2)</f>
        <v>0</v>
      </c>
      <c r="BL487" s="19" t="s">
        <v>155</v>
      </c>
      <c r="BM487" s="217" t="s">
        <v>647</v>
      </c>
    </row>
    <row r="488" spans="1:47" s="2" customFormat="1" ht="12">
      <c r="A488" s="40"/>
      <c r="B488" s="41"/>
      <c r="C488" s="42"/>
      <c r="D488" s="219" t="s">
        <v>157</v>
      </c>
      <c r="E488" s="42"/>
      <c r="F488" s="220" t="s">
        <v>648</v>
      </c>
      <c r="G488" s="42"/>
      <c r="H488" s="42"/>
      <c r="I488" s="221"/>
      <c r="J488" s="42"/>
      <c r="K488" s="42"/>
      <c r="L488" s="46"/>
      <c r="M488" s="222"/>
      <c r="N488" s="223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157</v>
      </c>
      <c r="AU488" s="19" t="s">
        <v>82</v>
      </c>
    </row>
    <row r="489" spans="1:51" s="13" customFormat="1" ht="12">
      <c r="A489" s="13"/>
      <c r="B489" s="224"/>
      <c r="C489" s="225"/>
      <c r="D489" s="226" t="s">
        <v>168</v>
      </c>
      <c r="E489" s="227" t="s">
        <v>19</v>
      </c>
      <c r="F489" s="228" t="s">
        <v>290</v>
      </c>
      <c r="G489" s="225"/>
      <c r="H489" s="227" t="s">
        <v>19</v>
      </c>
      <c r="I489" s="229"/>
      <c r="J489" s="225"/>
      <c r="K489" s="225"/>
      <c r="L489" s="230"/>
      <c r="M489" s="231"/>
      <c r="N489" s="232"/>
      <c r="O489" s="232"/>
      <c r="P489" s="232"/>
      <c r="Q489" s="232"/>
      <c r="R489" s="232"/>
      <c r="S489" s="232"/>
      <c r="T489" s="23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4" t="s">
        <v>168</v>
      </c>
      <c r="AU489" s="234" t="s">
        <v>82</v>
      </c>
      <c r="AV489" s="13" t="s">
        <v>80</v>
      </c>
      <c r="AW489" s="13" t="s">
        <v>34</v>
      </c>
      <c r="AX489" s="13" t="s">
        <v>72</v>
      </c>
      <c r="AY489" s="234" t="s">
        <v>148</v>
      </c>
    </row>
    <row r="490" spans="1:51" s="14" customFormat="1" ht="12">
      <c r="A490" s="14"/>
      <c r="B490" s="235"/>
      <c r="C490" s="236"/>
      <c r="D490" s="226" t="s">
        <v>168</v>
      </c>
      <c r="E490" s="237" t="s">
        <v>19</v>
      </c>
      <c r="F490" s="238" t="s">
        <v>649</v>
      </c>
      <c r="G490" s="236"/>
      <c r="H490" s="239">
        <v>23.65</v>
      </c>
      <c r="I490" s="240"/>
      <c r="J490" s="236"/>
      <c r="K490" s="236"/>
      <c r="L490" s="241"/>
      <c r="M490" s="242"/>
      <c r="N490" s="243"/>
      <c r="O490" s="243"/>
      <c r="P490" s="243"/>
      <c r="Q490" s="243"/>
      <c r="R490" s="243"/>
      <c r="S490" s="243"/>
      <c r="T490" s="24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5" t="s">
        <v>168</v>
      </c>
      <c r="AU490" s="245" t="s">
        <v>82</v>
      </c>
      <c r="AV490" s="14" t="s">
        <v>82</v>
      </c>
      <c r="AW490" s="14" t="s">
        <v>34</v>
      </c>
      <c r="AX490" s="14" t="s">
        <v>72</v>
      </c>
      <c r="AY490" s="245" t="s">
        <v>148</v>
      </c>
    </row>
    <row r="491" spans="1:51" s="14" customFormat="1" ht="12">
      <c r="A491" s="14"/>
      <c r="B491" s="235"/>
      <c r="C491" s="236"/>
      <c r="D491" s="226" t="s">
        <v>168</v>
      </c>
      <c r="E491" s="237" t="s">
        <v>19</v>
      </c>
      <c r="F491" s="238" t="s">
        <v>650</v>
      </c>
      <c r="G491" s="236"/>
      <c r="H491" s="239">
        <v>80.796</v>
      </c>
      <c r="I491" s="240"/>
      <c r="J491" s="236"/>
      <c r="K491" s="236"/>
      <c r="L491" s="241"/>
      <c r="M491" s="242"/>
      <c r="N491" s="243"/>
      <c r="O491" s="243"/>
      <c r="P491" s="243"/>
      <c r="Q491" s="243"/>
      <c r="R491" s="243"/>
      <c r="S491" s="243"/>
      <c r="T491" s="24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5" t="s">
        <v>168</v>
      </c>
      <c r="AU491" s="245" t="s">
        <v>82</v>
      </c>
      <c r="AV491" s="14" t="s">
        <v>82</v>
      </c>
      <c r="AW491" s="14" t="s">
        <v>34</v>
      </c>
      <c r="AX491" s="14" t="s">
        <v>72</v>
      </c>
      <c r="AY491" s="245" t="s">
        <v>148</v>
      </c>
    </row>
    <row r="492" spans="1:51" s="14" customFormat="1" ht="12">
      <c r="A492" s="14"/>
      <c r="B492" s="235"/>
      <c r="C492" s="236"/>
      <c r="D492" s="226" t="s">
        <v>168</v>
      </c>
      <c r="E492" s="237" t="s">
        <v>19</v>
      </c>
      <c r="F492" s="238" t="s">
        <v>651</v>
      </c>
      <c r="G492" s="236"/>
      <c r="H492" s="239">
        <v>26.122</v>
      </c>
      <c r="I492" s="240"/>
      <c r="J492" s="236"/>
      <c r="K492" s="236"/>
      <c r="L492" s="241"/>
      <c r="M492" s="242"/>
      <c r="N492" s="243"/>
      <c r="O492" s="243"/>
      <c r="P492" s="243"/>
      <c r="Q492" s="243"/>
      <c r="R492" s="243"/>
      <c r="S492" s="243"/>
      <c r="T492" s="24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5" t="s">
        <v>168</v>
      </c>
      <c r="AU492" s="245" t="s">
        <v>82</v>
      </c>
      <c r="AV492" s="14" t="s">
        <v>82</v>
      </c>
      <c r="AW492" s="14" t="s">
        <v>34</v>
      </c>
      <c r="AX492" s="14" t="s">
        <v>72</v>
      </c>
      <c r="AY492" s="245" t="s">
        <v>148</v>
      </c>
    </row>
    <row r="493" spans="1:51" s="14" customFormat="1" ht="12">
      <c r="A493" s="14"/>
      <c r="B493" s="235"/>
      <c r="C493" s="236"/>
      <c r="D493" s="226" t="s">
        <v>168</v>
      </c>
      <c r="E493" s="237" t="s">
        <v>19</v>
      </c>
      <c r="F493" s="238" t="s">
        <v>652</v>
      </c>
      <c r="G493" s="236"/>
      <c r="H493" s="239">
        <v>20.582</v>
      </c>
      <c r="I493" s="240"/>
      <c r="J493" s="236"/>
      <c r="K493" s="236"/>
      <c r="L493" s="241"/>
      <c r="M493" s="242"/>
      <c r="N493" s="243"/>
      <c r="O493" s="243"/>
      <c r="P493" s="243"/>
      <c r="Q493" s="243"/>
      <c r="R493" s="243"/>
      <c r="S493" s="243"/>
      <c r="T493" s="24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5" t="s">
        <v>168</v>
      </c>
      <c r="AU493" s="245" t="s">
        <v>82</v>
      </c>
      <c r="AV493" s="14" t="s">
        <v>82</v>
      </c>
      <c r="AW493" s="14" t="s">
        <v>34</v>
      </c>
      <c r="AX493" s="14" t="s">
        <v>72</v>
      </c>
      <c r="AY493" s="245" t="s">
        <v>148</v>
      </c>
    </row>
    <row r="494" spans="1:51" s="14" customFormat="1" ht="12">
      <c r="A494" s="14"/>
      <c r="B494" s="235"/>
      <c r="C494" s="236"/>
      <c r="D494" s="226" t="s">
        <v>168</v>
      </c>
      <c r="E494" s="237" t="s">
        <v>19</v>
      </c>
      <c r="F494" s="238" t="s">
        <v>653</v>
      </c>
      <c r="G494" s="236"/>
      <c r="H494" s="239">
        <v>20.308</v>
      </c>
      <c r="I494" s="240"/>
      <c r="J494" s="236"/>
      <c r="K494" s="236"/>
      <c r="L494" s="241"/>
      <c r="M494" s="242"/>
      <c r="N494" s="243"/>
      <c r="O494" s="243"/>
      <c r="P494" s="243"/>
      <c r="Q494" s="243"/>
      <c r="R494" s="243"/>
      <c r="S494" s="243"/>
      <c r="T494" s="24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5" t="s">
        <v>168</v>
      </c>
      <c r="AU494" s="245" t="s">
        <v>82</v>
      </c>
      <c r="AV494" s="14" t="s">
        <v>82</v>
      </c>
      <c r="AW494" s="14" t="s">
        <v>34</v>
      </c>
      <c r="AX494" s="14" t="s">
        <v>72</v>
      </c>
      <c r="AY494" s="245" t="s">
        <v>148</v>
      </c>
    </row>
    <row r="495" spans="1:51" s="14" customFormat="1" ht="12">
      <c r="A495" s="14"/>
      <c r="B495" s="235"/>
      <c r="C495" s="236"/>
      <c r="D495" s="226" t="s">
        <v>168</v>
      </c>
      <c r="E495" s="237" t="s">
        <v>19</v>
      </c>
      <c r="F495" s="238" t="s">
        <v>654</v>
      </c>
      <c r="G495" s="236"/>
      <c r="H495" s="239">
        <v>22.576</v>
      </c>
      <c r="I495" s="240"/>
      <c r="J495" s="236"/>
      <c r="K495" s="236"/>
      <c r="L495" s="241"/>
      <c r="M495" s="242"/>
      <c r="N495" s="243"/>
      <c r="O495" s="243"/>
      <c r="P495" s="243"/>
      <c r="Q495" s="243"/>
      <c r="R495" s="243"/>
      <c r="S495" s="243"/>
      <c r="T495" s="24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5" t="s">
        <v>168</v>
      </c>
      <c r="AU495" s="245" t="s">
        <v>82</v>
      </c>
      <c r="AV495" s="14" t="s">
        <v>82</v>
      </c>
      <c r="AW495" s="14" t="s">
        <v>34</v>
      </c>
      <c r="AX495" s="14" t="s">
        <v>72</v>
      </c>
      <c r="AY495" s="245" t="s">
        <v>148</v>
      </c>
    </row>
    <row r="496" spans="1:51" s="14" customFormat="1" ht="12">
      <c r="A496" s="14"/>
      <c r="B496" s="235"/>
      <c r="C496" s="236"/>
      <c r="D496" s="226" t="s">
        <v>168</v>
      </c>
      <c r="E496" s="237" t="s">
        <v>19</v>
      </c>
      <c r="F496" s="238" t="s">
        <v>655</v>
      </c>
      <c r="G496" s="236"/>
      <c r="H496" s="239">
        <v>96.661</v>
      </c>
      <c r="I496" s="240"/>
      <c r="J496" s="236"/>
      <c r="K496" s="236"/>
      <c r="L496" s="241"/>
      <c r="M496" s="242"/>
      <c r="N496" s="243"/>
      <c r="O496" s="243"/>
      <c r="P496" s="243"/>
      <c r="Q496" s="243"/>
      <c r="R496" s="243"/>
      <c r="S496" s="243"/>
      <c r="T496" s="24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5" t="s">
        <v>168</v>
      </c>
      <c r="AU496" s="245" t="s">
        <v>82</v>
      </c>
      <c r="AV496" s="14" t="s">
        <v>82</v>
      </c>
      <c r="AW496" s="14" t="s">
        <v>34</v>
      </c>
      <c r="AX496" s="14" t="s">
        <v>72</v>
      </c>
      <c r="AY496" s="245" t="s">
        <v>148</v>
      </c>
    </row>
    <row r="497" spans="1:51" s="14" customFormat="1" ht="12">
      <c r="A497" s="14"/>
      <c r="B497" s="235"/>
      <c r="C497" s="236"/>
      <c r="D497" s="226" t="s">
        <v>168</v>
      </c>
      <c r="E497" s="237" t="s">
        <v>19</v>
      </c>
      <c r="F497" s="238" t="s">
        <v>656</v>
      </c>
      <c r="G497" s="236"/>
      <c r="H497" s="239">
        <v>22.197</v>
      </c>
      <c r="I497" s="240"/>
      <c r="J497" s="236"/>
      <c r="K497" s="236"/>
      <c r="L497" s="241"/>
      <c r="M497" s="242"/>
      <c r="N497" s="243"/>
      <c r="O497" s="243"/>
      <c r="P497" s="243"/>
      <c r="Q497" s="243"/>
      <c r="R497" s="243"/>
      <c r="S497" s="243"/>
      <c r="T497" s="24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5" t="s">
        <v>168</v>
      </c>
      <c r="AU497" s="245" t="s">
        <v>82</v>
      </c>
      <c r="AV497" s="14" t="s">
        <v>82</v>
      </c>
      <c r="AW497" s="14" t="s">
        <v>34</v>
      </c>
      <c r="AX497" s="14" t="s">
        <v>72</v>
      </c>
      <c r="AY497" s="245" t="s">
        <v>148</v>
      </c>
    </row>
    <row r="498" spans="1:51" s="16" customFormat="1" ht="12">
      <c r="A498" s="16"/>
      <c r="B498" s="257"/>
      <c r="C498" s="258"/>
      <c r="D498" s="226" t="s">
        <v>168</v>
      </c>
      <c r="E498" s="259" t="s">
        <v>19</v>
      </c>
      <c r="F498" s="260" t="s">
        <v>256</v>
      </c>
      <c r="G498" s="258"/>
      <c r="H498" s="261">
        <v>312.892</v>
      </c>
      <c r="I498" s="262"/>
      <c r="J498" s="258"/>
      <c r="K498" s="258"/>
      <c r="L498" s="263"/>
      <c r="M498" s="264"/>
      <c r="N498" s="265"/>
      <c r="O498" s="265"/>
      <c r="P498" s="265"/>
      <c r="Q498" s="265"/>
      <c r="R498" s="265"/>
      <c r="S498" s="265"/>
      <c r="T498" s="26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T498" s="267" t="s">
        <v>168</v>
      </c>
      <c r="AU498" s="267" t="s">
        <v>82</v>
      </c>
      <c r="AV498" s="16" t="s">
        <v>163</v>
      </c>
      <c r="AW498" s="16" t="s">
        <v>34</v>
      </c>
      <c r="AX498" s="16" t="s">
        <v>72</v>
      </c>
      <c r="AY498" s="267" t="s">
        <v>148</v>
      </c>
    </row>
    <row r="499" spans="1:51" s="13" customFormat="1" ht="12">
      <c r="A499" s="13"/>
      <c r="B499" s="224"/>
      <c r="C499" s="225"/>
      <c r="D499" s="226" t="s">
        <v>168</v>
      </c>
      <c r="E499" s="227" t="s">
        <v>19</v>
      </c>
      <c r="F499" s="228" t="s">
        <v>192</v>
      </c>
      <c r="G499" s="225"/>
      <c r="H499" s="227" t="s">
        <v>19</v>
      </c>
      <c r="I499" s="229"/>
      <c r="J499" s="225"/>
      <c r="K499" s="225"/>
      <c r="L499" s="230"/>
      <c r="M499" s="231"/>
      <c r="N499" s="232"/>
      <c r="O499" s="232"/>
      <c r="P499" s="232"/>
      <c r="Q499" s="232"/>
      <c r="R499" s="232"/>
      <c r="S499" s="232"/>
      <c r="T499" s="23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4" t="s">
        <v>168</v>
      </c>
      <c r="AU499" s="234" t="s">
        <v>82</v>
      </c>
      <c r="AV499" s="13" t="s">
        <v>80</v>
      </c>
      <c r="AW499" s="13" t="s">
        <v>34</v>
      </c>
      <c r="AX499" s="13" t="s">
        <v>72</v>
      </c>
      <c r="AY499" s="234" t="s">
        <v>148</v>
      </c>
    </row>
    <row r="500" spans="1:51" s="14" customFormat="1" ht="12">
      <c r="A500" s="14"/>
      <c r="B500" s="235"/>
      <c r="C500" s="236"/>
      <c r="D500" s="226" t="s">
        <v>168</v>
      </c>
      <c r="E500" s="237" t="s">
        <v>19</v>
      </c>
      <c r="F500" s="238" t="s">
        <v>657</v>
      </c>
      <c r="G500" s="236"/>
      <c r="H500" s="239">
        <v>25.618</v>
      </c>
      <c r="I500" s="240"/>
      <c r="J500" s="236"/>
      <c r="K500" s="236"/>
      <c r="L500" s="241"/>
      <c r="M500" s="242"/>
      <c r="N500" s="243"/>
      <c r="O500" s="243"/>
      <c r="P500" s="243"/>
      <c r="Q500" s="243"/>
      <c r="R500" s="243"/>
      <c r="S500" s="243"/>
      <c r="T500" s="24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5" t="s">
        <v>168</v>
      </c>
      <c r="AU500" s="245" t="s">
        <v>82</v>
      </c>
      <c r="AV500" s="14" t="s">
        <v>82</v>
      </c>
      <c r="AW500" s="14" t="s">
        <v>34</v>
      </c>
      <c r="AX500" s="14" t="s">
        <v>72</v>
      </c>
      <c r="AY500" s="245" t="s">
        <v>148</v>
      </c>
    </row>
    <row r="501" spans="1:51" s="14" customFormat="1" ht="12">
      <c r="A501" s="14"/>
      <c r="B501" s="235"/>
      <c r="C501" s="236"/>
      <c r="D501" s="226" t="s">
        <v>168</v>
      </c>
      <c r="E501" s="237" t="s">
        <v>19</v>
      </c>
      <c r="F501" s="238" t="s">
        <v>658</v>
      </c>
      <c r="G501" s="236"/>
      <c r="H501" s="239">
        <v>16.908</v>
      </c>
      <c r="I501" s="240"/>
      <c r="J501" s="236"/>
      <c r="K501" s="236"/>
      <c r="L501" s="241"/>
      <c r="M501" s="242"/>
      <c r="N501" s="243"/>
      <c r="O501" s="243"/>
      <c r="P501" s="243"/>
      <c r="Q501" s="243"/>
      <c r="R501" s="243"/>
      <c r="S501" s="243"/>
      <c r="T501" s="24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5" t="s">
        <v>168</v>
      </c>
      <c r="AU501" s="245" t="s">
        <v>82</v>
      </c>
      <c r="AV501" s="14" t="s">
        <v>82</v>
      </c>
      <c r="AW501" s="14" t="s">
        <v>34</v>
      </c>
      <c r="AX501" s="14" t="s">
        <v>72</v>
      </c>
      <c r="AY501" s="245" t="s">
        <v>148</v>
      </c>
    </row>
    <row r="502" spans="1:51" s="14" customFormat="1" ht="12">
      <c r="A502" s="14"/>
      <c r="B502" s="235"/>
      <c r="C502" s="236"/>
      <c r="D502" s="226" t="s">
        <v>168</v>
      </c>
      <c r="E502" s="237" t="s">
        <v>19</v>
      </c>
      <c r="F502" s="238" t="s">
        <v>659</v>
      </c>
      <c r="G502" s="236"/>
      <c r="H502" s="239">
        <v>23.619</v>
      </c>
      <c r="I502" s="240"/>
      <c r="J502" s="236"/>
      <c r="K502" s="236"/>
      <c r="L502" s="241"/>
      <c r="M502" s="242"/>
      <c r="N502" s="243"/>
      <c r="O502" s="243"/>
      <c r="P502" s="243"/>
      <c r="Q502" s="243"/>
      <c r="R502" s="243"/>
      <c r="S502" s="243"/>
      <c r="T502" s="24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5" t="s">
        <v>168</v>
      </c>
      <c r="AU502" s="245" t="s">
        <v>82</v>
      </c>
      <c r="AV502" s="14" t="s">
        <v>82</v>
      </c>
      <c r="AW502" s="14" t="s">
        <v>34</v>
      </c>
      <c r="AX502" s="14" t="s">
        <v>72</v>
      </c>
      <c r="AY502" s="245" t="s">
        <v>148</v>
      </c>
    </row>
    <row r="503" spans="1:51" s="14" customFormat="1" ht="12">
      <c r="A503" s="14"/>
      <c r="B503" s="235"/>
      <c r="C503" s="236"/>
      <c r="D503" s="226" t="s">
        <v>168</v>
      </c>
      <c r="E503" s="237" t="s">
        <v>19</v>
      </c>
      <c r="F503" s="238" t="s">
        <v>660</v>
      </c>
      <c r="G503" s="236"/>
      <c r="H503" s="239">
        <v>18.956</v>
      </c>
      <c r="I503" s="240"/>
      <c r="J503" s="236"/>
      <c r="K503" s="236"/>
      <c r="L503" s="241"/>
      <c r="M503" s="242"/>
      <c r="N503" s="243"/>
      <c r="O503" s="243"/>
      <c r="P503" s="243"/>
      <c r="Q503" s="243"/>
      <c r="R503" s="243"/>
      <c r="S503" s="243"/>
      <c r="T503" s="24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5" t="s">
        <v>168</v>
      </c>
      <c r="AU503" s="245" t="s">
        <v>82</v>
      </c>
      <c r="AV503" s="14" t="s">
        <v>82</v>
      </c>
      <c r="AW503" s="14" t="s">
        <v>34</v>
      </c>
      <c r="AX503" s="14" t="s">
        <v>72</v>
      </c>
      <c r="AY503" s="245" t="s">
        <v>148</v>
      </c>
    </row>
    <row r="504" spans="1:51" s="14" customFormat="1" ht="12">
      <c r="A504" s="14"/>
      <c r="B504" s="235"/>
      <c r="C504" s="236"/>
      <c r="D504" s="226" t="s">
        <v>168</v>
      </c>
      <c r="E504" s="237" t="s">
        <v>19</v>
      </c>
      <c r="F504" s="238" t="s">
        <v>661</v>
      </c>
      <c r="G504" s="236"/>
      <c r="H504" s="239">
        <v>15.599</v>
      </c>
      <c r="I504" s="240"/>
      <c r="J504" s="236"/>
      <c r="K504" s="236"/>
      <c r="L504" s="241"/>
      <c r="M504" s="242"/>
      <c r="N504" s="243"/>
      <c r="O504" s="243"/>
      <c r="P504" s="243"/>
      <c r="Q504" s="243"/>
      <c r="R504" s="243"/>
      <c r="S504" s="243"/>
      <c r="T504" s="24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5" t="s">
        <v>168</v>
      </c>
      <c r="AU504" s="245" t="s">
        <v>82</v>
      </c>
      <c r="AV504" s="14" t="s">
        <v>82</v>
      </c>
      <c r="AW504" s="14" t="s">
        <v>34</v>
      </c>
      <c r="AX504" s="14" t="s">
        <v>72</v>
      </c>
      <c r="AY504" s="245" t="s">
        <v>148</v>
      </c>
    </row>
    <row r="505" spans="1:51" s="14" customFormat="1" ht="12">
      <c r="A505" s="14"/>
      <c r="B505" s="235"/>
      <c r="C505" s="236"/>
      <c r="D505" s="226" t="s">
        <v>168</v>
      </c>
      <c r="E505" s="237" t="s">
        <v>19</v>
      </c>
      <c r="F505" s="238" t="s">
        <v>662</v>
      </c>
      <c r="G505" s="236"/>
      <c r="H505" s="239">
        <v>20.033</v>
      </c>
      <c r="I505" s="240"/>
      <c r="J505" s="236"/>
      <c r="K505" s="236"/>
      <c r="L505" s="241"/>
      <c r="M505" s="242"/>
      <c r="N505" s="243"/>
      <c r="O505" s="243"/>
      <c r="P505" s="243"/>
      <c r="Q505" s="243"/>
      <c r="R505" s="243"/>
      <c r="S505" s="243"/>
      <c r="T505" s="24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5" t="s">
        <v>168</v>
      </c>
      <c r="AU505" s="245" t="s">
        <v>82</v>
      </c>
      <c r="AV505" s="14" t="s">
        <v>82</v>
      </c>
      <c r="AW505" s="14" t="s">
        <v>34</v>
      </c>
      <c r="AX505" s="14" t="s">
        <v>72</v>
      </c>
      <c r="AY505" s="245" t="s">
        <v>148</v>
      </c>
    </row>
    <row r="506" spans="1:51" s="14" customFormat="1" ht="12">
      <c r="A506" s="14"/>
      <c r="B506" s="235"/>
      <c r="C506" s="236"/>
      <c r="D506" s="226" t="s">
        <v>168</v>
      </c>
      <c r="E506" s="237" t="s">
        <v>19</v>
      </c>
      <c r="F506" s="238" t="s">
        <v>663</v>
      </c>
      <c r="G506" s="236"/>
      <c r="H506" s="239">
        <v>22.879</v>
      </c>
      <c r="I506" s="240"/>
      <c r="J506" s="236"/>
      <c r="K506" s="236"/>
      <c r="L506" s="241"/>
      <c r="M506" s="242"/>
      <c r="N506" s="243"/>
      <c r="O506" s="243"/>
      <c r="P506" s="243"/>
      <c r="Q506" s="243"/>
      <c r="R506" s="243"/>
      <c r="S506" s="243"/>
      <c r="T506" s="24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45" t="s">
        <v>168</v>
      </c>
      <c r="AU506" s="245" t="s">
        <v>82</v>
      </c>
      <c r="AV506" s="14" t="s">
        <v>82</v>
      </c>
      <c r="AW506" s="14" t="s">
        <v>34</v>
      </c>
      <c r="AX506" s="14" t="s">
        <v>72</v>
      </c>
      <c r="AY506" s="245" t="s">
        <v>148</v>
      </c>
    </row>
    <row r="507" spans="1:51" s="14" customFormat="1" ht="12">
      <c r="A507" s="14"/>
      <c r="B507" s="235"/>
      <c r="C507" s="236"/>
      <c r="D507" s="226" t="s">
        <v>168</v>
      </c>
      <c r="E507" s="237" t="s">
        <v>19</v>
      </c>
      <c r="F507" s="238" t="s">
        <v>664</v>
      </c>
      <c r="G507" s="236"/>
      <c r="H507" s="239">
        <v>13.99</v>
      </c>
      <c r="I507" s="240"/>
      <c r="J507" s="236"/>
      <c r="K507" s="236"/>
      <c r="L507" s="241"/>
      <c r="M507" s="242"/>
      <c r="N507" s="243"/>
      <c r="O507" s="243"/>
      <c r="P507" s="243"/>
      <c r="Q507" s="243"/>
      <c r="R507" s="243"/>
      <c r="S507" s="243"/>
      <c r="T507" s="24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5" t="s">
        <v>168</v>
      </c>
      <c r="AU507" s="245" t="s">
        <v>82</v>
      </c>
      <c r="AV507" s="14" t="s">
        <v>82</v>
      </c>
      <c r="AW507" s="14" t="s">
        <v>34</v>
      </c>
      <c r="AX507" s="14" t="s">
        <v>72</v>
      </c>
      <c r="AY507" s="245" t="s">
        <v>148</v>
      </c>
    </row>
    <row r="508" spans="1:51" s="14" customFormat="1" ht="12">
      <c r="A508" s="14"/>
      <c r="B508" s="235"/>
      <c r="C508" s="236"/>
      <c r="D508" s="226" t="s">
        <v>168</v>
      </c>
      <c r="E508" s="237" t="s">
        <v>19</v>
      </c>
      <c r="F508" s="238" t="s">
        <v>665</v>
      </c>
      <c r="G508" s="236"/>
      <c r="H508" s="239">
        <v>26.116</v>
      </c>
      <c r="I508" s="240"/>
      <c r="J508" s="236"/>
      <c r="K508" s="236"/>
      <c r="L508" s="241"/>
      <c r="M508" s="242"/>
      <c r="N508" s="243"/>
      <c r="O508" s="243"/>
      <c r="P508" s="243"/>
      <c r="Q508" s="243"/>
      <c r="R508" s="243"/>
      <c r="S508" s="243"/>
      <c r="T508" s="24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5" t="s">
        <v>168</v>
      </c>
      <c r="AU508" s="245" t="s">
        <v>82</v>
      </c>
      <c r="AV508" s="14" t="s">
        <v>82</v>
      </c>
      <c r="AW508" s="14" t="s">
        <v>34</v>
      </c>
      <c r="AX508" s="14" t="s">
        <v>72</v>
      </c>
      <c r="AY508" s="245" t="s">
        <v>148</v>
      </c>
    </row>
    <row r="509" spans="1:51" s="16" customFormat="1" ht="12">
      <c r="A509" s="16"/>
      <c r="B509" s="257"/>
      <c r="C509" s="258"/>
      <c r="D509" s="226" t="s">
        <v>168</v>
      </c>
      <c r="E509" s="259" t="s">
        <v>19</v>
      </c>
      <c r="F509" s="260" t="s">
        <v>256</v>
      </c>
      <c r="G509" s="258"/>
      <c r="H509" s="261">
        <v>183.718</v>
      </c>
      <c r="I509" s="262"/>
      <c r="J509" s="258"/>
      <c r="K509" s="258"/>
      <c r="L509" s="263"/>
      <c r="M509" s="264"/>
      <c r="N509" s="265"/>
      <c r="O509" s="265"/>
      <c r="P509" s="265"/>
      <c r="Q509" s="265"/>
      <c r="R509" s="265"/>
      <c r="S509" s="265"/>
      <c r="T509" s="26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T509" s="267" t="s">
        <v>168</v>
      </c>
      <c r="AU509" s="267" t="s">
        <v>82</v>
      </c>
      <c r="AV509" s="16" t="s">
        <v>163</v>
      </c>
      <c r="AW509" s="16" t="s">
        <v>34</v>
      </c>
      <c r="AX509" s="16" t="s">
        <v>72</v>
      </c>
      <c r="AY509" s="267" t="s">
        <v>148</v>
      </c>
    </row>
    <row r="510" spans="1:51" s="13" customFormat="1" ht="12">
      <c r="A510" s="13"/>
      <c r="B510" s="224"/>
      <c r="C510" s="225"/>
      <c r="D510" s="226" t="s">
        <v>168</v>
      </c>
      <c r="E510" s="227" t="s">
        <v>19</v>
      </c>
      <c r="F510" s="228" t="s">
        <v>211</v>
      </c>
      <c r="G510" s="225"/>
      <c r="H510" s="227" t="s">
        <v>19</v>
      </c>
      <c r="I510" s="229"/>
      <c r="J510" s="225"/>
      <c r="K510" s="225"/>
      <c r="L510" s="230"/>
      <c r="M510" s="231"/>
      <c r="N510" s="232"/>
      <c r="O510" s="232"/>
      <c r="P510" s="232"/>
      <c r="Q510" s="232"/>
      <c r="R510" s="232"/>
      <c r="S510" s="232"/>
      <c r="T510" s="23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4" t="s">
        <v>168</v>
      </c>
      <c r="AU510" s="234" t="s">
        <v>82</v>
      </c>
      <c r="AV510" s="13" t="s">
        <v>80</v>
      </c>
      <c r="AW510" s="13" t="s">
        <v>34</v>
      </c>
      <c r="AX510" s="13" t="s">
        <v>72</v>
      </c>
      <c r="AY510" s="234" t="s">
        <v>148</v>
      </c>
    </row>
    <row r="511" spans="1:51" s="14" customFormat="1" ht="12">
      <c r="A511" s="14"/>
      <c r="B511" s="235"/>
      <c r="C511" s="236"/>
      <c r="D511" s="226" t="s">
        <v>168</v>
      </c>
      <c r="E511" s="237" t="s">
        <v>19</v>
      </c>
      <c r="F511" s="238" t="s">
        <v>666</v>
      </c>
      <c r="G511" s="236"/>
      <c r="H511" s="239">
        <v>146.657</v>
      </c>
      <c r="I511" s="240"/>
      <c r="J511" s="236"/>
      <c r="K511" s="236"/>
      <c r="L511" s="241"/>
      <c r="M511" s="242"/>
      <c r="N511" s="243"/>
      <c r="O511" s="243"/>
      <c r="P511" s="243"/>
      <c r="Q511" s="243"/>
      <c r="R511" s="243"/>
      <c r="S511" s="243"/>
      <c r="T511" s="24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5" t="s">
        <v>168</v>
      </c>
      <c r="AU511" s="245" t="s">
        <v>82</v>
      </c>
      <c r="AV511" s="14" t="s">
        <v>82</v>
      </c>
      <c r="AW511" s="14" t="s">
        <v>34</v>
      </c>
      <c r="AX511" s="14" t="s">
        <v>72</v>
      </c>
      <c r="AY511" s="245" t="s">
        <v>148</v>
      </c>
    </row>
    <row r="512" spans="1:51" s="16" customFormat="1" ht="12">
      <c r="A512" s="16"/>
      <c r="B512" s="257"/>
      <c r="C512" s="258"/>
      <c r="D512" s="226" t="s">
        <v>168</v>
      </c>
      <c r="E512" s="259" t="s">
        <v>19</v>
      </c>
      <c r="F512" s="260" t="s">
        <v>256</v>
      </c>
      <c r="G512" s="258"/>
      <c r="H512" s="261">
        <v>146.657</v>
      </c>
      <c r="I512" s="262"/>
      <c r="J512" s="258"/>
      <c r="K512" s="258"/>
      <c r="L512" s="263"/>
      <c r="M512" s="264"/>
      <c r="N512" s="265"/>
      <c r="O512" s="265"/>
      <c r="P512" s="265"/>
      <c r="Q512" s="265"/>
      <c r="R512" s="265"/>
      <c r="S512" s="265"/>
      <c r="T512" s="26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T512" s="267" t="s">
        <v>168</v>
      </c>
      <c r="AU512" s="267" t="s">
        <v>82</v>
      </c>
      <c r="AV512" s="16" t="s">
        <v>163</v>
      </c>
      <c r="AW512" s="16" t="s">
        <v>34</v>
      </c>
      <c r="AX512" s="16" t="s">
        <v>72</v>
      </c>
      <c r="AY512" s="267" t="s">
        <v>148</v>
      </c>
    </row>
    <row r="513" spans="1:51" s="15" customFormat="1" ht="12">
      <c r="A513" s="15"/>
      <c r="B513" s="246"/>
      <c r="C513" s="247"/>
      <c r="D513" s="226" t="s">
        <v>168</v>
      </c>
      <c r="E513" s="248" t="s">
        <v>19</v>
      </c>
      <c r="F513" s="249" t="s">
        <v>178</v>
      </c>
      <c r="G513" s="247"/>
      <c r="H513" s="250">
        <v>643.267</v>
      </c>
      <c r="I513" s="251"/>
      <c r="J513" s="247"/>
      <c r="K513" s="247"/>
      <c r="L513" s="252"/>
      <c r="M513" s="253"/>
      <c r="N513" s="254"/>
      <c r="O513" s="254"/>
      <c r="P513" s="254"/>
      <c r="Q513" s="254"/>
      <c r="R513" s="254"/>
      <c r="S513" s="254"/>
      <c r="T513" s="25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56" t="s">
        <v>168</v>
      </c>
      <c r="AU513" s="256" t="s">
        <v>82</v>
      </c>
      <c r="AV513" s="15" t="s">
        <v>155</v>
      </c>
      <c r="AW513" s="15" t="s">
        <v>34</v>
      </c>
      <c r="AX513" s="15" t="s">
        <v>80</v>
      </c>
      <c r="AY513" s="256" t="s">
        <v>148</v>
      </c>
    </row>
    <row r="514" spans="1:65" s="2" customFormat="1" ht="16.5" customHeight="1">
      <c r="A514" s="40"/>
      <c r="B514" s="41"/>
      <c r="C514" s="206" t="s">
        <v>667</v>
      </c>
      <c r="D514" s="206" t="s">
        <v>150</v>
      </c>
      <c r="E514" s="207" t="s">
        <v>668</v>
      </c>
      <c r="F514" s="208" t="s">
        <v>669</v>
      </c>
      <c r="G514" s="209" t="s">
        <v>166</v>
      </c>
      <c r="H514" s="210">
        <v>643.267</v>
      </c>
      <c r="I514" s="211"/>
      <c r="J514" s="212">
        <f>ROUND(I514*H514,2)</f>
        <v>0</v>
      </c>
      <c r="K514" s="208" t="s">
        <v>154</v>
      </c>
      <c r="L514" s="46"/>
      <c r="M514" s="213" t="s">
        <v>19</v>
      </c>
      <c r="N514" s="214" t="s">
        <v>43</v>
      </c>
      <c r="O514" s="86"/>
      <c r="P514" s="215">
        <f>O514*H514</f>
        <v>0</v>
      </c>
      <c r="Q514" s="215">
        <v>0.004</v>
      </c>
      <c r="R514" s="215">
        <f>Q514*H514</f>
        <v>2.573068</v>
      </c>
      <c r="S514" s="215">
        <v>0</v>
      </c>
      <c r="T514" s="216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17" t="s">
        <v>155</v>
      </c>
      <c r="AT514" s="217" t="s">
        <v>150</v>
      </c>
      <c r="AU514" s="217" t="s">
        <v>82</v>
      </c>
      <c r="AY514" s="19" t="s">
        <v>148</v>
      </c>
      <c r="BE514" s="218">
        <f>IF(N514="základní",J514,0)</f>
        <v>0</v>
      </c>
      <c r="BF514" s="218">
        <f>IF(N514="snížená",J514,0)</f>
        <v>0</v>
      </c>
      <c r="BG514" s="218">
        <f>IF(N514="zákl. přenesená",J514,0)</f>
        <v>0</v>
      </c>
      <c r="BH514" s="218">
        <f>IF(N514="sníž. přenesená",J514,0)</f>
        <v>0</v>
      </c>
      <c r="BI514" s="218">
        <f>IF(N514="nulová",J514,0)</f>
        <v>0</v>
      </c>
      <c r="BJ514" s="19" t="s">
        <v>80</v>
      </c>
      <c r="BK514" s="218">
        <f>ROUND(I514*H514,2)</f>
        <v>0</v>
      </c>
      <c r="BL514" s="19" t="s">
        <v>155</v>
      </c>
      <c r="BM514" s="217" t="s">
        <v>670</v>
      </c>
    </row>
    <row r="515" spans="1:47" s="2" customFormat="1" ht="12">
      <c r="A515" s="40"/>
      <c r="B515" s="41"/>
      <c r="C515" s="42"/>
      <c r="D515" s="219" t="s">
        <v>157</v>
      </c>
      <c r="E515" s="42"/>
      <c r="F515" s="220" t="s">
        <v>671</v>
      </c>
      <c r="G515" s="42"/>
      <c r="H515" s="42"/>
      <c r="I515" s="221"/>
      <c r="J515" s="42"/>
      <c r="K515" s="42"/>
      <c r="L515" s="46"/>
      <c r="M515" s="222"/>
      <c r="N515" s="223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157</v>
      </c>
      <c r="AU515" s="19" t="s">
        <v>82</v>
      </c>
    </row>
    <row r="516" spans="1:51" s="13" customFormat="1" ht="12">
      <c r="A516" s="13"/>
      <c r="B516" s="224"/>
      <c r="C516" s="225"/>
      <c r="D516" s="226" t="s">
        <v>168</v>
      </c>
      <c r="E516" s="227" t="s">
        <v>19</v>
      </c>
      <c r="F516" s="228" t="s">
        <v>290</v>
      </c>
      <c r="G516" s="225"/>
      <c r="H516" s="227" t="s">
        <v>19</v>
      </c>
      <c r="I516" s="229"/>
      <c r="J516" s="225"/>
      <c r="K516" s="225"/>
      <c r="L516" s="230"/>
      <c r="M516" s="231"/>
      <c r="N516" s="232"/>
      <c r="O516" s="232"/>
      <c r="P516" s="232"/>
      <c r="Q516" s="232"/>
      <c r="R516" s="232"/>
      <c r="S516" s="232"/>
      <c r="T516" s="23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4" t="s">
        <v>168</v>
      </c>
      <c r="AU516" s="234" t="s">
        <v>82</v>
      </c>
      <c r="AV516" s="13" t="s">
        <v>80</v>
      </c>
      <c r="AW516" s="13" t="s">
        <v>34</v>
      </c>
      <c r="AX516" s="13" t="s">
        <v>72</v>
      </c>
      <c r="AY516" s="234" t="s">
        <v>148</v>
      </c>
    </row>
    <row r="517" spans="1:51" s="14" customFormat="1" ht="12">
      <c r="A517" s="14"/>
      <c r="B517" s="235"/>
      <c r="C517" s="236"/>
      <c r="D517" s="226" t="s">
        <v>168</v>
      </c>
      <c r="E517" s="237" t="s">
        <v>19</v>
      </c>
      <c r="F517" s="238" t="s">
        <v>649</v>
      </c>
      <c r="G517" s="236"/>
      <c r="H517" s="239">
        <v>23.65</v>
      </c>
      <c r="I517" s="240"/>
      <c r="J517" s="236"/>
      <c r="K517" s="236"/>
      <c r="L517" s="241"/>
      <c r="M517" s="242"/>
      <c r="N517" s="243"/>
      <c r="O517" s="243"/>
      <c r="P517" s="243"/>
      <c r="Q517" s="243"/>
      <c r="R517" s="243"/>
      <c r="S517" s="243"/>
      <c r="T517" s="24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5" t="s">
        <v>168</v>
      </c>
      <c r="AU517" s="245" t="s">
        <v>82</v>
      </c>
      <c r="AV517" s="14" t="s">
        <v>82</v>
      </c>
      <c r="AW517" s="14" t="s">
        <v>34</v>
      </c>
      <c r="AX517" s="14" t="s">
        <v>72</v>
      </c>
      <c r="AY517" s="245" t="s">
        <v>148</v>
      </c>
    </row>
    <row r="518" spans="1:51" s="14" customFormat="1" ht="12">
      <c r="A518" s="14"/>
      <c r="B518" s="235"/>
      <c r="C518" s="236"/>
      <c r="D518" s="226" t="s">
        <v>168</v>
      </c>
      <c r="E518" s="237" t="s">
        <v>19</v>
      </c>
      <c r="F518" s="238" t="s">
        <v>650</v>
      </c>
      <c r="G518" s="236"/>
      <c r="H518" s="239">
        <v>80.796</v>
      </c>
      <c r="I518" s="240"/>
      <c r="J518" s="236"/>
      <c r="K518" s="236"/>
      <c r="L518" s="241"/>
      <c r="M518" s="242"/>
      <c r="N518" s="243"/>
      <c r="O518" s="243"/>
      <c r="P518" s="243"/>
      <c r="Q518" s="243"/>
      <c r="R518" s="243"/>
      <c r="S518" s="243"/>
      <c r="T518" s="24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5" t="s">
        <v>168</v>
      </c>
      <c r="AU518" s="245" t="s">
        <v>82</v>
      </c>
      <c r="AV518" s="14" t="s">
        <v>82</v>
      </c>
      <c r="AW518" s="14" t="s">
        <v>34</v>
      </c>
      <c r="AX518" s="14" t="s">
        <v>72</v>
      </c>
      <c r="AY518" s="245" t="s">
        <v>148</v>
      </c>
    </row>
    <row r="519" spans="1:51" s="14" customFormat="1" ht="12">
      <c r="A519" s="14"/>
      <c r="B519" s="235"/>
      <c r="C519" s="236"/>
      <c r="D519" s="226" t="s">
        <v>168</v>
      </c>
      <c r="E519" s="237" t="s">
        <v>19</v>
      </c>
      <c r="F519" s="238" t="s">
        <v>651</v>
      </c>
      <c r="G519" s="236"/>
      <c r="H519" s="239">
        <v>26.122</v>
      </c>
      <c r="I519" s="240"/>
      <c r="J519" s="236"/>
      <c r="K519" s="236"/>
      <c r="L519" s="241"/>
      <c r="M519" s="242"/>
      <c r="N519" s="243"/>
      <c r="O519" s="243"/>
      <c r="P519" s="243"/>
      <c r="Q519" s="243"/>
      <c r="R519" s="243"/>
      <c r="S519" s="243"/>
      <c r="T519" s="24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5" t="s">
        <v>168</v>
      </c>
      <c r="AU519" s="245" t="s">
        <v>82</v>
      </c>
      <c r="AV519" s="14" t="s">
        <v>82</v>
      </c>
      <c r="AW519" s="14" t="s">
        <v>34</v>
      </c>
      <c r="AX519" s="14" t="s">
        <v>72</v>
      </c>
      <c r="AY519" s="245" t="s">
        <v>148</v>
      </c>
    </row>
    <row r="520" spans="1:51" s="14" customFormat="1" ht="12">
      <c r="A520" s="14"/>
      <c r="B520" s="235"/>
      <c r="C520" s="236"/>
      <c r="D520" s="226" t="s">
        <v>168</v>
      </c>
      <c r="E520" s="237" t="s">
        <v>19</v>
      </c>
      <c r="F520" s="238" t="s">
        <v>652</v>
      </c>
      <c r="G520" s="236"/>
      <c r="H520" s="239">
        <v>20.582</v>
      </c>
      <c r="I520" s="240"/>
      <c r="J520" s="236"/>
      <c r="K520" s="236"/>
      <c r="L520" s="241"/>
      <c r="M520" s="242"/>
      <c r="N520" s="243"/>
      <c r="O520" s="243"/>
      <c r="P520" s="243"/>
      <c r="Q520" s="243"/>
      <c r="R520" s="243"/>
      <c r="S520" s="243"/>
      <c r="T520" s="24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5" t="s">
        <v>168</v>
      </c>
      <c r="AU520" s="245" t="s">
        <v>82</v>
      </c>
      <c r="AV520" s="14" t="s">
        <v>82</v>
      </c>
      <c r="AW520" s="14" t="s">
        <v>34</v>
      </c>
      <c r="AX520" s="14" t="s">
        <v>72</v>
      </c>
      <c r="AY520" s="245" t="s">
        <v>148</v>
      </c>
    </row>
    <row r="521" spans="1:51" s="14" customFormat="1" ht="12">
      <c r="A521" s="14"/>
      <c r="B521" s="235"/>
      <c r="C521" s="236"/>
      <c r="D521" s="226" t="s">
        <v>168</v>
      </c>
      <c r="E521" s="237" t="s">
        <v>19</v>
      </c>
      <c r="F521" s="238" t="s">
        <v>653</v>
      </c>
      <c r="G521" s="236"/>
      <c r="H521" s="239">
        <v>20.308</v>
      </c>
      <c r="I521" s="240"/>
      <c r="J521" s="236"/>
      <c r="K521" s="236"/>
      <c r="L521" s="241"/>
      <c r="M521" s="242"/>
      <c r="N521" s="243"/>
      <c r="O521" s="243"/>
      <c r="P521" s="243"/>
      <c r="Q521" s="243"/>
      <c r="R521" s="243"/>
      <c r="S521" s="243"/>
      <c r="T521" s="24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45" t="s">
        <v>168</v>
      </c>
      <c r="AU521" s="245" t="s">
        <v>82</v>
      </c>
      <c r="AV521" s="14" t="s">
        <v>82</v>
      </c>
      <c r="AW521" s="14" t="s">
        <v>34</v>
      </c>
      <c r="AX521" s="14" t="s">
        <v>72</v>
      </c>
      <c r="AY521" s="245" t="s">
        <v>148</v>
      </c>
    </row>
    <row r="522" spans="1:51" s="14" customFormat="1" ht="12">
      <c r="A522" s="14"/>
      <c r="B522" s="235"/>
      <c r="C522" s="236"/>
      <c r="D522" s="226" t="s">
        <v>168</v>
      </c>
      <c r="E522" s="237" t="s">
        <v>19</v>
      </c>
      <c r="F522" s="238" t="s">
        <v>654</v>
      </c>
      <c r="G522" s="236"/>
      <c r="H522" s="239">
        <v>22.576</v>
      </c>
      <c r="I522" s="240"/>
      <c r="J522" s="236"/>
      <c r="K522" s="236"/>
      <c r="L522" s="241"/>
      <c r="M522" s="242"/>
      <c r="N522" s="243"/>
      <c r="O522" s="243"/>
      <c r="P522" s="243"/>
      <c r="Q522" s="243"/>
      <c r="R522" s="243"/>
      <c r="S522" s="243"/>
      <c r="T522" s="24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5" t="s">
        <v>168</v>
      </c>
      <c r="AU522" s="245" t="s">
        <v>82</v>
      </c>
      <c r="AV522" s="14" t="s">
        <v>82</v>
      </c>
      <c r="AW522" s="14" t="s">
        <v>34</v>
      </c>
      <c r="AX522" s="14" t="s">
        <v>72</v>
      </c>
      <c r="AY522" s="245" t="s">
        <v>148</v>
      </c>
    </row>
    <row r="523" spans="1:51" s="14" customFormat="1" ht="12">
      <c r="A523" s="14"/>
      <c r="B523" s="235"/>
      <c r="C523" s="236"/>
      <c r="D523" s="226" t="s">
        <v>168</v>
      </c>
      <c r="E523" s="237" t="s">
        <v>19</v>
      </c>
      <c r="F523" s="238" t="s">
        <v>655</v>
      </c>
      <c r="G523" s="236"/>
      <c r="H523" s="239">
        <v>96.661</v>
      </c>
      <c r="I523" s="240"/>
      <c r="J523" s="236"/>
      <c r="K523" s="236"/>
      <c r="L523" s="241"/>
      <c r="M523" s="242"/>
      <c r="N523" s="243"/>
      <c r="O523" s="243"/>
      <c r="P523" s="243"/>
      <c r="Q523" s="243"/>
      <c r="R523" s="243"/>
      <c r="S523" s="243"/>
      <c r="T523" s="24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5" t="s">
        <v>168</v>
      </c>
      <c r="AU523" s="245" t="s">
        <v>82</v>
      </c>
      <c r="AV523" s="14" t="s">
        <v>82</v>
      </c>
      <c r="AW523" s="14" t="s">
        <v>34</v>
      </c>
      <c r="AX523" s="14" t="s">
        <v>72</v>
      </c>
      <c r="AY523" s="245" t="s">
        <v>148</v>
      </c>
    </row>
    <row r="524" spans="1:51" s="14" customFormat="1" ht="12">
      <c r="A524" s="14"/>
      <c r="B524" s="235"/>
      <c r="C524" s="236"/>
      <c r="D524" s="226" t="s">
        <v>168</v>
      </c>
      <c r="E524" s="237" t="s">
        <v>19</v>
      </c>
      <c r="F524" s="238" t="s">
        <v>656</v>
      </c>
      <c r="G524" s="236"/>
      <c r="H524" s="239">
        <v>22.197</v>
      </c>
      <c r="I524" s="240"/>
      <c r="J524" s="236"/>
      <c r="K524" s="236"/>
      <c r="L524" s="241"/>
      <c r="M524" s="242"/>
      <c r="N524" s="243"/>
      <c r="O524" s="243"/>
      <c r="P524" s="243"/>
      <c r="Q524" s="243"/>
      <c r="R524" s="243"/>
      <c r="S524" s="243"/>
      <c r="T524" s="24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5" t="s">
        <v>168</v>
      </c>
      <c r="AU524" s="245" t="s">
        <v>82</v>
      </c>
      <c r="AV524" s="14" t="s">
        <v>82</v>
      </c>
      <c r="AW524" s="14" t="s">
        <v>34</v>
      </c>
      <c r="AX524" s="14" t="s">
        <v>72</v>
      </c>
      <c r="AY524" s="245" t="s">
        <v>148</v>
      </c>
    </row>
    <row r="525" spans="1:51" s="16" customFormat="1" ht="12">
      <c r="A525" s="16"/>
      <c r="B525" s="257"/>
      <c r="C525" s="258"/>
      <c r="D525" s="226" t="s">
        <v>168</v>
      </c>
      <c r="E525" s="259" t="s">
        <v>19</v>
      </c>
      <c r="F525" s="260" t="s">
        <v>256</v>
      </c>
      <c r="G525" s="258"/>
      <c r="H525" s="261">
        <v>312.892</v>
      </c>
      <c r="I525" s="262"/>
      <c r="J525" s="258"/>
      <c r="K525" s="258"/>
      <c r="L525" s="263"/>
      <c r="M525" s="264"/>
      <c r="N525" s="265"/>
      <c r="O525" s="265"/>
      <c r="P525" s="265"/>
      <c r="Q525" s="265"/>
      <c r="R525" s="265"/>
      <c r="S525" s="265"/>
      <c r="T525" s="26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T525" s="267" t="s">
        <v>168</v>
      </c>
      <c r="AU525" s="267" t="s">
        <v>82</v>
      </c>
      <c r="AV525" s="16" t="s">
        <v>163</v>
      </c>
      <c r="AW525" s="16" t="s">
        <v>34</v>
      </c>
      <c r="AX525" s="16" t="s">
        <v>72</v>
      </c>
      <c r="AY525" s="267" t="s">
        <v>148</v>
      </c>
    </row>
    <row r="526" spans="1:51" s="13" customFormat="1" ht="12">
      <c r="A526" s="13"/>
      <c r="B526" s="224"/>
      <c r="C526" s="225"/>
      <c r="D526" s="226" t="s">
        <v>168</v>
      </c>
      <c r="E526" s="227" t="s">
        <v>19</v>
      </c>
      <c r="F526" s="228" t="s">
        <v>192</v>
      </c>
      <c r="G526" s="225"/>
      <c r="H526" s="227" t="s">
        <v>19</v>
      </c>
      <c r="I526" s="229"/>
      <c r="J526" s="225"/>
      <c r="K526" s="225"/>
      <c r="L526" s="230"/>
      <c r="M526" s="231"/>
      <c r="N526" s="232"/>
      <c r="O526" s="232"/>
      <c r="P526" s="232"/>
      <c r="Q526" s="232"/>
      <c r="R526" s="232"/>
      <c r="S526" s="232"/>
      <c r="T526" s="23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4" t="s">
        <v>168</v>
      </c>
      <c r="AU526" s="234" t="s">
        <v>82</v>
      </c>
      <c r="AV526" s="13" t="s">
        <v>80</v>
      </c>
      <c r="AW526" s="13" t="s">
        <v>34</v>
      </c>
      <c r="AX526" s="13" t="s">
        <v>72</v>
      </c>
      <c r="AY526" s="234" t="s">
        <v>148</v>
      </c>
    </row>
    <row r="527" spans="1:51" s="14" customFormat="1" ht="12">
      <c r="A527" s="14"/>
      <c r="B527" s="235"/>
      <c r="C527" s="236"/>
      <c r="D527" s="226" t="s">
        <v>168</v>
      </c>
      <c r="E527" s="237" t="s">
        <v>19</v>
      </c>
      <c r="F527" s="238" t="s">
        <v>657</v>
      </c>
      <c r="G527" s="236"/>
      <c r="H527" s="239">
        <v>25.618</v>
      </c>
      <c r="I527" s="240"/>
      <c r="J527" s="236"/>
      <c r="K527" s="236"/>
      <c r="L527" s="241"/>
      <c r="M527" s="242"/>
      <c r="N527" s="243"/>
      <c r="O527" s="243"/>
      <c r="P527" s="243"/>
      <c r="Q527" s="243"/>
      <c r="R527" s="243"/>
      <c r="S527" s="243"/>
      <c r="T527" s="24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5" t="s">
        <v>168</v>
      </c>
      <c r="AU527" s="245" t="s">
        <v>82</v>
      </c>
      <c r="AV527" s="14" t="s">
        <v>82</v>
      </c>
      <c r="AW527" s="14" t="s">
        <v>34</v>
      </c>
      <c r="AX527" s="14" t="s">
        <v>72</v>
      </c>
      <c r="AY527" s="245" t="s">
        <v>148</v>
      </c>
    </row>
    <row r="528" spans="1:51" s="14" customFormat="1" ht="12">
      <c r="A528" s="14"/>
      <c r="B528" s="235"/>
      <c r="C528" s="236"/>
      <c r="D528" s="226" t="s">
        <v>168</v>
      </c>
      <c r="E528" s="237" t="s">
        <v>19</v>
      </c>
      <c r="F528" s="238" t="s">
        <v>658</v>
      </c>
      <c r="G528" s="236"/>
      <c r="H528" s="239">
        <v>16.908</v>
      </c>
      <c r="I528" s="240"/>
      <c r="J528" s="236"/>
      <c r="K528" s="236"/>
      <c r="L528" s="241"/>
      <c r="M528" s="242"/>
      <c r="N528" s="243"/>
      <c r="O528" s="243"/>
      <c r="P528" s="243"/>
      <c r="Q528" s="243"/>
      <c r="R528" s="243"/>
      <c r="S528" s="243"/>
      <c r="T528" s="24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5" t="s">
        <v>168</v>
      </c>
      <c r="AU528" s="245" t="s">
        <v>82</v>
      </c>
      <c r="AV528" s="14" t="s">
        <v>82</v>
      </c>
      <c r="AW528" s="14" t="s">
        <v>34</v>
      </c>
      <c r="AX528" s="14" t="s">
        <v>72</v>
      </c>
      <c r="AY528" s="245" t="s">
        <v>148</v>
      </c>
    </row>
    <row r="529" spans="1:51" s="14" customFormat="1" ht="12">
      <c r="A529" s="14"/>
      <c r="B529" s="235"/>
      <c r="C529" s="236"/>
      <c r="D529" s="226" t="s">
        <v>168</v>
      </c>
      <c r="E529" s="237" t="s">
        <v>19</v>
      </c>
      <c r="F529" s="238" t="s">
        <v>659</v>
      </c>
      <c r="G529" s="236"/>
      <c r="H529" s="239">
        <v>23.619</v>
      </c>
      <c r="I529" s="240"/>
      <c r="J529" s="236"/>
      <c r="K529" s="236"/>
      <c r="L529" s="241"/>
      <c r="M529" s="242"/>
      <c r="N529" s="243"/>
      <c r="O529" s="243"/>
      <c r="P529" s="243"/>
      <c r="Q529" s="243"/>
      <c r="R529" s="243"/>
      <c r="S529" s="243"/>
      <c r="T529" s="24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45" t="s">
        <v>168</v>
      </c>
      <c r="AU529" s="245" t="s">
        <v>82</v>
      </c>
      <c r="AV529" s="14" t="s">
        <v>82</v>
      </c>
      <c r="AW529" s="14" t="s">
        <v>34</v>
      </c>
      <c r="AX529" s="14" t="s">
        <v>72</v>
      </c>
      <c r="AY529" s="245" t="s">
        <v>148</v>
      </c>
    </row>
    <row r="530" spans="1:51" s="14" customFormat="1" ht="12">
      <c r="A530" s="14"/>
      <c r="B530" s="235"/>
      <c r="C530" s="236"/>
      <c r="D530" s="226" t="s">
        <v>168</v>
      </c>
      <c r="E530" s="237" t="s">
        <v>19</v>
      </c>
      <c r="F530" s="238" t="s">
        <v>660</v>
      </c>
      <c r="G530" s="236"/>
      <c r="H530" s="239">
        <v>18.956</v>
      </c>
      <c r="I530" s="240"/>
      <c r="J530" s="236"/>
      <c r="K530" s="236"/>
      <c r="L530" s="241"/>
      <c r="M530" s="242"/>
      <c r="N530" s="243"/>
      <c r="O530" s="243"/>
      <c r="P530" s="243"/>
      <c r="Q530" s="243"/>
      <c r="R530" s="243"/>
      <c r="S530" s="243"/>
      <c r="T530" s="24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5" t="s">
        <v>168</v>
      </c>
      <c r="AU530" s="245" t="s">
        <v>82</v>
      </c>
      <c r="AV530" s="14" t="s">
        <v>82</v>
      </c>
      <c r="AW530" s="14" t="s">
        <v>34</v>
      </c>
      <c r="AX530" s="14" t="s">
        <v>72</v>
      </c>
      <c r="AY530" s="245" t="s">
        <v>148</v>
      </c>
    </row>
    <row r="531" spans="1:51" s="14" customFormat="1" ht="12">
      <c r="A531" s="14"/>
      <c r="B531" s="235"/>
      <c r="C531" s="236"/>
      <c r="D531" s="226" t="s">
        <v>168</v>
      </c>
      <c r="E531" s="237" t="s">
        <v>19</v>
      </c>
      <c r="F531" s="238" t="s">
        <v>661</v>
      </c>
      <c r="G531" s="236"/>
      <c r="H531" s="239">
        <v>15.599</v>
      </c>
      <c r="I531" s="240"/>
      <c r="J531" s="236"/>
      <c r="K531" s="236"/>
      <c r="L531" s="241"/>
      <c r="M531" s="242"/>
      <c r="N531" s="243"/>
      <c r="O531" s="243"/>
      <c r="P531" s="243"/>
      <c r="Q531" s="243"/>
      <c r="R531" s="243"/>
      <c r="S531" s="243"/>
      <c r="T531" s="24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5" t="s">
        <v>168</v>
      </c>
      <c r="AU531" s="245" t="s">
        <v>82</v>
      </c>
      <c r="AV531" s="14" t="s">
        <v>82</v>
      </c>
      <c r="AW531" s="14" t="s">
        <v>34</v>
      </c>
      <c r="AX531" s="14" t="s">
        <v>72</v>
      </c>
      <c r="AY531" s="245" t="s">
        <v>148</v>
      </c>
    </row>
    <row r="532" spans="1:51" s="14" customFormat="1" ht="12">
      <c r="A532" s="14"/>
      <c r="B532" s="235"/>
      <c r="C532" s="236"/>
      <c r="D532" s="226" t="s">
        <v>168</v>
      </c>
      <c r="E532" s="237" t="s">
        <v>19</v>
      </c>
      <c r="F532" s="238" t="s">
        <v>662</v>
      </c>
      <c r="G532" s="236"/>
      <c r="H532" s="239">
        <v>20.033</v>
      </c>
      <c r="I532" s="240"/>
      <c r="J532" s="236"/>
      <c r="K532" s="236"/>
      <c r="L532" s="241"/>
      <c r="M532" s="242"/>
      <c r="N532" s="243"/>
      <c r="O532" s="243"/>
      <c r="P532" s="243"/>
      <c r="Q532" s="243"/>
      <c r="R532" s="243"/>
      <c r="S532" s="243"/>
      <c r="T532" s="24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5" t="s">
        <v>168</v>
      </c>
      <c r="AU532" s="245" t="s">
        <v>82</v>
      </c>
      <c r="AV532" s="14" t="s">
        <v>82</v>
      </c>
      <c r="AW532" s="14" t="s">
        <v>34</v>
      </c>
      <c r="AX532" s="14" t="s">
        <v>72</v>
      </c>
      <c r="AY532" s="245" t="s">
        <v>148</v>
      </c>
    </row>
    <row r="533" spans="1:51" s="14" customFormat="1" ht="12">
      <c r="A533" s="14"/>
      <c r="B533" s="235"/>
      <c r="C533" s="236"/>
      <c r="D533" s="226" t="s">
        <v>168</v>
      </c>
      <c r="E533" s="237" t="s">
        <v>19</v>
      </c>
      <c r="F533" s="238" t="s">
        <v>663</v>
      </c>
      <c r="G533" s="236"/>
      <c r="H533" s="239">
        <v>22.879</v>
      </c>
      <c r="I533" s="240"/>
      <c r="J533" s="236"/>
      <c r="K533" s="236"/>
      <c r="L533" s="241"/>
      <c r="M533" s="242"/>
      <c r="N533" s="243"/>
      <c r="O533" s="243"/>
      <c r="P533" s="243"/>
      <c r="Q533" s="243"/>
      <c r="R533" s="243"/>
      <c r="S533" s="243"/>
      <c r="T533" s="24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45" t="s">
        <v>168</v>
      </c>
      <c r="AU533" s="245" t="s">
        <v>82</v>
      </c>
      <c r="AV533" s="14" t="s">
        <v>82</v>
      </c>
      <c r="AW533" s="14" t="s">
        <v>34</v>
      </c>
      <c r="AX533" s="14" t="s">
        <v>72</v>
      </c>
      <c r="AY533" s="245" t="s">
        <v>148</v>
      </c>
    </row>
    <row r="534" spans="1:51" s="14" customFormat="1" ht="12">
      <c r="A534" s="14"/>
      <c r="B534" s="235"/>
      <c r="C534" s="236"/>
      <c r="D534" s="226" t="s">
        <v>168</v>
      </c>
      <c r="E534" s="237" t="s">
        <v>19</v>
      </c>
      <c r="F534" s="238" t="s">
        <v>664</v>
      </c>
      <c r="G534" s="236"/>
      <c r="H534" s="239">
        <v>13.99</v>
      </c>
      <c r="I534" s="240"/>
      <c r="J534" s="236"/>
      <c r="K534" s="236"/>
      <c r="L534" s="241"/>
      <c r="M534" s="242"/>
      <c r="N534" s="243"/>
      <c r="O534" s="243"/>
      <c r="P534" s="243"/>
      <c r="Q534" s="243"/>
      <c r="R534" s="243"/>
      <c r="S534" s="243"/>
      <c r="T534" s="24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5" t="s">
        <v>168</v>
      </c>
      <c r="AU534" s="245" t="s">
        <v>82</v>
      </c>
      <c r="AV534" s="14" t="s">
        <v>82</v>
      </c>
      <c r="AW534" s="14" t="s">
        <v>34</v>
      </c>
      <c r="AX534" s="14" t="s">
        <v>72</v>
      </c>
      <c r="AY534" s="245" t="s">
        <v>148</v>
      </c>
    </row>
    <row r="535" spans="1:51" s="14" customFormat="1" ht="12">
      <c r="A535" s="14"/>
      <c r="B535" s="235"/>
      <c r="C535" s="236"/>
      <c r="D535" s="226" t="s">
        <v>168</v>
      </c>
      <c r="E535" s="237" t="s">
        <v>19</v>
      </c>
      <c r="F535" s="238" t="s">
        <v>665</v>
      </c>
      <c r="G535" s="236"/>
      <c r="H535" s="239">
        <v>26.116</v>
      </c>
      <c r="I535" s="240"/>
      <c r="J535" s="236"/>
      <c r="K535" s="236"/>
      <c r="L535" s="241"/>
      <c r="M535" s="242"/>
      <c r="N535" s="243"/>
      <c r="O535" s="243"/>
      <c r="P535" s="243"/>
      <c r="Q535" s="243"/>
      <c r="R535" s="243"/>
      <c r="S535" s="243"/>
      <c r="T535" s="24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5" t="s">
        <v>168</v>
      </c>
      <c r="AU535" s="245" t="s">
        <v>82</v>
      </c>
      <c r="AV535" s="14" t="s">
        <v>82</v>
      </c>
      <c r="AW535" s="14" t="s">
        <v>34</v>
      </c>
      <c r="AX535" s="14" t="s">
        <v>72</v>
      </c>
      <c r="AY535" s="245" t="s">
        <v>148</v>
      </c>
    </row>
    <row r="536" spans="1:51" s="16" customFormat="1" ht="12">
      <c r="A536" s="16"/>
      <c r="B536" s="257"/>
      <c r="C536" s="258"/>
      <c r="D536" s="226" t="s">
        <v>168</v>
      </c>
      <c r="E536" s="259" t="s">
        <v>19</v>
      </c>
      <c r="F536" s="260" t="s">
        <v>256</v>
      </c>
      <c r="G536" s="258"/>
      <c r="H536" s="261">
        <v>183.718</v>
      </c>
      <c r="I536" s="262"/>
      <c r="J536" s="258"/>
      <c r="K536" s="258"/>
      <c r="L536" s="263"/>
      <c r="M536" s="264"/>
      <c r="N536" s="265"/>
      <c r="O536" s="265"/>
      <c r="P536" s="265"/>
      <c r="Q536" s="265"/>
      <c r="R536" s="265"/>
      <c r="S536" s="265"/>
      <c r="T536" s="26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T536" s="267" t="s">
        <v>168</v>
      </c>
      <c r="AU536" s="267" t="s">
        <v>82</v>
      </c>
      <c r="AV536" s="16" t="s">
        <v>163</v>
      </c>
      <c r="AW536" s="16" t="s">
        <v>34</v>
      </c>
      <c r="AX536" s="16" t="s">
        <v>72</v>
      </c>
      <c r="AY536" s="267" t="s">
        <v>148</v>
      </c>
    </row>
    <row r="537" spans="1:51" s="13" customFormat="1" ht="12">
      <c r="A537" s="13"/>
      <c r="B537" s="224"/>
      <c r="C537" s="225"/>
      <c r="D537" s="226" t="s">
        <v>168</v>
      </c>
      <c r="E537" s="227" t="s">
        <v>19</v>
      </c>
      <c r="F537" s="228" t="s">
        <v>211</v>
      </c>
      <c r="G537" s="225"/>
      <c r="H537" s="227" t="s">
        <v>19</v>
      </c>
      <c r="I537" s="229"/>
      <c r="J537" s="225"/>
      <c r="K537" s="225"/>
      <c r="L537" s="230"/>
      <c r="M537" s="231"/>
      <c r="N537" s="232"/>
      <c r="O537" s="232"/>
      <c r="P537" s="232"/>
      <c r="Q537" s="232"/>
      <c r="R537" s="232"/>
      <c r="S537" s="232"/>
      <c r="T537" s="23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4" t="s">
        <v>168</v>
      </c>
      <c r="AU537" s="234" t="s">
        <v>82</v>
      </c>
      <c r="AV537" s="13" t="s">
        <v>80</v>
      </c>
      <c r="AW537" s="13" t="s">
        <v>34</v>
      </c>
      <c r="AX537" s="13" t="s">
        <v>72</v>
      </c>
      <c r="AY537" s="234" t="s">
        <v>148</v>
      </c>
    </row>
    <row r="538" spans="1:51" s="14" customFormat="1" ht="12">
      <c r="A538" s="14"/>
      <c r="B538" s="235"/>
      <c r="C538" s="236"/>
      <c r="D538" s="226" t="s">
        <v>168</v>
      </c>
      <c r="E538" s="237" t="s">
        <v>19</v>
      </c>
      <c r="F538" s="238" t="s">
        <v>666</v>
      </c>
      <c r="G538" s="236"/>
      <c r="H538" s="239">
        <v>146.657</v>
      </c>
      <c r="I538" s="240"/>
      <c r="J538" s="236"/>
      <c r="K538" s="236"/>
      <c r="L538" s="241"/>
      <c r="M538" s="242"/>
      <c r="N538" s="243"/>
      <c r="O538" s="243"/>
      <c r="P538" s="243"/>
      <c r="Q538" s="243"/>
      <c r="R538" s="243"/>
      <c r="S538" s="243"/>
      <c r="T538" s="24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5" t="s">
        <v>168</v>
      </c>
      <c r="AU538" s="245" t="s">
        <v>82</v>
      </c>
      <c r="AV538" s="14" t="s">
        <v>82</v>
      </c>
      <c r="AW538" s="14" t="s">
        <v>34</v>
      </c>
      <c r="AX538" s="14" t="s">
        <v>72</v>
      </c>
      <c r="AY538" s="245" t="s">
        <v>148</v>
      </c>
    </row>
    <row r="539" spans="1:51" s="16" customFormat="1" ht="12">
      <c r="A539" s="16"/>
      <c r="B539" s="257"/>
      <c r="C539" s="258"/>
      <c r="D539" s="226" t="s">
        <v>168</v>
      </c>
      <c r="E539" s="259" t="s">
        <v>19</v>
      </c>
      <c r="F539" s="260" t="s">
        <v>256</v>
      </c>
      <c r="G539" s="258"/>
      <c r="H539" s="261">
        <v>146.657</v>
      </c>
      <c r="I539" s="262"/>
      <c r="J539" s="258"/>
      <c r="K539" s="258"/>
      <c r="L539" s="263"/>
      <c r="M539" s="264"/>
      <c r="N539" s="265"/>
      <c r="O539" s="265"/>
      <c r="P539" s="265"/>
      <c r="Q539" s="265"/>
      <c r="R539" s="265"/>
      <c r="S539" s="265"/>
      <c r="T539" s="26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T539" s="267" t="s">
        <v>168</v>
      </c>
      <c r="AU539" s="267" t="s">
        <v>82</v>
      </c>
      <c r="AV539" s="16" t="s">
        <v>163</v>
      </c>
      <c r="AW539" s="16" t="s">
        <v>34</v>
      </c>
      <c r="AX539" s="16" t="s">
        <v>72</v>
      </c>
      <c r="AY539" s="267" t="s">
        <v>148</v>
      </c>
    </row>
    <row r="540" spans="1:51" s="15" customFormat="1" ht="12">
      <c r="A540" s="15"/>
      <c r="B540" s="246"/>
      <c r="C540" s="247"/>
      <c r="D540" s="226" t="s">
        <v>168</v>
      </c>
      <c r="E540" s="248" t="s">
        <v>19</v>
      </c>
      <c r="F540" s="249" t="s">
        <v>178</v>
      </c>
      <c r="G540" s="247"/>
      <c r="H540" s="250">
        <v>643.267</v>
      </c>
      <c r="I540" s="251"/>
      <c r="J540" s="247"/>
      <c r="K540" s="247"/>
      <c r="L540" s="252"/>
      <c r="M540" s="253"/>
      <c r="N540" s="254"/>
      <c r="O540" s="254"/>
      <c r="P540" s="254"/>
      <c r="Q540" s="254"/>
      <c r="R540" s="254"/>
      <c r="S540" s="254"/>
      <c r="T540" s="25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56" t="s">
        <v>168</v>
      </c>
      <c r="AU540" s="256" t="s">
        <v>82</v>
      </c>
      <c r="AV540" s="15" t="s">
        <v>155</v>
      </c>
      <c r="AW540" s="15" t="s">
        <v>34</v>
      </c>
      <c r="AX540" s="15" t="s">
        <v>80</v>
      </c>
      <c r="AY540" s="256" t="s">
        <v>148</v>
      </c>
    </row>
    <row r="541" spans="1:65" s="2" customFormat="1" ht="24.15" customHeight="1">
      <c r="A541" s="40"/>
      <c r="B541" s="41"/>
      <c r="C541" s="206" t="s">
        <v>672</v>
      </c>
      <c r="D541" s="206" t="s">
        <v>150</v>
      </c>
      <c r="E541" s="207" t="s">
        <v>673</v>
      </c>
      <c r="F541" s="208" t="s">
        <v>674</v>
      </c>
      <c r="G541" s="209" t="s">
        <v>166</v>
      </c>
      <c r="H541" s="210">
        <v>643.267</v>
      </c>
      <c r="I541" s="211"/>
      <c r="J541" s="212">
        <f>ROUND(I541*H541,2)</f>
        <v>0</v>
      </c>
      <c r="K541" s="208" t="s">
        <v>154</v>
      </c>
      <c r="L541" s="46"/>
      <c r="M541" s="213" t="s">
        <v>19</v>
      </c>
      <c r="N541" s="214" t="s">
        <v>43</v>
      </c>
      <c r="O541" s="86"/>
      <c r="P541" s="215">
        <f>O541*H541</f>
        <v>0</v>
      </c>
      <c r="Q541" s="215">
        <v>0.00735</v>
      </c>
      <c r="R541" s="215">
        <f>Q541*H541</f>
        <v>4.7280124500000005</v>
      </c>
      <c r="S541" s="215">
        <v>0</v>
      </c>
      <c r="T541" s="216">
        <f>S541*H541</f>
        <v>0</v>
      </c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R541" s="217" t="s">
        <v>155</v>
      </c>
      <c r="AT541" s="217" t="s">
        <v>150</v>
      </c>
      <c r="AU541" s="217" t="s">
        <v>82</v>
      </c>
      <c r="AY541" s="19" t="s">
        <v>148</v>
      </c>
      <c r="BE541" s="218">
        <f>IF(N541="základní",J541,0)</f>
        <v>0</v>
      </c>
      <c r="BF541" s="218">
        <f>IF(N541="snížená",J541,0)</f>
        <v>0</v>
      </c>
      <c r="BG541" s="218">
        <f>IF(N541="zákl. přenesená",J541,0)</f>
        <v>0</v>
      </c>
      <c r="BH541" s="218">
        <f>IF(N541="sníž. přenesená",J541,0)</f>
        <v>0</v>
      </c>
      <c r="BI541" s="218">
        <f>IF(N541="nulová",J541,0)</f>
        <v>0</v>
      </c>
      <c r="BJ541" s="19" t="s">
        <v>80</v>
      </c>
      <c r="BK541" s="218">
        <f>ROUND(I541*H541,2)</f>
        <v>0</v>
      </c>
      <c r="BL541" s="19" t="s">
        <v>155</v>
      </c>
      <c r="BM541" s="217" t="s">
        <v>675</v>
      </c>
    </row>
    <row r="542" spans="1:47" s="2" customFormat="1" ht="12">
      <c r="A542" s="40"/>
      <c r="B542" s="41"/>
      <c r="C542" s="42"/>
      <c r="D542" s="219" t="s">
        <v>157</v>
      </c>
      <c r="E542" s="42"/>
      <c r="F542" s="220" t="s">
        <v>676</v>
      </c>
      <c r="G542" s="42"/>
      <c r="H542" s="42"/>
      <c r="I542" s="221"/>
      <c r="J542" s="42"/>
      <c r="K542" s="42"/>
      <c r="L542" s="46"/>
      <c r="M542" s="222"/>
      <c r="N542" s="223"/>
      <c r="O542" s="86"/>
      <c r="P542" s="86"/>
      <c r="Q542" s="86"/>
      <c r="R542" s="86"/>
      <c r="S542" s="86"/>
      <c r="T542" s="87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T542" s="19" t="s">
        <v>157</v>
      </c>
      <c r="AU542" s="19" t="s">
        <v>82</v>
      </c>
    </row>
    <row r="543" spans="1:51" s="13" customFormat="1" ht="12">
      <c r="A543" s="13"/>
      <c r="B543" s="224"/>
      <c r="C543" s="225"/>
      <c r="D543" s="226" t="s">
        <v>168</v>
      </c>
      <c r="E543" s="227" t="s">
        <v>19</v>
      </c>
      <c r="F543" s="228" t="s">
        <v>290</v>
      </c>
      <c r="G543" s="225"/>
      <c r="H543" s="227" t="s">
        <v>19</v>
      </c>
      <c r="I543" s="229"/>
      <c r="J543" s="225"/>
      <c r="K543" s="225"/>
      <c r="L543" s="230"/>
      <c r="M543" s="231"/>
      <c r="N543" s="232"/>
      <c r="O543" s="232"/>
      <c r="P543" s="232"/>
      <c r="Q543" s="232"/>
      <c r="R543" s="232"/>
      <c r="S543" s="232"/>
      <c r="T543" s="23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4" t="s">
        <v>168</v>
      </c>
      <c r="AU543" s="234" t="s">
        <v>82</v>
      </c>
      <c r="AV543" s="13" t="s">
        <v>80</v>
      </c>
      <c r="AW543" s="13" t="s">
        <v>34</v>
      </c>
      <c r="AX543" s="13" t="s">
        <v>72</v>
      </c>
      <c r="AY543" s="234" t="s">
        <v>148</v>
      </c>
    </row>
    <row r="544" spans="1:51" s="14" customFormat="1" ht="12">
      <c r="A544" s="14"/>
      <c r="B544" s="235"/>
      <c r="C544" s="236"/>
      <c r="D544" s="226" t="s">
        <v>168</v>
      </c>
      <c r="E544" s="237" t="s">
        <v>19</v>
      </c>
      <c r="F544" s="238" t="s">
        <v>649</v>
      </c>
      <c r="G544" s="236"/>
      <c r="H544" s="239">
        <v>23.65</v>
      </c>
      <c r="I544" s="240"/>
      <c r="J544" s="236"/>
      <c r="K544" s="236"/>
      <c r="L544" s="241"/>
      <c r="M544" s="242"/>
      <c r="N544" s="243"/>
      <c r="O544" s="243"/>
      <c r="P544" s="243"/>
      <c r="Q544" s="243"/>
      <c r="R544" s="243"/>
      <c r="S544" s="243"/>
      <c r="T544" s="24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5" t="s">
        <v>168</v>
      </c>
      <c r="AU544" s="245" t="s">
        <v>82</v>
      </c>
      <c r="AV544" s="14" t="s">
        <v>82</v>
      </c>
      <c r="AW544" s="14" t="s">
        <v>34</v>
      </c>
      <c r="AX544" s="14" t="s">
        <v>72</v>
      </c>
      <c r="AY544" s="245" t="s">
        <v>148</v>
      </c>
    </row>
    <row r="545" spans="1:51" s="14" customFormat="1" ht="12">
      <c r="A545" s="14"/>
      <c r="B545" s="235"/>
      <c r="C545" s="236"/>
      <c r="D545" s="226" t="s">
        <v>168</v>
      </c>
      <c r="E545" s="237" t="s">
        <v>19</v>
      </c>
      <c r="F545" s="238" t="s">
        <v>650</v>
      </c>
      <c r="G545" s="236"/>
      <c r="H545" s="239">
        <v>80.796</v>
      </c>
      <c r="I545" s="240"/>
      <c r="J545" s="236"/>
      <c r="K545" s="236"/>
      <c r="L545" s="241"/>
      <c r="M545" s="242"/>
      <c r="N545" s="243"/>
      <c r="O545" s="243"/>
      <c r="P545" s="243"/>
      <c r="Q545" s="243"/>
      <c r="R545" s="243"/>
      <c r="S545" s="243"/>
      <c r="T545" s="24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5" t="s">
        <v>168</v>
      </c>
      <c r="AU545" s="245" t="s">
        <v>82</v>
      </c>
      <c r="AV545" s="14" t="s">
        <v>82</v>
      </c>
      <c r="AW545" s="14" t="s">
        <v>34</v>
      </c>
      <c r="AX545" s="14" t="s">
        <v>72</v>
      </c>
      <c r="AY545" s="245" t="s">
        <v>148</v>
      </c>
    </row>
    <row r="546" spans="1:51" s="14" customFormat="1" ht="12">
      <c r="A546" s="14"/>
      <c r="B546" s="235"/>
      <c r="C546" s="236"/>
      <c r="D546" s="226" t="s">
        <v>168</v>
      </c>
      <c r="E546" s="237" t="s">
        <v>19</v>
      </c>
      <c r="F546" s="238" t="s">
        <v>651</v>
      </c>
      <c r="G546" s="236"/>
      <c r="H546" s="239">
        <v>26.122</v>
      </c>
      <c r="I546" s="240"/>
      <c r="J546" s="236"/>
      <c r="K546" s="236"/>
      <c r="L546" s="241"/>
      <c r="M546" s="242"/>
      <c r="N546" s="243"/>
      <c r="O546" s="243"/>
      <c r="P546" s="243"/>
      <c r="Q546" s="243"/>
      <c r="R546" s="243"/>
      <c r="S546" s="243"/>
      <c r="T546" s="24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5" t="s">
        <v>168</v>
      </c>
      <c r="AU546" s="245" t="s">
        <v>82</v>
      </c>
      <c r="AV546" s="14" t="s">
        <v>82</v>
      </c>
      <c r="AW546" s="14" t="s">
        <v>34</v>
      </c>
      <c r="AX546" s="14" t="s">
        <v>72</v>
      </c>
      <c r="AY546" s="245" t="s">
        <v>148</v>
      </c>
    </row>
    <row r="547" spans="1:51" s="14" customFormat="1" ht="12">
      <c r="A547" s="14"/>
      <c r="B547" s="235"/>
      <c r="C547" s="236"/>
      <c r="D547" s="226" t="s">
        <v>168</v>
      </c>
      <c r="E547" s="237" t="s">
        <v>19</v>
      </c>
      <c r="F547" s="238" t="s">
        <v>652</v>
      </c>
      <c r="G547" s="236"/>
      <c r="H547" s="239">
        <v>20.582</v>
      </c>
      <c r="I547" s="240"/>
      <c r="J547" s="236"/>
      <c r="K547" s="236"/>
      <c r="L547" s="241"/>
      <c r="M547" s="242"/>
      <c r="N547" s="243"/>
      <c r="O547" s="243"/>
      <c r="P547" s="243"/>
      <c r="Q547" s="243"/>
      <c r="R547" s="243"/>
      <c r="S547" s="243"/>
      <c r="T547" s="24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5" t="s">
        <v>168</v>
      </c>
      <c r="AU547" s="245" t="s">
        <v>82</v>
      </c>
      <c r="AV547" s="14" t="s">
        <v>82</v>
      </c>
      <c r="AW547" s="14" t="s">
        <v>34</v>
      </c>
      <c r="AX547" s="14" t="s">
        <v>72</v>
      </c>
      <c r="AY547" s="245" t="s">
        <v>148</v>
      </c>
    </row>
    <row r="548" spans="1:51" s="14" customFormat="1" ht="12">
      <c r="A548" s="14"/>
      <c r="B548" s="235"/>
      <c r="C548" s="236"/>
      <c r="D548" s="226" t="s">
        <v>168</v>
      </c>
      <c r="E548" s="237" t="s">
        <v>19</v>
      </c>
      <c r="F548" s="238" t="s">
        <v>653</v>
      </c>
      <c r="G548" s="236"/>
      <c r="H548" s="239">
        <v>20.308</v>
      </c>
      <c r="I548" s="240"/>
      <c r="J548" s="236"/>
      <c r="K548" s="236"/>
      <c r="L548" s="241"/>
      <c r="M548" s="242"/>
      <c r="N548" s="243"/>
      <c r="O548" s="243"/>
      <c r="P548" s="243"/>
      <c r="Q548" s="243"/>
      <c r="R548" s="243"/>
      <c r="S548" s="243"/>
      <c r="T548" s="24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5" t="s">
        <v>168</v>
      </c>
      <c r="AU548" s="245" t="s">
        <v>82</v>
      </c>
      <c r="AV548" s="14" t="s">
        <v>82</v>
      </c>
      <c r="AW548" s="14" t="s">
        <v>34</v>
      </c>
      <c r="AX548" s="14" t="s">
        <v>72</v>
      </c>
      <c r="AY548" s="245" t="s">
        <v>148</v>
      </c>
    </row>
    <row r="549" spans="1:51" s="14" customFormat="1" ht="12">
      <c r="A549" s="14"/>
      <c r="B549" s="235"/>
      <c r="C549" s="236"/>
      <c r="D549" s="226" t="s">
        <v>168</v>
      </c>
      <c r="E549" s="237" t="s">
        <v>19</v>
      </c>
      <c r="F549" s="238" t="s">
        <v>654</v>
      </c>
      <c r="G549" s="236"/>
      <c r="H549" s="239">
        <v>22.576</v>
      </c>
      <c r="I549" s="240"/>
      <c r="J549" s="236"/>
      <c r="K549" s="236"/>
      <c r="L549" s="241"/>
      <c r="M549" s="242"/>
      <c r="N549" s="243"/>
      <c r="O549" s="243"/>
      <c r="P549" s="243"/>
      <c r="Q549" s="243"/>
      <c r="R549" s="243"/>
      <c r="S549" s="243"/>
      <c r="T549" s="24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5" t="s">
        <v>168</v>
      </c>
      <c r="AU549" s="245" t="s">
        <v>82</v>
      </c>
      <c r="AV549" s="14" t="s">
        <v>82</v>
      </c>
      <c r="AW549" s="14" t="s">
        <v>34</v>
      </c>
      <c r="AX549" s="14" t="s">
        <v>72</v>
      </c>
      <c r="AY549" s="245" t="s">
        <v>148</v>
      </c>
    </row>
    <row r="550" spans="1:51" s="14" customFormat="1" ht="12">
      <c r="A550" s="14"/>
      <c r="B550" s="235"/>
      <c r="C550" s="236"/>
      <c r="D550" s="226" t="s">
        <v>168</v>
      </c>
      <c r="E550" s="237" t="s">
        <v>19</v>
      </c>
      <c r="F550" s="238" t="s">
        <v>655</v>
      </c>
      <c r="G550" s="236"/>
      <c r="H550" s="239">
        <v>96.661</v>
      </c>
      <c r="I550" s="240"/>
      <c r="J550" s="236"/>
      <c r="K550" s="236"/>
      <c r="L550" s="241"/>
      <c r="M550" s="242"/>
      <c r="N550" s="243"/>
      <c r="O550" s="243"/>
      <c r="P550" s="243"/>
      <c r="Q550" s="243"/>
      <c r="R550" s="243"/>
      <c r="S550" s="243"/>
      <c r="T550" s="24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5" t="s">
        <v>168</v>
      </c>
      <c r="AU550" s="245" t="s">
        <v>82</v>
      </c>
      <c r="AV550" s="14" t="s">
        <v>82</v>
      </c>
      <c r="AW550" s="14" t="s">
        <v>34</v>
      </c>
      <c r="AX550" s="14" t="s">
        <v>72</v>
      </c>
      <c r="AY550" s="245" t="s">
        <v>148</v>
      </c>
    </row>
    <row r="551" spans="1:51" s="14" customFormat="1" ht="12">
      <c r="A551" s="14"/>
      <c r="B551" s="235"/>
      <c r="C551" s="236"/>
      <c r="D551" s="226" t="s">
        <v>168</v>
      </c>
      <c r="E551" s="237" t="s">
        <v>19</v>
      </c>
      <c r="F551" s="238" t="s">
        <v>656</v>
      </c>
      <c r="G551" s="236"/>
      <c r="H551" s="239">
        <v>22.197</v>
      </c>
      <c r="I551" s="240"/>
      <c r="J551" s="236"/>
      <c r="K551" s="236"/>
      <c r="L551" s="241"/>
      <c r="M551" s="242"/>
      <c r="N551" s="243"/>
      <c r="O551" s="243"/>
      <c r="P551" s="243"/>
      <c r="Q551" s="243"/>
      <c r="R551" s="243"/>
      <c r="S551" s="243"/>
      <c r="T551" s="24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5" t="s">
        <v>168</v>
      </c>
      <c r="AU551" s="245" t="s">
        <v>82</v>
      </c>
      <c r="AV551" s="14" t="s">
        <v>82</v>
      </c>
      <c r="AW551" s="14" t="s">
        <v>34</v>
      </c>
      <c r="AX551" s="14" t="s">
        <v>72</v>
      </c>
      <c r="AY551" s="245" t="s">
        <v>148</v>
      </c>
    </row>
    <row r="552" spans="1:51" s="16" customFormat="1" ht="12">
      <c r="A552" s="16"/>
      <c r="B552" s="257"/>
      <c r="C552" s="258"/>
      <c r="D552" s="226" t="s">
        <v>168</v>
      </c>
      <c r="E552" s="259" t="s">
        <v>19</v>
      </c>
      <c r="F552" s="260" t="s">
        <v>256</v>
      </c>
      <c r="G552" s="258"/>
      <c r="H552" s="261">
        <v>312.892</v>
      </c>
      <c r="I552" s="262"/>
      <c r="J552" s="258"/>
      <c r="K552" s="258"/>
      <c r="L552" s="263"/>
      <c r="M552" s="264"/>
      <c r="N552" s="265"/>
      <c r="O552" s="265"/>
      <c r="P552" s="265"/>
      <c r="Q552" s="265"/>
      <c r="R552" s="265"/>
      <c r="S552" s="265"/>
      <c r="T552" s="26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T552" s="267" t="s">
        <v>168</v>
      </c>
      <c r="AU552" s="267" t="s">
        <v>82</v>
      </c>
      <c r="AV552" s="16" t="s">
        <v>163</v>
      </c>
      <c r="AW552" s="16" t="s">
        <v>34</v>
      </c>
      <c r="AX552" s="16" t="s">
        <v>72</v>
      </c>
      <c r="AY552" s="267" t="s">
        <v>148</v>
      </c>
    </row>
    <row r="553" spans="1:51" s="13" customFormat="1" ht="12">
      <c r="A553" s="13"/>
      <c r="B553" s="224"/>
      <c r="C553" s="225"/>
      <c r="D553" s="226" t="s">
        <v>168</v>
      </c>
      <c r="E553" s="227" t="s">
        <v>19</v>
      </c>
      <c r="F553" s="228" t="s">
        <v>192</v>
      </c>
      <c r="G553" s="225"/>
      <c r="H553" s="227" t="s">
        <v>19</v>
      </c>
      <c r="I553" s="229"/>
      <c r="J553" s="225"/>
      <c r="K553" s="225"/>
      <c r="L553" s="230"/>
      <c r="M553" s="231"/>
      <c r="N553" s="232"/>
      <c r="O553" s="232"/>
      <c r="P553" s="232"/>
      <c r="Q553" s="232"/>
      <c r="R553" s="232"/>
      <c r="S553" s="232"/>
      <c r="T553" s="23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4" t="s">
        <v>168</v>
      </c>
      <c r="AU553" s="234" t="s">
        <v>82</v>
      </c>
      <c r="AV553" s="13" t="s">
        <v>80</v>
      </c>
      <c r="AW553" s="13" t="s">
        <v>34</v>
      </c>
      <c r="AX553" s="13" t="s">
        <v>72</v>
      </c>
      <c r="AY553" s="234" t="s">
        <v>148</v>
      </c>
    </row>
    <row r="554" spans="1:51" s="14" customFormat="1" ht="12">
      <c r="A554" s="14"/>
      <c r="B554" s="235"/>
      <c r="C554" s="236"/>
      <c r="D554" s="226" t="s">
        <v>168</v>
      </c>
      <c r="E554" s="237" t="s">
        <v>19</v>
      </c>
      <c r="F554" s="238" t="s">
        <v>657</v>
      </c>
      <c r="G554" s="236"/>
      <c r="H554" s="239">
        <v>25.618</v>
      </c>
      <c r="I554" s="240"/>
      <c r="J554" s="236"/>
      <c r="K554" s="236"/>
      <c r="L554" s="241"/>
      <c r="M554" s="242"/>
      <c r="N554" s="243"/>
      <c r="O554" s="243"/>
      <c r="P554" s="243"/>
      <c r="Q554" s="243"/>
      <c r="R554" s="243"/>
      <c r="S554" s="243"/>
      <c r="T554" s="24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45" t="s">
        <v>168</v>
      </c>
      <c r="AU554" s="245" t="s">
        <v>82</v>
      </c>
      <c r="AV554" s="14" t="s">
        <v>82</v>
      </c>
      <c r="AW554" s="14" t="s">
        <v>34</v>
      </c>
      <c r="AX554" s="14" t="s">
        <v>72</v>
      </c>
      <c r="AY554" s="245" t="s">
        <v>148</v>
      </c>
    </row>
    <row r="555" spans="1:51" s="14" customFormat="1" ht="12">
      <c r="A555" s="14"/>
      <c r="B555" s="235"/>
      <c r="C555" s="236"/>
      <c r="D555" s="226" t="s">
        <v>168</v>
      </c>
      <c r="E555" s="237" t="s">
        <v>19</v>
      </c>
      <c r="F555" s="238" t="s">
        <v>658</v>
      </c>
      <c r="G555" s="236"/>
      <c r="H555" s="239">
        <v>16.908</v>
      </c>
      <c r="I555" s="240"/>
      <c r="J555" s="236"/>
      <c r="K555" s="236"/>
      <c r="L555" s="241"/>
      <c r="M555" s="242"/>
      <c r="N555" s="243"/>
      <c r="O555" s="243"/>
      <c r="P555" s="243"/>
      <c r="Q555" s="243"/>
      <c r="R555" s="243"/>
      <c r="S555" s="243"/>
      <c r="T555" s="24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5" t="s">
        <v>168</v>
      </c>
      <c r="AU555" s="245" t="s">
        <v>82</v>
      </c>
      <c r="AV555" s="14" t="s">
        <v>82</v>
      </c>
      <c r="AW555" s="14" t="s">
        <v>34</v>
      </c>
      <c r="AX555" s="14" t="s">
        <v>72</v>
      </c>
      <c r="AY555" s="245" t="s">
        <v>148</v>
      </c>
    </row>
    <row r="556" spans="1:51" s="14" customFormat="1" ht="12">
      <c r="A556" s="14"/>
      <c r="B556" s="235"/>
      <c r="C556" s="236"/>
      <c r="D556" s="226" t="s">
        <v>168</v>
      </c>
      <c r="E556" s="237" t="s">
        <v>19</v>
      </c>
      <c r="F556" s="238" t="s">
        <v>659</v>
      </c>
      <c r="G556" s="236"/>
      <c r="H556" s="239">
        <v>23.619</v>
      </c>
      <c r="I556" s="240"/>
      <c r="J556" s="236"/>
      <c r="K556" s="236"/>
      <c r="L556" s="241"/>
      <c r="M556" s="242"/>
      <c r="N556" s="243"/>
      <c r="O556" s="243"/>
      <c r="P556" s="243"/>
      <c r="Q556" s="243"/>
      <c r="R556" s="243"/>
      <c r="S556" s="243"/>
      <c r="T556" s="24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45" t="s">
        <v>168</v>
      </c>
      <c r="AU556" s="245" t="s">
        <v>82</v>
      </c>
      <c r="AV556" s="14" t="s">
        <v>82</v>
      </c>
      <c r="AW556" s="14" t="s">
        <v>34</v>
      </c>
      <c r="AX556" s="14" t="s">
        <v>72</v>
      </c>
      <c r="AY556" s="245" t="s">
        <v>148</v>
      </c>
    </row>
    <row r="557" spans="1:51" s="14" customFormat="1" ht="12">
      <c r="A557" s="14"/>
      <c r="B557" s="235"/>
      <c r="C557" s="236"/>
      <c r="D557" s="226" t="s">
        <v>168</v>
      </c>
      <c r="E557" s="237" t="s">
        <v>19</v>
      </c>
      <c r="F557" s="238" t="s">
        <v>660</v>
      </c>
      <c r="G557" s="236"/>
      <c r="H557" s="239">
        <v>18.956</v>
      </c>
      <c r="I557" s="240"/>
      <c r="J557" s="236"/>
      <c r="K557" s="236"/>
      <c r="L557" s="241"/>
      <c r="M557" s="242"/>
      <c r="N557" s="243"/>
      <c r="O557" s="243"/>
      <c r="P557" s="243"/>
      <c r="Q557" s="243"/>
      <c r="R557" s="243"/>
      <c r="S557" s="243"/>
      <c r="T557" s="24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5" t="s">
        <v>168</v>
      </c>
      <c r="AU557" s="245" t="s">
        <v>82</v>
      </c>
      <c r="AV557" s="14" t="s">
        <v>82</v>
      </c>
      <c r="AW557" s="14" t="s">
        <v>34</v>
      </c>
      <c r="AX557" s="14" t="s">
        <v>72</v>
      </c>
      <c r="AY557" s="245" t="s">
        <v>148</v>
      </c>
    </row>
    <row r="558" spans="1:51" s="14" customFormat="1" ht="12">
      <c r="A558" s="14"/>
      <c r="B558" s="235"/>
      <c r="C558" s="236"/>
      <c r="D558" s="226" t="s">
        <v>168</v>
      </c>
      <c r="E558" s="237" t="s">
        <v>19</v>
      </c>
      <c r="F558" s="238" t="s">
        <v>661</v>
      </c>
      <c r="G558" s="236"/>
      <c r="H558" s="239">
        <v>15.599</v>
      </c>
      <c r="I558" s="240"/>
      <c r="J558" s="236"/>
      <c r="K558" s="236"/>
      <c r="L558" s="241"/>
      <c r="M558" s="242"/>
      <c r="N558" s="243"/>
      <c r="O558" s="243"/>
      <c r="P558" s="243"/>
      <c r="Q558" s="243"/>
      <c r="R558" s="243"/>
      <c r="S558" s="243"/>
      <c r="T558" s="24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5" t="s">
        <v>168</v>
      </c>
      <c r="AU558" s="245" t="s">
        <v>82</v>
      </c>
      <c r="AV558" s="14" t="s">
        <v>82</v>
      </c>
      <c r="AW558" s="14" t="s">
        <v>34</v>
      </c>
      <c r="AX558" s="14" t="s">
        <v>72</v>
      </c>
      <c r="AY558" s="245" t="s">
        <v>148</v>
      </c>
    </row>
    <row r="559" spans="1:51" s="14" customFormat="1" ht="12">
      <c r="A559" s="14"/>
      <c r="B559" s="235"/>
      <c r="C559" s="236"/>
      <c r="D559" s="226" t="s">
        <v>168</v>
      </c>
      <c r="E559" s="237" t="s">
        <v>19</v>
      </c>
      <c r="F559" s="238" t="s">
        <v>662</v>
      </c>
      <c r="G559" s="236"/>
      <c r="H559" s="239">
        <v>20.033</v>
      </c>
      <c r="I559" s="240"/>
      <c r="J559" s="236"/>
      <c r="K559" s="236"/>
      <c r="L559" s="241"/>
      <c r="M559" s="242"/>
      <c r="N559" s="243"/>
      <c r="O559" s="243"/>
      <c r="P559" s="243"/>
      <c r="Q559" s="243"/>
      <c r="R559" s="243"/>
      <c r="S559" s="243"/>
      <c r="T559" s="24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5" t="s">
        <v>168</v>
      </c>
      <c r="AU559" s="245" t="s">
        <v>82</v>
      </c>
      <c r="AV559" s="14" t="s">
        <v>82</v>
      </c>
      <c r="AW559" s="14" t="s">
        <v>34</v>
      </c>
      <c r="AX559" s="14" t="s">
        <v>72</v>
      </c>
      <c r="AY559" s="245" t="s">
        <v>148</v>
      </c>
    </row>
    <row r="560" spans="1:51" s="14" customFormat="1" ht="12">
      <c r="A560" s="14"/>
      <c r="B560" s="235"/>
      <c r="C560" s="236"/>
      <c r="D560" s="226" t="s">
        <v>168</v>
      </c>
      <c r="E560" s="237" t="s">
        <v>19</v>
      </c>
      <c r="F560" s="238" t="s">
        <v>663</v>
      </c>
      <c r="G560" s="236"/>
      <c r="H560" s="239">
        <v>22.879</v>
      </c>
      <c r="I560" s="240"/>
      <c r="J560" s="236"/>
      <c r="K560" s="236"/>
      <c r="L560" s="241"/>
      <c r="M560" s="242"/>
      <c r="N560" s="243"/>
      <c r="O560" s="243"/>
      <c r="P560" s="243"/>
      <c r="Q560" s="243"/>
      <c r="R560" s="243"/>
      <c r="S560" s="243"/>
      <c r="T560" s="24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5" t="s">
        <v>168</v>
      </c>
      <c r="AU560" s="245" t="s">
        <v>82</v>
      </c>
      <c r="AV560" s="14" t="s">
        <v>82</v>
      </c>
      <c r="AW560" s="14" t="s">
        <v>34</v>
      </c>
      <c r="AX560" s="14" t="s">
        <v>72</v>
      </c>
      <c r="AY560" s="245" t="s">
        <v>148</v>
      </c>
    </row>
    <row r="561" spans="1:51" s="14" customFormat="1" ht="12">
      <c r="A561" s="14"/>
      <c r="B561" s="235"/>
      <c r="C561" s="236"/>
      <c r="D561" s="226" t="s">
        <v>168</v>
      </c>
      <c r="E561" s="237" t="s">
        <v>19</v>
      </c>
      <c r="F561" s="238" t="s">
        <v>664</v>
      </c>
      <c r="G561" s="236"/>
      <c r="H561" s="239">
        <v>13.99</v>
      </c>
      <c r="I561" s="240"/>
      <c r="J561" s="236"/>
      <c r="K561" s="236"/>
      <c r="L561" s="241"/>
      <c r="M561" s="242"/>
      <c r="N561" s="243"/>
      <c r="O561" s="243"/>
      <c r="P561" s="243"/>
      <c r="Q561" s="243"/>
      <c r="R561" s="243"/>
      <c r="S561" s="243"/>
      <c r="T561" s="24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45" t="s">
        <v>168</v>
      </c>
      <c r="AU561" s="245" t="s">
        <v>82</v>
      </c>
      <c r="AV561" s="14" t="s">
        <v>82</v>
      </c>
      <c r="AW561" s="14" t="s">
        <v>34</v>
      </c>
      <c r="AX561" s="14" t="s">
        <v>72</v>
      </c>
      <c r="AY561" s="245" t="s">
        <v>148</v>
      </c>
    </row>
    <row r="562" spans="1:51" s="14" customFormat="1" ht="12">
      <c r="A562" s="14"/>
      <c r="B562" s="235"/>
      <c r="C562" s="236"/>
      <c r="D562" s="226" t="s">
        <v>168</v>
      </c>
      <c r="E562" s="237" t="s">
        <v>19</v>
      </c>
      <c r="F562" s="238" t="s">
        <v>665</v>
      </c>
      <c r="G562" s="236"/>
      <c r="H562" s="239">
        <v>26.116</v>
      </c>
      <c r="I562" s="240"/>
      <c r="J562" s="236"/>
      <c r="K562" s="236"/>
      <c r="L562" s="241"/>
      <c r="M562" s="242"/>
      <c r="N562" s="243"/>
      <c r="O562" s="243"/>
      <c r="P562" s="243"/>
      <c r="Q562" s="243"/>
      <c r="R562" s="243"/>
      <c r="S562" s="243"/>
      <c r="T562" s="24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45" t="s">
        <v>168</v>
      </c>
      <c r="AU562" s="245" t="s">
        <v>82</v>
      </c>
      <c r="AV562" s="14" t="s">
        <v>82</v>
      </c>
      <c r="AW562" s="14" t="s">
        <v>34</v>
      </c>
      <c r="AX562" s="14" t="s">
        <v>72</v>
      </c>
      <c r="AY562" s="245" t="s">
        <v>148</v>
      </c>
    </row>
    <row r="563" spans="1:51" s="16" customFormat="1" ht="12">
      <c r="A563" s="16"/>
      <c r="B563" s="257"/>
      <c r="C563" s="258"/>
      <c r="D563" s="226" t="s">
        <v>168</v>
      </c>
      <c r="E563" s="259" t="s">
        <v>19</v>
      </c>
      <c r="F563" s="260" t="s">
        <v>256</v>
      </c>
      <c r="G563" s="258"/>
      <c r="H563" s="261">
        <v>183.718</v>
      </c>
      <c r="I563" s="262"/>
      <c r="J563" s="258"/>
      <c r="K563" s="258"/>
      <c r="L563" s="263"/>
      <c r="M563" s="264"/>
      <c r="N563" s="265"/>
      <c r="O563" s="265"/>
      <c r="P563" s="265"/>
      <c r="Q563" s="265"/>
      <c r="R563" s="265"/>
      <c r="S563" s="265"/>
      <c r="T563" s="26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T563" s="267" t="s">
        <v>168</v>
      </c>
      <c r="AU563" s="267" t="s">
        <v>82</v>
      </c>
      <c r="AV563" s="16" t="s">
        <v>163</v>
      </c>
      <c r="AW563" s="16" t="s">
        <v>34</v>
      </c>
      <c r="AX563" s="16" t="s">
        <v>72</v>
      </c>
      <c r="AY563" s="267" t="s">
        <v>148</v>
      </c>
    </row>
    <row r="564" spans="1:51" s="13" customFormat="1" ht="12">
      <c r="A564" s="13"/>
      <c r="B564" s="224"/>
      <c r="C564" s="225"/>
      <c r="D564" s="226" t="s">
        <v>168</v>
      </c>
      <c r="E564" s="227" t="s">
        <v>19</v>
      </c>
      <c r="F564" s="228" t="s">
        <v>211</v>
      </c>
      <c r="G564" s="225"/>
      <c r="H564" s="227" t="s">
        <v>19</v>
      </c>
      <c r="I564" s="229"/>
      <c r="J564" s="225"/>
      <c r="K564" s="225"/>
      <c r="L564" s="230"/>
      <c r="M564" s="231"/>
      <c r="N564" s="232"/>
      <c r="O564" s="232"/>
      <c r="P564" s="232"/>
      <c r="Q564" s="232"/>
      <c r="R564" s="232"/>
      <c r="S564" s="232"/>
      <c r="T564" s="23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4" t="s">
        <v>168</v>
      </c>
      <c r="AU564" s="234" t="s">
        <v>82</v>
      </c>
      <c r="AV564" s="13" t="s">
        <v>80</v>
      </c>
      <c r="AW564" s="13" t="s">
        <v>34</v>
      </c>
      <c r="AX564" s="13" t="s">
        <v>72</v>
      </c>
      <c r="AY564" s="234" t="s">
        <v>148</v>
      </c>
    </row>
    <row r="565" spans="1:51" s="14" customFormat="1" ht="12">
      <c r="A565" s="14"/>
      <c r="B565" s="235"/>
      <c r="C565" s="236"/>
      <c r="D565" s="226" t="s">
        <v>168</v>
      </c>
      <c r="E565" s="237" t="s">
        <v>19</v>
      </c>
      <c r="F565" s="238" t="s">
        <v>666</v>
      </c>
      <c r="G565" s="236"/>
      <c r="H565" s="239">
        <v>146.657</v>
      </c>
      <c r="I565" s="240"/>
      <c r="J565" s="236"/>
      <c r="K565" s="236"/>
      <c r="L565" s="241"/>
      <c r="M565" s="242"/>
      <c r="N565" s="243"/>
      <c r="O565" s="243"/>
      <c r="P565" s="243"/>
      <c r="Q565" s="243"/>
      <c r="R565" s="243"/>
      <c r="S565" s="243"/>
      <c r="T565" s="24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5" t="s">
        <v>168</v>
      </c>
      <c r="AU565" s="245" t="s">
        <v>82</v>
      </c>
      <c r="AV565" s="14" t="s">
        <v>82</v>
      </c>
      <c r="AW565" s="14" t="s">
        <v>34</v>
      </c>
      <c r="AX565" s="14" t="s">
        <v>72</v>
      </c>
      <c r="AY565" s="245" t="s">
        <v>148</v>
      </c>
    </row>
    <row r="566" spans="1:51" s="16" customFormat="1" ht="12">
      <c r="A566" s="16"/>
      <c r="B566" s="257"/>
      <c r="C566" s="258"/>
      <c r="D566" s="226" t="s">
        <v>168</v>
      </c>
      <c r="E566" s="259" t="s">
        <v>19</v>
      </c>
      <c r="F566" s="260" t="s">
        <v>256</v>
      </c>
      <c r="G566" s="258"/>
      <c r="H566" s="261">
        <v>146.657</v>
      </c>
      <c r="I566" s="262"/>
      <c r="J566" s="258"/>
      <c r="K566" s="258"/>
      <c r="L566" s="263"/>
      <c r="M566" s="264"/>
      <c r="N566" s="265"/>
      <c r="O566" s="265"/>
      <c r="P566" s="265"/>
      <c r="Q566" s="265"/>
      <c r="R566" s="265"/>
      <c r="S566" s="265"/>
      <c r="T566" s="26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T566" s="267" t="s">
        <v>168</v>
      </c>
      <c r="AU566" s="267" t="s">
        <v>82</v>
      </c>
      <c r="AV566" s="16" t="s">
        <v>163</v>
      </c>
      <c r="AW566" s="16" t="s">
        <v>34</v>
      </c>
      <c r="AX566" s="16" t="s">
        <v>72</v>
      </c>
      <c r="AY566" s="267" t="s">
        <v>148</v>
      </c>
    </row>
    <row r="567" spans="1:51" s="15" customFormat="1" ht="12">
      <c r="A567" s="15"/>
      <c r="B567" s="246"/>
      <c r="C567" s="247"/>
      <c r="D567" s="226" t="s">
        <v>168</v>
      </c>
      <c r="E567" s="248" t="s">
        <v>19</v>
      </c>
      <c r="F567" s="249" t="s">
        <v>178</v>
      </c>
      <c r="G567" s="247"/>
      <c r="H567" s="250">
        <v>643.267</v>
      </c>
      <c r="I567" s="251"/>
      <c r="J567" s="247"/>
      <c r="K567" s="247"/>
      <c r="L567" s="252"/>
      <c r="M567" s="253"/>
      <c r="N567" s="254"/>
      <c r="O567" s="254"/>
      <c r="P567" s="254"/>
      <c r="Q567" s="254"/>
      <c r="R567" s="254"/>
      <c r="S567" s="254"/>
      <c r="T567" s="25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56" t="s">
        <v>168</v>
      </c>
      <c r="AU567" s="256" t="s">
        <v>82</v>
      </c>
      <c r="AV567" s="15" t="s">
        <v>155</v>
      </c>
      <c r="AW567" s="15" t="s">
        <v>34</v>
      </c>
      <c r="AX567" s="15" t="s">
        <v>80</v>
      </c>
      <c r="AY567" s="256" t="s">
        <v>148</v>
      </c>
    </row>
    <row r="568" spans="1:65" s="2" customFormat="1" ht="24.15" customHeight="1">
      <c r="A568" s="40"/>
      <c r="B568" s="41"/>
      <c r="C568" s="206" t="s">
        <v>677</v>
      </c>
      <c r="D568" s="206" t="s">
        <v>150</v>
      </c>
      <c r="E568" s="207" t="s">
        <v>678</v>
      </c>
      <c r="F568" s="208" t="s">
        <v>679</v>
      </c>
      <c r="G568" s="209" t="s">
        <v>166</v>
      </c>
      <c r="H568" s="210">
        <v>643.267</v>
      </c>
      <c r="I568" s="211"/>
      <c r="J568" s="212">
        <f>ROUND(I568*H568,2)</f>
        <v>0</v>
      </c>
      <c r="K568" s="208" t="s">
        <v>154</v>
      </c>
      <c r="L568" s="46"/>
      <c r="M568" s="213" t="s">
        <v>19</v>
      </c>
      <c r="N568" s="214" t="s">
        <v>43</v>
      </c>
      <c r="O568" s="86"/>
      <c r="P568" s="215">
        <f>O568*H568</f>
        <v>0</v>
      </c>
      <c r="Q568" s="215">
        <v>0.0147</v>
      </c>
      <c r="R568" s="215">
        <f>Q568*H568</f>
        <v>9.456024900000001</v>
      </c>
      <c r="S568" s="215">
        <v>0</v>
      </c>
      <c r="T568" s="216">
        <f>S568*H568</f>
        <v>0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17" t="s">
        <v>155</v>
      </c>
      <c r="AT568" s="217" t="s">
        <v>150</v>
      </c>
      <c r="AU568" s="217" t="s">
        <v>82</v>
      </c>
      <c r="AY568" s="19" t="s">
        <v>148</v>
      </c>
      <c r="BE568" s="218">
        <f>IF(N568="základní",J568,0)</f>
        <v>0</v>
      </c>
      <c r="BF568" s="218">
        <f>IF(N568="snížená",J568,0)</f>
        <v>0</v>
      </c>
      <c r="BG568" s="218">
        <f>IF(N568="zákl. přenesená",J568,0)</f>
        <v>0</v>
      </c>
      <c r="BH568" s="218">
        <f>IF(N568="sníž. přenesená",J568,0)</f>
        <v>0</v>
      </c>
      <c r="BI568" s="218">
        <f>IF(N568="nulová",J568,0)</f>
        <v>0</v>
      </c>
      <c r="BJ568" s="19" t="s">
        <v>80</v>
      </c>
      <c r="BK568" s="218">
        <f>ROUND(I568*H568,2)</f>
        <v>0</v>
      </c>
      <c r="BL568" s="19" t="s">
        <v>155</v>
      </c>
      <c r="BM568" s="217" t="s">
        <v>680</v>
      </c>
    </row>
    <row r="569" spans="1:47" s="2" customFormat="1" ht="12">
      <c r="A569" s="40"/>
      <c r="B569" s="41"/>
      <c r="C569" s="42"/>
      <c r="D569" s="219" t="s">
        <v>157</v>
      </c>
      <c r="E569" s="42"/>
      <c r="F569" s="220" t="s">
        <v>681</v>
      </c>
      <c r="G569" s="42"/>
      <c r="H569" s="42"/>
      <c r="I569" s="221"/>
      <c r="J569" s="42"/>
      <c r="K569" s="42"/>
      <c r="L569" s="46"/>
      <c r="M569" s="222"/>
      <c r="N569" s="223"/>
      <c r="O569" s="86"/>
      <c r="P569" s="86"/>
      <c r="Q569" s="86"/>
      <c r="R569" s="86"/>
      <c r="S569" s="86"/>
      <c r="T569" s="87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T569" s="19" t="s">
        <v>157</v>
      </c>
      <c r="AU569" s="19" t="s">
        <v>82</v>
      </c>
    </row>
    <row r="570" spans="1:51" s="13" customFormat="1" ht="12">
      <c r="A570" s="13"/>
      <c r="B570" s="224"/>
      <c r="C570" s="225"/>
      <c r="D570" s="226" t="s">
        <v>168</v>
      </c>
      <c r="E570" s="227" t="s">
        <v>19</v>
      </c>
      <c r="F570" s="228" t="s">
        <v>290</v>
      </c>
      <c r="G570" s="225"/>
      <c r="H570" s="227" t="s">
        <v>19</v>
      </c>
      <c r="I570" s="229"/>
      <c r="J570" s="225"/>
      <c r="K570" s="225"/>
      <c r="L570" s="230"/>
      <c r="M570" s="231"/>
      <c r="N570" s="232"/>
      <c r="O570" s="232"/>
      <c r="P570" s="232"/>
      <c r="Q570" s="232"/>
      <c r="R570" s="232"/>
      <c r="S570" s="232"/>
      <c r="T570" s="23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4" t="s">
        <v>168</v>
      </c>
      <c r="AU570" s="234" t="s">
        <v>82</v>
      </c>
      <c r="AV570" s="13" t="s">
        <v>80</v>
      </c>
      <c r="AW570" s="13" t="s">
        <v>34</v>
      </c>
      <c r="AX570" s="13" t="s">
        <v>72</v>
      </c>
      <c r="AY570" s="234" t="s">
        <v>148</v>
      </c>
    </row>
    <row r="571" spans="1:51" s="14" customFormat="1" ht="12">
      <c r="A571" s="14"/>
      <c r="B571" s="235"/>
      <c r="C571" s="236"/>
      <c r="D571" s="226" t="s">
        <v>168</v>
      </c>
      <c r="E571" s="237" t="s">
        <v>19</v>
      </c>
      <c r="F571" s="238" t="s">
        <v>649</v>
      </c>
      <c r="G571" s="236"/>
      <c r="H571" s="239">
        <v>23.65</v>
      </c>
      <c r="I571" s="240"/>
      <c r="J571" s="236"/>
      <c r="K571" s="236"/>
      <c r="L571" s="241"/>
      <c r="M571" s="242"/>
      <c r="N571" s="243"/>
      <c r="O571" s="243"/>
      <c r="P571" s="243"/>
      <c r="Q571" s="243"/>
      <c r="R571" s="243"/>
      <c r="S571" s="243"/>
      <c r="T571" s="24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45" t="s">
        <v>168</v>
      </c>
      <c r="AU571" s="245" t="s">
        <v>82</v>
      </c>
      <c r="AV571" s="14" t="s">
        <v>82</v>
      </c>
      <c r="AW571" s="14" t="s">
        <v>34</v>
      </c>
      <c r="AX571" s="14" t="s">
        <v>72</v>
      </c>
      <c r="AY571" s="245" t="s">
        <v>148</v>
      </c>
    </row>
    <row r="572" spans="1:51" s="14" customFormat="1" ht="12">
      <c r="A572" s="14"/>
      <c r="B572" s="235"/>
      <c r="C572" s="236"/>
      <c r="D572" s="226" t="s">
        <v>168</v>
      </c>
      <c r="E572" s="237" t="s">
        <v>19</v>
      </c>
      <c r="F572" s="238" t="s">
        <v>650</v>
      </c>
      <c r="G572" s="236"/>
      <c r="H572" s="239">
        <v>80.796</v>
      </c>
      <c r="I572" s="240"/>
      <c r="J572" s="236"/>
      <c r="K572" s="236"/>
      <c r="L572" s="241"/>
      <c r="M572" s="242"/>
      <c r="N572" s="243"/>
      <c r="O572" s="243"/>
      <c r="P572" s="243"/>
      <c r="Q572" s="243"/>
      <c r="R572" s="243"/>
      <c r="S572" s="243"/>
      <c r="T572" s="24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45" t="s">
        <v>168</v>
      </c>
      <c r="AU572" s="245" t="s">
        <v>82</v>
      </c>
      <c r="AV572" s="14" t="s">
        <v>82</v>
      </c>
      <c r="AW572" s="14" t="s">
        <v>34</v>
      </c>
      <c r="AX572" s="14" t="s">
        <v>72</v>
      </c>
      <c r="AY572" s="245" t="s">
        <v>148</v>
      </c>
    </row>
    <row r="573" spans="1:51" s="14" customFormat="1" ht="12">
      <c r="A573" s="14"/>
      <c r="B573" s="235"/>
      <c r="C573" s="236"/>
      <c r="D573" s="226" t="s">
        <v>168</v>
      </c>
      <c r="E573" s="237" t="s">
        <v>19</v>
      </c>
      <c r="F573" s="238" t="s">
        <v>651</v>
      </c>
      <c r="G573" s="236"/>
      <c r="H573" s="239">
        <v>26.122</v>
      </c>
      <c r="I573" s="240"/>
      <c r="J573" s="236"/>
      <c r="K573" s="236"/>
      <c r="L573" s="241"/>
      <c r="M573" s="242"/>
      <c r="N573" s="243"/>
      <c r="O573" s="243"/>
      <c r="P573" s="243"/>
      <c r="Q573" s="243"/>
      <c r="R573" s="243"/>
      <c r="S573" s="243"/>
      <c r="T573" s="24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45" t="s">
        <v>168</v>
      </c>
      <c r="AU573" s="245" t="s">
        <v>82</v>
      </c>
      <c r="AV573" s="14" t="s">
        <v>82</v>
      </c>
      <c r="AW573" s="14" t="s">
        <v>34</v>
      </c>
      <c r="AX573" s="14" t="s">
        <v>72</v>
      </c>
      <c r="AY573" s="245" t="s">
        <v>148</v>
      </c>
    </row>
    <row r="574" spans="1:51" s="14" customFormat="1" ht="12">
      <c r="A574" s="14"/>
      <c r="B574" s="235"/>
      <c r="C574" s="236"/>
      <c r="D574" s="226" t="s">
        <v>168</v>
      </c>
      <c r="E574" s="237" t="s">
        <v>19</v>
      </c>
      <c r="F574" s="238" t="s">
        <v>652</v>
      </c>
      <c r="G574" s="236"/>
      <c r="H574" s="239">
        <v>20.582</v>
      </c>
      <c r="I574" s="240"/>
      <c r="J574" s="236"/>
      <c r="K574" s="236"/>
      <c r="L574" s="241"/>
      <c r="M574" s="242"/>
      <c r="N574" s="243"/>
      <c r="O574" s="243"/>
      <c r="P574" s="243"/>
      <c r="Q574" s="243"/>
      <c r="R574" s="243"/>
      <c r="S574" s="243"/>
      <c r="T574" s="24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45" t="s">
        <v>168</v>
      </c>
      <c r="AU574" s="245" t="s">
        <v>82</v>
      </c>
      <c r="AV574" s="14" t="s">
        <v>82</v>
      </c>
      <c r="AW574" s="14" t="s">
        <v>34</v>
      </c>
      <c r="AX574" s="14" t="s">
        <v>72</v>
      </c>
      <c r="AY574" s="245" t="s">
        <v>148</v>
      </c>
    </row>
    <row r="575" spans="1:51" s="14" customFormat="1" ht="12">
      <c r="A575" s="14"/>
      <c r="B575" s="235"/>
      <c r="C575" s="236"/>
      <c r="D575" s="226" t="s">
        <v>168</v>
      </c>
      <c r="E575" s="237" t="s">
        <v>19</v>
      </c>
      <c r="F575" s="238" t="s">
        <v>653</v>
      </c>
      <c r="G575" s="236"/>
      <c r="H575" s="239">
        <v>20.308</v>
      </c>
      <c r="I575" s="240"/>
      <c r="J575" s="236"/>
      <c r="K575" s="236"/>
      <c r="L575" s="241"/>
      <c r="M575" s="242"/>
      <c r="N575" s="243"/>
      <c r="O575" s="243"/>
      <c r="P575" s="243"/>
      <c r="Q575" s="243"/>
      <c r="R575" s="243"/>
      <c r="S575" s="243"/>
      <c r="T575" s="24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5" t="s">
        <v>168</v>
      </c>
      <c r="AU575" s="245" t="s">
        <v>82</v>
      </c>
      <c r="AV575" s="14" t="s">
        <v>82</v>
      </c>
      <c r="AW575" s="14" t="s">
        <v>34</v>
      </c>
      <c r="AX575" s="14" t="s">
        <v>72</v>
      </c>
      <c r="AY575" s="245" t="s">
        <v>148</v>
      </c>
    </row>
    <row r="576" spans="1:51" s="14" customFormat="1" ht="12">
      <c r="A576" s="14"/>
      <c r="B576" s="235"/>
      <c r="C576" s="236"/>
      <c r="D576" s="226" t="s">
        <v>168</v>
      </c>
      <c r="E576" s="237" t="s">
        <v>19</v>
      </c>
      <c r="F576" s="238" t="s">
        <v>654</v>
      </c>
      <c r="G576" s="236"/>
      <c r="H576" s="239">
        <v>22.576</v>
      </c>
      <c r="I576" s="240"/>
      <c r="J576" s="236"/>
      <c r="K576" s="236"/>
      <c r="L576" s="241"/>
      <c r="M576" s="242"/>
      <c r="N576" s="243"/>
      <c r="O576" s="243"/>
      <c r="P576" s="243"/>
      <c r="Q576" s="243"/>
      <c r="R576" s="243"/>
      <c r="S576" s="243"/>
      <c r="T576" s="24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45" t="s">
        <v>168</v>
      </c>
      <c r="AU576" s="245" t="s">
        <v>82</v>
      </c>
      <c r="AV576" s="14" t="s">
        <v>82</v>
      </c>
      <c r="AW576" s="14" t="s">
        <v>34</v>
      </c>
      <c r="AX576" s="14" t="s">
        <v>72</v>
      </c>
      <c r="AY576" s="245" t="s">
        <v>148</v>
      </c>
    </row>
    <row r="577" spans="1:51" s="14" customFormat="1" ht="12">
      <c r="A577" s="14"/>
      <c r="B577" s="235"/>
      <c r="C577" s="236"/>
      <c r="D577" s="226" t="s">
        <v>168</v>
      </c>
      <c r="E577" s="237" t="s">
        <v>19</v>
      </c>
      <c r="F577" s="238" t="s">
        <v>655</v>
      </c>
      <c r="G577" s="236"/>
      <c r="H577" s="239">
        <v>96.661</v>
      </c>
      <c r="I577" s="240"/>
      <c r="J577" s="236"/>
      <c r="K577" s="236"/>
      <c r="L577" s="241"/>
      <c r="M577" s="242"/>
      <c r="N577" s="243"/>
      <c r="O577" s="243"/>
      <c r="P577" s="243"/>
      <c r="Q577" s="243"/>
      <c r="R577" s="243"/>
      <c r="S577" s="243"/>
      <c r="T577" s="24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5" t="s">
        <v>168</v>
      </c>
      <c r="AU577" s="245" t="s">
        <v>82</v>
      </c>
      <c r="AV577" s="14" t="s">
        <v>82</v>
      </c>
      <c r="AW577" s="14" t="s">
        <v>34</v>
      </c>
      <c r="AX577" s="14" t="s">
        <v>72</v>
      </c>
      <c r="AY577" s="245" t="s">
        <v>148</v>
      </c>
    </row>
    <row r="578" spans="1:51" s="14" customFormat="1" ht="12">
      <c r="A578" s="14"/>
      <c r="B578" s="235"/>
      <c r="C578" s="236"/>
      <c r="D578" s="226" t="s">
        <v>168</v>
      </c>
      <c r="E578" s="237" t="s">
        <v>19</v>
      </c>
      <c r="F578" s="238" t="s">
        <v>656</v>
      </c>
      <c r="G578" s="236"/>
      <c r="H578" s="239">
        <v>22.197</v>
      </c>
      <c r="I578" s="240"/>
      <c r="J578" s="236"/>
      <c r="K578" s="236"/>
      <c r="L578" s="241"/>
      <c r="M578" s="242"/>
      <c r="N578" s="243"/>
      <c r="O578" s="243"/>
      <c r="P578" s="243"/>
      <c r="Q578" s="243"/>
      <c r="R578" s="243"/>
      <c r="S578" s="243"/>
      <c r="T578" s="24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5" t="s">
        <v>168</v>
      </c>
      <c r="AU578" s="245" t="s">
        <v>82</v>
      </c>
      <c r="AV578" s="14" t="s">
        <v>82</v>
      </c>
      <c r="AW578" s="14" t="s">
        <v>34</v>
      </c>
      <c r="AX578" s="14" t="s">
        <v>72</v>
      </c>
      <c r="AY578" s="245" t="s">
        <v>148</v>
      </c>
    </row>
    <row r="579" spans="1:51" s="16" customFormat="1" ht="12">
      <c r="A579" s="16"/>
      <c r="B579" s="257"/>
      <c r="C579" s="258"/>
      <c r="D579" s="226" t="s">
        <v>168</v>
      </c>
      <c r="E579" s="259" t="s">
        <v>19</v>
      </c>
      <c r="F579" s="260" t="s">
        <v>256</v>
      </c>
      <c r="G579" s="258"/>
      <c r="H579" s="261">
        <v>312.892</v>
      </c>
      <c r="I579" s="262"/>
      <c r="J579" s="258"/>
      <c r="K579" s="258"/>
      <c r="L579" s="263"/>
      <c r="M579" s="264"/>
      <c r="N579" s="265"/>
      <c r="O579" s="265"/>
      <c r="P579" s="265"/>
      <c r="Q579" s="265"/>
      <c r="R579" s="265"/>
      <c r="S579" s="265"/>
      <c r="T579" s="26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T579" s="267" t="s">
        <v>168</v>
      </c>
      <c r="AU579" s="267" t="s">
        <v>82</v>
      </c>
      <c r="AV579" s="16" t="s">
        <v>163</v>
      </c>
      <c r="AW579" s="16" t="s">
        <v>34</v>
      </c>
      <c r="AX579" s="16" t="s">
        <v>72</v>
      </c>
      <c r="AY579" s="267" t="s">
        <v>148</v>
      </c>
    </row>
    <row r="580" spans="1:51" s="13" customFormat="1" ht="12">
      <c r="A580" s="13"/>
      <c r="B580" s="224"/>
      <c r="C580" s="225"/>
      <c r="D580" s="226" t="s">
        <v>168</v>
      </c>
      <c r="E580" s="227" t="s">
        <v>19</v>
      </c>
      <c r="F580" s="228" t="s">
        <v>192</v>
      </c>
      <c r="G580" s="225"/>
      <c r="H580" s="227" t="s">
        <v>19</v>
      </c>
      <c r="I580" s="229"/>
      <c r="J580" s="225"/>
      <c r="K580" s="225"/>
      <c r="L580" s="230"/>
      <c r="M580" s="231"/>
      <c r="N580" s="232"/>
      <c r="O580" s="232"/>
      <c r="P580" s="232"/>
      <c r="Q580" s="232"/>
      <c r="R580" s="232"/>
      <c r="S580" s="232"/>
      <c r="T580" s="23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4" t="s">
        <v>168</v>
      </c>
      <c r="AU580" s="234" t="s">
        <v>82</v>
      </c>
      <c r="AV580" s="13" t="s">
        <v>80</v>
      </c>
      <c r="AW580" s="13" t="s">
        <v>34</v>
      </c>
      <c r="AX580" s="13" t="s">
        <v>72</v>
      </c>
      <c r="AY580" s="234" t="s">
        <v>148</v>
      </c>
    </row>
    <row r="581" spans="1:51" s="14" customFormat="1" ht="12">
      <c r="A581" s="14"/>
      <c r="B581" s="235"/>
      <c r="C581" s="236"/>
      <c r="D581" s="226" t="s">
        <v>168</v>
      </c>
      <c r="E581" s="237" t="s">
        <v>19</v>
      </c>
      <c r="F581" s="238" t="s">
        <v>657</v>
      </c>
      <c r="G581" s="236"/>
      <c r="H581" s="239">
        <v>25.618</v>
      </c>
      <c r="I581" s="240"/>
      <c r="J581" s="236"/>
      <c r="K581" s="236"/>
      <c r="L581" s="241"/>
      <c r="M581" s="242"/>
      <c r="N581" s="243"/>
      <c r="O581" s="243"/>
      <c r="P581" s="243"/>
      <c r="Q581" s="243"/>
      <c r="R581" s="243"/>
      <c r="S581" s="243"/>
      <c r="T581" s="24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5" t="s">
        <v>168</v>
      </c>
      <c r="AU581" s="245" t="s">
        <v>82</v>
      </c>
      <c r="AV581" s="14" t="s">
        <v>82</v>
      </c>
      <c r="AW581" s="14" t="s">
        <v>34</v>
      </c>
      <c r="AX581" s="14" t="s">
        <v>72</v>
      </c>
      <c r="AY581" s="245" t="s">
        <v>148</v>
      </c>
    </row>
    <row r="582" spans="1:51" s="14" customFormat="1" ht="12">
      <c r="A582" s="14"/>
      <c r="B582" s="235"/>
      <c r="C582" s="236"/>
      <c r="D582" s="226" t="s">
        <v>168</v>
      </c>
      <c r="E582" s="237" t="s">
        <v>19</v>
      </c>
      <c r="F582" s="238" t="s">
        <v>658</v>
      </c>
      <c r="G582" s="236"/>
      <c r="H582" s="239">
        <v>16.908</v>
      </c>
      <c r="I582" s="240"/>
      <c r="J582" s="236"/>
      <c r="K582" s="236"/>
      <c r="L582" s="241"/>
      <c r="M582" s="242"/>
      <c r="N582" s="243"/>
      <c r="O582" s="243"/>
      <c r="P582" s="243"/>
      <c r="Q582" s="243"/>
      <c r="R582" s="243"/>
      <c r="S582" s="243"/>
      <c r="T582" s="24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45" t="s">
        <v>168</v>
      </c>
      <c r="AU582" s="245" t="s">
        <v>82</v>
      </c>
      <c r="AV582" s="14" t="s">
        <v>82</v>
      </c>
      <c r="AW582" s="14" t="s">
        <v>34</v>
      </c>
      <c r="AX582" s="14" t="s">
        <v>72</v>
      </c>
      <c r="AY582" s="245" t="s">
        <v>148</v>
      </c>
    </row>
    <row r="583" spans="1:51" s="14" customFormat="1" ht="12">
      <c r="A583" s="14"/>
      <c r="B583" s="235"/>
      <c r="C583" s="236"/>
      <c r="D583" s="226" t="s">
        <v>168</v>
      </c>
      <c r="E583" s="237" t="s">
        <v>19</v>
      </c>
      <c r="F583" s="238" t="s">
        <v>659</v>
      </c>
      <c r="G583" s="236"/>
      <c r="H583" s="239">
        <v>23.619</v>
      </c>
      <c r="I583" s="240"/>
      <c r="J583" s="236"/>
      <c r="K583" s="236"/>
      <c r="L583" s="241"/>
      <c r="M583" s="242"/>
      <c r="N583" s="243"/>
      <c r="O583" s="243"/>
      <c r="P583" s="243"/>
      <c r="Q583" s="243"/>
      <c r="R583" s="243"/>
      <c r="S583" s="243"/>
      <c r="T583" s="24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45" t="s">
        <v>168</v>
      </c>
      <c r="AU583" s="245" t="s">
        <v>82</v>
      </c>
      <c r="AV583" s="14" t="s">
        <v>82</v>
      </c>
      <c r="AW583" s="14" t="s">
        <v>34</v>
      </c>
      <c r="AX583" s="14" t="s">
        <v>72</v>
      </c>
      <c r="AY583" s="245" t="s">
        <v>148</v>
      </c>
    </row>
    <row r="584" spans="1:51" s="14" customFormat="1" ht="12">
      <c r="A584" s="14"/>
      <c r="B584" s="235"/>
      <c r="C584" s="236"/>
      <c r="D584" s="226" t="s">
        <v>168</v>
      </c>
      <c r="E584" s="237" t="s">
        <v>19</v>
      </c>
      <c r="F584" s="238" t="s">
        <v>660</v>
      </c>
      <c r="G584" s="236"/>
      <c r="H584" s="239">
        <v>18.956</v>
      </c>
      <c r="I584" s="240"/>
      <c r="J584" s="236"/>
      <c r="K584" s="236"/>
      <c r="L584" s="241"/>
      <c r="M584" s="242"/>
      <c r="N584" s="243"/>
      <c r="O584" s="243"/>
      <c r="P584" s="243"/>
      <c r="Q584" s="243"/>
      <c r="R584" s="243"/>
      <c r="S584" s="243"/>
      <c r="T584" s="24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45" t="s">
        <v>168</v>
      </c>
      <c r="AU584" s="245" t="s">
        <v>82</v>
      </c>
      <c r="AV584" s="14" t="s">
        <v>82</v>
      </c>
      <c r="AW584" s="14" t="s">
        <v>34</v>
      </c>
      <c r="AX584" s="14" t="s">
        <v>72</v>
      </c>
      <c r="AY584" s="245" t="s">
        <v>148</v>
      </c>
    </row>
    <row r="585" spans="1:51" s="14" customFormat="1" ht="12">
      <c r="A585" s="14"/>
      <c r="B585" s="235"/>
      <c r="C585" s="236"/>
      <c r="D585" s="226" t="s">
        <v>168</v>
      </c>
      <c r="E585" s="237" t="s">
        <v>19</v>
      </c>
      <c r="F585" s="238" t="s">
        <v>661</v>
      </c>
      <c r="G585" s="236"/>
      <c r="H585" s="239">
        <v>15.599</v>
      </c>
      <c r="I585" s="240"/>
      <c r="J585" s="236"/>
      <c r="K585" s="236"/>
      <c r="L585" s="241"/>
      <c r="M585" s="242"/>
      <c r="N585" s="243"/>
      <c r="O585" s="243"/>
      <c r="P585" s="243"/>
      <c r="Q585" s="243"/>
      <c r="R585" s="243"/>
      <c r="S585" s="243"/>
      <c r="T585" s="24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5" t="s">
        <v>168</v>
      </c>
      <c r="AU585" s="245" t="s">
        <v>82</v>
      </c>
      <c r="AV585" s="14" t="s">
        <v>82</v>
      </c>
      <c r="AW585" s="14" t="s">
        <v>34</v>
      </c>
      <c r="AX585" s="14" t="s">
        <v>72</v>
      </c>
      <c r="AY585" s="245" t="s">
        <v>148</v>
      </c>
    </row>
    <row r="586" spans="1:51" s="14" customFormat="1" ht="12">
      <c r="A586" s="14"/>
      <c r="B586" s="235"/>
      <c r="C586" s="236"/>
      <c r="D586" s="226" t="s">
        <v>168</v>
      </c>
      <c r="E586" s="237" t="s">
        <v>19</v>
      </c>
      <c r="F586" s="238" t="s">
        <v>662</v>
      </c>
      <c r="G586" s="236"/>
      <c r="H586" s="239">
        <v>20.033</v>
      </c>
      <c r="I586" s="240"/>
      <c r="J586" s="236"/>
      <c r="K586" s="236"/>
      <c r="L586" s="241"/>
      <c r="M586" s="242"/>
      <c r="N586" s="243"/>
      <c r="O586" s="243"/>
      <c r="P586" s="243"/>
      <c r="Q586" s="243"/>
      <c r="R586" s="243"/>
      <c r="S586" s="243"/>
      <c r="T586" s="24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45" t="s">
        <v>168</v>
      </c>
      <c r="AU586" s="245" t="s">
        <v>82</v>
      </c>
      <c r="AV586" s="14" t="s">
        <v>82</v>
      </c>
      <c r="AW586" s="14" t="s">
        <v>34</v>
      </c>
      <c r="AX586" s="14" t="s">
        <v>72</v>
      </c>
      <c r="AY586" s="245" t="s">
        <v>148</v>
      </c>
    </row>
    <row r="587" spans="1:51" s="14" customFormat="1" ht="12">
      <c r="A587" s="14"/>
      <c r="B587" s="235"/>
      <c r="C587" s="236"/>
      <c r="D587" s="226" t="s">
        <v>168</v>
      </c>
      <c r="E587" s="237" t="s">
        <v>19</v>
      </c>
      <c r="F587" s="238" t="s">
        <v>663</v>
      </c>
      <c r="G587" s="236"/>
      <c r="H587" s="239">
        <v>22.879</v>
      </c>
      <c r="I587" s="240"/>
      <c r="J587" s="236"/>
      <c r="K587" s="236"/>
      <c r="L587" s="241"/>
      <c r="M587" s="242"/>
      <c r="N587" s="243"/>
      <c r="O587" s="243"/>
      <c r="P587" s="243"/>
      <c r="Q587" s="243"/>
      <c r="R587" s="243"/>
      <c r="S587" s="243"/>
      <c r="T587" s="24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5" t="s">
        <v>168</v>
      </c>
      <c r="AU587" s="245" t="s">
        <v>82</v>
      </c>
      <c r="AV587" s="14" t="s">
        <v>82</v>
      </c>
      <c r="AW587" s="14" t="s">
        <v>34</v>
      </c>
      <c r="AX587" s="14" t="s">
        <v>72</v>
      </c>
      <c r="AY587" s="245" t="s">
        <v>148</v>
      </c>
    </row>
    <row r="588" spans="1:51" s="14" customFormat="1" ht="12">
      <c r="A588" s="14"/>
      <c r="B588" s="235"/>
      <c r="C588" s="236"/>
      <c r="D588" s="226" t="s">
        <v>168</v>
      </c>
      <c r="E588" s="237" t="s">
        <v>19</v>
      </c>
      <c r="F588" s="238" t="s">
        <v>664</v>
      </c>
      <c r="G588" s="236"/>
      <c r="H588" s="239">
        <v>13.99</v>
      </c>
      <c r="I588" s="240"/>
      <c r="J588" s="236"/>
      <c r="K588" s="236"/>
      <c r="L588" s="241"/>
      <c r="M588" s="242"/>
      <c r="N588" s="243"/>
      <c r="O588" s="243"/>
      <c r="P588" s="243"/>
      <c r="Q588" s="243"/>
      <c r="R588" s="243"/>
      <c r="S588" s="243"/>
      <c r="T588" s="24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45" t="s">
        <v>168</v>
      </c>
      <c r="AU588" s="245" t="s">
        <v>82</v>
      </c>
      <c r="AV588" s="14" t="s">
        <v>82</v>
      </c>
      <c r="AW588" s="14" t="s">
        <v>34</v>
      </c>
      <c r="AX588" s="14" t="s">
        <v>72</v>
      </c>
      <c r="AY588" s="245" t="s">
        <v>148</v>
      </c>
    </row>
    <row r="589" spans="1:51" s="14" customFormat="1" ht="12">
      <c r="A589" s="14"/>
      <c r="B589" s="235"/>
      <c r="C589" s="236"/>
      <c r="D589" s="226" t="s">
        <v>168</v>
      </c>
      <c r="E589" s="237" t="s">
        <v>19</v>
      </c>
      <c r="F589" s="238" t="s">
        <v>665</v>
      </c>
      <c r="G589" s="236"/>
      <c r="H589" s="239">
        <v>26.116</v>
      </c>
      <c r="I589" s="240"/>
      <c r="J589" s="236"/>
      <c r="K589" s="236"/>
      <c r="L589" s="241"/>
      <c r="M589" s="242"/>
      <c r="N589" s="243"/>
      <c r="O589" s="243"/>
      <c r="P589" s="243"/>
      <c r="Q589" s="243"/>
      <c r="R589" s="243"/>
      <c r="S589" s="243"/>
      <c r="T589" s="24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5" t="s">
        <v>168</v>
      </c>
      <c r="AU589" s="245" t="s">
        <v>82</v>
      </c>
      <c r="AV589" s="14" t="s">
        <v>82</v>
      </c>
      <c r="AW589" s="14" t="s">
        <v>34</v>
      </c>
      <c r="AX589" s="14" t="s">
        <v>72</v>
      </c>
      <c r="AY589" s="245" t="s">
        <v>148</v>
      </c>
    </row>
    <row r="590" spans="1:51" s="16" customFormat="1" ht="12">
      <c r="A590" s="16"/>
      <c r="B590" s="257"/>
      <c r="C590" s="258"/>
      <c r="D590" s="226" t="s">
        <v>168</v>
      </c>
      <c r="E590" s="259" t="s">
        <v>19</v>
      </c>
      <c r="F590" s="260" t="s">
        <v>256</v>
      </c>
      <c r="G590" s="258"/>
      <c r="H590" s="261">
        <v>183.718</v>
      </c>
      <c r="I590" s="262"/>
      <c r="J590" s="258"/>
      <c r="K590" s="258"/>
      <c r="L590" s="263"/>
      <c r="M590" s="264"/>
      <c r="N590" s="265"/>
      <c r="O590" s="265"/>
      <c r="P590" s="265"/>
      <c r="Q590" s="265"/>
      <c r="R590" s="265"/>
      <c r="S590" s="265"/>
      <c r="T590" s="26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T590" s="267" t="s">
        <v>168</v>
      </c>
      <c r="AU590" s="267" t="s">
        <v>82</v>
      </c>
      <c r="AV590" s="16" t="s">
        <v>163</v>
      </c>
      <c r="AW590" s="16" t="s">
        <v>34</v>
      </c>
      <c r="AX590" s="16" t="s">
        <v>72</v>
      </c>
      <c r="AY590" s="267" t="s">
        <v>148</v>
      </c>
    </row>
    <row r="591" spans="1:51" s="13" customFormat="1" ht="12">
      <c r="A591" s="13"/>
      <c r="B591" s="224"/>
      <c r="C591" s="225"/>
      <c r="D591" s="226" t="s">
        <v>168</v>
      </c>
      <c r="E591" s="227" t="s">
        <v>19</v>
      </c>
      <c r="F591" s="228" t="s">
        <v>211</v>
      </c>
      <c r="G591" s="225"/>
      <c r="H591" s="227" t="s">
        <v>19</v>
      </c>
      <c r="I591" s="229"/>
      <c r="J591" s="225"/>
      <c r="K591" s="225"/>
      <c r="L591" s="230"/>
      <c r="M591" s="231"/>
      <c r="N591" s="232"/>
      <c r="O591" s="232"/>
      <c r="P591" s="232"/>
      <c r="Q591" s="232"/>
      <c r="R591" s="232"/>
      <c r="S591" s="232"/>
      <c r="T591" s="23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4" t="s">
        <v>168</v>
      </c>
      <c r="AU591" s="234" t="s">
        <v>82</v>
      </c>
      <c r="AV591" s="13" t="s">
        <v>80</v>
      </c>
      <c r="AW591" s="13" t="s">
        <v>34</v>
      </c>
      <c r="AX591" s="13" t="s">
        <v>72</v>
      </c>
      <c r="AY591" s="234" t="s">
        <v>148</v>
      </c>
    </row>
    <row r="592" spans="1:51" s="14" customFormat="1" ht="12">
      <c r="A592" s="14"/>
      <c r="B592" s="235"/>
      <c r="C592" s="236"/>
      <c r="D592" s="226" t="s">
        <v>168</v>
      </c>
      <c r="E592" s="237" t="s">
        <v>19</v>
      </c>
      <c r="F592" s="238" t="s">
        <v>666</v>
      </c>
      <c r="G592" s="236"/>
      <c r="H592" s="239">
        <v>146.657</v>
      </c>
      <c r="I592" s="240"/>
      <c r="J592" s="236"/>
      <c r="K592" s="236"/>
      <c r="L592" s="241"/>
      <c r="M592" s="242"/>
      <c r="N592" s="243"/>
      <c r="O592" s="243"/>
      <c r="P592" s="243"/>
      <c r="Q592" s="243"/>
      <c r="R592" s="243"/>
      <c r="S592" s="243"/>
      <c r="T592" s="24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5" t="s">
        <v>168</v>
      </c>
      <c r="AU592" s="245" t="s">
        <v>82</v>
      </c>
      <c r="AV592" s="14" t="s">
        <v>82</v>
      </c>
      <c r="AW592" s="14" t="s">
        <v>34</v>
      </c>
      <c r="AX592" s="14" t="s">
        <v>72</v>
      </c>
      <c r="AY592" s="245" t="s">
        <v>148</v>
      </c>
    </row>
    <row r="593" spans="1:51" s="16" customFormat="1" ht="12">
      <c r="A593" s="16"/>
      <c r="B593" s="257"/>
      <c r="C593" s="258"/>
      <c r="D593" s="226" t="s">
        <v>168</v>
      </c>
      <c r="E593" s="259" t="s">
        <v>19</v>
      </c>
      <c r="F593" s="260" t="s">
        <v>256</v>
      </c>
      <c r="G593" s="258"/>
      <c r="H593" s="261">
        <v>146.657</v>
      </c>
      <c r="I593" s="262"/>
      <c r="J593" s="258"/>
      <c r="K593" s="258"/>
      <c r="L593" s="263"/>
      <c r="M593" s="264"/>
      <c r="N593" s="265"/>
      <c r="O593" s="265"/>
      <c r="P593" s="265"/>
      <c r="Q593" s="265"/>
      <c r="R593" s="265"/>
      <c r="S593" s="265"/>
      <c r="T593" s="26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T593" s="267" t="s">
        <v>168</v>
      </c>
      <c r="AU593" s="267" t="s">
        <v>82</v>
      </c>
      <c r="AV593" s="16" t="s">
        <v>163</v>
      </c>
      <c r="AW593" s="16" t="s">
        <v>34</v>
      </c>
      <c r="AX593" s="16" t="s">
        <v>72</v>
      </c>
      <c r="AY593" s="267" t="s">
        <v>148</v>
      </c>
    </row>
    <row r="594" spans="1:51" s="15" customFormat="1" ht="12">
      <c r="A594" s="15"/>
      <c r="B594" s="246"/>
      <c r="C594" s="247"/>
      <c r="D594" s="226" t="s">
        <v>168</v>
      </c>
      <c r="E594" s="248" t="s">
        <v>19</v>
      </c>
      <c r="F594" s="249" t="s">
        <v>178</v>
      </c>
      <c r="G594" s="247"/>
      <c r="H594" s="250">
        <v>643.267</v>
      </c>
      <c r="I594" s="251"/>
      <c r="J594" s="247"/>
      <c r="K594" s="247"/>
      <c r="L594" s="252"/>
      <c r="M594" s="253"/>
      <c r="N594" s="254"/>
      <c r="O594" s="254"/>
      <c r="P594" s="254"/>
      <c r="Q594" s="254"/>
      <c r="R594" s="254"/>
      <c r="S594" s="254"/>
      <c r="T594" s="25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56" t="s">
        <v>168</v>
      </c>
      <c r="AU594" s="256" t="s">
        <v>82</v>
      </c>
      <c r="AV594" s="15" t="s">
        <v>155</v>
      </c>
      <c r="AW594" s="15" t="s">
        <v>34</v>
      </c>
      <c r="AX594" s="15" t="s">
        <v>80</v>
      </c>
      <c r="AY594" s="256" t="s">
        <v>148</v>
      </c>
    </row>
    <row r="595" spans="1:65" s="2" customFormat="1" ht="21.75" customHeight="1">
      <c r="A595" s="40"/>
      <c r="B595" s="41"/>
      <c r="C595" s="206" t="s">
        <v>682</v>
      </c>
      <c r="D595" s="206" t="s">
        <v>150</v>
      </c>
      <c r="E595" s="207" t="s">
        <v>683</v>
      </c>
      <c r="F595" s="208" t="s">
        <v>684</v>
      </c>
      <c r="G595" s="209" t="s">
        <v>166</v>
      </c>
      <c r="H595" s="210">
        <v>586.199</v>
      </c>
      <c r="I595" s="211"/>
      <c r="J595" s="212">
        <f>ROUND(I595*H595,2)</f>
        <v>0</v>
      </c>
      <c r="K595" s="208" t="s">
        <v>154</v>
      </c>
      <c r="L595" s="46"/>
      <c r="M595" s="213" t="s">
        <v>19</v>
      </c>
      <c r="N595" s="214" t="s">
        <v>43</v>
      </c>
      <c r="O595" s="86"/>
      <c r="P595" s="215">
        <f>O595*H595</f>
        <v>0</v>
      </c>
      <c r="Q595" s="215">
        <v>0.0065</v>
      </c>
      <c r="R595" s="215">
        <f>Q595*H595</f>
        <v>3.8102934999999993</v>
      </c>
      <c r="S595" s="215">
        <v>0</v>
      </c>
      <c r="T595" s="216">
        <f>S595*H595</f>
        <v>0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17" t="s">
        <v>155</v>
      </c>
      <c r="AT595" s="217" t="s">
        <v>150</v>
      </c>
      <c r="AU595" s="217" t="s">
        <v>82</v>
      </c>
      <c r="AY595" s="19" t="s">
        <v>148</v>
      </c>
      <c r="BE595" s="218">
        <f>IF(N595="základní",J595,0)</f>
        <v>0</v>
      </c>
      <c r="BF595" s="218">
        <f>IF(N595="snížená",J595,0)</f>
        <v>0</v>
      </c>
      <c r="BG595" s="218">
        <f>IF(N595="zákl. přenesená",J595,0)</f>
        <v>0</v>
      </c>
      <c r="BH595" s="218">
        <f>IF(N595="sníž. přenesená",J595,0)</f>
        <v>0</v>
      </c>
      <c r="BI595" s="218">
        <f>IF(N595="nulová",J595,0)</f>
        <v>0</v>
      </c>
      <c r="BJ595" s="19" t="s">
        <v>80</v>
      </c>
      <c r="BK595" s="218">
        <f>ROUND(I595*H595,2)</f>
        <v>0</v>
      </c>
      <c r="BL595" s="19" t="s">
        <v>155</v>
      </c>
      <c r="BM595" s="217" t="s">
        <v>685</v>
      </c>
    </row>
    <row r="596" spans="1:47" s="2" customFormat="1" ht="12">
      <c r="A596" s="40"/>
      <c r="B596" s="41"/>
      <c r="C596" s="42"/>
      <c r="D596" s="219" t="s">
        <v>157</v>
      </c>
      <c r="E596" s="42"/>
      <c r="F596" s="220" t="s">
        <v>686</v>
      </c>
      <c r="G596" s="42"/>
      <c r="H596" s="42"/>
      <c r="I596" s="221"/>
      <c r="J596" s="42"/>
      <c r="K596" s="42"/>
      <c r="L596" s="46"/>
      <c r="M596" s="222"/>
      <c r="N596" s="223"/>
      <c r="O596" s="86"/>
      <c r="P596" s="86"/>
      <c r="Q596" s="86"/>
      <c r="R596" s="86"/>
      <c r="S596" s="86"/>
      <c r="T596" s="87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T596" s="19" t="s">
        <v>157</v>
      </c>
      <c r="AU596" s="19" t="s">
        <v>82</v>
      </c>
    </row>
    <row r="597" spans="1:51" s="13" customFormat="1" ht="12">
      <c r="A597" s="13"/>
      <c r="B597" s="224"/>
      <c r="C597" s="225"/>
      <c r="D597" s="226" t="s">
        <v>168</v>
      </c>
      <c r="E597" s="227" t="s">
        <v>19</v>
      </c>
      <c r="F597" s="228" t="s">
        <v>290</v>
      </c>
      <c r="G597" s="225"/>
      <c r="H597" s="227" t="s">
        <v>19</v>
      </c>
      <c r="I597" s="229"/>
      <c r="J597" s="225"/>
      <c r="K597" s="225"/>
      <c r="L597" s="230"/>
      <c r="M597" s="231"/>
      <c r="N597" s="232"/>
      <c r="O597" s="232"/>
      <c r="P597" s="232"/>
      <c r="Q597" s="232"/>
      <c r="R597" s="232"/>
      <c r="S597" s="232"/>
      <c r="T597" s="23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4" t="s">
        <v>168</v>
      </c>
      <c r="AU597" s="234" t="s">
        <v>82</v>
      </c>
      <c r="AV597" s="13" t="s">
        <v>80</v>
      </c>
      <c r="AW597" s="13" t="s">
        <v>34</v>
      </c>
      <c r="AX597" s="13" t="s">
        <v>72</v>
      </c>
      <c r="AY597" s="234" t="s">
        <v>148</v>
      </c>
    </row>
    <row r="598" spans="1:51" s="14" customFormat="1" ht="12">
      <c r="A598" s="14"/>
      <c r="B598" s="235"/>
      <c r="C598" s="236"/>
      <c r="D598" s="226" t="s">
        <v>168</v>
      </c>
      <c r="E598" s="237" t="s">
        <v>19</v>
      </c>
      <c r="F598" s="238" t="s">
        <v>687</v>
      </c>
      <c r="G598" s="236"/>
      <c r="H598" s="239">
        <v>37.894</v>
      </c>
      <c r="I598" s="240"/>
      <c r="J598" s="236"/>
      <c r="K598" s="236"/>
      <c r="L598" s="241"/>
      <c r="M598" s="242"/>
      <c r="N598" s="243"/>
      <c r="O598" s="243"/>
      <c r="P598" s="243"/>
      <c r="Q598" s="243"/>
      <c r="R598" s="243"/>
      <c r="S598" s="243"/>
      <c r="T598" s="24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5" t="s">
        <v>168</v>
      </c>
      <c r="AU598" s="245" t="s">
        <v>82</v>
      </c>
      <c r="AV598" s="14" t="s">
        <v>82</v>
      </c>
      <c r="AW598" s="14" t="s">
        <v>34</v>
      </c>
      <c r="AX598" s="14" t="s">
        <v>72</v>
      </c>
      <c r="AY598" s="245" t="s">
        <v>148</v>
      </c>
    </row>
    <row r="599" spans="1:51" s="14" customFormat="1" ht="12">
      <c r="A599" s="14"/>
      <c r="B599" s="235"/>
      <c r="C599" s="236"/>
      <c r="D599" s="226" t="s">
        <v>168</v>
      </c>
      <c r="E599" s="237" t="s">
        <v>19</v>
      </c>
      <c r="F599" s="238" t="s">
        <v>688</v>
      </c>
      <c r="G599" s="236"/>
      <c r="H599" s="239">
        <v>199.187</v>
      </c>
      <c r="I599" s="240"/>
      <c r="J599" s="236"/>
      <c r="K599" s="236"/>
      <c r="L599" s="241"/>
      <c r="M599" s="242"/>
      <c r="N599" s="243"/>
      <c r="O599" s="243"/>
      <c r="P599" s="243"/>
      <c r="Q599" s="243"/>
      <c r="R599" s="243"/>
      <c r="S599" s="243"/>
      <c r="T599" s="24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45" t="s">
        <v>168</v>
      </c>
      <c r="AU599" s="245" t="s">
        <v>82</v>
      </c>
      <c r="AV599" s="14" t="s">
        <v>82</v>
      </c>
      <c r="AW599" s="14" t="s">
        <v>34</v>
      </c>
      <c r="AX599" s="14" t="s">
        <v>72</v>
      </c>
      <c r="AY599" s="245" t="s">
        <v>148</v>
      </c>
    </row>
    <row r="600" spans="1:51" s="16" customFormat="1" ht="12">
      <c r="A600" s="16"/>
      <c r="B600" s="257"/>
      <c r="C600" s="258"/>
      <c r="D600" s="226" t="s">
        <v>168</v>
      </c>
      <c r="E600" s="259" t="s">
        <v>19</v>
      </c>
      <c r="F600" s="260" t="s">
        <v>256</v>
      </c>
      <c r="G600" s="258"/>
      <c r="H600" s="261">
        <v>237.081</v>
      </c>
      <c r="I600" s="262"/>
      <c r="J600" s="258"/>
      <c r="K600" s="258"/>
      <c r="L600" s="263"/>
      <c r="M600" s="264"/>
      <c r="N600" s="265"/>
      <c r="O600" s="265"/>
      <c r="P600" s="265"/>
      <c r="Q600" s="265"/>
      <c r="R600" s="265"/>
      <c r="S600" s="265"/>
      <c r="T600" s="26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T600" s="267" t="s">
        <v>168</v>
      </c>
      <c r="AU600" s="267" t="s">
        <v>82</v>
      </c>
      <c r="AV600" s="16" t="s">
        <v>163</v>
      </c>
      <c r="AW600" s="16" t="s">
        <v>34</v>
      </c>
      <c r="AX600" s="16" t="s">
        <v>72</v>
      </c>
      <c r="AY600" s="267" t="s">
        <v>148</v>
      </c>
    </row>
    <row r="601" spans="1:51" s="13" customFormat="1" ht="12">
      <c r="A601" s="13"/>
      <c r="B601" s="224"/>
      <c r="C601" s="225"/>
      <c r="D601" s="226" t="s">
        <v>168</v>
      </c>
      <c r="E601" s="227" t="s">
        <v>19</v>
      </c>
      <c r="F601" s="228" t="s">
        <v>192</v>
      </c>
      <c r="G601" s="225"/>
      <c r="H601" s="227" t="s">
        <v>19</v>
      </c>
      <c r="I601" s="229"/>
      <c r="J601" s="225"/>
      <c r="K601" s="225"/>
      <c r="L601" s="230"/>
      <c r="M601" s="231"/>
      <c r="N601" s="232"/>
      <c r="O601" s="232"/>
      <c r="P601" s="232"/>
      <c r="Q601" s="232"/>
      <c r="R601" s="232"/>
      <c r="S601" s="232"/>
      <c r="T601" s="23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4" t="s">
        <v>168</v>
      </c>
      <c r="AU601" s="234" t="s">
        <v>82</v>
      </c>
      <c r="AV601" s="13" t="s">
        <v>80</v>
      </c>
      <c r="AW601" s="13" t="s">
        <v>34</v>
      </c>
      <c r="AX601" s="13" t="s">
        <v>72</v>
      </c>
      <c r="AY601" s="234" t="s">
        <v>148</v>
      </c>
    </row>
    <row r="602" spans="1:51" s="14" customFormat="1" ht="12">
      <c r="A602" s="14"/>
      <c r="B602" s="235"/>
      <c r="C602" s="236"/>
      <c r="D602" s="226" t="s">
        <v>168</v>
      </c>
      <c r="E602" s="237" t="s">
        <v>19</v>
      </c>
      <c r="F602" s="238" t="s">
        <v>689</v>
      </c>
      <c r="G602" s="236"/>
      <c r="H602" s="239">
        <v>21.722</v>
      </c>
      <c r="I602" s="240"/>
      <c r="J602" s="236"/>
      <c r="K602" s="236"/>
      <c r="L602" s="241"/>
      <c r="M602" s="242"/>
      <c r="N602" s="243"/>
      <c r="O602" s="243"/>
      <c r="P602" s="243"/>
      <c r="Q602" s="243"/>
      <c r="R602" s="243"/>
      <c r="S602" s="243"/>
      <c r="T602" s="24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45" t="s">
        <v>168</v>
      </c>
      <c r="AU602" s="245" t="s">
        <v>82</v>
      </c>
      <c r="AV602" s="14" t="s">
        <v>82</v>
      </c>
      <c r="AW602" s="14" t="s">
        <v>34</v>
      </c>
      <c r="AX602" s="14" t="s">
        <v>72</v>
      </c>
      <c r="AY602" s="245" t="s">
        <v>148</v>
      </c>
    </row>
    <row r="603" spans="1:51" s="14" customFormat="1" ht="12">
      <c r="A603" s="14"/>
      <c r="B603" s="235"/>
      <c r="C603" s="236"/>
      <c r="D603" s="226" t="s">
        <v>168</v>
      </c>
      <c r="E603" s="237" t="s">
        <v>19</v>
      </c>
      <c r="F603" s="238" t="s">
        <v>690</v>
      </c>
      <c r="G603" s="236"/>
      <c r="H603" s="239">
        <v>110.772</v>
      </c>
      <c r="I603" s="240"/>
      <c r="J603" s="236"/>
      <c r="K603" s="236"/>
      <c r="L603" s="241"/>
      <c r="M603" s="242"/>
      <c r="N603" s="243"/>
      <c r="O603" s="243"/>
      <c r="P603" s="243"/>
      <c r="Q603" s="243"/>
      <c r="R603" s="243"/>
      <c r="S603" s="243"/>
      <c r="T603" s="24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45" t="s">
        <v>168</v>
      </c>
      <c r="AU603" s="245" t="s">
        <v>82</v>
      </c>
      <c r="AV603" s="14" t="s">
        <v>82</v>
      </c>
      <c r="AW603" s="14" t="s">
        <v>34</v>
      </c>
      <c r="AX603" s="14" t="s">
        <v>72</v>
      </c>
      <c r="AY603" s="245" t="s">
        <v>148</v>
      </c>
    </row>
    <row r="604" spans="1:51" s="14" customFormat="1" ht="12">
      <c r="A604" s="14"/>
      <c r="B604" s="235"/>
      <c r="C604" s="236"/>
      <c r="D604" s="226" t="s">
        <v>168</v>
      </c>
      <c r="E604" s="237" t="s">
        <v>19</v>
      </c>
      <c r="F604" s="238" t="s">
        <v>691</v>
      </c>
      <c r="G604" s="236"/>
      <c r="H604" s="239">
        <v>6.231</v>
      </c>
      <c r="I604" s="240"/>
      <c r="J604" s="236"/>
      <c r="K604" s="236"/>
      <c r="L604" s="241"/>
      <c r="M604" s="242"/>
      <c r="N604" s="243"/>
      <c r="O604" s="243"/>
      <c r="P604" s="243"/>
      <c r="Q604" s="243"/>
      <c r="R604" s="243"/>
      <c r="S604" s="243"/>
      <c r="T604" s="24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5" t="s">
        <v>168</v>
      </c>
      <c r="AU604" s="245" t="s">
        <v>82</v>
      </c>
      <c r="AV604" s="14" t="s">
        <v>82</v>
      </c>
      <c r="AW604" s="14" t="s">
        <v>34</v>
      </c>
      <c r="AX604" s="14" t="s">
        <v>72</v>
      </c>
      <c r="AY604" s="245" t="s">
        <v>148</v>
      </c>
    </row>
    <row r="605" spans="1:51" s="16" customFormat="1" ht="12">
      <c r="A605" s="16"/>
      <c r="B605" s="257"/>
      <c r="C605" s="258"/>
      <c r="D605" s="226" t="s">
        <v>168</v>
      </c>
      <c r="E605" s="259" t="s">
        <v>19</v>
      </c>
      <c r="F605" s="260" t="s">
        <v>256</v>
      </c>
      <c r="G605" s="258"/>
      <c r="H605" s="261">
        <v>138.725</v>
      </c>
      <c r="I605" s="262"/>
      <c r="J605" s="258"/>
      <c r="K605" s="258"/>
      <c r="L605" s="263"/>
      <c r="M605" s="264"/>
      <c r="N605" s="265"/>
      <c r="O605" s="265"/>
      <c r="P605" s="265"/>
      <c r="Q605" s="265"/>
      <c r="R605" s="265"/>
      <c r="S605" s="265"/>
      <c r="T605" s="26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T605" s="267" t="s">
        <v>168</v>
      </c>
      <c r="AU605" s="267" t="s">
        <v>82</v>
      </c>
      <c r="AV605" s="16" t="s">
        <v>163</v>
      </c>
      <c r="AW605" s="16" t="s">
        <v>34</v>
      </c>
      <c r="AX605" s="16" t="s">
        <v>72</v>
      </c>
      <c r="AY605" s="267" t="s">
        <v>148</v>
      </c>
    </row>
    <row r="606" spans="1:51" s="13" customFormat="1" ht="12">
      <c r="A606" s="13"/>
      <c r="B606" s="224"/>
      <c r="C606" s="225"/>
      <c r="D606" s="226" t="s">
        <v>168</v>
      </c>
      <c r="E606" s="227" t="s">
        <v>19</v>
      </c>
      <c r="F606" s="228" t="s">
        <v>211</v>
      </c>
      <c r="G606" s="225"/>
      <c r="H606" s="227" t="s">
        <v>19</v>
      </c>
      <c r="I606" s="229"/>
      <c r="J606" s="225"/>
      <c r="K606" s="225"/>
      <c r="L606" s="230"/>
      <c r="M606" s="231"/>
      <c r="N606" s="232"/>
      <c r="O606" s="232"/>
      <c r="P606" s="232"/>
      <c r="Q606" s="232"/>
      <c r="R606" s="232"/>
      <c r="S606" s="232"/>
      <c r="T606" s="23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34" t="s">
        <v>168</v>
      </c>
      <c r="AU606" s="234" t="s">
        <v>82</v>
      </c>
      <c r="AV606" s="13" t="s">
        <v>80</v>
      </c>
      <c r="AW606" s="13" t="s">
        <v>34</v>
      </c>
      <c r="AX606" s="13" t="s">
        <v>72</v>
      </c>
      <c r="AY606" s="234" t="s">
        <v>148</v>
      </c>
    </row>
    <row r="607" spans="1:51" s="14" customFormat="1" ht="12">
      <c r="A607" s="14"/>
      <c r="B607" s="235"/>
      <c r="C607" s="236"/>
      <c r="D607" s="226" t="s">
        <v>168</v>
      </c>
      <c r="E607" s="237" t="s">
        <v>19</v>
      </c>
      <c r="F607" s="238" t="s">
        <v>692</v>
      </c>
      <c r="G607" s="236"/>
      <c r="H607" s="239">
        <v>44.977</v>
      </c>
      <c r="I607" s="240"/>
      <c r="J607" s="236"/>
      <c r="K607" s="236"/>
      <c r="L607" s="241"/>
      <c r="M607" s="242"/>
      <c r="N607" s="243"/>
      <c r="O607" s="243"/>
      <c r="P607" s="243"/>
      <c r="Q607" s="243"/>
      <c r="R607" s="243"/>
      <c r="S607" s="243"/>
      <c r="T607" s="24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45" t="s">
        <v>168</v>
      </c>
      <c r="AU607" s="245" t="s">
        <v>82</v>
      </c>
      <c r="AV607" s="14" t="s">
        <v>82</v>
      </c>
      <c r="AW607" s="14" t="s">
        <v>34</v>
      </c>
      <c r="AX607" s="14" t="s">
        <v>72</v>
      </c>
      <c r="AY607" s="245" t="s">
        <v>148</v>
      </c>
    </row>
    <row r="608" spans="1:51" s="14" customFormat="1" ht="12">
      <c r="A608" s="14"/>
      <c r="B608" s="235"/>
      <c r="C608" s="236"/>
      <c r="D608" s="226" t="s">
        <v>168</v>
      </c>
      <c r="E608" s="237" t="s">
        <v>19</v>
      </c>
      <c r="F608" s="238" t="s">
        <v>693</v>
      </c>
      <c r="G608" s="236"/>
      <c r="H608" s="239">
        <v>123.984</v>
      </c>
      <c r="I608" s="240"/>
      <c r="J608" s="236"/>
      <c r="K608" s="236"/>
      <c r="L608" s="241"/>
      <c r="M608" s="242"/>
      <c r="N608" s="243"/>
      <c r="O608" s="243"/>
      <c r="P608" s="243"/>
      <c r="Q608" s="243"/>
      <c r="R608" s="243"/>
      <c r="S608" s="243"/>
      <c r="T608" s="24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45" t="s">
        <v>168</v>
      </c>
      <c r="AU608" s="245" t="s">
        <v>82</v>
      </c>
      <c r="AV608" s="14" t="s">
        <v>82</v>
      </c>
      <c r="AW608" s="14" t="s">
        <v>34</v>
      </c>
      <c r="AX608" s="14" t="s">
        <v>72</v>
      </c>
      <c r="AY608" s="245" t="s">
        <v>148</v>
      </c>
    </row>
    <row r="609" spans="1:51" s="16" customFormat="1" ht="12">
      <c r="A609" s="16"/>
      <c r="B609" s="257"/>
      <c r="C609" s="258"/>
      <c r="D609" s="226" t="s">
        <v>168</v>
      </c>
      <c r="E609" s="259" t="s">
        <v>19</v>
      </c>
      <c r="F609" s="260" t="s">
        <v>256</v>
      </c>
      <c r="G609" s="258"/>
      <c r="H609" s="261">
        <v>168.961</v>
      </c>
      <c r="I609" s="262"/>
      <c r="J609" s="258"/>
      <c r="K609" s="258"/>
      <c r="L609" s="263"/>
      <c r="M609" s="264"/>
      <c r="N609" s="265"/>
      <c r="O609" s="265"/>
      <c r="P609" s="265"/>
      <c r="Q609" s="265"/>
      <c r="R609" s="265"/>
      <c r="S609" s="265"/>
      <c r="T609" s="26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T609" s="267" t="s">
        <v>168</v>
      </c>
      <c r="AU609" s="267" t="s">
        <v>82</v>
      </c>
      <c r="AV609" s="16" t="s">
        <v>163</v>
      </c>
      <c r="AW609" s="16" t="s">
        <v>34</v>
      </c>
      <c r="AX609" s="16" t="s">
        <v>72</v>
      </c>
      <c r="AY609" s="267" t="s">
        <v>148</v>
      </c>
    </row>
    <row r="610" spans="1:51" s="13" customFormat="1" ht="12">
      <c r="A610" s="13"/>
      <c r="B610" s="224"/>
      <c r="C610" s="225"/>
      <c r="D610" s="226" t="s">
        <v>168</v>
      </c>
      <c r="E610" s="227" t="s">
        <v>19</v>
      </c>
      <c r="F610" s="228" t="s">
        <v>404</v>
      </c>
      <c r="G610" s="225"/>
      <c r="H610" s="227" t="s">
        <v>19</v>
      </c>
      <c r="I610" s="229"/>
      <c r="J610" s="225"/>
      <c r="K610" s="225"/>
      <c r="L610" s="230"/>
      <c r="M610" s="231"/>
      <c r="N610" s="232"/>
      <c r="O610" s="232"/>
      <c r="P610" s="232"/>
      <c r="Q610" s="232"/>
      <c r="R610" s="232"/>
      <c r="S610" s="232"/>
      <c r="T610" s="23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4" t="s">
        <v>168</v>
      </c>
      <c r="AU610" s="234" t="s">
        <v>82</v>
      </c>
      <c r="AV610" s="13" t="s">
        <v>80</v>
      </c>
      <c r="AW610" s="13" t="s">
        <v>34</v>
      </c>
      <c r="AX610" s="13" t="s">
        <v>72</v>
      </c>
      <c r="AY610" s="234" t="s">
        <v>148</v>
      </c>
    </row>
    <row r="611" spans="1:51" s="14" customFormat="1" ht="12">
      <c r="A611" s="14"/>
      <c r="B611" s="235"/>
      <c r="C611" s="236"/>
      <c r="D611" s="226" t="s">
        <v>168</v>
      </c>
      <c r="E611" s="237" t="s">
        <v>19</v>
      </c>
      <c r="F611" s="238" t="s">
        <v>694</v>
      </c>
      <c r="G611" s="236"/>
      <c r="H611" s="239">
        <v>41.432</v>
      </c>
      <c r="I611" s="240"/>
      <c r="J611" s="236"/>
      <c r="K611" s="236"/>
      <c r="L611" s="241"/>
      <c r="M611" s="242"/>
      <c r="N611" s="243"/>
      <c r="O611" s="243"/>
      <c r="P611" s="243"/>
      <c r="Q611" s="243"/>
      <c r="R611" s="243"/>
      <c r="S611" s="243"/>
      <c r="T611" s="24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5" t="s">
        <v>168</v>
      </c>
      <c r="AU611" s="245" t="s">
        <v>82</v>
      </c>
      <c r="AV611" s="14" t="s">
        <v>82</v>
      </c>
      <c r="AW611" s="14" t="s">
        <v>34</v>
      </c>
      <c r="AX611" s="14" t="s">
        <v>72</v>
      </c>
      <c r="AY611" s="245" t="s">
        <v>148</v>
      </c>
    </row>
    <row r="612" spans="1:51" s="16" customFormat="1" ht="12">
      <c r="A612" s="16"/>
      <c r="B612" s="257"/>
      <c r="C612" s="258"/>
      <c r="D612" s="226" t="s">
        <v>168</v>
      </c>
      <c r="E612" s="259" t="s">
        <v>19</v>
      </c>
      <c r="F612" s="260" t="s">
        <v>256</v>
      </c>
      <c r="G612" s="258"/>
      <c r="H612" s="261">
        <v>41.432</v>
      </c>
      <c r="I612" s="262"/>
      <c r="J612" s="258"/>
      <c r="K612" s="258"/>
      <c r="L612" s="263"/>
      <c r="M612" s="264"/>
      <c r="N612" s="265"/>
      <c r="O612" s="265"/>
      <c r="P612" s="265"/>
      <c r="Q612" s="265"/>
      <c r="R612" s="265"/>
      <c r="S612" s="265"/>
      <c r="T612" s="26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T612" s="267" t="s">
        <v>168</v>
      </c>
      <c r="AU612" s="267" t="s">
        <v>82</v>
      </c>
      <c r="AV612" s="16" t="s">
        <v>163</v>
      </c>
      <c r="AW612" s="16" t="s">
        <v>34</v>
      </c>
      <c r="AX612" s="16" t="s">
        <v>72</v>
      </c>
      <c r="AY612" s="267" t="s">
        <v>148</v>
      </c>
    </row>
    <row r="613" spans="1:51" s="15" customFormat="1" ht="12">
      <c r="A613" s="15"/>
      <c r="B613" s="246"/>
      <c r="C613" s="247"/>
      <c r="D613" s="226" t="s">
        <v>168</v>
      </c>
      <c r="E613" s="248" t="s">
        <v>19</v>
      </c>
      <c r="F613" s="249" t="s">
        <v>178</v>
      </c>
      <c r="G613" s="247"/>
      <c r="H613" s="250">
        <v>586.199</v>
      </c>
      <c r="I613" s="251"/>
      <c r="J613" s="247"/>
      <c r="K613" s="247"/>
      <c r="L613" s="252"/>
      <c r="M613" s="253"/>
      <c r="N613" s="254"/>
      <c r="O613" s="254"/>
      <c r="P613" s="254"/>
      <c r="Q613" s="254"/>
      <c r="R613" s="254"/>
      <c r="S613" s="254"/>
      <c r="T613" s="25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T613" s="256" t="s">
        <v>168</v>
      </c>
      <c r="AU613" s="256" t="s">
        <v>82</v>
      </c>
      <c r="AV613" s="15" t="s">
        <v>155</v>
      </c>
      <c r="AW613" s="15" t="s">
        <v>34</v>
      </c>
      <c r="AX613" s="15" t="s">
        <v>80</v>
      </c>
      <c r="AY613" s="256" t="s">
        <v>148</v>
      </c>
    </row>
    <row r="614" spans="1:65" s="2" customFormat="1" ht="21.75" customHeight="1">
      <c r="A614" s="40"/>
      <c r="B614" s="41"/>
      <c r="C614" s="206" t="s">
        <v>695</v>
      </c>
      <c r="D614" s="206" t="s">
        <v>150</v>
      </c>
      <c r="E614" s="207" t="s">
        <v>696</v>
      </c>
      <c r="F614" s="208" t="s">
        <v>697</v>
      </c>
      <c r="G614" s="209" t="s">
        <v>166</v>
      </c>
      <c r="H614" s="210">
        <v>586.199</v>
      </c>
      <c r="I614" s="211"/>
      <c r="J614" s="212">
        <f>ROUND(I614*H614,2)</f>
        <v>0</v>
      </c>
      <c r="K614" s="208" t="s">
        <v>154</v>
      </c>
      <c r="L614" s="46"/>
      <c r="M614" s="213" t="s">
        <v>19</v>
      </c>
      <c r="N614" s="214" t="s">
        <v>43</v>
      </c>
      <c r="O614" s="86"/>
      <c r="P614" s="215">
        <f>O614*H614</f>
        <v>0</v>
      </c>
      <c r="Q614" s="215">
        <v>0.021</v>
      </c>
      <c r="R614" s="215">
        <f>Q614*H614</f>
        <v>12.310179</v>
      </c>
      <c r="S614" s="215">
        <v>0</v>
      </c>
      <c r="T614" s="216">
        <f>S614*H614</f>
        <v>0</v>
      </c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R614" s="217" t="s">
        <v>155</v>
      </c>
      <c r="AT614" s="217" t="s">
        <v>150</v>
      </c>
      <c r="AU614" s="217" t="s">
        <v>82</v>
      </c>
      <c r="AY614" s="19" t="s">
        <v>148</v>
      </c>
      <c r="BE614" s="218">
        <f>IF(N614="základní",J614,0)</f>
        <v>0</v>
      </c>
      <c r="BF614" s="218">
        <f>IF(N614="snížená",J614,0)</f>
        <v>0</v>
      </c>
      <c r="BG614" s="218">
        <f>IF(N614="zákl. přenesená",J614,0)</f>
        <v>0</v>
      </c>
      <c r="BH614" s="218">
        <f>IF(N614="sníž. přenesená",J614,0)</f>
        <v>0</v>
      </c>
      <c r="BI614" s="218">
        <f>IF(N614="nulová",J614,0)</f>
        <v>0</v>
      </c>
      <c r="BJ614" s="19" t="s">
        <v>80</v>
      </c>
      <c r="BK614" s="218">
        <f>ROUND(I614*H614,2)</f>
        <v>0</v>
      </c>
      <c r="BL614" s="19" t="s">
        <v>155</v>
      </c>
      <c r="BM614" s="217" t="s">
        <v>698</v>
      </c>
    </row>
    <row r="615" spans="1:47" s="2" customFormat="1" ht="12">
      <c r="A615" s="40"/>
      <c r="B615" s="41"/>
      <c r="C615" s="42"/>
      <c r="D615" s="219" t="s">
        <v>157</v>
      </c>
      <c r="E615" s="42"/>
      <c r="F615" s="220" t="s">
        <v>699</v>
      </c>
      <c r="G615" s="42"/>
      <c r="H615" s="42"/>
      <c r="I615" s="221"/>
      <c r="J615" s="42"/>
      <c r="K615" s="42"/>
      <c r="L615" s="46"/>
      <c r="M615" s="222"/>
      <c r="N615" s="223"/>
      <c r="O615" s="86"/>
      <c r="P615" s="86"/>
      <c r="Q615" s="86"/>
      <c r="R615" s="86"/>
      <c r="S615" s="86"/>
      <c r="T615" s="87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T615" s="19" t="s">
        <v>157</v>
      </c>
      <c r="AU615" s="19" t="s">
        <v>82</v>
      </c>
    </row>
    <row r="616" spans="1:51" s="13" customFormat="1" ht="12">
      <c r="A616" s="13"/>
      <c r="B616" s="224"/>
      <c r="C616" s="225"/>
      <c r="D616" s="226" t="s">
        <v>168</v>
      </c>
      <c r="E616" s="227" t="s">
        <v>19</v>
      </c>
      <c r="F616" s="228" t="s">
        <v>290</v>
      </c>
      <c r="G616" s="225"/>
      <c r="H616" s="227" t="s">
        <v>19</v>
      </c>
      <c r="I616" s="229"/>
      <c r="J616" s="225"/>
      <c r="K616" s="225"/>
      <c r="L616" s="230"/>
      <c r="M616" s="231"/>
      <c r="N616" s="232"/>
      <c r="O616" s="232"/>
      <c r="P616" s="232"/>
      <c r="Q616" s="232"/>
      <c r="R616" s="232"/>
      <c r="S616" s="232"/>
      <c r="T616" s="23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34" t="s">
        <v>168</v>
      </c>
      <c r="AU616" s="234" t="s">
        <v>82</v>
      </c>
      <c r="AV616" s="13" t="s">
        <v>80</v>
      </c>
      <c r="AW616" s="13" t="s">
        <v>34</v>
      </c>
      <c r="AX616" s="13" t="s">
        <v>72</v>
      </c>
      <c r="AY616" s="234" t="s">
        <v>148</v>
      </c>
    </row>
    <row r="617" spans="1:51" s="14" customFormat="1" ht="12">
      <c r="A617" s="14"/>
      <c r="B617" s="235"/>
      <c r="C617" s="236"/>
      <c r="D617" s="226" t="s">
        <v>168</v>
      </c>
      <c r="E617" s="237" t="s">
        <v>19</v>
      </c>
      <c r="F617" s="238" t="s">
        <v>687</v>
      </c>
      <c r="G617" s="236"/>
      <c r="H617" s="239">
        <v>37.894</v>
      </c>
      <c r="I617" s="240"/>
      <c r="J617" s="236"/>
      <c r="K617" s="236"/>
      <c r="L617" s="241"/>
      <c r="M617" s="242"/>
      <c r="N617" s="243"/>
      <c r="O617" s="243"/>
      <c r="P617" s="243"/>
      <c r="Q617" s="243"/>
      <c r="R617" s="243"/>
      <c r="S617" s="243"/>
      <c r="T617" s="24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45" t="s">
        <v>168</v>
      </c>
      <c r="AU617" s="245" t="s">
        <v>82</v>
      </c>
      <c r="AV617" s="14" t="s">
        <v>82</v>
      </c>
      <c r="AW617" s="14" t="s">
        <v>34</v>
      </c>
      <c r="AX617" s="14" t="s">
        <v>72</v>
      </c>
      <c r="AY617" s="245" t="s">
        <v>148</v>
      </c>
    </row>
    <row r="618" spans="1:51" s="14" customFormat="1" ht="12">
      <c r="A618" s="14"/>
      <c r="B618" s="235"/>
      <c r="C618" s="236"/>
      <c r="D618" s="226" t="s">
        <v>168</v>
      </c>
      <c r="E618" s="237" t="s">
        <v>19</v>
      </c>
      <c r="F618" s="238" t="s">
        <v>688</v>
      </c>
      <c r="G618" s="236"/>
      <c r="H618" s="239">
        <v>199.187</v>
      </c>
      <c r="I618" s="240"/>
      <c r="J618" s="236"/>
      <c r="K618" s="236"/>
      <c r="L618" s="241"/>
      <c r="M618" s="242"/>
      <c r="N618" s="243"/>
      <c r="O618" s="243"/>
      <c r="P618" s="243"/>
      <c r="Q618" s="243"/>
      <c r="R618" s="243"/>
      <c r="S618" s="243"/>
      <c r="T618" s="24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45" t="s">
        <v>168</v>
      </c>
      <c r="AU618" s="245" t="s">
        <v>82</v>
      </c>
      <c r="AV618" s="14" t="s">
        <v>82</v>
      </c>
      <c r="AW618" s="14" t="s">
        <v>34</v>
      </c>
      <c r="AX618" s="14" t="s">
        <v>72</v>
      </c>
      <c r="AY618" s="245" t="s">
        <v>148</v>
      </c>
    </row>
    <row r="619" spans="1:51" s="16" customFormat="1" ht="12">
      <c r="A619" s="16"/>
      <c r="B619" s="257"/>
      <c r="C619" s="258"/>
      <c r="D619" s="226" t="s">
        <v>168</v>
      </c>
      <c r="E619" s="259" t="s">
        <v>19</v>
      </c>
      <c r="F619" s="260" t="s">
        <v>256</v>
      </c>
      <c r="G619" s="258"/>
      <c r="H619" s="261">
        <v>237.08100000000002</v>
      </c>
      <c r="I619" s="262"/>
      <c r="J619" s="258"/>
      <c r="K619" s="258"/>
      <c r="L619" s="263"/>
      <c r="M619" s="264"/>
      <c r="N619" s="265"/>
      <c r="O619" s="265"/>
      <c r="P619" s="265"/>
      <c r="Q619" s="265"/>
      <c r="R619" s="265"/>
      <c r="S619" s="265"/>
      <c r="T619" s="26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T619" s="267" t="s">
        <v>168</v>
      </c>
      <c r="AU619" s="267" t="s">
        <v>82</v>
      </c>
      <c r="AV619" s="16" t="s">
        <v>163</v>
      </c>
      <c r="AW619" s="16" t="s">
        <v>34</v>
      </c>
      <c r="AX619" s="16" t="s">
        <v>72</v>
      </c>
      <c r="AY619" s="267" t="s">
        <v>148</v>
      </c>
    </row>
    <row r="620" spans="1:51" s="13" customFormat="1" ht="12">
      <c r="A620" s="13"/>
      <c r="B620" s="224"/>
      <c r="C620" s="225"/>
      <c r="D620" s="226" t="s">
        <v>168</v>
      </c>
      <c r="E620" s="227" t="s">
        <v>19</v>
      </c>
      <c r="F620" s="228" t="s">
        <v>192</v>
      </c>
      <c r="G620" s="225"/>
      <c r="H620" s="227" t="s">
        <v>19</v>
      </c>
      <c r="I620" s="229"/>
      <c r="J620" s="225"/>
      <c r="K620" s="225"/>
      <c r="L620" s="230"/>
      <c r="M620" s="231"/>
      <c r="N620" s="232"/>
      <c r="O620" s="232"/>
      <c r="P620" s="232"/>
      <c r="Q620" s="232"/>
      <c r="R620" s="232"/>
      <c r="S620" s="232"/>
      <c r="T620" s="23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4" t="s">
        <v>168</v>
      </c>
      <c r="AU620" s="234" t="s">
        <v>82</v>
      </c>
      <c r="AV620" s="13" t="s">
        <v>80</v>
      </c>
      <c r="AW620" s="13" t="s">
        <v>34</v>
      </c>
      <c r="AX620" s="13" t="s">
        <v>72</v>
      </c>
      <c r="AY620" s="234" t="s">
        <v>148</v>
      </c>
    </row>
    <row r="621" spans="1:51" s="14" customFormat="1" ht="12">
      <c r="A621" s="14"/>
      <c r="B621" s="235"/>
      <c r="C621" s="236"/>
      <c r="D621" s="226" t="s">
        <v>168</v>
      </c>
      <c r="E621" s="237" t="s">
        <v>19</v>
      </c>
      <c r="F621" s="238" t="s">
        <v>689</v>
      </c>
      <c r="G621" s="236"/>
      <c r="H621" s="239">
        <v>21.722</v>
      </c>
      <c r="I621" s="240"/>
      <c r="J621" s="236"/>
      <c r="K621" s="236"/>
      <c r="L621" s="241"/>
      <c r="M621" s="242"/>
      <c r="N621" s="243"/>
      <c r="O621" s="243"/>
      <c r="P621" s="243"/>
      <c r="Q621" s="243"/>
      <c r="R621" s="243"/>
      <c r="S621" s="243"/>
      <c r="T621" s="24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45" t="s">
        <v>168</v>
      </c>
      <c r="AU621" s="245" t="s">
        <v>82</v>
      </c>
      <c r="AV621" s="14" t="s">
        <v>82</v>
      </c>
      <c r="AW621" s="14" t="s">
        <v>34</v>
      </c>
      <c r="AX621" s="14" t="s">
        <v>72</v>
      </c>
      <c r="AY621" s="245" t="s">
        <v>148</v>
      </c>
    </row>
    <row r="622" spans="1:51" s="14" customFormat="1" ht="12">
      <c r="A622" s="14"/>
      <c r="B622" s="235"/>
      <c r="C622" s="236"/>
      <c r="D622" s="226" t="s">
        <v>168</v>
      </c>
      <c r="E622" s="237" t="s">
        <v>19</v>
      </c>
      <c r="F622" s="238" t="s">
        <v>690</v>
      </c>
      <c r="G622" s="236"/>
      <c r="H622" s="239">
        <v>110.772</v>
      </c>
      <c r="I622" s="240"/>
      <c r="J622" s="236"/>
      <c r="K622" s="236"/>
      <c r="L622" s="241"/>
      <c r="M622" s="242"/>
      <c r="N622" s="243"/>
      <c r="O622" s="243"/>
      <c r="P622" s="243"/>
      <c r="Q622" s="243"/>
      <c r="R622" s="243"/>
      <c r="S622" s="243"/>
      <c r="T622" s="24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45" t="s">
        <v>168</v>
      </c>
      <c r="AU622" s="245" t="s">
        <v>82</v>
      </c>
      <c r="AV622" s="14" t="s">
        <v>82</v>
      </c>
      <c r="AW622" s="14" t="s">
        <v>34</v>
      </c>
      <c r="AX622" s="14" t="s">
        <v>72</v>
      </c>
      <c r="AY622" s="245" t="s">
        <v>148</v>
      </c>
    </row>
    <row r="623" spans="1:51" s="14" customFormat="1" ht="12">
      <c r="A623" s="14"/>
      <c r="B623" s="235"/>
      <c r="C623" s="236"/>
      <c r="D623" s="226" t="s">
        <v>168</v>
      </c>
      <c r="E623" s="237" t="s">
        <v>19</v>
      </c>
      <c r="F623" s="238" t="s">
        <v>691</v>
      </c>
      <c r="G623" s="236"/>
      <c r="H623" s="239">
        <v>6.231</v>
      </c>
      <c r="I623" s="240"/>
      <c r="J623" s="236"/>
      <c r="K623" s="236"/>
      <c r="L623" s="241"/>
      <c r="M623" s="242"/>
      <c r="N623" s="243"/>
      <c r="O623" s="243"/>
      <c r="P623" s="243"/>
      <c r="Q623" s="243"/>
      <c r="R623" s="243"/>
      <c r="S623" s="243"/>
      <c r="T623" s="24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45" t="s">
        <v>168</v>
      </c>
      <c r="AU623" s="245" t="s">
        <v>82</v>
      </c>
      <c r="AV623" s="14" t="s">
        <v>82</v>
      </c>
      <c r="AW623" s="14" t="s">
        <v>34</v>
      </c>
      <c r="AX623" s="14" t="s">
        <v>72</v>
      </c>
      <c r="AY623" s="245" t="s">
        <v>148</v>
      </c>
    </row>
    <row r="624" spans="1:51" s="16" customFormat="1" ht="12">
      <c r="A624" s="16"/>
      <c r="B624" s="257"/>
      <c r="C624" s="258"/>
      <c r="D624" s="226" t="s">
        <v>168</v>
      </c>
      <c r="E624" s="259" t="s">
        <v>19</v>
      </c>
      <c r="F624" s="260" t="s">
        <v>256</v>
      </c>
      <c r="G624" s="258"/>
      <c r="H624" s="261">
        <v>138.725</v>
      </c>
      <c r="I624" s="262"/>
      <c r="J624" s="258"/>
      <c r="K624" s="258"/>
      <c r="L624" s="263"/>
      <c r="M624" s="264"/>
      <c r="N624" s="265"/>
      <c r="O624" s="265"/>
      <c r="P624" s="265"/>
      <c r="Q624" s="265"/>
      <c r="R624" s="265"/>
      <c r="S624" s="265"/>
      <c r="T624" s="26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T624" s="267" t="s">
        <v>168</v>
      </c>
      <c r="AU624" s="267" t="s">
        <v>82</v>
      </c>
      <c r="AV624" s="16" t="s">
        <v>163</v>
      </c>
      <c r="AW624" s="16" t="s">
        <v>34</v>
      </c>
      <c r="AX624" s="16" t="s">
        <v>72</v>
      </c>
      <c r="AY624" s="267" t="s">
        <v>148</v>
      </c>
    </row>
    <row r="625" spans="1:51" s="13" customFormat="1" ht="12">
      <c r="A625" s="13"/>
      <c r="B625" s="224"/>
      <c r="C625" s="225"/>
      <c r="D625" s="226" t="s">
        <v>168</v>
      </c>
      <c r="E625" s="227" t="s">
        <v>19</v>
      </c>
      <c r="F625" s="228" t="s">
        <v>211</v>
      </c>
      <c r="G625" s="225"/>
      <c r="H625" s="227" t="s">
        <v>19</v>
      </c>
      <c r="I625" s="229"/>
      <c r="J625" s="225"/>
      <c r="K625" s="225"/>
      <c r="L625" s="230"/>
      <c r="M625" s="231"/>
      <c r="N625" s="232"/>
      <c r="O625" s="232"/>
      <c r="P625" s="232"/>
      <c r="Q625" s="232"/>
      <c r="R625" s="232"/>
      <c r="S625" s="232"/>
      <c r="T625" s="23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4" t="s">
        <v>168</v>
      </c>
      <c r="AU625" s="234" t="s">
        <v>82</v>
      </c>
      <c r="AV625" s="13" t="s">
        <v>80</v>
      </c>
      <c r="AW625" s="13" t="s">
        <v>34</v>
      </c>
      <c r="AX625" s="13" t="s">
        <v>72</v>
      </c>
      <c r="AY625" s="234" t="s">
        <v>148</v>
      </c>
    </row>
    <row r="626" spans="1:51" s="14" customFormat="1" ht="12">
      <c r="A626" s="14"/>
      <c r="B626" s="235"/>
      <c r="C626" s="236"/>
      <c r="D626" s="226" t="s">
        <v>168</v>
      </c>
      <c r="E626" s="237" t="s">
        <v>19</v>
      </c>
      <c r="F626" s="238" t="s">
        <v>692</v>
      </c>
      <c r="G626" s="236"/>
      <c r="H626" s="239">
        <v>44.977</v>
      </c>
      <c r="I626" s="240"/>
      <c r="J626" s="236"/>
      <c r="K626" s="236"/>
      <c r="L626" s="241"/>
      <c r="M626" s="242"/>
      <c r="N626" s="243"/>
      <c r="O626" s="243"/>
      <c r="P626" s="243"/>
      <c r="Q626" s="243"/>
      <c r="R626" s="243"/>
      <c r="S626" s="243"/>
      <c r="T626" s="24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45" t="s">
        <v>168</v>
      </c>
      <c r="AU626" s="245" t="s">
        <v>82</v>
      </c>
      <c r="AV626" s="14" t="s">
        <v>82</v>
      </c>
      <c r="AW626" s="14" t="s">
        <v>34</v>
      </c>
      <c r="AX626" s="14" t="s">
        <v>72</v>
      </c>
      <c r="AY626" s="245" t="s">
        <v>148</v>
      </c>
    </row>
    <row r="627" spans="1:51" s="14" customFormat="1" ht="12">
      <c r="A627" s="14"/>
      <c r="B627" s="235"/>
      <c r="C627" s="236"/>
      <c r="D627" s="226" t="s">
        <v>168</v>
      </c>
      <c r="E627" s="237" t="s">
        <v>19</v>
      </c>
      <c r="F627" s="238" t="s">
        <v>693</v>
      </c>
      <c r="G627" s="236"/>
      <c r="H627" s="239">
        <v>123.984</v>
      </c>
      <c r="I627" s="240"/>
      <c r="J627" s="236"/>
      <c r="K627" s="236"/>
      <c r="L627" s="241"/>
      <c r="M627" s="242"/>
      <c r="N627" s="243"/>
      <c r="O627" s="243"/>
      <c r="P627" s="243"/>
      <c r="Q627" s="243"/>
      <c r="R627" s="243"/>
      <c r="S627" s="243"/>
      <c r="T627" s="24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45" t="s">
        <v>168</v>
      </c>
      <c r="AU627" s="245" t="s">
        <v>82</v>
      </c>
      <c r="AV627" s="14" t="s">
        <v>82</v>
      </c>
      <c r="AW627" s="14" t="s">
        <v>34</v>
      </c>
      <c r="AX627" s="14" t="s">
        <v>72</v>
      </c>
      <c r="AY627" s="245" t="s">
        <v>148</v>
      </c>
    </row>
    <row r="628" spans="1:51" s="16" customFormat="1" ht="12">
      <c r="A628" s="16"/>
      <c r="B628" s="257"/>
      <c r="C628" s="258"/>
      <c r="D628" s="226" t="s">
        <v>168</v>
      </c>
      <c r="E628" s="259" t="s">
        <v>19</v>
      </c>
      <c r="F628" s="260" t="s">
        <v>256</v>
      </c>
      <c r="G628" s="258"/>
      <c r="H628" s="261">
        <v>168.96099999999998</v>
      </c>
      <c r="I628" s="262"/>
      <c r="J628" s="258"/>
      <c r="K628" s="258"/>
      <c r="L628" s="263"/>
      <c r="M628" s="264"/>
      <c r="N628" s="265"/>
      <c r="O628" s="265"/>
      <c r="P628" s="265"/>
      <c r="Q628" s="265"/>
      <c r="R628" s="265"/>
      <c r="S628" s="265"/>
      <c r="T628" s="26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T628" s="267" t="s">
        <v>168</v>
      </c>
      <c r="AU628" s="267" t="s">
        <v>82</v>
      </c>
      <c r="AV628" s="16" t="s">
        <v>163</v>
      </c>
      <c r="AW628" s="16" t="s">
        <v>34</v>
      </c>
      <c r="AX628" s="16" t="s">
        <v>72</v>
      </c>
      <c r="AY628" s="267" t="s">
        <v>148</v>
      </c>
    </row>
    <row r="629" spans="1:51" s="13" customFormat="1" ht="12">
      <c r="A629" s="13"/>
      <c r="B629" s="224"/>
      <c r="C629" s="225"/>
      <c r="D629" s="226" t="s">
        <v>168</v>
      </c>
      <c r="E629" s="227" t="s">
        <v>19</v>
      </c>
      <c r="F629" s="228" t="s">
        <v>404</v>
      </c>
      <c r="G629" s="225"/>
      <c r="H629" s="227" t="s">
        <v>19</v>
      </c>
      <c r="I629" s="229"/>
      <c r="J629" s="225"/>
      <c r="K629" s="225"/>
      <c r="L629" s="230"/>
      <c r="M629" s="231"/>
      <c r="N629" s="232"/>
      <c r="O629" s="232"/>
      <c r="P629" s="232"/>
      <c r="Q629" s="232"/>
      <c r="R629" s="232"/>
      <c r="S629" s="232"/>
      <c r="T629" s="23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34" t="s">
        <v>168</v>
      </c>
      <c r="AU629" s="234" t="s">
        <v>82</v>
      </c>
      <c r="AV629" s="13" t="s">
        <v>80</v>
      </c>
      <c r="AW629" s="13" t="s">
        <v>34</v>
      </c>
      <c r="AX629" s="13" t="s">
        <v>72</v>
      </c>
      <c r="AY629" s="234" t="s">
        <v>148</v>
      </c>
    </row>
    <row r="630" spans="1:51" s="14" customFormat="1" ht="12">
      <c r="A630" s="14"/>
      <c r="B630" s="235"/>
      <c r="C630" s="236"/>
      <c r="D630" s="226" t="s">
        <v>168</v>
      </c>
      <c r="E630" s="237" t="s">
        <v>19</v>
      </c>
      <c r="F630" s="238" t="s">
        <v>694</v>
      </c>
      <c r="G630" s="236"/>
      <c r="H630" s="239">
        <v>41.432</v>
      </c>
      <c r="I630" s="240"/>
      <c r="J630" s="236"/>
      <c r="K630" s="236"/>
      <c r="L630" s="241"/>
      <c r="M630" s="242"/>
      <c r="N630" s="243"/>
      <c r="O630" s="243"/>
      <c r="P630" s="243"/>
      <c r="Q630" s="243"/>
      <c r="R630" s="243"/>
      <c r="S630" s="243"/>
      <c r="T630" s="24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45" t="s">
        <v>168</v>
      </c>
      <c r="AU630" s="245" t="s">
        <v>82</v>
      </c>
      <c r="AV630" s="14" t="s">
        <v>82</v>
      </c>
      <c r="AW630" s="14" t="s">
        <v>34</v>
      </c>
      <c r="AX630" s="14" t="s">
        <v>72</v>
      </c>
      <c r="AY630" s="245" t="s">
        <v>148</v>
      </c>
    </row>
    <row r="631" spans="1:51" s="16" customFormat="1" ht="12">
      <c r="A631" s="16"/>
      <c r="B631" s="257"/>
      <c r="C631" s="258"/>
      <c r="D631" s="226" t="s">
        <v>168</v>
      </c>
      <c r="E631" s="259" t="s">
        <v>19</v>
      </c>
      <c r="F631" s="260" t="s">
        <v>256</v>
      </c>
      <c r="G631" s="258"/>
      <c r="H631" s="261">
        <v>41.432</v>
      </c>
      <c r="I631" s="262"/>
      <c r="J631" s="258"/>
      <c r="K631" s="258"/>
      <c r="L631" s="263"/>
      <c r="M631" s="264"/>
      <c r="N631" s="265"/>
      <c r="O631" s="265"/>
      <c r="P631" s="265"/>
      <c r="Q631" s="265"/>
      <c r="R631" s="265"/>
      <c r="S631" s="265"/>
      <c r="T631" s="26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T631" s="267" t="s">
        <v>168</v>
      </c>
      <c r="AU631" s="267" t="s">
        <v>82</v>
      </c>
      <c r="AV631" s="16" t="s">
        <v>163</v>
      </c>
      <c r="AW631" s="16" t="s">
        <v>34</v>
      </c>
      <c r="AX631" s="16" t="s">
        <v>72</v>
      </c>
      <c r="AY631" s="267" t="s">
        <v>148</v>
      </c>
    </row>
    <row r="632" spans="1:51" s="15" customFormat="1" ht="12">
      <c r="A632" s="15"/>
      <c r="B632" s="246"/>
      <c r="C632" s="247"/>
      <c r="D632" s="226" t="s">
        <v>168</v>
      </c>
      <c r="E632" s="248" t="s">
        <v>19</v>
      </c>
      <c r="F632" s="249" t="s">
        <v>178</v>
      </c>
      <c r="G632" s="247"/>
      <c r="H632" s="250">
        <v>586.199</v>
      </c>
      <c r="I632" s="251"/>
      <c r="J632" s="247"/>
      <c r="K632" s="247"/>
      <c r="L632" s="252"/>
      <c r="M632" s="253"/>
      <c r="N632" s="254"/>
      <c r="O632" s="254"/>
      <c r="P632" s="254"/>
      <c r="Q632" s="254"/>
      <c r="R632" s="254"/>
      <c r="S632" s="254"/>
      <c r="T632" s="25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T632" s="256" t="s">
        <v>168</v>
      </c>
      <c r="AU632" s="256" t="s">
        <v>82</v>
      </c>
      <c r="AV632" s="15" t="s">
        <v>155</v>
      </c>
      <c r="AW632" s="15" t="s">
        <v>34</v>
      </c>
      <c r="AX632" s="15" t="s">
        <v>80</v>
      </c>
      <c r="AY632" s="256" t="s">
        <v>148</v>
      </c>
    </row>
    <row r="633" spans="1:65" s="2" customFormat="1" ht="16.5" customHeight="1">
      <c r="A633" s="40"/>
      <c r="B633" s="41"/>
      <c r="C633" s="206" t="s">
        <v>700</v>
      </c>
      <c r="D633" s="206" t="s">
        <v>150</v>
      </c>
      <c r="E633" s="207" t="s">
        <v>701</v>
      </c>
      <c r="F633" s="208" t="s">
        <v>702</v>
      </c>
      <c r="G633" s="209" t="s">
        <v>166</v>
      </c>
      <c r="H633" s="210">
        <v>586.199</v>
      </c>
      <c r="I633" s="211"/>
      <c r="J633" s="212">
        <f>ROUND(I633*H633,2)</f>
        <v>0</v>
      </c>
      <c r="K633" s="208" t="s">
        <v>154</v>
      </c>
      <c r="L633" s="46"/>
      <c r="M633" s="213" t="s">
        <v>19</v>
      </c>
      <c r="N633" s="214" t="s">
        <v>43</v>
      </c>
      <c r="O633" s="86"/>
      <c r="P633" s="215">
        <f>O633*H633</f>
        <v>0</v>
      </c>
      <c r="Q633" s="215">
        <v>0.004</v>
      </c>
      <c r="R633" s="215">
        <f>Q633*H633</f>
        <v>2.3447959999999997</v>
      </c>
      <c r="S633" s="215">
        <v>0</v>
      </c>
      <c r="T633" s="216">
        <f>S633*H633</f>
        <v>0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17" t="s">
        <v>155</v>
      </c>
      <c r="AT633" s="217" t="s">
        <v>150</v>
      </c>
      <c r="AU633" s="217" t="s">
        <v>82</v>
      </c>
      <c r="AY633" s="19" t="s">
        <v>148</v>
      </c>
      <c r="BE633" s="218">
        <f>IF(N633="základní",J633,0)</f>
        <v>0</v>
      </c>
      <c r="BF633" s="218">
        <f>IF(N633="snížená",J633,0)</f>
        <v>0</v>
      </c>
      <c r="BG633" s="218">
        <f>IF(N633="zákl. přenesená",J633,0)</f>
        <v>0</v>
      </c>
      <c r="BH633" s="218">
        <f>IF(N633="sníž. přenesená",J633,0)</f>
        <v>0</v>
      </c>
      <c r="BI633" s="218">
        <f>IF(N633="nulová",J633,0)</f>
        <v>0</v>
      </c>
      <c r="BJ633" s="19" t="s">
        <v>80</v>
      </c>
      <c r="BK633" s="218">
        <f>ROUND(I633*H633,2)</f>
        <v>0</v>
      </c>
      <c r="BL633" s="19" t="s">
        <v>155</v>
      </c>
      <c r="BM633" s="217" t="s">
        <v>703</v>
      </c>
    </row>
    <row r="634" spans="1:47" s="2" customFormat="1" ht="12">
      <c r="A634" s="40"/>
      <c r="B634" s="41"/>
      <c r="C634" s="42"/>
      <c r="D634" s="219" t="s">
        <v>157</v>
      </c>
      <c r="E634" s="42"/>
      <c r="F634" s="220" t="s">
        <v>704</v>
      </c>
      <c r="G634" s="42"/>
      <c r="H634" s="42"/>
      <c r="I634" s="221"/>
      <c r="J634" s="42"/>
      <c r="K634" s="42"/>
      <c r="L634" s="46"/>
      <c r="M634" s="222"/>
      <c r="N634" s="223"/>
      <c r="O634" s="86"/>
      <c r="P634" s="86"/>
      <c r="Q634" s="86"/>
      <c r="R634" s="86"/>
      <c r="S634" s="86"/>
      <c r="T634" s="87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T634" s="19" t="s">
        <v>157</v>
      </c>
      <c r="AU634" s="19" t="s">
        <v>82</v>
      </c>
    </row>
    <row r="635" spans="1:51" s="13" customFormat="1" ht="12">
      <c r="A635" s="13"/>
      <c r="B635" s="224"/>
      <c r="C635" s="225"/>
      <c r="D635" s="226" t="s">
        <v>168</v>
      </c>
      <c r="E635" s="227" t="s">
        <v>19</v>
      </c>
      <c r="F635" s="228" t="s">
        <v>290</v>
      </c>
      <c r="G635" s="225"/>
      <c r="H635" s="227" t="s">
        <v>19</v>
      </c>
      <c r="I635" s="229"/>
      <c r="J635" s="225"/>
      <c r="K635" s="225"/>
      <c r="L635" s="230"/>
      <c r="M635" s="231"/>
      <c r="N635" s="232"/>
      <c r="O635" s="232"/>
      <c r="P635" s="232"/>
      <c r="Q635" s="232"/>
      <c r="R635" s="232"/>
      <c r="S635" s="232"/>
      <c r="T635" s="23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34" t="s">
        <v>168</v>
      </c>
      <c r="AU635" s="234" t="s">
        <v>82</v>
      </c>
      <c r="AV635" s="13" t="s">
        <v>80</v>
      </c>
      <c r="AW635" s="13" t="s">
        <v>34</v>
      </c>
      <c r="AX635" s="13" t="s">
        <v>72</v>
      </c>
      <c r="AY635" s="234" t="s">
        <v>148</v>
      </c>
    </row>
    <row r="636" spans="1:51" s="14" customFormat="1" ht="12">
      <c r="A636" s="14"/>
      <c r="B636" s="235"/>
      <c r="C636" s="236"/>
      <c r="D636" s="226" t="s">
        <v>168</v>
      </c>
      <c r="E636" s="237" t="s">
        <v>19</v>
      </c>
      <c r="F636" s="238" t="s">
        <v>687</v>
      </c>
      <c r="G636" s="236"/>
      <c r="H636" s="239">
        <v>37.894</v>
      </c>
      <c r="I636" s="240"/>
      <c r="J636" s="236"/>
      <c r="K636" s="236"/>
      <c r="L636" s="241"/>
      <c r="M636" s="242"/>
      <c r="N636" s="243"/>
      <c r="O636" s="243"/>
      <c r="P636" s="243"/>
      <c r="Q636" s="243"/>
      <c r="R636" s="243"/>
      <c r="S636" s="243"/>
      <c r="T636" s="24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45" t="s">
        <v>168</v>
      </c>
      <c r="AU636" s="245" t="s">
        <v>82</v>
      </c>
      <c r="AV636" s="14" t="s">
        <v>82</v>
      </c>
      <c r="AW636" s="14" t="s">
        <v>34</v>
      </c>
      <c r="AX636" s="14" t="s">
        <v>72</v>
      </c>
      <c r="AY636" s="245" t="s">
        <v>148</v>
      </c>
    </row>
    <row r="637" spans="1:51" s="14" customFormat="1" ht="12">
      <c r="A637" s="14"/>
      <c r="B637" s="235"/>
      <c r="C637" s="236"/>
      <c r="D637" s="226" t="s">
        <v>168</v>
      </c>
      <c r="E637" s="237" t="s">
        <v>19</v>
      </c>
      <c r="F637" s="238" t="s">
        <v>688</v>
      </c>
      <c r="G637" s="236"/>
      <c r="H637" s="239">
        <v>199.187</v>
      </c>
      <c r="I637" s="240"/>
      <c r="J637" s="236"/>
      <c r="K637" s="236"/>
      <c r="L637" s="241"/>
      <c r="M637" s="242"/>
      <c r="N637" s="243"/>
      <c r="O637" s="243"/>
      <c r="P637" s="243"/>
      <c r="Q637" s="243"/>
      <c r="R637" s="243"/>
      <c r="S637" s="243"/>
      <c r="T637" s="24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45" t="s">
        <v>168</v>
      </c>
      <c r="AU637" s="245" t="s">
        <v>82</v>
      </c>
      <c r="AV637" s="14" t="s">
        <v>82</v>
      </c>
      <c r="AW637" s="14" t="s">
        <v>34</v>
      </c>
      <c r="AX637" s="14" t="s">
        <v>72</v>
      </c>
      <c r="AY637" s="245" t="s">
        <v>148</v>
      </c>
    </row>
    <row r="638" spans="1:51" s="16" customFormat="1" ht="12">
      <c r="A638" s="16"/>
      <c r="B638" s="257"/>
      <c r="C638" s="258"/>
      <c r="D638" s="226" t="s">
        <v>168</v>
      </c>
      <c r="E638" s="259" t="s">
        <v>19</v>
      </c>
      <c r="F638" s="260" t="s">
        <v>256</v>
      </c>
      <c r="G638" s="258"/>
      <c r="H638" s="261">
        <v>237.08100000000002</v>
      </c>
      <c r="I638" s="262"/>
      <c r="J638" s="258"/>
      <c r="K638" s="258"/>
      <c r="L638" s="263"/>
      <c r="M638" s="264"/>
      <c r="N638" s="265"/>
      <c r="O638" s="265"/>
      <c r="P638" s="265"/>
      <c r="Q638" s="265"/>
      <c r="R638" s="265"/>
      <c r="S638" s="265"/>
      <c r="T638" s="26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T638" s="267" t="s">
        <v>168</v>
      </c>
      <c r="AU638" s="267" t="s">
        <v>82</v>
      </c>
      <c r="AV638" s="16" t="s">
        <v>163</v>
      </c>
      <c r="AW638" s="16" t="s">
        <v>34</v>
      </c>
      <c r="AX638" s="16" t="s">
        <v>72</v>
      </c>
      <c r="AY638" s="267" t="s">
        <v>148</v>
      </c>
    </row>
    <row r="639" spans="1:51" s="13" customFormat="1" ht="12">
      <c r="A639" s="13"/>
      <c r="B639" s="224"/>
      <c r="C639" s="225"/>
      <c r="D639" s="226" t="s">
        <v>168</v>
      </c>
      <c r="E639" s="227" t="s">
        <v>19</v>
      </c>
      <c r="F639" s="228" t="s">
        <v>192</v>
      </c>
      <c r="G639" s="225"/>
      <c r="H639" s="227" t="s">
        <v>19</v>
      </c>
      <c r="I639" s="229"/>
      <c r="J639" s="225"/>
      <c r="K639" s="225"/>
      <c r="L639" s="230"/>
      <c r="M639" s="231"/>
      <c r="N639" s="232"/>
      <c r="O639" s="232"/>
      <c r="P639" s="232"/>
      <c r="Q639" s="232"/>
      <c r="R639" s="232"/>
      <c r="S639" s="232"/>
      <c r="T639" s="23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34" t="s">
        <v>168</v>
      </c>
      <c r="AU639" s="234" t="s">
        <v>82</v>
      </c>
      <c r="AV639" s="13" t="s">
        <v>80</v>
      </c>
      <c r="AW639" s="13" t="s">
        <v>34</v>
      </c>
      <c r="AX639" s="13" t="s">
        <v>72</v>
      </c>
      <c r="AY639" s="234" t="s">
        <v>148</v>
      </c>
    </row>
    <row r="640" spans="1:51" s="14" customFormat="1" ht="12">
      <c r="A640" s="14"/>
      <c r="B640" s="235"/>
      <c r="C640" s="236"/>
      <c r="D640" s="226" t="s">
        <v>168</v>
      </c>
      <c r="E640" s="237" t="s">
        <v>19</v>
      </c>
      <c r="F640" s="238" t="s">
        <v>689</v>
      </c>
      <c r="G640" s="236"/>
      <c r="H640" s="239">
        <v>21.722</v>
      </c>
      <c r="I640" s="240"/>
      <c r="J640" s="236"/>
      <c r="K640" s="236"/>
      <c r="L640" s="241"/>
      <c r="M640" s="242"/>
      <c r="N640" s="243"/>
      <c r="O640" s="243"/>
      <c r="P640" s="243"/>
      <c r="Q640" s="243"/>
      <c r="R640" s="243"/>
      <c r="S640" s="243"/>
      <c r="T640" s="24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45" t="s">
        <v>168</v>
      </c>
      <c r="AU640" s="245" t="s">
        <v>82</v>
      </c>
      <c r="AV640" s="14" t="s">
        <v>82</v>
      </c>
      <c r="AW640" s="14" t="s">
        <v>34</v>
      </c>
      <c r="AX640" s="14" t="s">
        <v>72</v>
      </c>
      <c r="AY640" s="245" t="s">
        <v>148</v>
      </c>
    </row>
    <row r="641" spans="1:51" s="14" customFormat="1" ht="12">
      <c r="A641" s="14"/>
      <c r="B641" s="235"/>
      <c r="C641" s="236"/>
      <c r="D641" s="226" t="s">
        <v>168</v>
      </c>
      <c r="E641" s="237" t="s">
        <v>19</v>
      </c>
      <c r="F641" s="238" t="s">
        <v>690</v>
      </c>
      <c r="G641" s="236"/>
      <c r="H641" s="239">
        <v>110.772</v>
      </c>
      <c r="I641" s="240"/>
      <c r="J641" s="236"/>
      <c r="K641" s="236"/>
      <c r="L641" s="241"/>
      <c r="M641" s="242"/>
      <c r="N641" s="243"/>
      <c r="O641" s="243"/>
      <c r="P641" s="243"/>
      <c r="Q641" s="243"/>
      <c r="R641" s="243"/>
      <c r="S641" s="243"/>
      <c r="T641" s="24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45" t="s">
        <v>168</v>
      </c>
      <c r="AU641" s="245" t="s">
        <v>82</v>
      </c>
      <c r="AV641" s="14" t="s">
        <v>82</v>
      </c>
      <c r="AW641" s="14" t="s">
        <v>34</v>
      </c>
      <c r="AX641" s="14" t="s">
        <v>72</v>
      </c>
      <c r="AY641" s="245" t="s">
        <v>148</v>
      </c>
    </row>
    <row r="642" spans="1:51" s="14" customFormat="1" ht="12">
      <c r="A642" s="14"/>
      <c r="B642" s="235"/>
      <c r="C642" s="236"/>
      <c r="D642" s="226" t="s">
        <v>168</v>
      </c>
      <c r="E642" s="237" t="s">
        <v>19</v>
      </c>
      <c r="F642" s="238" t="s">
        <v>691</v>
      </c>
      <c r="G642" s="236"/>
      <c r="H642" s="239">
        <v>6.231</v>
      </c>
      <c r="I642" s="240"/>
      <c r="J642" s="236"/>
      <c r="K642" s="236"/>
      <c r="L642" s="241"/>
      <c r="M642" s="242"/>
      <c r="N642" s="243"/>
      <c r="O642" s="243"/>
      <c r="P642" s="243"/>
      <c r="Q642" s="243"/>
      <c r="R642" s="243"/>
      <c r="S642" s="243"/>
      <c r="T642" s="24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45" t="s">
        <v>168</v>
      </c>
      <c r="AU642" s="245" t="s">
        <v>82</v>
      </c>
      <c r="AV642" s="14" t="s">
        <v>82</v>
      </c>
      <c r="AW642" s="14" t="s">
        <v>34</v>
      </c>
      <c r="AX642" s="14" t="s">
        <v>72</v>
      </c>
      <c r="AY642" s="245" t="s">
        <v>148</v>
      </c>
    </row>
    <row r="643" spans="1:51" s="16" customFormat="1" ht="12">
      <c r="A643" s="16"/>
      <c r="B643" s="257"/>
      <c r="C643" s="258"/>
      <c r="D643" s="226" t="s">
        <v>168</v>
      </c>
      <c r="E643" s="259" t="s">
        <v>19</v>
      </c>
      <c r="F643" s="260" t="s">
        <v>256</v>
      </c>
      <c r="G643" s="258"/>
      <c r="H643" s="261">
        <v>138.725</v>
      </c>
      <c r="I643" s="262"/>
      <c r="J643" s="258"/>
      <c r="K643" s="258"/>
      <c r="L643" s="263"/>
      <c r="M643" s="264"/>
      <c r="N643" s="265"/>
      <c r="O643" s="265"/>
      <c r="P643" s="265"/>
      <c r="Q643" s="265"/>
      <c r="R643" s="265"/>
      <c r="S643" s="265"/>
      <c r="T643" s="26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T643" s="267" t="s">
        <v>168</v>
      </c>
      <c r="AU643" s="267" t="s">
        <v>82</v>
      </c>
      <c r="AV643" s="16" t="s">
        <v>163</v>
      </c>
      <c r="AW643" s="16" t="s">
        <v>34</v>
      </c>
      <c r="AX643" s="16" t="s">
        <v>72</v>
      </c>
      <c r="AY643" s="267" t="s">
        <v>148</v>
      </c>
    </row>
    <row r="644" spans="1:51" s="13" customFormat="1" ht="12">
      <c r="A644" s="13"/>
      <c r="B644" s="224"/>
      <c r="C644" s="225"/>
      <c r="D644" s="226" t="s">
        <v>168</v>
      </c>
      <c r="E644" s="227" t="s">
        <v>19</v>
      </c>
      <c r="F644" s="228" t="s">
        <v>211</v>
      </c>
      <c r="G644" s="225"/>
      <c r="H644" s="227" t="s">
        <v>19</v>
      </c>
      <c r="I644" s="229"/>
      <c r="J644" s="225"/>
      <c r="K644" s="225"/>
      <c r="L644" s="230"/>
      <c r="M644" s="231"/>
      <c r="N644" s="232"/>
      <c r="O644" s="232"/>
      <c r="P644" s="232"/>
      <c r="Q644" s="232"/>
      <c r="R644" s="232"/>
      <c r="S644" s="232"/>
      <c r="T644" s="23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4" t="s">
        <v>168</v>
      </c>
      <c r="AU644" s="234" t="s">
        <v>82</v>
      </c>
      <c r="AV644" s="13" t="s">
        <v>80</v>
      </c>
      <c r="AW644" s="13" t="s">
        <v>34</v>
      </c>
      <c r="AX644" s="13" t="s">
        <v>72</v>
      </c>
      <c r="AY644" s="234" t="s">
        <v>148</v>
      </c>
    </row>
    <row r="645" spans="1:51" s="14" customFormat="1" ht="12">
      <c r="A645" s="14"/>
      <c r="B645" s="235"/>
      <c r="C645" s="236"/>
      <c r="D645" s="226" t="s">
        <v>168</v>
      </c>
      <c r="E645" s="237" t="s">
        <v>19</v>
      </c>
      <c r="F645" s="238" t="s">
        <v>692</v>
      </c>
      <c r="G645" s="236"/>
      <c r="H645" s="239">
        <v>44.977</v>
      </c>
      <c r="I645" s="240"/>
      <c r="J645" s="236"/>
      <c r="K645" s="236"/>
      <c r="L645" s="241"/>
      <c r="M645" s="242"/>
      <c r="N645" s="243"/>
      <c r="O645" s="243"/>
      <c r="P645" s="243"/>
      <c r="Q645" s="243"/>
      <c r="R645" s="243"/>
      <c r="S645" s="243"/>
      <c r="T645" s="24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5" t="s">
        <v>168</v>
      </c>
      <c r="AU645" s="245" t="s">
        <v>82</v>
      </c>
      <c r="AV645" s="14" t="s">
        <v>82</v>
      </c>
      <c r="AW645" s="14" t="s">
        <v>34</v>
      </c>
      <c r="AX645" s="14" t="s">
        <v>72</v>
      </c>
      <c r="AY645" s="245" t="s">
        <v>148</v>
      </c>
    </row>
    <row r="646" spans="1:51" s="14" customFormat="1" ht="12">
      <c r="A646" s="14"/>
      <c r="B646" s="235"/>
      <c r="C646" s="236"/>
      <c r="D646" s="226" t="s">
        <v>168</v>
      </c>
      <c r="E646" s="237" t="s">
        <v>19</v>
      </c>
      <c r="F646" s="238" t="s">
        <v>693</v>
      </c>
      <c r="G646" s="236"/>
      <c r="H646" s="239">
        <v>123.984</v>
      </c>
      <c r="I646" s="240"/>
      <c r="J646" s="236"/>
      <c r="K646" s="236"/>
      <c r="L646" s="241"/>
      <c r="M646" s="242"/>
      <c r="N646" s="243"/>
      <c r="O646" s="243"/>
      <c r="P646" s="243"/>
      <c r="Q646" s="243"/>
      <c r="R646" s="243"/>
      <c r="S646" s="243"/>
      <c r="T646" s="24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45" t="s">
        <v>168</v>
      </c>
      <c r="AU646" s="245" t="s">
        <v>82</v>
      </c>
      <c r="AV646" s="14" t="s">
        <v>82</v>
      </c>
      <c r="AW646" s="14" t="s">
        <v>34</v>
      </c>
      <c r="AX646" s="14" t="s">
        <v>72</v>
      </c>
      <c r="AY646" s="245" t="s">
        <v>148</v>
      </c>
    </row>
    <row r="647" spans="1:51" s="16" customFormat="1" ht="12">
      <c r="A647" s="16"/>
      <c r="B647" s="257"/>
      <c r="C647" s="258"/>
      <c r="D647" s="226" t="s">
        <v>168</v>
      </c>
      <c r="E647" s="259" t="s">
        <v>19</v>
      </c>
      <c r="F647" s="260" t="s">
        <v>256</v>
      </c>
      <c r="G647" s="258"/>
      <c r="H647" s="261">
        <v>168.96099999999998</v>
      </c>
      <c r="I647" s="262"/>
      <c r="J647" s="258"/>
      <c r="K647" s="258"/>
      <c r="L647" s="263"/>
      <c r="M647" s="264"/>
      <c r="N647" s="265"/>
      <c r="O647" s="265"/>
      <c r="P647" s="265"/>
      <c r="Q647" s="265"/>
      <c r="R647" s="265"/>
      <c r="S647" s="265"/>
      <c r="T647" s="26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T647" s="267" t="s">
        <v>168</v>
      </c>
      <c r="AU647" s="267" t="s">
        <v>82</v>
      </c>
      <c r="AV647" s="16" t="s">
        <v>163</v>
      </c>
      <c r="AW647" s="16" t="s">
        <v>34</v>
      </c>
      <c r="AX647" s="16" t="s">
        <v>72</v>
      </c>
      <c r="AY647" s="267" t="s">
        <v>148</v>
      </c>
    </row>
    <row r="648" spans="1:51" s="13" customFormat="1" ht="12">
      <c r="A648" s="13"/>
      <c r="B648" s="224"/>
      <c r="C648" s="225"/>
      <c r="D648" s="226" t="s">
        <v>168</v>
      </c>
      <c r="E648" s="227" t="s">
        <v>19</v>
      </c>
      <c r="F648" s="228" t="s">
        <v>404</v>
      </c>
      <c r="G648" s="225"/>
      <c r="H648" s="227" t="s">
        <v>19</v>
      </c>
      <c r="I648" s="229"/>
      <c r="J648" s="225"/>
      <c r="K648" s="225"/>
      <c r="L648" s="230"/>
      <c r="M648" s="231"/>
      <c r="N648" s="232"/>
      <c r="O648" s="232"/>
      <c r="P648" s="232"/>
      <c r="Q648" s="232"/>
      <c r="R648" s="232"/>
      <c r="S648" s="232"/>
      <c r="T648" s="23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34" t="s">
        <v>168</v>
      </c>
      <c r="AU648" s="234" t="s">
        <v>82</v>
      </c>
      <c r="AV648" s="13" t="s">
        <v>80</v>
      </c>
      <c r="AW648" s="13" t="s">
        <v>34</v>
      </c>
      <c r="AX648" s="13" t="s">
        <v>72</v>
      </c>
      <c r="AY648" s="234" t="s">
        <v>148</v>
      </c>
    </row>
    <row r="649" spans="1:51" s="14" customFormat="1" ht="12">
      <c r="A649" s="14"/>
      <c r="B649" s="235"/>
      <c r="C649" s="236"/>
      <c r="D649" s="226" t="s">
        <v>168</v>
      </c>
      <c r="E649" s="237" t="s">
        <v>19</v>
      </c>
      <c r="F649" s="238" t="s">
        <v>694</v>
      </c>
      <c r="G649" s="236"/>
      <c r="H649" s="239">
        <v>41.432</v>
      </c>
      <c r="I649" s="240"/>
      <c r="J649" s="236"/>
      <c r="K649" s="236"/>
      <c r="L649" s="241"/>
      <c r="M649" s="242"/>
      <c r="N649" s="243"/>
      <c r="O649" s="243"/>
      <c r="P649" s="243"/>
      <c r="Q649" s="243"/>
      <c r="R649" s="243"/>
      <c r="S649" s="243"/>
      <c r="T649" s="24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45" t="s">
        <v>168</v>
      </c>
      <c r="AU649" s="245" t="s">
        <v>82</v>
      </c>
      <c r="AV649" s="14" t="s">
        <v>82</v>
      </c>
      <c r="AW649" s="14" t="s">
        <v>34</v>
      </c>
      <c r="AX649" s="14" t="s">
        <v>72</v>
      </c>
      <c r="AY649" s="245" t="s">
        <v>148</v>
      </c>
    </row>
    <row r="650" spans="1:51" s="16" customFormat="1" ht="12">
      <c r="A650" s="16"/>
      <c r="B650" s="257"/>
      <c r="C650" s="258"/>
      <c r="D650" s="226" t="s">
        <v>168</v>
      </c>
      <c r="E650" s="259" t="s">
        <v>19</v>
      </c>
      <c r="F650" s="260" t="s">
        <v>256</v>
      </c>
      <c r="G650" s="258"/>
      <c r="H650" s="261">
        <v>41.432</v>
      </c>
      <c r="I650" s="262"/>
      <c r="J650" s="258"/>
      <c r="K650" s="258"/>
      <c r="L650" s="263"/>
      <c r="M650" s="264"/>
      <c r="N650" s="265"/>
      <c r="O650" s="265"/>
      <c r="P650" s="265"/>
      <c r="Q650" s="265"/>
      <c r="R650" s="265"/>
      <c r="S650" s="265"/>
      <c r="T650" s="26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T650" s="267" t="s">
        <v>168</v>
      </c>
      <c r="AU650" s="267" t="s">
        <v>82</v>
      </c>
      <c r="AV650" s="16" t="s">
        <v>163</v>
      </c>
      <c r="AW650" s="16" t="s">
        <v>34</v>
      </c>
      <c r="AX650" s="16" t="s">
        <v>72</v>
      </c>
      <c r="AY650" s="267" t="s">
        <v>148</v>
      </c>
    </row>
    <row r="651" spans="1:51" s="15" customFormat="1" ht="12">
      <c r="A651" s="15"/>
      <c r="B651" s="246"/>
      <c r="C651" s="247"/>
      <c r="D651" s="226" t="s">
        <v>168</v>
      </c>
      <c r="E651" s="248" t="s">
        <v>19</v>
      </c>
      <c r="F651" s="249" t="s">
        <v>178</v>
      </c>
      <c r="G651" s="247"/>
      <c r="H651" s="250">
        <v>586.199</v>
      </c>
      <c r="I651" s="251"/>
      <c r="J651" s="247"/>
      <c r="K651" s="247"/>
      <c r="L651" s="252"/>
      <c r="M651" s="253"/>
      <c r="N651" s="254"/>
      <c r="O651" s="254"/>
      <c r="P651" s="254"/>
      <c r="Q651" s="254"/>
      <c r="R651" s="254"/>
      <c r="S651" s="254"/>
      <c r="T651" s="25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T651" s="256" t="s">
        <v>168</v>
      </c>
      <c r="AU651" s="256" t="s">
        <v>82</v>
      </c>
      <c r="AV651" s="15" t="s">
        <v>155</v>
      </c>
      <c r="AW651" s="15" t="s">
        <v>34</v>
      </c>
      <c r="AX651" s="15" t="s">
        <v>80</v>
      </c>
      <c r="AY651" s="256" t="s">
        <v>148</v>
      </c>
    </row>
    <row r="652" spans="1:65" s="2" customFormat="1" ht="24.15" customHeight="1">
      <c r="A652" s="40"/>
      <c r="B652" s="41"/>
      <c r="C652" s="206" t="s">
        <v>705</v>
      </c>
      <c r="D652" s="206" t="s">
        <v>150</v>
      </c>
      <c r="E652" s="207" t="s">
        <v>706</v>
      </c>
      <c r="F652" s="208" t="s">
        <v>707</v>
      </c>
      <c r="G652" s="209" t="s">
        <v>166</v>
      </c>
      <c r="H652" s="210">
        <v>1089.534</v>
      </c>
      <c r="I652" s="211"/>
      <c r="J652" s="212">
        <f>ROUND(I652*H652,2)</f>
        <v>0</v>
      </c>
      <c r="K652" s="208" t="s">
        <v>154</v>
      </c>
      <c r="L652" s="46"/>
      <c r="M652" s="213" t="s">
        <v>19</v>
      </c>
      <c r="N652" s="214" t="s">
        <v>43</v>
      </c>
      <c r="O652" s="86"/>
      <c r="P652" s="215">
        <f>O652*H652</f>
        <v>0</v>
      </c>
      <c r="Q652" s="215">
        <v>0.007</v>
      </c>
      <c r="R652" s="215">
        <f>Q652*H652</f>
        <v>7.6267380000000005</v>
      </c>
      <c r="S652" s="215">
        <v>0</v>
      </c>
      <c r="T652" s="216">
        <f>S652*H652</f>
        <v>0</v>
      </c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R652" s="217" t="s">
        <v>155</v>
      </c>
      <c r="AT652" s="217" t="s">
        <v>150</v>
      </c>
      <c r="AU652" s="217" t="s">
        <v>82</v>
      </c>
      <c r="AY652" s="19" t="s">
        <v>148</v>
      </c>
      <c r="BE652" s="218">
        <f>IF(N652="základní",J652,0)</f>
        <v>0</v>
      </c>
      <c r="BF652" s="218">
        <f>IF(N652="snížená",J652,0)</f>
        <v>0</v>
      </c>
      <c r="BG652" s="218">
        <f>IF(N652="zákl. přenesená",J652,0)</f>
        <v>0</v>
      </c>
      <c r="BH652" s="218">
        <f>IF(N652="sníž. přenesená",J652,0)</f>
        <v>0</v>
      </c>
      <c r="BI652" s="218">
        <f>IF(N652="nulová",J652,0)</f>
        <v>0</v>
      </c>
      <c r="BJ652" s="19" t="s">
        <v>80</v>
      </c>
      <c r="BK652" s="218">
        <f>ROUND(I652*H652,2)</f>
        <v>0</v>
      </c>
      <c r="BL652" s="19" t="s">
        <v>155</v>
      </c>
      <c r="BM652" s="217" t="s">
        <v>708</v>
      </c>
    </row>
    <row r="653" spans="1:47" s="2" customFormat="1" ht="12">
      <c r="A653" s="40"/>
      <c r="B653" s="41"/>
      <c r="C653" s="42"/>
      <c r="D653" s="219" t="s">
        <v>157</v>
      </c>
      <c r="E653" s="42"/>
      <c r="F653" s="220" t="s">
        <v>709</v>
      </c>
      <c r="G653" s="42"/>
      <c r="H653" s="42"/>
      <c r="I653" s="221"/>
      <c r="J653" s="42"/>
      <c r="K653" s="42"/>
      <c r="L653" s="46"/>
      <c r="M653" s="222"/>
      <c r="N653" s="223"/>
      <c r="O653" s="86"/>
      <c r="P653" s="86"/>
      <c r="Q653" s="86"/>
      <c r="R653" s="86"/>
      <c r="S653" s="86"/>
      <c r="T653" s="87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T653" s="19" t="s">
        <v>157</v>
      </c>
      <c r="AU653" s="19" t="s">
        <v>82</v>
      </c>
    </row>
    <row r="654" spans="1:51" s="14" customFormat="1" ht="12">
      <c r="A654" s="14"/>
      <c r="B654" s="235"/>
      <c r="C654" s="236"/>
      <c r="D654" s="226" t="s">
        <v>168</v>
      </c>
      <c r="E654" s="237" t="s">
        <v>19</v>
      </c>
      <c r="F654" s="238" t="s">
        <v>710</v>
      </c>
      <c r="G654" s="236"/>
      <c r="H654" s="239">
        <v>1089.534</v>
      </c>
      <c r="I654" s="240"/>
      <c r="J654" s="236"/>
      <c r="K654" s="236"/>
      <c r="L654" s="241"/>
      <c r="M654" s="242"/>
      <c r="N654" s="243"/>
      <c r="O654" s="243"/>
      <c r="P654" s="243"/>
      <c r="Q654" s="243"/>
      <c r="R654" s="243"/>
      <c r="S654" s="243"/>
      <c r="T654" s="24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45" t="s">
        <v>168</v>
      </c>
      <c r="AU654" s="245" t="s">
        <v>82</v>
      </c>
      <c r="AV654" s="14" t="s">
        <v>82</v>
      </c>
      <c r="AW654" s="14" t="s">
        <v>34</v>
      </c>
      <c r="AX654" s="14" t="s">
        <v>80</v>
      </c>
      <c r="AY654" s="245" t="s">
        <v>148</v>
      </c>
    </row>
    <row r="655" spans="1:65" s="2" customFormat="1" ht="24.15" customHeight="1">
      <c r="A655" s="40"/>
      <c r="B655" s="41"/>
      <c r="C655" s="206" t="s">
        <v>711</v>
      </c>
      <c r="D655" s="206" t="s">
        <v>150</v>
      </c>
      <c r="E655" s="207" t="s">
        <v>712</v>
      </c>
      <c r="F655" s="208" t="s">
        <v>713</v>
      </c>
      <c r="G655" s="209" t="s">
        <v>166</v>
      </c>
      <c r="H655" s="210">
        <v>50.348</v>
      </c>
      <c r="I655" s="211"/>
      <c r="J655" s="212">
        <f>ROUND(I655*H655,2)</f>
        <v>0</v>
      </c>
      <c r="K655" s="208" t="s">
        <v>154</v>
      </c>
      <c r="L655" s="46"/>
      <c r="M655" s="213" t="s">
        <v>19</v>
      </c>
      <c r="N655" s="214" t="s">
        <v>43</v>
      </c>
      <c r="O655" s="86"/>
      <c r="P655" s="215">
        <f>O655*H655</f>
        <v>0</v>
      </c>
      <c r="Q655" s="215">
        <v>0.021</v>
      </c>
      <c r="R655" s="215">
        <f>Q655*H655</f>
        <v>1.0573080000000001</v>
      </c>
      <c r="S655" s="215">
        <v>0</v>
      </c>
      <c r="T655" s="216">
        <f>S655*H655</f>
        <v>0</v>
      </c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R655" s="217" t="s">
        <v>155</v>
      </c>
      <c r="AT655" s="217" t="s">
        <v>150</v>
      </c>
      <c r="AU655" s="217" t="s">
        <v>82</v>
      </c>
      <c r="AY655" s="19" t="s">
        <v>148</v>
      </c>
      <c r="BE655" s="218">
        <f>IF(N655="základní",J655,0)</f>
        <v>0</v>
      </c>
      <c r="BF655" s="218">
        <f>IF(N655="snížená",J655,0)</f>
        <v>0</v>
      </c>
      <c r="BG655" s="218">
        <f>IF(N655="zákl. přenesená",J655,0)</f>
        <v>0</v>
      </c>
      <c r="BH655" s="218">
        <f>IF(N655="sníž. přenesená",J655,0)</f>
        <v>0</v>
      </c>
      <c r="BI655" s="218">
        <f>IF(N655="nulová",J655,0)</f>
        <v>0</v>
      </c>
      <c r="BJ655" s="19" t="s">
        <v>80</v>
      </c>
      <c r="BK655" s="218">
        <f>ROUND(I655*H655,2)</f>
        <v>0</v>
      </c>
      <c r="BL655" s="19" t="s">
        <v>155</v>
      </c>
      <c r="BM655" s="217" t="s">
        <v>714</v>
      </c>
    </row>
    <row r="656" spans="1:47" s="2" customFormat="1" ht="12">
      <c r="A656" s="40"/>
      <c r="B656" s="41"/>
      <c r="C656" s="42"/>
      <c r="D656" s="219" t="s">
        <v>157</v>
      </c>
      <c r="E656" s="42"/>
      <c r="F656" s="220" t="s">
        <v>715</v>
      </c>
      <c r="G656" s="42"/>
      <c r="H656" s="42"/>
      <c r="I656" s="221"/>
      <c r="J656" s="42"/>
      <c r="K656" s="42"/>
      <c r="L656" s="46"/>
      <c r="M656" s="222"/>
      <c r="N656" s="223"/>
      <c r="O656" s="86"/>
      <c r="P656" s="86"/>
      <c r="Q656" s="86"/>
      <c r="R656" s="86"/>
      <c r="S656" s="86"/>
      <c r="T656" s="87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T656" s="19" t="s">
        <v>157</v>
      </c>
      <c r="AU656" s="19" t="s">
        <v>82</v>
      </c>
    </row>
    <row r="657" spans="1:51" s="13" customFormat="1" ht="12">
      <c r="A657" s="13"/>
      <c r="B657" s="224"/>
      <c r="C657" s="225"/>
      <c r="D657" s="226" t="s">
        <v>168</v>
      </c>
      <c r="E657" s="227" t="s">
        <v>19</v>
      </c>
      <c r="F657" s="228" t="s">
        <v>716</v>
      </c>
      <c r="G657" s="225"/>
      <c r="H657" s="227" t="s">
        <v>19</v>
      </c>
      <c r="I657" s="229"/>
      <c r="J657" s="225"/>
      <c r="K657" s="225"/>
      <c r="L657" s="230"/>
      <c r="M657" s="231"/>
      <c r="N657" s="232"/>
      <c r="O657" s="232"/>
      <c r="P657" s="232"/>
      <c r="Q657" s="232"/>
      <c r="R657" s="232"/>
      <c r="S657" s="232"/>
      <c r="T657" s="23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34" t="s">
        <v>168</v>
      </c>
      <c r="AU657" s="234" t="s">
        <v>82</v>
      </c>
      <c r="AV657" s="13" t="s">
        <v>80</v>
      </c>
      <c r="AW657" s="13" t="s">
        <v>34</v>
      </c>
      <c r="AX657" s="13" t="s">
        <v>72</v>
      </c>
      <c r="AY657" s="234" t="s">
        <v>148</v>
      </c>
    </row>
    <row r="658" spans="1:51" s="13" customFormat="1" ht="12">
      <c r="A658" s="13"/>
      <c r="B658" s="224"/>
      <c r="C658" s="225"/>
      <c r="D658" s="226" t="s">
        <v>168</v>
      </c>
      <c r="E658" s="227" t="s">
        <v>19</v>
      </c>
      <c r="F658" s="228" t="s">
        <v>717</v>
      </c>
      <c r="G658" s="225"/>
      <c r="H658" s="227" t="s">
        <v>19</v>
      </c>
      <c r="I658" s="229"/>
      <c r="J658" s="225"/>
      <c r="K658" s="225"/>
      <c r="L658" s="230"/>
      <c r="M658" s="231"/>
      <c r="N658" s="232"/>
      <c r="O658" s="232"/>
      <c r="P658" s="232"/>
      <c r="Q658" s="232"/>
      <c r="R658" s="232"/>
      <c r="S658" s="232"/>
      <c r="T658" s="23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34" t="s">
        <v>168</v>
      </c>
      <c r="AU658" s="234" t="s">
        <v>82</v>
      </c>
      <c r="AV658" s="13" t="s">
        <v>80</v>
      </c>
      <c r="AW658" s="13" t="s">
        <v>34</v>
      </c>
      <c r="AX658" s="13" t="s">
        <v>72</v>
      </c>
      <c r="AY658" s="234" t="s">
        <v>148</v>
      </c>
    </row>
    <row r="659" spans="1:51" s="13" customFormat="1" ht="12">
      <c r="A659" s="13"/>
      <c r="B659" s="224"/>
      <c r="C659" s="225"/>
      <c r="D659" s="226" t="s">
        <v>168</v>
      </c>
      <c r="E659" s="227" t="s">
        <v>19</v>
      </c>
      <c r="F659" s="228" t="s">
        <v>718</v>
      </c>
      <c r="G659" s="225"/>
      <c r="H659" s="227" t="s">
        <v>19</v>
      </c>
      <c r="I659" s="229"/>
      <c r="J659" s="225"/>
      <c r="K659" s="225"/>
      <c r="L659" s="230"/>
      <c r="M659" s="231"/>
      <c r="N659" s="232"/>
      <c r="O659" s="232"/>
      <c r="P659" s="232"/>
      <c r="Q659" s="232"/>
      <c r="R659" s="232"/>
      <c r="S659" s="232"/>
      <c r="T659" s="23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4" t="s">
        <v>168</v>
      </c>
      <c r="AU659" s="234" t="s">
        <v>82</v>
      </c>
      <c r="AV659" s="13" t="s">
        <v>80</v>
      </c>
      <c r="AW659" s="13" t="s">
        <v>34</v>
      </c>
      <c r="AX659" s="13" t="s">
        <v>72</v>
      </c>
      <c r="AY659" s="234" t="s">
        <v>148</v>
      </c>
    </row>
    <row r="660" spans="1:51" s="13" customFormat="1" ht="12">
      <c r="A660" s="13"/>
      <c r="B660" s="224"/>
      <c r="C660" s="225"/>
      <c r="D660" s="226" t="s">
        <v>168</v>
      </c>
      <c r="E660" s="227" t="s">
        <v>19</v>
      </c>
      <c r="F660" s="228" t="s">
        <v>719</v>
      </c>
      <c r="G660" s="225"/>
      <c r="H660" s="227" t="s">
        <v>19</v>
      </c>
      <c r="I660" s="229"/>
      <c r="J660" s="225"/>
      <c r="K660" s="225"/>
      <c r="L660" s="230"/>
      <c r="M660" s="231"/>
      <c r="N660" s="232"/>
      <c r="O660" s="232"/>
      <c r="P660" s="232"/>
      <c r="Q660" s="232"/>
      <c r="R660" s="232"/>
      <c r="S660" s="232"/>
      <c r="T660" s="23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34" t="s">
        <v>168</v>
      </c>
      <c r="AU660" s="234" t="s">
        <v>82</v>
      </c>
      <c r="AV660" s="13" t="s">
        <v>80</v>
      </c>
      <c r="AW660" s="13" t="s">
        <v>34</v>
      </c>
      <c r="AX660" s="13" t="s">
        <v>72</v>
      </c>
      <c r="AY660" s="234" t="s">
        <v>148</v>
      </c>
    </row>
    <row r="661" spans="1:51" s="13" customFormat="1" ht="12">
      <c r="A661" s="13"/>
      <c r="B661" s="224"/>
      <c r="C661" s="225"/>
      <c r="D661" s="226" t="s">
        <v>168</v>
      </c>
      <c r="E661" s="227" t="s">
        <v>19</v>
      </c>
      <c r="F661" s="228" t="s">
        <v>400</v>
      </c>
      <c r="G661" s="225"/>
      <c r="H661" s="227" t="s">
        <v>19</v>
      </c>
      <c r="I661" s="229"/>
      <c r="J661" s="225"/>
      <c r="K661" s="225"/>
      <c r="L661" s="230"/>
      <c r="M661" s="231"/>
      <c r="N661" s="232"/>
      <c r="O661" s="232"/>
      <c r="P661" s="232"/>
      <c r="Q661" s="232"/>
      <c r="R661" s="232"/>
      <c r="S661" s="232"/>
      <c r="T661" s="23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34" t="s">
        <v>168</v>
      </c>
      <c r="AU661" s="234" t="s">
        <v>82</v>
      </c>
      <c r="AV661" s="13" t="s">
        <v>80</v>
      </c>
      <c r="AW661" s="13" t="s">
        <v>34</v>
      </c>
      <c r="AX661" s="13" t="s">
        <v>72</v>
      </c>
      <c r="AY661" s="234" t="s">
        <v>148</v>
      </c>
    </row>
    <row r="662" spans="1:51" s="14" customFormat="1" ht="12">
      <c r="A662" s="14"/>
      <c r="B662" s="235"/>
      <c r="C662" s="236"/>
      <c r="D662" s="226" t="s">
        <v>168</v>
      </c>
      <c r="E662" s="237" t="s">
        <v>19</v>
      </c>
      <c r="F662" s="238" t="s">
        <v>720</v>
      </c>
      <c r="G662" s="236"/>
      <c r="H662" s="239">
        <v>5.288</v>
      </c>
      <c r="I662" s="240"/>
      <c r="J662" s="236"/>
      <c r="K662" s="236"/>
      <c r="L662" s="241"/>
      <c r="M662" s="242"/>
      <c r="N662" s="243"/>
      <c r="O662" s="243"/>
      <c r="P662" s="243"/>
      <c r="Q662" s="243"/>
      <c r="R662" s="243"/>
      <c r="S662" s="243"/>
      <c r="T662" s="24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5" t="s">
        <v>168</v>
      </c>
      <c r="AU662" s="245" t="s">
        <v>82</v>
      </c>
      <c r="AV662" s="14" t="s">
        <v>82</v>
      </c>
      <c r="AW662" s="14" t="s">
        <v>34</v>
      </c>
      <c r="AX662" s="14" t="s">
        <v>72</v>
      </c>
      <c r="AY662" s="245" t="s">
        <v>148</v>
      </c>
    </row>
    <row r="663" spans="1:51" s="14" customFormat="1" ht="12">
      <c r="A663" s="14"/>
      <c r="B663" s="235"/>
      <c r="C663" s="236"/>
      <c r="D663" s="226" t="s">
        <v>168</v>
      </c>
      <c r="E663" s="237" t="s">
        <v>19</v>
      </c>
      <c r="F663" s="238" t="s">
        <v>721</v>
      </c>
      <c r="G663" s="236"/>
      <c r="H663" s="239">
        <v>2.98</v>
      </c>
      <c r="I663" s="240"/>
      <c r="J663" s="236"/>
      <c r="K663" s="236"/>
      <c r="L663" s="241"/>
      <c r="M663" s="242"/>
      <c r="N663" s="243"/>
      <c r="O663" s="243"/>
      <c r="P663" s="243"/>
      <c r="Q663" s="243"/>
      <c r="R663" s="243"/>
      <c r="S663" s="243"/>
      <c r="T663" s="24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45" t="s">
        <v>168</v>
      </c>
      <c r="AU663" s="245" t="s">
        <v>82</v>
      </c>
      <c r="AV663" s="14" t="s">
        <v>82</v>
      </c>
      <c r="AW663" s="14" t="s">
        <v>34</v>
      </c>
      <c r="AX663" s="14" t="s">
        <v>72</v>
      </c>
      <c r="AY663" s="245" t="s">
        <v>148</v>
      </c>
    </row>
    <row r="664" spans="1:51" s="14" customFormat="1" ht="12">
      <c r="A664" s="14"/>
      <c r="B664" s="235"/>
      <c r="C664" s="236"/>
      <c r="D664" s="226" t="s">
        <v>168</v>
      </c>
      <c r="E664" s="237" t="s">
        <v>19</v>
      </c>
      <c r="F664" s="238" t="s">
        <v>722</v>
      </c>
      <c r="G664" s="236"/>
      <c r="H664" s="239">
        <v>26.26</v>
      </c>
      <c r="I664" s="240"/>
      <c r="J664" s="236"/>
      <c r="K664" s="236"/>
      <c r="L664" s="241"/>
      <c r="M664" s="242"/>
      <c r="N664" s="243"/>
      <c r="O664" s="243"/>
      <c r="P664" s="243"/>
      <c r="Q664" s="243"/>
      <c r="R664" s="243"/>
      <c r="S664" s="243"/>
      <c r="T664" s="24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45" t="s">
        <v>168</v>
      </c>
      <c r="AU664" s="245" t="s">
        <v>82</v>
      </c>
      <c r="AV664" s="14" t="s">
        <v>82</v>
      </c>
      <c r="AW664" s="14" t="s">
        <v>34</v>
      </c>
      <c r="AX664" s="14" t="s">
        <v>72</v>
      </c>
      <c r="AY664" s="245" t="s">
        <v>148</v>
      </c>
    </row>
    <row r="665" spans="1:51" s="16" customFormat="1" ht="12">
      <c r="A665" s="16"/>
      <c r="B665" s="257"/>
      <c r="C665" s="258"/>
      <c r="D665" s="226" t="s">
        <v>168</v>
      </c>
      <c r="E665" s="259" t="s">
        <v>19</v>
      </c>
      <c r="F665" s="260" t="s">
        <v>256</v>
      </c>
      <c r="G665" s="258"/>
      <c r="H665" s="261">
        <v>34.528000000000006</v>
      </c>
      <c r="I665" s="262"/>
      <c r="J665" s="258"/>
      <c r="K665" s="258"/>
      <c r="L665" s="263"/>
      <c r="M665" s="264"/>
      <c r="N665" s="265"/>
      <c r="O665" s="265"/>
      <c r="P665" s="265"/>
      <c r="Q665" s="265"/>
      <c r="R665" s="265"/>
      <c r="S665" s="265"/>
      <c r="T665" s="26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T665" s="267" t="s">
        <v>168</v>
      </c>
      <c r="AU665" s="267" t="s">
        <v>82</v>
      </c>
      <c r="AV665" s="16" t="s">
        <v>163</v>
      </c>
      <c r="AW665" s="16" t="s">
        <v>34</v>
      </c>
      <c r="AX665" s="16" t="s">
        <v>72</v>
      </c>
      <c r="AY665" s="267" t="s">
        <v>148</v>
      </c>
    </row>
    <row r="666" spans="1:51" s="13" customFormat="1" ht="12">
      <c r="A666" s="13"/>
      <c r="B666" s="224"/>
      <c r="C666" s="225"/>
      <c r="D666" s="226" t="s">
        <v>168</v>
      </c>
      <c r="E666" s="227" t="s">
        <v>19</v>
      </c>
      <c r="F666" s="228" t="s">
        <v>576</v>
      </c>
      <c r="G666" s="225"/>
      <c r="H666" s="227" t="s">
        <v>19</v>
      </c>
      <c r="I666" s="229"/>
      <c r="J666" s="225"/>
      <c r="K666" s="225"/>
      <c r="L666" s="230"/>
      <c r="M666" s="231"/>
      <c r="N666" s="232"/>
      <c r="O666" s="232"/>
      <c r="P666" s="232"/>
      <c r="Q666" s="232"/>
      <c r="R666" s="232"/>
      <c r="S666" s="232"/>
      <c r="T666" s="23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34" t="s">
        <v>168</v>
      </c>
      <c r="AU666" s="234" t="s">
        <v>82</v>
      </c>
      <c r="AV666" s="13" t="s">
        <v>80</v>
      </c>
      <c r="AW666" s="13" t="s">
        <v>34</v>
      </c>
      <c r="AX666" s="13" t="s">
        <v>72</v>
      </c>
      <c r="AY666" s="234" t="s">
        <v>148</v>
      </c>
    </row>
    <row r="667" spans="1:51" s="14" customFormat="1" ht="12">
      <c r="A667" s="14"/>
      <c r="B667" s="235"/>
      <c r="C667" s="236"/>
      <c r="D667" s="226" t="s">
        <v>168</v>
      </c>
      <c r="E667" s="237" t="s">
        <v>19</v>
      </c>
      <c r="F667" s="238" t="s">
        <v>723</v>
      </c>
      <c r="G667" s="236"/>
      <c r="H667" s="239">
        <v>1.94</v>
      </c>
      <c r="I667" s="240"/>
      <c r="J667" s="236"/>
      <c r="K667" s="236"/>
      <c r="L667" s="241"/>
      <c r="M667" s="242"/>
      <c r="N667" s="243"/>
      <c r="O667" s="243"/>
      <c r="P667" s="243"/>
      <c r="Q667" s="243"/>
      <c r="R667" s="243"/>
      <c r="S667" s="243"/>
      <c r="T667" s="24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45" t="s">
        <v>168</v>
      </c>
      <c r="AU667" s="245" t="s">
        <v>82</v>
      </c>
      <c r="AV667" s="14" t="s">
        <v>82</v>
      </c>
      <c r="AW667" s="14" t="s">
        <v>34</v>
      </c>
      <c r="AX667" s="14" t="s">
        <v>72</v>
      </c>
      <c r="AY667" s="245" t="s">
        <v>148</v>
      </c>
    </row>
    <row r="668" spans="1:51" s="14" customFormat="1" ht="12">
      <c r="A668" s="14"/>
      <c r="B668" s="235"/>
      <c r="C668" s="236"/>
      <c r="D668" s="226" t="s">
        <v>168</v>
      </c>
      <c r="E668" s="237" t="s">
        <v>19</v>
      </c>
      <c r="F668" s="238" t="s">
        <v>724</v>
      </c>
      <c r="G668" s="236"/>
      <c r="H668" s="239">
        <v>12.92</v>
      </c>
      <c r="I668" s="240"/>
      <c r="J668" s="236"/>
      <c r="K668" s="236"/>
      <c r="L668" s="241"/>
      <c r="M668" s="242"/>
      <c r="N668" s="243"/>
      <c r="O668" s="243"/>
      <c r="P668" s="243"/>
      <c r="Q668" s="243"/>
      <c r="R668" s="243"/>
      <c r="S668" s="243"/>
      <c r="T668" s="24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45" t="s">
        <v>168</v>
      </c>
      <c r="AU668" s="245" t="s">
        <v>82</v>
      </c>
      <c r="AV668" s="14" t="s">
        <v>82</v>
      </c>
      <c r="AW668" s="14" t="s">
        <v>34</v>
      </c>
      <c r="AX668" s="14" t="s">
        <v>72</v>
      </c>
      <c r="AY668" s="245" t="s">
        <v>148</v>
      </c>
    </row>
    <row r="669" spans="1:51" s="16" customFormat="1" ht="12">
      <c r="A669" s="16"/>
      <c r="B669" s="257"/>
      <c r="C669" s="258"/>
      <c r="D669" s="226" t="s">
        <v>168</v>
      </c>
      <c r="E669" s="259" t="s">
        <v>19</v>
      </c>
      <c r="F669" s="260" t="s">
        <v>256</v>
      </c>
      <c r="G669" s="258"/>
      <c r="H669" s="261">
        <v>14.86</v>
      </c>
      <c r="I669" s="262"/>
      <c r="J669" s="258"/>
      <c r="K669" s="258"/>
      <c r="L669" s="263"/>
      <c r="M669" s="264"/>
      <c r="N669" s="265"/>
      <c r="O669" s="265"/>
      <c r="P669" s="265"/>
      <c r="Q669" s="265"/>
      <c r="R669" s="265"/>
      <c r="S669" s="265"/>
      <c r="T669" s="26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T669" s="267" t="s">
        <v>168</v>
      </c>
      <c r="AU669" s="267" t="s">
        <v>82</v>
      </c>
      <c r="AV669" s="16" t="s">
        <v>163</v>
      </c>
      <c r="AW669" s="16" t="s">
        <v>34</v>
      </c>
      <c r="AX669" s="16" t="s">
        <v>72</v>
      </c>
      <c r="AY669" s="267" t="s">
        <v>148</v>
      </c>
    </row>
    <row r="670" spans="1:51" s="14" customFormat="1" ht="12">
      <c r="A670" s="14"/>
      <c r="B670" s="235"/>
      <c r="C670" s="236"/>
      <c r="D670" s="226" t="s">
        <v>168</v>
      </c>
      <c r="E670" s="237" t="s">
        <v>19</v>
      </c>
      <c r="F670" s="238" t="s">
        <v>725</v>
      </c>
      <c r="G670" s="236"/>
      <c r="H670" s="239">
        <v>0.96</v>
      </c>
      <c r="I670" s="240"/>
      <c r="J670" s="236"/>
      <c r="K670" s="236"/>
      <c r="L670" s="241"/>
      <c r="M670" s="242"/>
      <c r="N670" s="243"/>
      <c r="O670" s="243"/>
      <c r="P670" s="243"/>
      <c r="Q670" s="243"/>
      <c r="R670" s="243"/>
      <c r="S670" s="243"/>
      <c r="T670" s="24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45" t="s">
        <v>168</v>
      </c>
      <c r="AU670" s="245" t="s">
        <v>82</v>
      </c>
      <c r="AV670" s="14" t="s">
        <v>82</v>
      </c>
      <c r="AW670" s="14" t="s">
        <v>34</v>
      </c>
      <c r="AX670" s="14" t="s">
        <v>72</v>
      </c>
      <c r="AY670" s="245" t="s">
        <v>148</v>
      </c>
    </row>
    <row r="671" spans="1:51" s="16" customFormat="1" ht="12">
      <c r="A671" s="16"/>
      <c r="B671" s="257"/>
      <c r="C671" s="258"/>
      <c r="D671" s="226" t="s">
        <v>168</v>
      </c>
      <c r="E671" s="259" t="s">
        <v>19</v>
      </c>
      <c r="F671" s="260" t="s">
        <v>256</v>
      </c>
      <c r="G671" s="258"/>
      <c r="H671" s="261">
        <v>0.96</v>
      </c>
      <c r="I671" s="262"/>
      <c r="J671" s="258"/>
      <c r="K671" s="258"/>
      <c r="L671" s="263"/>
      <c r="M671" s="264"/>
      <c r="N671" s="265"/>
      <c r="O671" s="265"/>
      <c r="P671" s="265"/>
      <c r="Q671" s="265"/>
      <c r="R671" s="265"/>
      <c r="S671" s="265"/>
      <c r="T671" s="26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T671" s="267" t="s">
        <v>168</v>
      </c>
      <c r="AU671" s="267" t="s">
        <v>82</v>
      </c>
      <c r="AV671" s="16" t="s">
        <v>163</v>
      </c>
      <c r="AW671" s="16" t="s">
        <v>34</v>
      </c>
      <c r="AX671" s="16" t="s">
        <v>72</v>
      </c>
      <c r="AY671" s="267" t="s">
        <v>148</v>
      </c>
    </row>
    <row r="672" spans="1:51" s="15" customFormat="1" ht="12">
      <c r="A672" s="15"/>
      <c r="B672" s="246"/>
      <c r="C672" s="247"/>
      <c r="D672" s="226" t="s">
        <v>168</v>
      </c>
      <c r="E672" s="248" t="s">
        <v>19</v>
      </c>
      <c r="F672" s="249" t="s">
        <v>178</v>
      </c>
      <c r="G672" s="247"/>
      <c r="H672" s="250">
        <v>50.348000000000006</v>
      </c>
      <c r="I672" s="251"/>
      <c r="J672" s="247"/>
      <c r="K672" s="247"/>
      <c r="L672" s="252"/>
      <c r="M672" s="253"/>
      <c r="N672" s="254"/>
      <c r="O672" s="254"/>
      <c r="P672" s="254"/>
      <c r="Q672" s="254"/>
      <c r="R672" s="254"/>
      <c r="S672" s="254"/>
      <c r="T672" s="25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T672" s="256" t="s">
        <v>168</v>
      </c>
      <c r="AU672" s="256" t="s">
        <v>82</v>
      </c>
      <c r="AV672" s="15" t="s">
        <v>155</v>
      </c>
      <c r="AW672" s="15" t="s">
        <v>34</v>
      </c>
      <c r="AX672" s="15" t="s">
        <v>80</v>
      </c>
      <c r="AY672" s="256" t="s">
        <v>148</v>
      </c>
    </row>
    <row r="673" spans="1:65" s="2" customFormat="1" ht="24.15" customHeight="1">
      <c r="A673" s="40"/>
      <c r="B673" s="41"/>
      <c r="C673" s="206" t="s">
        <v>726</v>
      </c>
      <c r="D673" s="206" t="s">
        <v>150</v>
      </c>
      <c r="E673" s="207" t="s">
        <v>727</v>
      </c>
      <c r="F673" s="208" t="s">
        <v>728</v>
      </c>
      <c r="G673" s="209" t="s">
        <v>166</v>
      </c>
      <c r="H673" s="210">
        <v>50.348</v>
      </c>
      <c r="I673" s="211"/>
      <c r="J673" s="212">
        <f>ROUND(I673*H673,2)</f>
        <v>0</v>
      </c>
      <c r="K673" s="208" t="s">
        <v>154</v>
      </c>
      <c r="L673" s="46"/>
      <c r="M673" s="213" t="s">
        <v>19</v>
      </c>
      <c r="N673" s="214" t="s">
        <v>43</v>
      </c>
      <c r="O673" s="86"/>
      <c r="P673" s="215">
        <f>O673*H673</f>
        <v>0</v>
      </c>
      <c r="Q673" s="215">
        <v>0.007</v>
      </c>
      <c r="R673" s="215">
        <f>Q673*H673</f>
        <v>0.352436</v>
      </c>
      <c r="S673" s="215">
        <v>0</v>
      </c>
      <c r="T673" s="216">
        <f>S673*H673</f>
        <v>0</v>
      </c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R673" s="217" t="s">
        <v>155</v>
      </c>
      <c r="AT673" s="217" t="s">
        <v>150</v>
      </c>
      <c r="AU673" s="217" t="s">
        <v>82</v>
      </c>
      <c r="AY673" s="19" t="s">
        <v>148</v>
      </c>
      <c r="BE673" s="218">
        <f>IF(N673="základní",J673,0)</f>
        <v>0</v>
      </c>
      <c r="BF673" s="218">
        <f>IF(N673="snížená",J673,0)</f>
        <v>0</v>
      </c>
      <c r="BG673" s="218">
        <f>IF(N673="zákl. přenesená",J673,0)</f>
        <v>0</v>
      </c>
      <c r="BH673" s="218">
        <f>IF(N673="sníž. přenesená",J673,0)</f>
        <v>0</v>
      </c>
      <c r="BI673" s="218">
        <f>IF(N673="nulová",J673,0)</f>
        <v>0</v>
      </c>
      <c r="BJ673" s="19" t="s">
        <v>80</v>
      </c>
      <c r="BK673" s="218">
        <f>ROUND(I673*H673,2)</f>
        <v>0</v>
      </c>
      <c r="BL673" s="19" t="s">
        <v>155</v>
      </c>
      <c r="BM673" s="217" t="s">
        <v>729</v>
      </c>
    </row>
    <row r="674" spans="1:47" s="2" customFormat="1" ht="12">
      <c r="A674" s="40"/>
      <c r="B674" s="41"/>
      <c r="C674" s="42"/>
      <c r="D674" s="219" t="s">
        <v>157</v>
      </c>
      <c r="E674" s="42"/>
      <c r="F674" s="220" t="s">
        <v>730</v>
      </c>
      <c r="G674" s="42"/>
      <c r="H674" s="42"/>
      <c r="I674" s="221"/>
      <c r="J674" s="42"/>
      <c r="K674" s="42"/>
      <c r="L674" s="46"/>
      <c r="M674" s="222"/>
      <c r="N674" s="223"/>
      <c r="O674" s="86"/>
      <c r="P674" s="86"/>
      <c r="Q674" s="86"/>
      <c r="R674" s="86"/>
      <c r="S674" s="86"/>
      <c r="T674" s="87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T674" s="19" t="s">
        <v>157</v>
      </c>
      <c r="AU674" s="19" t="s">
        <v>82</v>
      </c>
    </row>
    <row r="675" spans="1:51" s="13" customFormat="1" ht="12">
      <c r="A675" s="13"/>
      <c r="B675" s="224"/>
      <c r="C675" s="225"/>
      <c r="D675" s="226" t="s">
        <v>168</v>
      </c>
      <c r="E675" s="227" t="s">
        <v>19</v>
      </c>
      <c r="F675" s="228" t="s">
        <v>716</v>
      </c>
      <c r="G675" s="225"/>
      <c r="H675" s="227" t="s">
        <v>19</v>
      </c>
      <c r="I675" s="229"/>
      <c r="J675" s="225"/>
      <c r="K675" s="225"/>
      <c r="L675" s="230"/>
      <c r="M675" s="231"/>
      <c r="N675" s="232"/>
      <c r="O675" s="232"/>
      <c r="P675" s="232"/>
      <c r="Q675" s="232"/>
      <c r="R675" s="232"/>
      <c r="S675" s="232"/>
      <c r="T675" s="23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34" t="s">
        <v>168</v>
      </c>
      <c r="AU675" s="234" t="s">
        <v>82</v>
      </c>
      <c r="AV675" s="13" t="s">
        <v>80</v>
      </c>
      <c r="AW675" s="13" t="s">
        <v>34</v>
      </c>
      <c r="AX675" s="13" t="s">
        <v>72</v>
      </c>
      <c r="AY675" s="234" t="s">
        <v>148</v>
      </c>
    </row>
    <row r="676" spans="1:51" s="13" customFormat="1" ht="12">
      <c r="A676" s="13"/>
      <c r="B676" s="224"/>
      <c r="C676" s="225"/>
      <c r="D676" s="226" t="s">
        <v>168</v>
      </c>
      <c r="E676" s="227" t="s">
        <v>19</v>
      </c>
      <c r="F676" s="228" t="s">
        <v>717</v>
      </c>
      <c r="G676" s="225"/>
      <c r="H676" s="227" t="s">
        <v>19</v>
      </c>
      <c r="I676" s="229"/>
      <c r="J676" s="225"/>
      <c r="K676" s="225"/>
      <c r="L676" s="230"/>
      <c r="M676" s="231"/>
      <c r="N676" s="232"/>
      <c r="O676" s="232"/>
      <c r="P676" s="232"/>
      <c r="Q676" s="232"/>
      <c r="R676" s="232"/>
      <c r="S676" s="232"/>
      <c r="T676" s="23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4" t="s">
        <v>168</v>
      </c>
      <c r="AU676" s="234" t="s">
        <v>82</v>
      </c>
      <c r="AV676" s="13" t="s">
        <v>80</v>
      </c>
      <c r="AW676" s="13" t="s">
        <v>34</v>
      </c>
      <c r="AX676" s="13" t="s">
        <v>72</v>
      </c>
      <c r="AY676" s="234" t="s">
        <v>148</v>
      </c>
    </row>
    <row r="677" spans="1:51" s="13" customFormat="1" ht="12">
      <c r="A677" s="13"/>
      <c r="B677" s="224"/>
      <c r="C677" s="225"/>
      <c r="D677" s="226" t="s">
        <v>168</v>
      </c>
      <c r="E677" s="227" t="s">
        <v>19</v>
      </c>
      <c r="F677" s="228" t="s">
        <v>718</v>
      </c>
      <c r="G677" s="225"/>
      <c r="H677" s="227" t="s">
        <v>19</v>
      </c>
      <c r="I677" s="229"/>
      <c r="J677" s="225"/>
      <c r="K677" s="225"/>
      <c r="L677" s="230"/>
      <c r="M677" s="231"/>
      <c r="N677" s="232"/>
      <c r="O677" s="232"/>
      <c r="P677" s="232"/>
      <c r="Q677" s="232"/>
      <c r="R677" s="232"/>
      <c r="S677" s="232"/>
      <c r="T677" s="23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34" t="s">
        <v>168</v>
      </c>
      <c r="AU677" s="234" t="s">
        <v>82</v>
      </c>
      <c r="AV677" s="13" t="s">
        <v>80</v>
      </c>
      <c r="AW677" s="13" t="s">
        <v>34</v>
      </c>
      <c r="AX677" s="13" t="s">
        <v>72</v>
      </c>
      <c r="AY677" s="234" t="s">
        <v>148</v>
      </c>
    </row>
    <row r="678" spans="1:51" s="13" customFormat="1" ht="12">
      <c r="A678" s="13"/>
      <c r="B678" s="224"/>
      <c r="C678" s="225"/>
      <c r="D678" s="226" t="s">
        <v>168</v>
      </c>
      <c r="E678" s="227" t="s">
        <v>19</v>
      </c>
      <c r="F678" s="228" t="s">
        <v>719</v>
      </c>
      <c r="G678" s="225"/>
      <c r="H678" s="227" t="s">
        <v>19</v>
      </c>
      <c r="I678" s="229"/>
      <c r="J678" s="225"/>
      <c r="K678" s="225"/>
      <c r="L678" s="230"/>
      <c r="M678" s="231"/>
      <c r="N678" s="232"/>
      <c r="O678" s="232"/>
      <c r="P678" s="232"/>
      <c r="Q678" s="232"/>
      <c r="R678" s="232"/>
      <c r="S678" s="232"/>
      <c r="T678" s="23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4" t="s">
        <v>168</v>
      </c>
      <c r="AU678" s="234" t="s">
        <v>82</v>
      </c>
      <c r="AV678" s="13" t="s">
        <v>80</v>
      </c>
      <c r="AW678" s="13" t="s">
        <v>34</v>
      </c>
      <c r="AX678" s="13" t="s">
        <v>72</v>
      </c>
      <c r="AY678" s="234" t="s">
        <v>148</v>
      </c>
    </row>
    <row r="679" spans="1:51" s="13" customFormat="1" ht="12">
      <c r="A679" s="13"/>
      <c r="B679" s="224"/>
      <c r="C679" s="225"/>
      <c r="D679" s="226" t="s">
        <v>168</v>
      </c>
      <c r="E679" s="227" t="s">
        <v>19</v>
      </c>
      <c r="F679" s="228" t="s">
        <v>400</v>
      </c>
      <c r="G679" s="225"/>
      <c r="H679" s="227" t="s">
        <v>19</v>
      </c>
      <c r="I679" s="229"/>
      <c r="J679" s="225"/>
      <c r="K679" s="225"/>
      <c r="L679" s="230"/>
      <c r="M679" s="231"/>
      <c r="N679" s="232"/>
      <c r="O679" s="232"/>
      <c r="P679" s="232"/>
      <c r="Q679" s="232"/>
      <c r="R679" s="232"/>
      <c r="S679" s="232"/>
      <c r="T679" s="23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34" t="s">
        <v>168</v>
      </c>
      <c r="AU679" s="234" t="s">
        <v>82</v>
      </c>
      <c r="AV679" s="13" t="s">
        <v>80</v>
      </c>
      <c r="AW679" s="13" t="s">
        <v>34</v>
      </c>
      <c r="AX679" s="13" t="s">
        <v>72</v>
      </c>
      <c r="AY679" s="234" t="s">
        <v>148</v>
      </c>
    </row>
    <row r="680" spans="1:51" s="14" customFormat="1" ht="12">
      <c r="A680" s="14"/>
      <c r="B680" s="235"/>
      <c r="C680" s="236"/>
      <c r="D680" s="226" t="s">
        <v>168</v>
      </c>
      <c r="E680" s="237" t="s">
        <v>19</v>
      </c>
      <c r="F680" s="238" t="s">
        <v>720</v>
      </c>
      <c r="G680" s="236"/>
      <c r="H680" s="239">
        <v>5.288</v>
      </c>
      <c r="I680" s="240"/>
      <c r="J680" s="236"/>
      <c r="K680" s="236"/>
      <c r="L680" s="241"/>
      <c r="M680" s="242"/>
      <c r="N680" s="243"/>
      <c r="O680" s="243"/>
      <c r="P680" s="243"/>
      <c r="Q680" s="243"/>
      <c r="R680" s="243"/>
      <c r="S680" s="243"/>
      <c r="T680" s="24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45" t="s">
        <v>168</v>
      </c>
      <c r="AU680" s="245" t="s">
        <v>82</v>
      </c>
      <c r="AV680" s="14" t="s">
        <v>82</v>
      </c>
      <c r="AW680" s="14" t="s">
        <v>34</v>
      </c>
      <c r="AX680" s="14" t="s">
        <v>72</v>
      </c>
      <c r="AY680" s="245" t="s">
        <v>148</v>
      </c>
    </row>
    <row r="681" spans="1:51" s="14" customFormat="1" ht="12">
      <c r="A681" s="14"/>
      <c r="B681" s="235"/>
      <c r="C681" s="236"/>
      <c r="D681" s="226" t="s">
        <v>168</v>
      </c>
      <c r="E681" s="237" t="s">
        <v>19</v>
      </c>
      <c r="F681" s="238" t="s">
        <v>721</v>
      </c>
      <c r="G681" s="236"/>
      <c r="H681" s="239">
        <v>2.98</v>
      </c>
      <c r="I681" s="240"/>
      <c r="J681" s="236"/>
      <c r="K681" s="236"/>
      <c r="L681" s="241"/>
      <c r="M681" s="242"/>
      <c r="N681" s="243"/>
      <c r="O681" s="243"/>
      <c r="P681" s="243"/>
      <c r="Q681" s="243"/>
      <c r="R681" s="243"/>
      <c r="S681" s="243"/>
      <c r="T681" s="24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45" t="s">
        <v>168</v>
      </c>
      <c r="AU681" s="245" t="s">
        <v>82</v>
      </c>
      <c r="AV681" s="14" t="s">
        <v>82</v>
      </c>
      <c r="AW681" s="14" t="s">
        <v>34</v>
      </c>
      <c r="AX681" s="14" t="s">
        <v>72</v>
      </c>
      <c r="AY681" s="245" t="s">
        <v>148</v>
      </c>
    </row>
    <row r="682" spans="1:51" s="14" customFormat="1" ht="12">
      <c r="A682" s="14"/>
      <c r="B682" s="235"/>
      <c r="C682" s="236"/>
      <c r="D682" s="226" t="s">
        <v>168</v>
      </c>
      <c r="E682" s="237" t="s">
        <v>19</v>
      </c>
      <c r="F682" s="238" t="s">
        <v>722</v>
      </c>
      <c r="G682" s="236"/>
      <c r="H682" s="239">
        <v>26.26</v>
      </c>
      <c r="I682" s="240"/>
      <c r="J682" s="236"/>
      <c r="K682" s="236"/>
      <c r="L682" s="241"/>
      <c r="M682" s="242"/>
      <c r="N682" s="243"/>
      <c r="O682" s="243"/>
      <c r="P682" s="243"/>
      <c r="Q682" s="243"/>
      <c r="R682" s="243"/>
      <c r="S682" s="243"/>
      <c r="T682" s="24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45" t="s">
        <v>168</v>
      </c>
      <c r="AU682" s="245" t="s">
        <v>82</v>
      </c>
      <c r="AV682" s="14" t="s">
        <v>82</v>
      </c>
      <c r="AW682" s="14" t="s">
        <v>34</v>
      </c>
      <c r="AX682" s="14" t="s">
        <v>72</v>
      </c>
      <c r="AY682" s="245" t="s">
        <v>148</v>
      </c>
    </row>
    <row r="683" spans="1:51" s="16" customFormat="1" ht="12">
      <c r="A683" s="16"/>
      <c r="B683" s="257"/>
      <c r="C683" s="258"/>
      <c r="D683" s="226" t="s">
        <v>168</v>
      </c>
      <c r="E683" s="259" t="s">
        <v>19</v>
      </c>
      <c r="F683" s="260" t="s">
        <v>256</v>
      </c>
      <c r="G683" s="258"/>
      <c r="H683" s="261">
        <v>34.528000000000006</v>
      </c>
      <c r="I683" s="262"/>
      <c r="J683" s="258"/>
      <c r="K683" s="258"/>
      <c r="L683" s="263"/>
      <c r="M683" s="264"/>
      <c r="N683" s="265"/>
      <c r="O683" s="265"/>
      <c r="P683" s="265"/>
      <c r="Q683" s="265"/>
      <c r="R683" s="265"/>
      <c r="S683" s="265"/>
      <c r="T683" s="26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T683" s="267" t="s">
        <v>168</v>
      </c>
      <c r="AU683" s="267" t="s">
        <v>82</v>
      </c>
      <c r="AV683" s="16" t="s">
        <v>163</v>
      </c>
      <c r="AW683" s="16" t="s">
        <v>34</v>
      </c>
      <c r="AX683" s="16" t="s">
        <v>72</v>
      </c>
      <c r="AY683" s="267" t="s">
        <v>148</v>
      </c>
    </row>
    <row r="684" spans="1:51" s="13" customFormat="1" ht="12">
      <c r="A684" s="13"/>
      <c r="B684" s="224"/>
      <c r="C684" s="225"/>
      <c r="D684" s="226" t="s">
        <v>168</v>
      </c>
      <c r="E684" s="227" t="s">
        <v>19</v>
      </c>
      <c r="F684" s="228" t="s">
        <v>576</v>
      </c>
      <c r="G684" s="225"/>
      <c r="H684" s="227" t="s">
        <v>19</v>
      </c>
      <c r="I684" s="229"/>
      <c r="J684" s="225"/>
      <c r="K684" s="225"/>
      <c r="L684" s="230"/>
      <c r="M684" s="231"/>
      <c r="N684" s="232"/>
      <c r="O684" s="232"/>
      <c r="P684" s="232"/>
      <c r="Q684" s="232"/>
      <c r="R684" s="232"/>
      <c r="S684" s="232"/>
      <c r="T684" s="23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4" t="s">
        <v>168</v>
      </c>
      <c r="AU684" s="234" t="s">
        <v>82</v>
      </c>
      <c r="AV684" s="13" t="s">
        <v>80</v>
      </c>
      <c r="AW684" s="13" t="s">
        <v>34</v>
      </c>
      <c r="AX684" s="13" t="s">
        <v>72</v>
      </c>
      <c r="AY684" s="234" t="s">
        <v>148</v>
      </c>
    </row>
    <row r="685" spans="1:51" s="14" customFormat="1" ht="12">
      <c r="A685" s="14"/>
      <c r="B685" s="235"/>
      <c r="C685" s="236"/>
      <c r="D685" s="226" t="s">
        <v>168</v>
      </c>
      <c r="E685" s="237" t="s">
        <v>19</v>
      </c>
      <c r="F685" s="238" t="s">
        <v>723</v>
      </c>
      <c r="G685" s="236"/>
      <c r="H685" s="239">
        <v>1.94</v>
      </c>
      <c r="I685" s="240"/>
      <c r="J685" s="236"/>
      <c r="K685" s="236"/>
      <c r="L685" s="241"/>
      <c r="M685" s="242"/>
      <c r="N685" s="243"/>
      <c r="O685" s="243"/>
      <c r="P685" s="243"/>
      <c r="Q685" s="243"/>
      <c r="R685" s="243"/>
      <c r="S685" s="243"/>
      <c r="T685" s="24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45" t="s">
        <v>168</v>
      </c>
      <c r="AU685" s="245" t="s">
        <v>82</v>
      </c>
      <c r="AV685" s="14" t="s">
        <v>82</v>
      </c>
      <c r="AW685" s="14" t="s">
        <v>34</v>
      </c>
      <c r="AX685" s="14" t="s">
        <v>72</v>
      </c>
      <c r="AY685" s="245" t="s">
        <v>148</v>
      </c>
    </row>
    <row r="686" spans="1:51" s="14" customFormat="1" ht="12">
      <c r="A686" s="14"/>
      <c r="B686" s="235"/>
      <c r="C686" s="236"/>
      <c r="D686" s="226" t="s">
        <v>168</v>
      </c>
      <c r="E686" s="237" t="s">
        <v>19</v>
      </c>
      <c r="F686" s="238" t="s">
        <v>724</v>
      </c>
      <c r="G686" s="236"/>
      <c r="H686" s="239">
        <v>12.92</v>
      </c>
      <c r="I686" s="240"/>
      <c r="J686" s="236"/>
      <c r="K686" s="236"/>
      <c r="L686" s="241"/>
      <c r="M686" s="242"/>
      <c r="N686" s="243"/>
      <c r="O686" s="243"/>
      <c r="P686" s="243"/>
      <c r="Q686" s="243"/>
      <c r="R686" s="243"/>
      <c r="S686" s="243"/>
      <c r="T686" s="24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45" t="s">
        <v>168</v>
      </c>
      <c r="AU686" s="245" t="s">
        <v>82</v>
      </c>
      <c r="AV686" s="14" t="s">
        <v>82</v>
      </c>
      <c r="AW686" s="14" t="s">
        <v>34</v>
      </c>
      <c r="AX686" s="14" t="s">
        <v>72</v>
      </c>
      <c r="AY686" s="245" t="s">
        <v>148</v>
      </c>
    </row>
    <row r="687" spans="1:51" s="16" customFormat="1" ht="12">
      <c r="A687" s="16"/>
      <c r="B687" s="257"/>
      <c r="C687" s="258"/>
      <c r="D687" s="226" t="s">
        <v>168</v>
      </c>
      <c r="E687" s="259" t="s">
        <v>19</v>
      </c>
      <c r="F687" s="260" t="s">
        <v>256</v>
      </c>
      <c r="G687" s="258"/>
      <c r="H687" s="261">
        <v>14.86</v>
      </c>
      <c r="I687" s="262"/>
      <c r="J687" s="258"/>
      <c r="K687" s="258"/>
      <c r="L687" s="263"/>
      <c r="M687" s="264"/>
      <c r="N687" s="265"/>
      <c r="O687" s="265"/>
      <c r="P687" s="265"/>
      <c r="Q687" s="265"/>
      <c r="R687" s="265"/>
      <c r="S687" s="265"/>
      <c r="T687" s="26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T687" s="267" t="s">
        <v>168</v>
      </c>
      <c r="AU687" s="267" t="s">
        <v>82</v>
      </c>
      <c r="AV687" s="16" t="s">
        <v>163</v>
      </c>
      <c r="AW687" s="16" t="s">
        <v>34</v>
      </c>
      <c r="AX687" s="16" t="s">
        <v>72</v>
      </c>
      <c r="AY687" s="267" t="s">
        <v>148</v>
      </c>
    </row>
    <row r="688" spans="1:51" s="14" customFormat="1" ht="12">
      <c r="A688" s="14"/>
      <c r="B688" s="235"/>
      <c r="C688" s="236"/>
      <c r="D688" s="226" t="s">
        <v>168</v>
      </c>
      <c r="E688" s="237" t="s">
        <v>19</v>
      </c>
      <c r="F688" s="238" t="s">
        <v>725</v>
      </c>
      <c r="G688" s="236"/>
      <c r="H688" s="239">
        <v>0.96</v>
      </c>
      <c r="I688" s="240"/>
      <c r="J688" s="236"/>
      <c r="K688" s="236"/>
      <c r="L688" s="241"/>
      <c r="M688" s="242"/>
      <c r="N688" s="243"/>
      <c r="O688" s="243"/>
      <c r="P688" s="243"/>
      <c r="Q688" s="243"/>
      <c r="R688" s="243"/>
      <c r="S688" s="243"/>
      <c r="T688" s="24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45" t="s">
        <v>168</v>
      </c>
      <c r="AU688" s="245" t="s">
        <v>82</v>
      </c>
      <c r="AV688" s="14" t="s">
        <v>82</v>
      </c>
      <c r="AW688" s="14" t="s">
        <v>34</v>
      </c>
      <c r="AX688" s="14" t="s">
        <v>72</v>
      </c>
      <c r="AY688" s="245" t="s">
        <v>148</v>
      </c>
    </row>
    <row r="689" spans="1:51" s="16" customFormat="1" ht="12">
      <c r="A689" s="16"/>
      <c r="B689" s="257"/>
      <c r="C689" s="258"/>
      <c r="D689" s="226" t="s">
        <v>168</v>
      </c>
      <c r="E689" s="259" t="s">
        <v>19</v>
      </c>
      <c r="F689" s="260" t="s">
        <v>256</v>
      </c>
      <c r="G689" s="258"/>
      <c r="H689" s="261">
        <v>0.96</v>
      </c>
      <c r="I689" s="262"/>
      <c r="J689" s="258"/>
      <c r="K689" s="258"/>
      <c r="L689" s="263"/>
      <c r="M689" s="264"/>
      <c r="N689" s="265"/>
      <c r="O689" s="265"/>
      <c r="P689" s="265"/>
      <c r="Q689" s="265"/>
      <c r="R689" s="265"/>
      <c r="S689" s="265"/>
      <c r="T689" s="26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T689" s="267" t="s">
        <v>168</v>
      </c>
      <c r="AU689" s="267" t="s">
        <v>82</v>
      </c>
      <c r="AV689" s="16" t="s">
        <v>163</v>
      </c>
      <c r="AW689" s="16" t="s">
        <v>34</v>
      </c>
      <c r="AX689" s="16" t="s">
        <v>72</v>
      </c>
      <c r="AY689" s="267" t="s">
        <v>148</v>
      </c>
    </row>
    <row r="690" spans="1:51" s="15" customFormat="1" ht="12">
      <c r="A690" s="15"/>
      <c r="B690" s="246"/>
      <c r="C690" s="247"/>
      <c r="D690" s="226" t="s">
        <v>168</v>
      </c>
      <c r="E690" s="248" t="s">
        <v>19</v>
      </c>
      <c r="F690" s="249" t="s">
        <v>178</v>
      </c>
      <c r="G690" s="247"/>
      <c r="H690" s="250">
        <v>50.348000000000006</v>
      </c>
      <c r="I690" s="251"/>
      <c r="J690" s="247"/>
      <c r="K690" s="247"/>
      <c r="L690" s="252"/>
      <c r="M690" s="253"/>
      <c r="N690" s="254"/>
      <c r="O690" s="254"/>
      <c r="P690" s="254"/>
      <c r="Q690" s="254"/>
      <c r="R690" s="254"/>
      <c r="S690" s="254"/>
      <c r="T690" s="25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T690" s="256" t="s">
        <v>168</v>
      </c>
      <c r="AU690" s="256" t="s">
        <v>82</v>
      </c>
      <c r="AV690" s="15" t="s">
        <v>155</v>
      </c>
      <c r="AW690" s="15" t="s">
        <v>34</v>
      </c>
      <c r="AX690" s="15" t="s">
        <v>80</v>
      </c>
      <c r="AY690" s="256" t="s">
        <v>148</v>
      </c>
    </row>
    <row r="691" spans="1:65" s="2" customFormat="1" ht="21.75" customHeight="1">
      <c r="A691" s="40"/>
      <c r="B691" s="41"/>
      <c r="C691" s="206" t="s">
        <v>731</v>
      </c>
      <c r="D691" s="206" t="s">
        <v>150</v>
      </c>
      <c r="E691" s="207" t="s">
        <v>732</v>
      </c>
      <c r="F691" s="208" t="s">
        <v>733</v>
      </c>
      <c r="G691" s="209" t="s">
        <v>187</v>
      </c>
      <c r="H691" s="210">
        <v>16.36</v>
      </c>
      <c r="I691" s="211"/>
      <c r="J691" s="212">
        <f>ROUND(I691*H691,2)</f>
        <v>0</v>
      </c>
      <c r="K691" s="208" t="s">
        <v>154</v>
      </c>
      <c r="L691" s="46"/>
      <c r="M691" s="213" t="s">
        <v>19</v>
      </c>
      <c r="N691" s="214" t="s">
        <v>43</v>
      </c>
      <c r="O691" s="86"/>
      <c r="P691" s="215">
        <f>O691*H691</f>
        <v>0</v>
      </c>
      <c r="Q691" s="215">
        <v>2.25634</v>
      </c>
      <c r="R691" s="215">
        <f>Q691*H691</f>
        <v>36.9137224</v>
      </c>
      <c r="S691" s="215">
        <v>0</v>
      </c>
      <c r="T691" s="216">
        <f>S691*H691</f>
        <v>0</v>
      </c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R691" s="217" t="s">
        <v>155</v>
      </c>
      <c r="AT691" s="217" t="s">
        <v>150</v>
      </c>
      <c r="AU691" s="217" t="s">
        <v>82</v>
      </c>
      <c r="AY691" s="19" t="s">
        <v>148</v>
      </c>
      <c r="BE691" s="218">
        <f>IF(N691="základní",J691,0)</f>
        <v>0</v>
      </c>
      <c r="BF691" s="218">
        <f>IF(N691="snížená",J691,0)</f>
        <v>0</v>
      </c>
      <c r="BG691" s="218">
        <f>IF(N691="zákl. přenesená",J691,0)</f>
        <v>0</v>
      </c>
      <c r="BH691" s="218">
        <f>IF(N691="sníž. přenesená",J691,0)</f>
        <v>0</v>
      </c>
      <c r="BI691" s="218">
        <f>IF(N691="nulová",J691,0)</f>
        <v>0</v>
      </c>
      <c r="BJ691" s="19" t="s">
        <v>80</v>
      </c>
      <c r="BK691" s="218">
        <f>ROUND(I691*H691,2)</f>
        <v>0</v>
      </c>
      <c r="BL691" s="19" t="s">
        <v>155</v>
      </c>
      <c r="BM691" s="217" t="s">
        <v>734</v>
      </c>
    </row>
    <row r="692" spans="1:47" s="2" customFormat="1" ht="12">
      <c r="A692" s="40"/>
      <c r="B692" s="41"/>
      <c r="C692" s="42"/>
      <c r="D692" s="219" t="s">
        <v>157</v>
      </c>
      <c r="E692" s="42"/>
      <c r="F692" s="220" t="s">
        <v>735</v>
      </c>
      <c r="G692" s="42"/>
      <c r="H692" s="42"/>
      <c r="I692" s="221"/>
      <c r="J692" s="42"/>
      <c r="K692" s="42"/>
      <c r="L692" s="46"/>
      <c r="M692" s="222"/>
      <c r="N692" s="223"/>
      <c r="O692" s="86"/>
      <c r="P692" s="86"/>
      <c r="Q692" s="86"/>
      <c r="R692" s="86"/>
      <c r="S692" s="86"/>
      <c r="T692" s="87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T692" s="19" t="s">
        <v>157</v>
      </c>
      <c r="AU692" s="19" t="s">
        <v>82</v>
      </c>
    </row>
    <row r="693" spans="1:51" s="13" customFormat="1" ht="12">
      <c r="A693" s="13"/>
      <c r="B693" s="224"/>
      <c r="C693" s="225"/>
      <c r="D693" s="226" t="s">
        <v>168</v>
      </c>
      <c r="E693" s="227" t="s">
        <v>19</v>
      </c>
      <c r="F693" s="228" t="s">
        <v>290</v>
      </c>
      <c r="G693" s="225"/>
      <c r="H693" s="227" t="s">
        <v>19</v>
      </c>
      <c r="I693" s="229"/>
      <c r="J693" s="225"/>
      <c r="K693" s="225"/>
      <c r="L693" s="230"/>
      <c r="M693" s="231"/>
      <c r="N693" s="232"/>
      <c r="O693" s="232"/>
      <c r="P693" s="232"/>
      <c r="Q693" s="232"/>
      <c r="R693" s="232"/>
      <c r="S693" s="232"/>
      <c r="T693" s="23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34" t="s">
        <v>168</v>
      </c>
      <c r="AU693" s="234" t="s">
        <v>82</v>
      </c>
      <c r="AV693" s="13" t="s">
        <v>80</v>
      </c>
      <c r="AW693" s="13" t="s">
        <v>34</v>
      </c>
      <c r="AX693" s="13" t="s">
        <v>72</v>
      </c>
      <c r="AY693" s="234" t="s">
        <v>148</v>
      </c>
    </row>
    <row r="694" spans="1:51" s="14" customFormat="1" ht="12">
      <c r="A694" s="14"/>
      <c r="B694" s="235"/>
      <c r="C694" s="236"/>
      <c r="D694" s="226" t="s">
        <v>168</v>
      </c>
      <c r="E694" s="237" t="s">
        <v>19</v>
      </c>
      <c r="F694" s="238" t="s">
        <v>736</v>
      </c>
      <c r="G694" s="236"/>
      <c r="H694" s="239">
        <v>12.422</v>
      </c>
      <c r="I694" s="240"/>
      <c r="J694" s="236"/>
      <c r="K694" s="236"/>
      <c r="L694" s="241"/>
      <c r="M694" s="242"/>
      <c r="N694" s="243"/>
      <c r="O694" s="243"/>
      <c r="P694" s="243"/>
      <c r="Q694" s="243"/>
      <c r="R694" s="243"/>
      <c r="S694" s="243"/>
      <c r="T694" s="24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5" t="s">
        <v>168</v>
      </c>
      <c r="AU694" s="245" t="s">
        <v>82</v>
      </c>
      <c r="AV694" s="14" t="s">
        <v>82</v>
      </c>
      <c r="AW694" s="14" t="s">
        <v>34</v>
      </c>
      <c r="AX694" s="14" t="s">
        <v>72</v>
      </c>
      <c r="AY694" s="245" t="s">
        <v>148</v>
      </c>
    </row>
    <row r="695" spans="1:51" s="14" customFormat="1" ht="12">
      <c r="A695" s="14"/>
      <c r="B695" s="235"/>
      <c r="C695" s="236"/>
      <c r="D695" s="226" t="s">
        <v>168</v>
      </c>
      <c r="E695" s="237" t="s">
        <v>19</v>
      </c>
      <c r="F695" s="238" t="s">
        <v>737</v>
      </c>
      <c r="G695" s="236"/>
      <c r="H695" s="239">
        <v>0.322</v>
      </c>
      <c r="I695" s="240"/>
      <c r="J695" s="236"/>
      <c r="K695" s="236"/>
      <c r="L695" s="241"/>
      <c r="M695" s="242"/>
      <c r="N695" s="243"/>
      <c r="O695" s="243"/>
      <c r="P695" s="243"/>
      <c r="Q695" s="243"/>
      <c r="R695" s="243"/>
      <c r="S695" s="243"/>
      <c r="T695" s="24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45" t="s">
        <v>168</v>
      </c>
      <c r="AU695" s="245" t="s">
        <v>82</v>
      </c>
      <c r="AV695" s="14" t="s">
        <v>82</v>
      </c>
      <c r="AW695" s="14" t="s">
        <v>34</v>
      </c>
      <c r="AX695" s="14" t="s">
        <v>72</v>
      </c>
      <c r="AY695" s="245" t="s">
        <v>148</v>
      </c>
    </row>
    <row r="696" spans="1:51" s="16" customFormat="1" ht="12">
      <c r="A696" s="16"/>
      <c r="B696" s="257"/>
      <c r="C696" s="258"/>
      <c r="D696" s="226" t="s">
        <v>168</v>
      </c>
      <c r="E696" s="259" t="s">
        <v>19</v>
      </c>
      <c r="F696" s="260" t="s">
        <v>256</v>
      </c>
      <c r="G696" s="258"/>
      <c r="H696" s="261">
        <v>12.744</v>
      </c>
      <c r="I696" s="262"/>
      <c r="J696" s="258"/>
      <c r="K696" s="258"/>
      <c r="L696" s="263"/>
      <c r="M696" s="264"/>
      <c r="N696" s="265"/>
      <c r="O696" s="265"/>
      <c r="P696" s="265"/>
      <c r="Q696" s="265"/>
      <c r="R696" s="265"/>
      <c r="S696" s="265"/>
      <c r="T696" s="26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T696" s="267" t="s">
        <v>168</v>
      </c>
      <c r="AU696" s="267" t="s">
        <v>82</v>
      </c>
      <c r="AV696" s="16" t="s">
        <v>163</v>
      </c>
      <c r="AW696" s="16" t="s">
        <v>34</v>
      </c>
      <c r="AX696" s="16" t="s">
        <v>72</v>
      </c>
      <c r="AY696" s="267" t="s">
        <v>148</v>
      </c>
    </row>
    <row r="697" spans="1:51" s="13" customFormat="1" ht="12">
      <c r="A697" s="13"/>
      <c r="B697" s="224"/>
      <c r="C697" s="225"/>
      <c r="D697" s="226" t="s">
        <v>168</v>
      </c>
      <c r="E697" s="227" t="s">
        <v>19</v>
      </c>
      <c r="F697" s="228" t="s">
        <v>192</v>
      </c>
      <c r="G697" s="225"/>
      <c r="H697" s="227" t="s">
        <v>19</v>
      </c>
      <c r="I697" s="229"/>
      <c r="J697" s="225"/>
      <c r="K697" s="225"/>
      <c r="L697" s="230"/>
      <c r="M697" s="231"/>
      <c r="N697" s="232"/>
      <c r="O697" s="232"/>
      <c r="P697" s="232"/>
      <c r="Q697" s="232"/>
      <c r="R697" s="232"/>
      <c r="S697" s="232"/>
      <c r="T697" s="23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34" t="s">
        <v>168</v>
      </c>
      <c r="AU697" s="234" t="s">
        <v>82</v>
      </c>
      <c r="AV697" s="13" t="s">
        <v>80</v>
      </c>
      <c r="AW697" s="13" t="s">
        <v>34</v>
      </c>
      <c r="AX697" s="13" t="s">
        <v>72</v>
      </c>
      <c r="AY697" s="234" t="s">
        <v>148</v>
      </c>
    </row>
    <row r="698" spans="1:51" s="14" customFormat="1" ht="12">
      <c r="A698" s="14"/>
      <c r="B698" s="235"/>
      <c r="C698" s="236"/>
      <c r="D698" s="226" t="s">
        <v>168</v>
      </c>
      <c r="E698" s="237" t="s">
        <v>19</v>
      </c>
      <c r="F698" s="238" t="s">
        <v>738</v>
      </c>
      <c r="G698" s="236"/>
      <c r="H698" s="239">
        <v>3.024</v>
      </c>
      <c r="I698" s="240"/>
      <c r="J698" s="236"/>
      <c r="K698" s="236"/>
      <c r="L698" s="241"/>
      <c r="M698" s="242"/>
      <c r="N698" s="243"/>
      <c r="O698" s="243"/>
      <c r="P698" s="243"/>
      <c r="Q698" s="243"/>
      <c r="R698" s="243"/>
      <c r="S698" s="243"/>
      <c r="T698" s="24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45" t="s">
        <v>168</v>
      </c>
      <c r="AU698" s="245" t="s">
        <v>82</v>
      </c>
      <c r="AV698" s="14" t="s">
        <v>82</v>
      </c>
      <c r="AW698" s="14" t="s">
        <v>34</v>
      </c>
      <c r="AX698" s="14" t="s">
        <v>72</v>
      </c>
      <c r="AY698" s="245" t="s">
        <v>148</v>
      </c>
    </row>
    <row r="699" spans="1:51" s="14" customFormat="1" ht="12">
      <c r="A699" s="14"/>
      <c r="B699" s="235"/>
      <c r="C699" s="236"/>
      <c r="D699" s="226" t="s">
        <v>168</v>
      </c>
      <c r="E699" s="237" t="s">
        <v>19</v>
      </c>
      <c r="F699" s="238" t="s">
        <v>739</v>
      </c>
      <c r="G699" s="236"/>
      <c r="H699" s="239">
        <v>0.135</v>
      </c>
      <c r="I699" s="240"/>
      <c r="J699" s="236"/>
      <c r="K699" s="236"/>
      <c r="L699" s="241"/>
      <c r="M699" s="242"/>
      <c r="N699" s="243"/>
      <c r="O699" s="243"/>
      <c r="P699" s="243"/>
      <c r="Q699" s="243"/>
      <c r="R699" s="243"/>
      <c r="S699" s="243"/>
      <c r="T699" s="24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45" t="s">
        <v>168</v>
      </c>
      <c r="AU699" s="245" t="s">
        <v>82</v>
      </c>
      <c r="AV699" s="14" t="s">
        <v>82</v>
      </c>
      <c r="AW699" s="14" t="s">
        <v>34</v>
      </c>
      <c r="AX699" s="14" t="s">
        <v>72</v>
      </c>
      <c r="AY699" s="245" t="s">
        <v>148</v>
      </c>
    </row>
    <row r="700" spans="1:51" s="16" customFormat="1" ht="12">
      <c r="A700" s="16"/>
      <c r="B700" s="257"/>
      <c r="C700" s="258"/>
      <c r="D700" s="226" t="s">
        <v>168</v>
      </c>
      <c r="E700" s="259" t="s">
        <v>19</v>
      </c>
      <c r="F700" s="260" t="s">
        <v>256</v>
      </c>
      <c r="G700" s="258"/>
      <c r="H700" s="261">
        <v>3.159</v>
      </c>
      <c r="I700" s="262"/>
      <c r="J700" s="258"/>
      <c r="K700" s="258"/>
      <c r="L700" s="263"/>
      <c r="M700" s="264"/>
      <c r="N700" s="265"/>
      <c r="O700" s="265"/>
      <c r="P700" s="265"/>
      <c r="Q700" s="265"/>
      <c r="R700" s="265"/>
      <c r="S700" s="265"/>
      <c r="T700" s="26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T700" s="267" t="s">
        <v>168</v>
      </c>
      <c r="AU700" s="267" t="s">
        <v>82</v>
      </c>
      <c r="AV700" s="16" t="s">
        <v>163</v>
      </c>
      <c r="AW700" s="16" t="s">
        <v>34</v>
      </c>
      <c r="AX700" s="16" t="s">
        <v>72</v>
      </c>
      <c r="AY700" s="267" t="s">
        <v>148</v>
      </c>
    </row>
    <row r="701" spans="1:51" s="13" customFormat="1" ht="12">
      <c r="A701" s="13"/>
      <c r="B701" s="224"/>
      <c r="C701" s="225"/>
      <c r="D701" s="226" t="s">
        <v>168</v>
      </c>
      <c r="E701" s="227" t="s">
        <v>19</v>
      </c>
      <c r="F701" s="228" t="s">
        <v>211</v>
      </c>
      <c r="G701" s="225"/>
      <c r="H701" s="227" t="s">
        <v>19</v>
      </c>
      <c r="I701" s="229"/>
      <c r="J701" s="225"/>
      <c r="K701" s="225"/>
      <c r="L701" s="230"/>
      <c r="M701" s="231"/>
      <c r="N701" s="232"/>
      <c r="O701" s="232"/>
      <c r="P701" s="232"/>
      <c r="Q701" s="232"/>
      <c r="R701" s="232"/>
      <c r="S701" s="232"/>
      <c r="T701" s="23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34" t="s">
        <v>168</v>
      </c>
      <c r="AU701" s="234" t="s">
        <v>82</v>
      </c>
      <c r="AV701" s="13" t="s">
        <v>80</v>
      </c>
      <c r="AW701" s="13" t="s">
        <v>34</v>
      </c>
      <c r="AX701" s="13" t="s">
        <v>72</v>
      </c>
      <c r="AY701" s="234" t="s">
        <v>148</v>
      </c>
    </row>
    <row r="702" spans="1:51" s="14" customFormat="1" ht="12">
      <c r="A702" s="14"/>
      <c r="B702" s="235"/>
      <c r="C702" s="236"/>
      <c r="D702" s="226" t="s">
        <v>168</v>
      </c>
      <c r="E702" s="237" t="s">
        <v>19</v>
      </c>
      <c r="F702" s="238" t="s">
        <v>740</v>
      </c>
      <c r="G702" s="236"/>
      <c r="H702" s="239">
        <v>0.457</v>
      </c>
      <c r="I702" s="240"/>
      <c r="J702" s="236"/>
      <c r="K702" s="236"/>
      <c r="L702" s="241"/>
      <c r="M702" s="242"/>
      <c r="N702" s="243"/>
      <c r="O702" s="243"/>
      <c r="P702" s="243"/>
      <c r="Q702" s="243"/>
      <c r="R702" s="243"/>
      <c r="S702" s="243"/>
      <c r="T702" s="24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45" t="s">
        <v>168</v>
      </c>
      <c r="AU702" s="245" t="s">
        <v>82</v>
      </c>
      <c r="AV702" s="14" t="s">
        <v>82</v>
      </c>
      <c r="AW702" s="14" t="s">
        <v>34</v>
      </c>
      <c r="AX702" s="14" t="s">
        <v>72</v>
      </c>
      <c r="AY702" s="245" t="s">
        <v>148</v>
      </c>
    </row>
    <row r="703" spans="1:51" s="16" customFormat="1" ht="12">
      <c r="A703" s="16"/>
      <c r="B703" s="257"/>
      <c r="C703" s="258"/>
      <c r="D703" s="226" t="s">
        <v>168</v>
      </c>
      <c r="E703" s="259" t="s">
        <v>19</v>
      </c>
      <c r="F703" s="260" t="s">
        <v>256</v>
      </c>
      <c r="G703" s="258"/>
      <c r="H703" s="261">
        <v>0.457</v>
      </c>
      <c r="I703" s="262"/>
      <c r="J703" s="258"/>
      <c r="K703" s="258"/>
      <c r="L703" s="263"/>
      <c r="M703" s="264"/>
      <c r="N703" s="265"/>
      <c r="O703" s="265"/>
      <c r="P703" s="265"/>
      <c r="Q703" s="265"/>
      <c r="R703" s="265"/>
      <c r="S703" s="265"/>
      <c r="T703" s="26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T703" s="267" t="s">
        <v>168</v>
      </c>
      <c r="AU703" s="267" t="s">
        <v>82</v>
      </c>
      <c r="AV703" s="16" t="s">
        <v>163</v>
      </c>
      <c r="AW703" s="16" t="s">
        <v>34</v>
      </c>
      <c r="AX703" s="16" t="s">
        <v>72</v>
      </c>
      <c r="AY703" s="267" t="s">
        <v>148</v>
      </c>
    </row>
    <row r="704" spans="1:51" s="15" customFormat="1" ht="12">
      <c r="A704" s="15"/>
      <c r="B704" s="246"/>
      <c r="C704" s="247"/>
      <c r="D704" s="226" t="s">
        <v>168</v>
      </c>
      <c r="E704" s="248" t="s">
        <v>19</v>
      </c>
      <c r="F704" s="249" t="s">
        <v>178</v>
      </c>
      <c r="G704" s="247"/>
      <c r="H704" s="250">
        <v>16.36</v>
      </c>
      <c r="I704" s="251"/>
      <c r="J704" s="247"/>
      <c r="K704" s="247"/>
      <c r="L704" s="252"/>
      <c r="M704" s="253"/>
      <c r="N704" s="254"/>
      <c r="O704" s="254"/>
      <c r="P704" s="254"/>
      <c r="Q704" s="254"/>
      <c r="R704" s="254"/>
      <c r="S704" s="254"/>
      <c r="T704" s="25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T704" s="256" t="s">
        <v>168</v>
      </c>
      <c r="AU704" s="256" t="s">
        <v>82</v>
      </c>
      <c r="AV704" s="15" t="s">
        <v>155</v>
      </c>
      <c r="AW704" s="15" t="s">
        <v>34</v>
      </c>
      <c r="AX704" s="15" t="s">
        <v>80</v>
      </c>
      <c r="AY704" s="256" t="s">
        <v>148</v>
      </c>
    </row>
    <row r="705" spans="1:65" s="2" customFormat="1" ht="21.75" customHeight="1">
      <c r="A705" s="40"/>
      <c r="B705" s="41"/>
      <c r="C705" s="206" t="s">
        <v>741</v>
      </c>
      <c r="D705" s="206" t="s">
        <v>150</v>
      </c>
      <c r="E705" s="207" t="s">
        <v>742</v>
      </c>
      <c r="F705" s="208" t="s">
        <v>743</v>
      </c>
      <c r="G705" s="209" t="s">
        <v>187</v>
      </c>
      <c r="H705" s="210">
        <v>31.408</v>
      </c>
      <c r="I705" s="211"/>
      <c r="J705" s="212">
        <f>ROUND(I705*H705,2)</f>
        <v>0</v>
      </c>
      <c r="K705" s="208" t="s">
        <v>154</v>
      </c>
      <c r="L705" s="46"/>
      <c r="M705" s="213" t="s">
        <v>19</v>
      </c>
      <c r="N705" s="214" t="s">
        <v>43</v>
      </c>
      <c r="O705" s="86"/>
      <c r="P705" s="215">
        <f>O705*H705</f>
        <v>0</v>
      </c>
      <c r="Q705" s="215">
        <v>2.25634</v>
      </c>
      <c r="R705" s="215">
        <f>Q705*H705</f>
        <v>70.86712672</v>
      </c>
      <c r="S705" s="215">
        <v>0</v>
      </c>
      <c r="T705" s="216">
        <f>S705*H705</f>
        <v>0</v>
      </c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R705" s="217" t="s">
        <v>155</v>
      </c>
      <c r="AT705" s="217" t="s">
        <v>150</v>
      </c>
      <c r="AU705" s="217" t="s">
        <v>82</v>
      </c>
      <c r="AY705" s="19" t="s">
        <v>148</v>
      </c>
      <c r="BE705" s="218">
        <f>IF(N705="základní",J705,0)</f>
        <v>0</v>
      </c>
      <c r="BF705" s="218">
        <f>IF(N705="snížená",J705,0)</f>
        <v>0</v>
      </c>
      <c r="BG705" s="218">
        <f>IF(N705="zákl. přenesená",J705,0)</f>
        <v>0</v>
      </c>
      <c r="BH705" s="218">
        <f>IF(N705="sníž. přenesená",J705,0)</f>
        <v>0</v>
      </c>
      <c r="BI705" s="218">
        <f>IF(N705="nulová",J705,0)</f>
        <v>0</v>
      </c>
      <c r="BJ705" s="19" t="s">
        <v>80</v>
      </c>
      <c r="BK705" s="218">
        <f>ROUND(I705*H705,2)</f>
        <v>0</v>
      </c>
      <c r="BL705" s="19" t="s">
        <v>155</v>
      </c>
      <c r="BM705" s="217" t="s">
        <v>744</v>
      </c>
    </row>
    <row r="706" spans="1:47" s="2" customFormat="1" ht="12">
      <c r="A706" s="40"/>
      <c r="B706" s="41"/>
      <c r="C706" s="42"/>
      <c r="D706" s="219" t="s">
        <v>157</v>
      </c>
      <c r="E706" s="42"/>
      <c r="F706" s="220" t="s">
        <v>745</v>
      </c>
      <c r="G706" s="42"/>
      <c r="H706" s="42"/>
      <c r="I706" s="221"/>
      <c r="J706" s="42"/>
      <c r="K706" s="42"/>
      <c r="L706" s="46"/>
      <c r="M706" s="222"/>
      <c r="N706" s="223"/>
      <c r="O706" s="86"/>
      <c r="P706" s="86"/>
      <c r="Q706" s="86"/>
      <c r="R706" s="86"/>
      <c r="S706" s="86"/>
      <c r="T706" s="87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T706" s="19" t="s">
        <v>157</v>
      </c>
      <c r="AU706" s="19" t="s">
        <v>82</v>
      </c>
    </row>
    <row r="707" spans="1:51" s="14" customFormat="1" ht="12">
      <c r="A707" s="14"/>
      <c r="B707" s="235"/>
      <c r="C707" s="236"/>
      <c r="D707" s="226" t="s">
        <v>168</v>
      </c>
      <c r="E707" s="237" t="s">
        <v>19</v>
      </c>
      <c r="F707" s="238" t="s">
        <v>746</v>
      </c>
      <c r="G707" s="236"/>
      <c r="H707" s="239">
        <v>21.759</v>
      </c>
      <c r="I707" s="240"/>
      <c r="J707" s="236"/>
      <c r="K707" s="236"/>
      <c r="L707" s="241"/>
      <c r="M707" s="242"/>
      <c r="N707" s="243"/>
      <c r="O707" s="243"/>
      <c r="P707" s="243"/>
      <c r="Q707" s="243"/>
      <c r="R707" s="243"/>
      <c r="S707" s="243"/>
      <c r="T707" s="24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45" t="s">
        <v>168</v>
      </c>
      <c r="AU707" s="245" t="s">
        <v>82</v>
      </c>
      <c r="AV707" s="14" t="s">
        <v>82</v>
      </c>
      <c r="AW707" s="14" t="s">
        <v>34</v>
      </c>
      <c r="AX707" s="14" t="s">
        <v>72</v>
      </c>
      <c r="AY707" s="245" t="s">
        <v>148</v>
      </c>
    </row>
    <row r="708" spans="1:51" s="14" customFormat="1" ht="12">
      <c r="A708" s="14"/>
      <c r="B708" s="235"/>
      <c r="C708" s="236"/>
      <c r="D708" s="226" t="s">
        <v>168</v>
      </c>
      <c r="E708" s="237" t="s">
        <v>19</v>
      </c>
      <c r="F708" s="238" t="s">
        <v>747</v>
      </c>
      <c r="G708" s="236"/>
      <c r="H708" s="239">
        <v>8.348</v>
      </c>
      <c r="I708" s="240"/>
      <c r="J708" s="236"/>
      <c r="K708" s="236"/>
      <c r="L708" s="241"/>
      <c r="M708" s="242"/>
      <c r="N708" s="243"/>
      <c r="O708" s="243"/>
      <c r="P708" s="243"/>
      <c r="Q708" s="243"/>
      <c r="R708" s="243"/>
      <c r="S708" s="243"/>
      <c r="T708" s="24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45" t="s">
        <v>168</v>
      </c>
      <c r="AU708" s="245" t="s">
        <v>82</v>
      </c>
      <c r="AV708" s="14" t="s">
        <v>82</v>
      </c>
      <c r="AW708" s="14" t="s">
        <v>34</v>
      </c>
      <c r="AX708" s="14" t="s">
        <v>72</v>
      </c>
      <c r="AY708" s="245" t="s">
        <v>148</v>
      </c>
    </row>
    <row r="709" spans="1:51" s="14" customFormat="1" ht="12">
      <c r="A709" s="14"/>
      <c r="B709" s="235"/>
      <c r="C709" s="236"/>
      <c r="D709" s="226" t="s">
        <v>168</v>
      </c>
      <c r="E709" s="237" t="s">
        <v>19</v>
      </c>
      <c r="F709" s="238" t="s">
        <v>748</v>
      </c>
      <c r="G709" s="236"/>
      <c r="H709" s="239">
        <v>1.301</v>
      </c>
      <c r="I709" s="240"/>
      <c r="J709" s="236"/>
      <c r="K709" s="236"/>
      <c r="L709" s="241"/>
      <c r="M709" s="242"/>
      <c r="N709" s="243"/>
      <c r="O709" s="243"/>
      <c r="P709" s="243"/>
      <c r="Q709" s="243"/>
      <c r="R709" s="243"/>
      <c r="S709" s="243"/>
      <c r="T709" s="24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45" t="s">
        <v>168</v>
      </c>
      <c r="AU709" s="245" t="s">
        <v>82</v>
      </c>
      <c r="AV709" s="14" t="s">
        <v>82</v>
      </c>
      <c r="AW709" s="14" t="s">
        <v>34</v>
      </c>
      <c r="AX709" s="14" t="s">
        <v>72</v>
      </c>
      <c r="AY709" s="245" t="s">
        <v>148</v>
      </c>
    </row>
    <row r="710" spans="1:51" s="15" customFormat="1" ht="12">
      <c r="A710" s="15"/>
      <c r="B710" s="246"/>
      <c r="C710" s="247"/>
      <c r="D710" s="226" t="s">
        <v>168</v>
      </c>
      <c r="E710" s="248" t="s">
        <v>19</v>
      </c>
      <c r="F710" s="249" t="s">
        <v>178</v>
      </c>
      <c r="G710" s="247"/>
      <c r="H710" s="250">
        <v>31.408</v>
      </c>
      <c r="I710" s="251"/>
      <c r="J710" s="247"/>
      <c r="K710" s="247"/>
      <c r="L710" s="252"/>
      <c r="M710" s="253"/>
      <c r="N710" s="254"/>
      <c r="O710" s="254"/>
      <c r="P710" s="254"/>
      <c r="Q710" s="254"/>
      <c r="R710" s="254"/>
      <c r="S710" s="254"/>
      <c r="T710" s="25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T710" s="256" t="s">
        <v>168</v>
      </c>
      <c r="AU710" s="256" t="s">
        <v>82</v>
      </c>
      <c r="AV710" s="15" t="s">
        <v>155</v>
      </c>
      <c r="AW710" s="15" t="s">
        <v>34</v>
      </c>
      <c r="AX710" s="15" t="s">
        <v>80</v>
      </c>
      <c r="AY710" s="256" t="s">
        <v>148</v>
      </c>
    </row>
    <row r="711" spans="1:65" s="2" customFormat="1" ht="24.15" customHeight="1">
      <c r="A711" s="40"/>
      <c r="B711" s="41"/>
      <c r="C711" s="206" t="s">
        <v>749</v>
      </c>
      <c r="D711" s="206" t="s">
        <v>150</v>
      </c>
      <c r="E711" s="207" t="s">
        <v>750</v>
      </c>
      <c r="F711" s="208" t="s">
        <v>751</v>
      </c>
      <c r="G711" s="209" t="s">
        <v>187</v>
      </c>
      <c r="H711" s="210">
        <v>3.616</v>
      </c>
      <c r="I711" s="211"/>
      <c r="J711" s="212">
        <f>ROUND(I711*H711,2)</f>
        <v>0</v>
      </c>
      <c r="K711" s="208" t="s">
        <v>154</v>
      </c>
      <c r="L711" s="46"/>
      <c r="M711" s="213" t="s">
        <v>19</v>
      </c>
      <c r="N711" s="214" t="s">
        <v>43</v>
      </c>
      <c r="O711" s="86"/>
      <c r="P711" s="215">
        <f>O711*H711</f>
        <v>0</v>
      </c>
      <c r="Q711" s="215">
        <v>0</v>
      </c>
      <c r="R711" s="215">
        <f>Q711*H711</f>
        <v>0</v>
      </c>
      <c r="S711" s="215">
        <v>0</v>
      </c>
      <c r="T711" s="216">
        <f>S711*H711</f>
        <v>0</v>
      </c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R711" s="217" t="s">
        <v>155</v>
      </c>
      <c r="AT711" s="217" t="s">
        <v>150</v>
      </c>
      <c r="AU711" s="217" t="s">
        <v>82</v>
      </c>
      <c r="AY711" s="19" t="s">
        <v>148</v>
      </c>
      <c r="BE711" s="218">
        <f>IF(N711="základní",J711,0)</f>
        <v>0</v>
      </c>
      <c r="BF711" s="218">
        <f>IF(N711="snížená",J711,0)</f>
        <v>0</v>
      </c>
      <c r="BG711" s="218">
        <f>IF(N711="zákl. přenesená",J711,0)</f>
        <v>0</v>
      </c>
      <c r="BH711" s="218">
        <f>IF(N711="sníž. přenesená",J711,0)</f>
        <v>0</v>
      </c>
      <c r="BI711" s="218">
        <f>IF(N711="nulová",J711,0)</f>
        <v>0</v>
      </c>
      <c r="BJ711" s="19" t="s">
        <v>80</v>
      </c>
      <c r="BK711" s="218">
        <f>ROUND(I711*H711,2)</f>
        <v>0</v>
      </c>
      <c r="BL711" s="19" t="s">
        <v>155</v>
      </c>
      <c r="BM711" s="217" t="s">
        <v>752</v>
      </c>
    </row>
    <row r="712" spans="1:47" s="2" customFormat="1" ht="12">
      <c r="A712" s="40"/>
      <c r="B712" s="41"/>
      <c r="C712" s="42"/>
      <c r="D712" s="219" t="s">
        <v>157</v>
      </c>
      <c r="E712" s="42"/>
      <c r="F712" s="220" t="s">
        <v>753</v>
      </c>
      <c r="G712" s="42"/>
      <c r="H712" s="42"/>
      <c r="I712" s="221"/>
      <c r="J712" s="42"/>
      <c r="K712" s="42"/>
      <c r="L712" s="46"/>
      <c r="M712" s="222"/>
      <c r="N712" s="223"/>
      <c r="O712" s="86"/>
      <c r="P712" s="86"/>
      <c r="Q712" s="86"/>
      <c r="R712" s="86"/>
      <c r="S712" s="86"/>
      <c r="T712" s="87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T712" s="19" t="s">
        <v>157</v>
      </c>
      <c r="AU712" s="19" t="s">
        <v>82</v>
      </c>
    </row>
    <row r="713" spans="1:51" s="13" customFormat="1" ht="12">
      <c r="A713" s="13"/>
      <c r="B713" s="224"/>
      <c r="C713" s="225"/>
      <c r="D713" s="226" t="s">
        <v>168</v>
      </c>
      <c r="E713" s="227" t="s">
        <v>19</v>
      </c>
      <c r="F713" s="228" t="s">
        <v>192</v>
      </c>
      <c r="G713" s="225"/>
      <c r="H713" s="227" t="s">
        <v>19</v>
      </c>
      <c r="I713" s="229"/>
      <c r="J713" s="225"/>
      <c r="K713" s="225"/>
      <c r="L713" s="230"/>
      <c r="M713" s="231"/>
      <c r="N713" s="232"/>
      <c r="O713" s="232"/>
      <c r="P713" s="232"/>
      <c r="Q713" s="232"/>
      <c r="R713" s="232"/>
      <c r="S713" s="232"/>
      <c r="T713" s="23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34" t="s">
        <v>168</v>
      </c>
      <c r="AU713" s="234" t="s">
        <v>82</v>
      </c>
      <c r="AV713" s="13" t="s">
        <v>80</v>
      </c>
      <c r="AW713" s="13" t="s">
        <v>34</v>
      </c>
      <c r="AX713" s="13" t="s">
        <v>72</v>
      </c>
      <c r="AY713" s="234" t="s">
        <v>148</v>
      </c>
    </row>
    <row r="714" spans="1:51" s="14" customFormat="1" ht="12">
      <c r="A714" s="14"/>
      <c r="B714" s="235"/>
      <c r="C714" s="236"/>
      <c r="D714" s="226" t="s">
        <v>168</v>
      </c>
      <c r="E714" s="237" t="s">
        <v>19</v>
      </c>
      <c r="F714" s="238" t="s">
        <v>738</v>
      </c>
      <c r="G714" s="236"/>
      <c r="H714" s="239">
        <v>3.024</v>
      </c>
      <c r="I714" s="240"/>
      <c r="J714" s="236"/>
      <c r="K714" s="236"/>
      <c r="L714" s="241"/>
      <c r="M714" s="242"/>
      <c r="N714" s="243"/>
      <c r="O714" s="243"/>
      <c r="P714" s="243"/>
      <c r="Q714" s="243"/>
      <c r="R714" s="243"/>
      <c r="S714" s="243"/>
      <c r="T714" s="24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45" t="s">
        <v>168</v>
      </c>
      <c r="AU714" s="245" t="s">
        <v>82</v>
      </c>
      <c r="AV714" s="14" t="s">
        <v>82</v>
      </c>
      <c r="AW714" s="14" t="s">
        <v>34</v>
      </c>
      <c r="AX714" s="14" t="s">
        <v>72</v>
      </c>
      <c r="AY714" s="245" t="s">
        <v>148</v>
      </c>
    </row>
    <row r="715" spans="1:51" s="14" customFormat="1" ht="12">
      <c r="A715" s="14"/>
      <c r="B715" s="235"/>
      <c r="C715" s="236"/>
      <c r="D715" s="226" t="s">
        <v>168</v>
      </c>
      <c r="E715" s="237" t="s">
        <v>19</v>
      </c>
      <c r="F715" s="238" t="s">
        <v>739</v>
      </c>
      <c r="G715" s="236"/>
      <c r="H715" s="239">
        <v>0.135</v>
      </c>
      <c r="I715" s="240"/>
      <c r="J715" s="236"/>
      <c r="K715" s="236"/>
      <c r="L715" s="241"/>
      <c r="M715" s="242"/>
      <c r="N715" s="243"/>
      <c r="O715" s="243"/>
      <c r="P715" s="243"/>
      <c r="Q715" s="243"/>
      <c r="R715" s="243"/>
      <c r="S715" s="243"/>
      <c r="T715" s="24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45" t="s">
        <v>168</v>
      </c>
      <c r="AU715" s="245" t="s">
        <v>82</v>
      </c>
      <c r="AV715" s="14" t="s">
        <v>82</v>
      </c>
      <c r="AW715" s="14" t="s">
        <v>34</v>
      </c>
      <c r="AX715" s="14" t="s">
        <v>72</v>
      </c>
      <c r="AY715" s="245" t="s">
        <v>148</v>
      </c>
    </row>
    <row r="716" spans="1:51" s="16" customFormat="1" ht="12">
      <c r="A716" s="16"/>
      <c r="B716" s="257"/>
      <c r="C716" s="258"/>
      <c r="D716" s="226" t="s">
        <v>168</v>
      </c>
      <c r="E716" s="259" t="s">
        <v>19</v>
      </c>
      <c r="F716" s="260" t="s">
        <v>256</v>
      </c>
      <c r="G716" s="258"/>
      <c r="H716" s="261">
        <v>3.159</v>
      </c>
      <c r="I716" s="262"/>
      <c r="J716" s="258"/>
      <c r="K716" s="258"/>
      <c r="L716" s="263"/>
      <c r="M716" s="264"/>
      <c r="N716" s="265"/>
      <c r="O716" s="265"/>
      <c r="P716" s="265"/>
      <c r="Q716" s="265"/>
      <c r="R716" s="265"/>
      <c r="S716" s="265"/>
      <c r="T716" s="26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T716" s="267" t="s">
        <v>168</v>
      </c>
      <c r="AU716" s="267" t="s">
        <v>82</v>
      </c>
      <c r="AV716" s="16" t="s">
        <v>163</v>
      </c>
      <c r="AW716" s="16" t="s">
        <v>34</v>
      </c>
      <c r="AX716" s="16" t="s">
        <v>72</v>
      </c>
      <c r="AY716" s="267" t="s">
        <v>148</v>
      </c>
    </row>
    <row r="717" spans="1:51" s="13" customFormat="1" ht="12">
      <c r="A717" s="13"/>
      <c r="B717" s="224"/>
      <c r="C717" s="225"/>
      <c r="D717" s="226" t="s">
        <v>168</v>
      </c>
      <c r="E717" s="227" t="s">
        <v>19</v>
      </c>
      <c r="F717" s="228" t="s">
        <v>211</v>
      </c>
      <c r="G717" s="225"/>
      <c r="H717" s="227" t="s">
        <v>19</v>
      </c>
      <c r="I717" s="229"/>
      <c r="J717" s="225"/>
      <c r="K717" s="225"/>
      <c r="L717" s="230"/>
      <c r="M717" s="231"/>
      <c r="N717" s="232"/>
      <c r="O717" s="232"/>
      <c r="P717" s="232"/>
      <c r="Q717" s="232"/>
      <c r="R717" s="232"/>
      <c r="S717" s="232"/>
      <c r="T717" s="23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34" t="s">
        <v>168</v>
      </c>
      <c r="AU717" s="234" t="s">
        <v>82</v>
      </c>
      <c r="AV717" s="13" t="s">
        <v>80</v>
      </c>
      <c r="AW717" s="13" t="s">
        <v>34</v>
      </c>
      <c r="AX717" s="13" t="s">
        <v>72</v>
      </c>
      <c r="AY717" s="234" t="s">
        <v>148</v>
      </c>
    </row>
    <row r="718" spans="1:51" s="14" customFormat="1" ht="12">
      <c r="A718" s="14"/>
      <c r="B718" s="235"/>
      <c r="C718" s="236"/>
      <c r="D718" s="226" t="s">
        <v>168</v>
      </c>
      <c r="E718" s="237" t="s">
        <v>19</v>
      </c>
      <c r="F718" s="238" t="s">
        <v>740</v>
      </c>
      <c r="G718" s="236"/>
      <c r="H718" s="239">
        <v>0.457</v>
      </c>
      <c r="I718" s="240"/>
      <c r="J718" s="236"/>
      <c r="K718" s="236"/>
      <c r="L718" s="241"/>
      <c r="M718" s="242"/>
      <c r="N718" s="243"/>
      <c r="O718" s="243"/>
      <c r="P718" s="243"/>
      <c r="Q718" s="243"/>
      <c r="R718" s="243"/>
      <c r="S718" s="243"/>
      <c r="T718" s="24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45" t="s">
        <v>168</v>
      </c>
      <c r="AU718" s="245" t="s">
        <v>82</v>
      </c>
      <c r="AV718" s="14" t="s">
        <v>82</v>
      </c>
      <c r="AW718" s="14" t="s">
        <v>34</v>
      </c>
      <c r="AX718" s="14" t="s">
        <v>72</v>
      </c>
      <c r="AY718" s="245" t="s">
        <v>148</v>
      </c>
    </row>
    <row r="719" spans="1:51" s="16" customFormat="1" ht="12">
      <c r="A719" s="16"/>
      <c r="B719" s="257"/>
      <c r="C719" s="258"/>
      <c r="D719" s="226" t="s">
        <v>168</v>
      </c>
      <c r="E719" s="259" t="s">
        <v>19</v>
      </c>
      <c r="F719" s="260" t="s">
        <v>256</v>
      </c>
      <c r="G719" s="258"/>
      <c r="H719" s="261">
        <v>0.457</v>
      </c>
      <c r="I719" s="262"/>
      <c r="J719" s="258"/>
      <c r="K719" s="258"/>
      <c r="L719" s="263"/>
      <c r="M719" s="264"/>
      <c r="N719" s="265"/>
      <c r="O719" s="265"/>
      <c r="P719" s="265"/>
      <c r="Q719" s="265"/>
      <c r="R719" s="265"/>
      <c r="S719" s="265"/>
      <c r="T719" s="26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T719" s="267" t="s">
        <v>168</v>
      </c>
      <c r="AU719" s="267" t="s">
        <v>82</v>
      </c>
      <c r="AV719" s="16" t="s">
        <v>163</v>
      </c>
      <c r="AW719" s="16" t="s">
        <v>34</v>
      </c>
      <c r="AX719" s="16" t="s">
        <v>72</v>
      </c>
      <c r="AY719" s="267" t="s">
        <v>148</v>
      </c>
    </row>
    <row r="720" spans="1:51" s="15" customFormat="1" ht="12">
      <c r="A720" s="15"/>
      <c r="B720" s="246"/>
      <c r="C720" s="247"/>
      <c r="D720" s="226" t="s">
        <v>168</v>
      </c>
      <c r="E720" s="248" t="s">
        <v>19</v>
      </c>
      <c r="F720" s="249" t="s">
        <v>178</v>
      </c>
      <c r="G720" s="247"/>
      <c r="H720" s="250">
        <v>3.616</v>
      </c>
      <c r="I720" s="251"/>
      <c r="J720" s="247"/>
      <c r="K720" s="247"/>
      <c r="L720" s="252"/>
      <c r="M720" s="253"/>
      <c r="N720" s="254"/>
      <c r="O720" s="254"/>
      <c r="P720" s="254"/>
      <c r="Q720" s="254"/>
      <c r="R720" s="254"/>
      <c r="S720" s="254"/>
      <c r="T720" s="25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T720" s="256" t="s">
        <v>168</v>
      </c>
      <c r="AU720" s="256" t="s">
        <v>82</v>
      </c>
      <c r="AV720" s="15" t="s">
        <v>155</v>
      </c>
      <c r="AW720" s="15" t="s">
        <v>34</v>
      </c>
      <c r="AX720" s="15" t="s">
        <v>80</v>
      </c>
      <c r="AY720" s="256" t="s">
        <v>148</v>
      </c>
    </row>
    <row r="721" spans="1:65" s="2" customFormat="1" ht="24.15" customHeight="1">
      <c r="A721" s="40"/>
      <c r="B721" s="41"/>
      <c r="C721" s="206" t="s">
        <v>754</v>
      </c>
      <c r="D721" s="206" t="s">
        <v>150</v>
      </c>
      <c r="E721" s="207" t="s">
        <v>755</v>
      </c>
      <c r="F721" s="208" t="s">
        <v>756</v>
      </c>
      <c r="G721" s="209" t="s">
        <v>187</v>
      </c>
      <c r="H721" s="210">
        <v>31.408</v>
      </c>
      <c r="I721" s="211"/>
      <c r="J721" s="212">
        <f>ROUND(I721*H721,2)</f>
        <v>0</v>
      </c>
      <c r="K721" s="208" t="s">
        <v>154</v>
      </c>
      <c r="L721" s="46"/>
      <c r="M721" s="213" t="s">
        <v>19</v>
      </c>
      <c r="N721" s="214" t="s">
        <v>43</v>
      </c>
      <c r="O721" s="86"/>
      <c r="P721" s="215">
        <f>O721*H721</f>
        <v>0</v>
      </c>
      <c r="Q721" s="215">
        <v>0</v>
      </c>
      <c r="R721" s="215">
        <f>Q721*H721</f>
        <v>0</v>
      </c>
      <c r="S721" s="215">
        <v>0</v>
      </c>
      <c r="T721" s="216">
        <f>S721*H721</f>
        <v>0</v>
      </c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R721" s="217" t="s">
        <v>155</v>
      </c>
      <c r="AT721" s="217" t="s">
        <v>150</v>
      </c>
      <c r="AU721" s="217" t="s">
        <v>82</v>
      </c>
      <c r="AY721" s="19" t="s">
        <v>148</v>
      </c>
      <c r="BE721" s="218">
        <f>IF(N721="základní",J721,0)</f>
        <v>0</v>
      </c>
      <c r="BF721" s="218">
        <f>IF(N721="snížená",J721,0)</f>
        <v>0</v>
      </c>
      <c r="BG721" s="218">
        <f>IF(N721="zákl. přenesená",J721,0)</f>
        <v>0</v>
      </c>
      <c r="BH721" s="218">
        <f>IF(N721="sníž. přenesená",J721,0)</f>
        <v>0</v>
      </c>
      <c r="BI721" s="218">
        <f>IF(N721="nulová",J721,0)</f>
        <v>0</v>
      </c>
      <c r="BJ721" s="19" t="s">
        <v>80</v>
      </c>
      <c r="BK721" s="218">
        <f>ROUND(I721*H721,2)</f>
        <v>0</v>
      </c>
      <c r="BL721" s="19" t="s">
        <v>155</v>
      </c>
      <c r="BM721" s="217" t="s">
        <v>757</v>
      </c>
    </row>
    <row r="722" spans="1:47" s="2" customFormat="1" ht="12">
      <c r="A722" s="40"/>
      <c r="B722" s="41"/>
      <c r="C722" s="42"/>
      <c r="D722" s="219" t="s">
        <v>157</v>
      </c>
      <c r="E722" s="42"/>
      <c r="F722" s="220" t="s">
        <v>758</v>
      </c>
      <c r="G722" s="42"/>
      <c r="H722" s="42"/>
      <c r="I722" s="221"/>
      <c r="J722" s="42"/>
      <c r="K722" s="42"/>
      <c r="L722" s="46"/>
      <c r="M722" s="222"/>
      <c r="N722" s="223"/>
      <c r="O722" s="86"/>
      <c r="P722" s="86"/>
      <c r="Q722" s="86"/>
      <c r="R722" s="86"/>
      <c r="S722" s="86"/>
      <c r="T722" s="87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T722" s="19" t="s">
        <v>157</v>
      </c>
      <c r="AU722" s="19" t="s">
        <v>82</v>
      </c>
    </row>
    <row r="723" spans="1:51" s="14" customFormat="1" ht="12">
      <c r="A723" s="14"/>
      <c r="B723" s="235"/>
      <c r="C723" s="236"/>
      <c r="D723" s="226" t="s">
        <v>168</v>
      </c>
      <c r="E723" s="237" t="s">
        <v>19</v>
      </c>
      <c r="F723" s="238" t="s">
        <v>746</v>
      </c>
      <c r="G723" s="236"/>
      <c r="H723" s="239">
        <v>21.759</v>
      </c>
      <c r="I723" s="240"/>
      <c r="J723" s="236"/>
      <c r="K723" s="236"/>
      <c r="L723" s="241"/>
      <c r="M723" s="242"/>
      <c r="N723" s="243"/>
      <c r="O723" s="243"/>
      <c r="P723" s="243"/>
      <c r="Q723" s="243"/>
      <c r="R723" s="243"/>
      <c r="S723" s="243"/>
      <c r="T723" s="24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45" t="s">
        <v>168</v>
      </c>
      <c r="AU723" s="245" t="s">
        <v>82</v>
      </c>
      <c r="AV723" s="14" t="s">
        <v>82</v>
      </c>
      <c r="AW723" s="14" t="s">
        <v>34</v>
      </c>
      <c r="AX723" s="14" t="s">
        <v>72</v>
      </c>
      <c r="AY723" s="245" t="s">
        <v>148</v>
      </c>
    </row>
    <row r="724" spans="1:51" s="14" customFormat="1" ht="12">
      <c r="A724" s="14"/>
      <c r="B724" s="235"/>
      <c r="C724" s="236"/>
      <c r="D724" s="226" t="s">
        <v>168</v>
      </c>
      <c r="E724" s="237" t="s">
        <v>19</v>
      </c>
      <c r="F724" s="238" t="s">
        <v>747</v>
      </c>
      <c r="G724" s="236"/>
      <c r="H724" s="239">
        <v>8.348</v>
      </c>
      <c r="I724" s="240"/>
      <c r="J724" s="236"/>
      <c r="K724" s="236"/>
      <c r="L724" s="241"/>
      <c r="M724" s="242"/>
      <c r="N724" s="243"/>
      <c r="O724" s="243"/>
      <c r="P724" s="243"/>
      <c r="Q724" s="243"/>
      <c r="R724" s="243"/>
      <c r="S724" s="243"/>
      <c r="T724" s="24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45" t="s">
        <v>168</v>
      </c>
      <c r="AU724" s="245" t="s">
        <v>82</v>
      </c>
      <c r="AV724" s="14" t="s">
        <v>82</v>
      </c>
      <c r="AW724" s="14" t="s">
        <v>34</v>
      </c>
      <c r="AX724" s="14" t="s">
        <v>72</v>
      </c>
      <c r="AY724" s="245" t="s">
        <v>148</v>
      </c>
    </row>
    <row r="725" spans="1:51" s="14" customFormat="1" ht="12">
      <c r="A725" s="14"/>
      <c r="B725" s="235"/>
      <c r="C725" s="236"/>
      <c r="D725" s="226" t="s">
        <v>168</v>
      </c>
      <c r="E725" s="237" t="s">
        <v>19</v>
      </c>
      <c r="F725" s="238" t="s">
        <v>748</v>
      </c>
      <c r="G725" s="236"/>
      <c r="H725" s="239">
        <v>1.301</v>
      </c>
      <c r="I725" s="240"/>
      <c r="J725" s="236"/>
      <c r="K725" s="236"/>
      <c r="L725" s="241"/>
      <c r="M725" s="242"/>
      <c r="N725" s="243"/>
      <c r="O725" s="243"/>
      <c r="P725" s="243"/>
      <c r="Q725" s="243"/>
      <c r="R725" s="243"/>
      <c r="S725" s="243"/>
      <c r="T725" s="24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45" t="s">
        <v>168</v>
      </c>
      <c r="AU725" s="245" t="s">
        <v>82</v>
      </c>
      <c r="AV725" s="14" t="s">
        <v>82</v>
      </c>
      <c r="AW725" s="14" t="s">
        <v>34</v>
      </c>
      <c r="AX725" s="14" t="s">
        <v>72</v>
      </c>
      <c r="AY725" s="245" t="s">
        <v>148</v>
      </c>
    </row>
    <row r="726" spans="1:51" s="15" customFormat="1" ht="12">
      <c r="A726" s="15"/>
      <c r="B726" s="246"/>
      <c r="C726" s="247"/>
      <c r="D726" s="226" t="s">
        <v>168</v>
      </c>
      <c r="E726" s="248" t="s">
        <v>19</v>
      </c>
      <c r="F726" s="249" t="s">
        <v>178</v>
      </c>
      <c r="G726" s="247"/>
      <c r="H726" s="250">
        <v>31.408</v>
      </c>
      <c r="I726" s="251"/>
      <c r="J726" s="247"/>
      <c r="K726" s="247"/>
      <c r="L726" s="252"/>
      <c r="M726" s="253"/>
      <c r="N726" s="254"/>
      <c r="O726" s="254"/>
      <c r="P726" s="254"/>
      <c r="Q726" s="254"/>
      <c r="R726" s="254"/>
      <c r="S726" s="254"/>
      <c r="T726" s="25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T726" s="256" t="s">
        <v>168</v>
      </c>
      <c r="AU726" s="256" t="s">
        <v>82</v>
      </c>
      <c r="AV726" s="15" t="s">
        <v>155</v>
      </c>
      <c r="AW726" s="15" t="s">
        <v>34</v>
      </c>
      <c r="AX726" s="15" t="s">
        <v>80</v>
      </c>
      <c r="AY726" s="256" t="s">
        <v>148</v>
      </c>
    </row>
    <row r="727" spans="1:65" s="2" customFormat="1" ht="21.75" customHeight="1">
      <c r="A727" s="40"/>
      <c r="B727" s="41"/>
      <c r="C727" s="206" t="s">
        <v>759</v>
      </c>
      <c r="D727" s="206" t="s">
        <v>150</v>
      </c>
      <c r="E727" s="207" t="s">
        <v>760</v>
      </c>
      <c r="F727" s="208" t="s">
        <v>761</v>
      </c>
      <c r="G727" s="209" t="s">
        <v>187</v>
      </c>
      <c r="H727" s="210">
        <v>0.507</v>
      </c>
      <c r="I727" s="211"/>
      <c r="J727" s="212">
        <f>ROUND(I727*H727,2)</f>
        <v>0</v>
      </c>
      <c r="K727" s="208" t="s">
        <v>154</v>
      </c>
      <c r="L727" s="46"/>
      <c r="M727" s="213" t="s">
        <v>19</v>
      </c>
      <c r="N727" s="214" t="s">
        <v>43</v>
      </c>
      <c r="O727" s="86"/>
      <c r="P727" s="215">
        <f>O727*H727</f>
        <v>0</v>
      </c>
      <c r="Q727" s="215">
        <v>0</v>
      </c>
      <c r="R727" s="215">
        <f>Q727*H727</f>
        <v>0</v>
      </c>
      <c r="S727" s="215">
        <v>0</v>
      </c>
      <c r="T727" s="216">
        <f>S727*H727</f>
        <v>0</v>
      </c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R727" s="217" t="s">
        <v>155</v>
      </c>
      <c r="AT727" s="217" t="s">
        <v>150</v>
      </c>
      <c r="AU727" s="217" t="s">
        <v>82</v>
      </c>
      <c r="AY727" s="19" t="s">
        <v>148</v>
      </c>
      <c r="BE727" s="218">
        <f>IF(N727="základní",J727,0)</f>
        <v>0</v>
      </c>
      <c r="BF727" s="218">
        <f>IF(N727="snížená",J727,0)</f>
        <v>0</v>
      </c>
      <c r="BG727" s="218">
        <f>IF(N727="zákl. přenesená",J727,0)</f>
        <v>0</v>
      </c>
      <c r="BH727" s="218">
        <f>IF(N727="sníž. přenesená",J727,0)</f>
        <v>0</v>
      </c>
      <c r="BI727" s="218">
        <f>IF(N727="nulová",J727,0)</f>
        <v>0</v>
      </c>
      <c r="BJ727" s="19" t="s">
        <v>80</v>
      </c>
      <c r="BK727" s="218">
        <f>ROUND(I727*H727,2)</f>
        <v>0</v>
      </c>
      <c r="BL727" s="19" t="s">
        <v>155</v>
      </c>
      <c r="BM727" s="217" t="s">
        <v>762</v>
      </c>
    </row>
    <row r="728" spans="1:47" s="2" customFormat="1" ht="12">
      <c r="A728" s="40"/>
      <c r="B728" s="41"/>
      <c r="C728" s="42"/>
      <c r="D728" s="219" t="s">
        <v>157</v>
      </c>
      <c r="E728" s="42"/>
      <c r="F728" s="220" t="s">
        <v>763</v>
      </c>
      <c r="G728" s="42"/>
      <c r="H728" s="42"/>
      <c r="I728" s="221"/>
      <c r="J728" s="42"/>
      <c r="K728" s="42"/>
      <c r="L728" s="46"/>
      <c r="M728" s="222"/>
      <c r="N728" s="223"/>
      <c r="O728" s="86"/>
      <c r="P728" s="86"/>
      <c r="Q728" s="86"/>
      <c r="R728" s="86"/>
      <c r="S728" s="86"/>
      <c r="T728" s="87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T728" s="19" t="s">
        <v>157</v>
      </c>
      <c r="AU728" s="19" t="s">
        <v>82</v>
      </c>
    </row>
    <row r="729" spans="1:51" s="14" customFormat="1" ht="12">
      <c r="A729" s="14"/>
      <c r="B729" s="235"/>
      <c r="C729" s="236"/>
      <c r="D729" s="226" t="s">
        <v>168</v>
      </c>
      <c r="E729" s="237" t="s">
        <v>19</v>
      </c>
      <c r="F729" s="238" t="s">
        <v>764</v>
      </c>
      <c r="G729" s="236"/>
      <c r="H729" s="239">
        <v>0.507</v>
      </c>
      <c r="I729" s="240"/>
      <c r="J729" s="236"/>
      <c r="K729" s="236"/>
      <c r="L729" s="241"/>
      <c r="M729" s="242"/>
      <c r="N729" s="243"/>
      <c r="O729" s="243"/>
      <c r="P729" s="243"/>
      <c r="Q729" s="243"/>
      <c r="R729" s="243"/>
      <c r="S729" s="243"/>
      <c r="T729" s="24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45" t="s">
        <v>168</v>
      </c>
      <c r="AU729" s="245" t="s">
        <v>82</v>
      </c>
      <c r="AV729" s="14" t="s">
        <v>82</v>
      </c>
      <c r="AW729" s="14" t="s">
        <v>34</v>
      </c>
      <c r="AX729" s="14" t="s">
        <v>80</v>
      </c>
      <c r="AY729" s="245" t="s">
        <v>148</v>
      </c>
    </row>
    <row r="730" spans="1:65" s="2" customFormat="1" ht="16.5" customHeight="1">
      <c r="A730" s="40"/>
      <c r="B730" s="41"/>
      <c r="C730" s="206" t="s">
        <v>765</v>
      </c>
      <c r="D730" s="206" t="s">
        <v>150</v>
      </c>
      <c r="E730" s="207" t="s">
        <v>766</v>
      </c>
      <c r="F730" s="208" t="s">
        <v>767</v>
      </c>
      <c r="G730" s="209" t="s">
        <v>346</v>
      </c>
      <c r="H730" s="210">
        <v>0.975</v>
      </c>
      <c r="I730" s="211"/>
      <c r="J730" s="212">
        <f>ROUND(I730*H730,2)</f>
        <v>0</v>
      </c>
      <c r="K730" s="208" t="s">
        <v>154</v>
      </c>
      <c r="L730" s="46"/>
      <c r="M730" s="213" t="s">
        <v>19</v>
      </c>
      <c r="N730" s="214" t="s">
        <v>43</v>
      </c>
      <c r="O730" s="86"/>
      <c r="P730" s="215">
        <f>O730*H730</f>
        <v>0</v>
      </c>
      <c r="Q730" s="215">
        <v>1.06277</v>
      </c>
      <c r="R730" s="215">
        <f>Q730*H730</f>
        <v>1.03620075</v>
      </c>
      <c r="S730" s="215">
        <v>0</v>
      </c>
      <c r="T730" s="216">
        <f>S730*H730</f>
        <v>0</v>
      </c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R730" s="217" t="s">
        <v>155</v>
      </c>
      <c r="AT730" s="217" t="s">
        <v>150</v>
      </c>
      <c r="AU730" s="217" t="s">
        <v>82</v>
      </c>
      <c r="AY730" s="19" t="s">
        <v>148</v>
      </c>
      <c r="BE730" s="218">
        <f>IF(N730="základní",J730,0)</f>
        <v>0</v>
      </c>
      <c r="BF730" s="218">
        <f>IF(N730="snížená",J730,0)</f>
        <v>0</v>
      </c>
      <c r="BG730" s="218">
        <f>IF(N730="zákl. přenesená",J730,0)</f>
        <v>0</v>
      </c>
      <c r="BH730" s="218">
        <f>IF(N730="sníž. přenesená",J730,0)</f>
        <v>0</v>
      </c>
      <c r="BI730" s="218">
        <f>IF(N730="nulová",J730,0)</f>
        <v>0</v>
      </c>
      <c r="BJ730" s="19" t="s">
        <v>80</v>
      </c>
      <c r="BK730" s="218">
        <f>ROUND(I730*H730,2)</f>
        <v>0</v>
      </c>
      <c r="BL730" s="19" t="s">
        <v>155</v>
      </c>
      <c r="BM730" s="217" t="s">
        <v>768</v>
      </c>
    </row>
    <row r="731" spans="1:47" s="2" customFormat="1" ht="12">
      <c r="A731" s="40"/>
      <c r="B731" s="41"/>
      <c r="C731" s="42"/>
      <c r="D731" s="219" t="s">
        <v>157</v>
      </c>
      <c r="E731" s="42"/>
      <c r="F731" s="220" t="s">
        <v>769</v>
      </c>
      <c r="G731" s="42"/>
      <c r="H731" s="42"/>
      <c r="I731" s="221"/>
      <c r="J731" s="42"/>
      <c r="K731" s="42"/>
      <c r="L731" s="46"/>
      <c r="M731" s="222"/>
      <c r="N731" s="223"/>
      <c r="O731" s="86"/>
      <c r="P731" s="86"/>
      <c r="Q731" s="86"/>
      <c r="R731" s="86"/>
      <c r="S731" s="86"/>
      <c r="T731" s="87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T731" s="19" t="s">
        <v>157</v>
      </c>
      <c r="AU731" s="19" t="s">
        <v>82</v>
      </c>
    </row>
    <row r="732" spans="1:51" s="13" customFormat="1" ht="12">
      <c r="A732" s="13"/>
      <c r="B732" s="224"/>
      <c r="C732" s="225"/>
      <c r="D732" s="226" t="s">
        <v>168</v>
      </c>
      <c r="E732" s="227" t="s">
        <v>19</v>
      </c>
      <c r="F732" s="228" t="s">
        <v>595</v>
      </c>
      <c r="G732" s="225"/>
      <c r="H732" s="227" t="s">
        <v>19</v>
      </c>
      <c r="I732" s="229"/>
      <c r="J732" s="225"/>
      <c r="K732" s="225"/>
      <c r="L732" s="230"/>
      <c r="M732" s="231"/>
      <c r="N732" s="232"/>
      <c r="O732" s="232"/>
      <c r="P732" s="232"/>
      <c r="Q732" s="232"/>
      <c r="R732" s="232"/>
      <c r="S732" s="232"/>
      <c r="T732" s="23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34" t="s">
        <v>168</v>
      </c>
      <c r="AU732" s="234" t="s">
        <v>82</v>
      </c>
      <c r="AV732" s="13" t="s">
        <v>80</v>
      </c>
      <c r="AW732" s="13" t="s">
        <v>34</v>
      </c>
      <c r="AX732" s="13" t="s">
        <v>72</v>
      </c>
      <c r="AY732" s="234" t="s">
        <v>148</v>
      </c>
    </row>
    <row r="733" spans="1:51" s="14" customFormat="1" ht="12">
      <c r="A733" s="14"/>
      <c r="B733" s="235"/>
      <c r="C733" s="236"/>
      <c r="D733" s="226" t="s">
        <v>168</v>
      </c>
      <c r="E733" s="237" t="s">
        <v>19</v>
      </c>
      <c r="F733" s="238" t="s">
        <v>770</v>
      </c>
      <c r="G733" s="236"/>
      <c r="H733" s="239">
        <v>0.69</v>
      </c>
      <c r="I733" s="240"/>
      <c r="J733" s="236"/>
      <c r="K733" s="236"/>
      <c r="L733" s="241"/>
      <c r="M733" s="242"/>
      <c r="N733" s="243"/>
      <c r="O733" s="243"/>
      <c r="P733" s="243"/>
      <c r="Q733" s="243"/>
      <c r="R733" s="243"/>
      <c r="S733" s="243"/>
      <c r="T733" s="24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45" t="s">
        <v>168</v>
      </c>
      <c r="AU733" s="245" t="s">
        <v>82</v>
      </c>
      <c r="AV733" s="14" t="s">
        <v>82</v>
      </c>
      <c r="AW733" s="14" t="s">
        <v>34</v>
      </c>
      <c r="AX733" s="14" t="s">
        <v>72</v>
      </c>
      <c r="AY733" s="245" t="s">
        <v>148</v>
      </c>
    </row>
    <row r="734" spans="1:51" s="14" customFormat="1" ht="12">
      <c r="A734" s="14"/>
      <c r="B734" s="235"/>
      <c r="C734" s="236"/>
      <c r="D734" s="226" t="s">
        <v>168</v>
      </c>
      <c r="E734" s="237" t="s">
        <v>19</v>
      </c>
      <c r="F734" s="238" t="s">
        <v>771</v>
      </c>
      <c r="G734" s="236"/>
      <c r="H734" s="239">
        <v>0.247</v>
      </c>
      <c r="I734" s="240"/>
      <c r="J734" s="236"/>
      <c r="K734" s="236"/>
      <c r="L734" s="241"/>
      <c r="M734" s="242"/>
      <c r="N734" s="243"/>
      <c r="O734" s="243"/>
      <c r="P734" s="243"/>
      <c r="Q734" s="243"/>
      <c r="R734" s="243"/>
      <c r="S734" s="243"/>
      <c r="T734" s="24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45" t="s">
        <v>168</v>
      </c>
      <c r="AU734" s="245" t="s">
        <v>82</v>
      </c>
      <c r="AV734" s="14" t="s">
        <v>82</v>
      </c>
      <c r="AW734" s="14" t="s">
        <v>34</v>
      </c>
      <c r="AX734" s="14" t="s">
        <v>72</v>
      </c>
      <c r="AY734" s="245" t="s">
        <v>148</v>
      </c>
    </row>
    <row r="735" spans="1:51" s="14" customFormat="1" ht="12">
      <c r="A735" s="14"/>
      <c r="B735" s="235"/>
      <c r="C735" s="236"/>
      <c r="D735" s="226" t="s">
        <v>168</v>
      </c>
      <c r="E735" s="237" t="s">
        <v>19</v>
      </c>
      <c r="F735" s="238" t="s">
        <v>772</v>
      </c>
      <c r="G735" s="236"/>
      <c r="H735" s="239">
        <v>0.038</v>
      </c>
      <c r="I735" s="240"/>
      <c r="J735" s="236"/>
      <c r="K735" s="236"/>
      <c r="L735" s="241"/>
      <c r="M735" s="242"/>
      <c r="N735" s="243"/>
      <c r="O735" s="243"/>
      <c r="P735" s="243"/>
      <c r="Q735" s="243"/>
      <c r="R735" s="243"/>
      <c r="S735" s="243"/>
      <c r="T735" s="24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45" t="s">
        <v>168</v>
      </c>
      <c r="AU735" s="245" t="s">
        <v>82</v>
      </c>
      <c r="AV735" s="14" t="s">
        <v>82</v>
      </c>
      <c r="AW735" s="14" t="s">
        <v>34</v>
      </c>
      <c r="AX735" s="14" t="s">
        <v>72</v>
      </c>
      <c r="AY735" s="245" t="s">
        <v>148</v>
      </c>
    </row>
    <row r="736" spans="1:51" s="15" customFormat="1" ht="12">
      <c r="A736" s="15"/>
      <c r="B736" s="246"/>
      <c r="C736" s="247"/>
      <c r="D736" s="226" t="s">
        <v>168</v>
      </c>
      <c r="E736" s="248" t="s">
        <v>19</v>
      </c>
      <c r="F736" s="249" t="s">
        <v>178</v>
      </c>
      <c r="G736" s="247"/>
      <c r="H736" s="250">
        <v>0.975</v>
      </c>
      <c r="I736" s="251"/>
      <c r="J736" s="247"/>
      <c r="K736" s="247"/>
      <c r="L736" s="252"/>
      <c r="M736" s="253"/>
      <c r="N736" s="254"/>
      <c r="O736" s="254"/>
      <c r="P736" s="254"/>
      <c r="Q736" s="254"/>
      <c r="R736" s="254"/>
      <c r="S736" s="254"/>
      <c r="T736" s="25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T736" s="256" t="s">
        <v>168</v>
      </c>
      <c r="AU736" s="256" t="s">
        <v>82</v>
      </c>
      <c r="AV736" s="15" t="s">
        <v>155</v>
      </c>
      <c r="AW736" s="15" t="s">
        <v>34</v>
      </c>
      <c r="AX736" s="15" t="s">
        <v>80</v>
      </c>
      <c r="AY736" s="256" t="s">
        <v>148</v>
      </c>
    </row>
    <row r="737" spans="1:65" s="2" customFormat="1" ht="24.15" customHeight="1">
      <c r="A737" s="40"/>
      <c r="B737" s="41"/>
      <c r="C737" s="206" t="s">
        <v>773</v>
      </c>
      <c r="D737" s="206" t="s">
        <v>150</v>
      </c>
      <c r="E737" s="207" t="s">
        <v>774</v>
      </c>
      <c r="F737" s="208" t="s">
        <v>775</v>
      </c>
      <c r="G737" s="209" t="s">
        <v>173</v>
      </c>
      <c r="H737" s="210">
        <v>122.22</v>
      </c>
      <c r="I737" s="211"/>
      <c r="J737" s="212">
        <f>ROUND(I737*H737,2)</f>
        <v>0</v>
      </c>
      <c r="K737" s="208" t="s">
        <v>154</v>
      </c>
      <c r="L737" s="46"/>
      <c r="M737" s="213" t="s">
        <v>19</v>
      </c>
      <c r="N737" s="214" t="s">
        <v>43</v>
      </c>
      <c r="O737" s="86"/>
      <c r="P737" s="215">
        <f>O737*H737</f>
        <v>0</v>
      </c>
      <c r="Q737" s="215">
        <v>0.12895</v>
      </c>
      <c r="R737" s="215">
        <f>Q737*H737</f>
        <v>15.760269000000001</v>
      </c>
      <c r="S737" s="215">
        <v>0</v>
      </c>
      <c r="T737" s="216">
        <f>S737*H737</f>
        <v>0</v>
      </c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R737" s="217" t="s">
        <v>155</v>
      </c>
      <c r="AT737" s="217" t="s">
        <v>150</v>
      </c>
      <c r="AU737" s="217" t="s">
        <v>82</v>
      </c>
      <c r="AY737" s="19" t="s">
        <v>148</v>
      </c>
      <c r="BE737" s="218">
        <f>IF(N737="základní",J737,0)</f>
        <v>0</v>
      </c>
      <c r="BF737" s="218">
        <f>IF(N737="snížená",J737,0)</f>
        <v>0</v>
      </c>
      <c r="BG737" s="218">
        <f>IF(N737="zákl. přenesená",J737,0)</f>
        <v>0</v>
      </c>
      <c r="BH737" s="218">
        <f>IF(N737="sníž. přenesená",J737,0)</f>
        <v>0</v>
      </c>
      <c r="BI737" s="218">
        <f>IF(N737="nulová",J737,0)</f>
        <v>0</v>
      </c>
      <c r="BJ737" s="19" t="s">
        <v>80</v>
      </c>
      <c r="BK737" s="218">
        <f>ROUND(I737*H737,2)</f>
        <v>0</v>
      </c>
      <c r="BL737" s="19" t="s">
        <v>155</v>
      </c>
      <c r="BM737" s="217" t="s">
        <v>776</v>
      </c>
    </row>
    <row r="738" spans="1:47" s="2" customFormat="1" ht="12">
      <c r="A738" s="40"/>
      <c r="B738" s="41"/>
      <c r="C738" s="42"/>
      <c r="D738" s="219" t="s">
        <v>157</v>
      </c>
      <c r="E738" s="42"/>
      <c r="F738" s="220" t="s">
        <v>777</v>
      </c>
      <c r="G738" s="42"/>
      <c r="H738" s="42"/>
      <c r="I738" s="221"/>
      <c r="J738" s="42"/>
      <c r="K738" s="42"/>
      <c r="L738" s="46"/>
      <c r="M738" s="222"/>
      <c r="N738" s="223"/>
      <c r="O738" s="86"/>
      <c r="P738" s="86"/>
      <c r="Q738" s="86"/>
      <c r="R738" s="86"/>
      <c r="S738" s="86"/>
      <c r="T738" s="87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T738" s="19" t="s">
        <v>157</v>
      </c>
      <c r="AU738" s="19" t="s">
        <v>82</v>
      </c>
    </row>
    <row r="739" spans="1:51" s="14" customFormat="1" ht="12">
      <c r="A739" s="14"/>
      <c r="B739" s="235"/>
      <c r="C739" s="236"/>
      <c r="D739" s="226" t="s">
        <v>168</v>
      </c>
      <c r="E739" s="237" t="s">
        <v>19</v>
      </c>
      <c r="F739" s="238" t="s">
        <v>778</v>
      </c>
      <c r="G739" s="236"/>
      <c r="H739" s="239">
        <v>122.22</v>
      </c>
      <c r="I739" s="240"/>
      <c r="J739" s="236"/>
      <c r="K739" s="236"/>
      <c r="L739" s="241"/>
      <c r="M739" s="242"/>
      <c r="N739" s="243"/>
      <c r="O739" s="243"/>
      <c r="P739" s="243"/>
      <c r="Q739" s="243"/>
      <c r="R739" s="243"/>
      <c r="S739" s="243"/>
      <c r="T739" s="24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45" t="s">
        <v>168</v>
      </c>
      <c r="AU739" s="245" t="s">
        <v>82</v>
      </c>
      <c r="AV739" s="14" t="s">
        <v>82</v>
      </c>
      <c r="AW739" s="14" t="s">
        <v>34</v>
      </c>
      <c r="AX739" s="14" t="s">
        <v>80</v>
      </c>
      <c r="AY739" s="245" t="s">
        <v>148</v>
      </c>
    </row>
    <row r="740" spans="1:65" s="2" customFormat="1" ht="24.15" customHeight="1">
      <c r="A740" s="40"/>
      <c r="B740" s="41"/>
      <c r="C740" s="206" t="s">
        <v>779</v>
      </c>
      <c r="D740" s="206" t="s">
        <v>150</v>
      </c>
      <c r="E740" s="207" t="s">
        <v>780</v>
      </c>
      <c r="F740" s="208" t="s">
        <v>781</v>
      </c>
      <c r="G740" s="209" t="s">
        <v>153</v>
      </c>
      <c r="H740" s="210">
        <v>15</v>
      </c>
      <c r="I740" s="211"/>
      <c r="J740" s="212">
        <f>ROUND(I740*H740,2)</f>
        <v>0</v>
      </c>
      <c r="K740" s="208" t="s">
        <v>154</v>
      </c>
      <c r="L740" s="46"/>
      <c r="M740" s="213" t="s">
        <v>19</v>
      </c>
      <c r="N740" s="214" t="s">
        <v>43</v>
      </c>
      <c r="O740" s="86"/>
      <c r="P740" s="215">
        <f>O740*H740</f>
        <v>0</v>
      </c>
      <c r="Q740" s="215">
        <v>0.01777</v>
      </c>
      <c r="R740" s="215">
        <f>Q740*H740</f>
        <v>0.26655</v>
      </c>
      <c r="S740" s="215">
        <v>0</v>
      </c>
      <c r="T740" s="216">
        <f>S740*H740</f>
        <v>0</v>
      </c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R740" s="217" t="s">
        <v>155</v>
      </c>
      <c r="AT740" s="217" t="s">
        <v>150</v>
      </c>
      <c r="AU740" s="217" t="s">
        <v>82</v>
      </c>
      <c r="AY740" s="19" t="s">
        <v>148</v>
      </c>
      <c r="BE740" s="218">
        <f>IF(N740="základní",J740,0)</f>
        <v>0</v>
      </c>
      <c r="BF740" s="218">
        <f>IF(N740="snížená",J740,0)</f>
        <v>0</v>
      </c>
      <c r="BG740" s="218">
        <f>IF(N740="zákl. přenesená",J740,0)</f>
        <v>0</v>
      </c>
      <c r="BH740" s="218">
        <f>IF(N740="sníž. přenesená",J740,0)</f>
        <v>0</v>
      </c>
      <c r="BI740" s="218">
        <f>IF(N740="nulová",J740,0)</f>
        <v>0</v>
      </c>
      <c r="BJ740" s="19" t="s">
        <v>80</v>
      </c>
      <c r="BK740" s="218">
        <f>ROUND(I740*H740,2)</f>
        <v>0</v>
      </c>
      <c r="BL740" s="19" t="s">
        <v>155</v>
      </c>
      <c r="BM740" s="217" t="s">
        <v>782</v>
      </c>
    </row>
    <row r="741" spans="1:47" s="2" customFormat="1" ht="12">
      <c r="A741" s="40"/>
      <c r="B741" s="41"/>
      <c r="C741" s="42"/>
      <c r="D741" s="219" t="s">
        <v>157</v>
      </c>
      <c r="E741" s="42"/>
      <c r="F741" s="220" t="s">
        <v>783</v>
      </c>
      <c r="G741" s="42"/>
      <c r="H741" s="42"/>
      <c r="I741" s="221"/>
      <c r="J741" s="42"/>
      <c r="K741" s="42"/>
      <c r="L741" s="46"/>
      <c r="M741" s="222"/>
      <c r="N741" s="223"/>
      <c r="O741" s="86"/>
      <c r="P741" s="86"/>
      <c r="Q741" s="86"/>
      <c r="R741" s="86"/>
      <c r="S741" s="86"/>
      <c r="T741" s="87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T741" s="19" t="s">
        <v>157</v>
      </c>
      <c r="AU741" s="19" t="s">
        <v>82</v>
      </c>
    </row>
    <row r="742" spans="1:51" s="14" customFormat="1" ht="12">
      <c r="A742" s="14"/>
      <c r="B742" s="235"/>
      <c r="C742" s="236"/>
      <c r="D742" s="226" t="s">
        <v>168</v>
      </c>
      <c r="E742" s="237" t="s">
        <v>19</v>
      </c>
      <c r="F742" s="238" t="s">
        <v>784</v>
      </c>
      <c r="G742" s="236"/>
      <c r="H742" s="239">
        <v>15</v>
      </c>
      <c r="I742" s="240"/>
      <c r="J742" s="236"/>
      <c r="K742" s="236"/>
      <c r="L742" s="241"/>
      <c r="M742" s="242"/>
      <c r="N742" s="243"/>
      <c r="O742" s="243"/>
      <c r="P742" s="243"/>
      <c r="Q742" s="243"/>
      <c r="R742" s="243"/>
      <c r="S742" s="243"/>
      <c r="T742" s="24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45" t="s">
        <v>168</v>
      </c>
      <c r="AU742" s="245" t="s">
        <v>82</v>
      </c>
      <c r="AV742" s="14" t="s">
        <v>82</v>
      </c>
      <c r="AW742" s="14" t="s">
        <v>34</v>
      </c>
      <c r="AX742" s="14" t="s">
        <v>80</v>
      </c>
      <c r="AY742" s="245" t="s">
        <v>148</v>
      </c>
    </row>
    <row r="743" spans="1:65" s="2" customFormat="1" ht="16.5" customHeight="1">
      <c r="A743" s="40"/>
      <c r="B743" s="41"/>
      <c r="C743" s="268" t="s">
        <v>785</v>
      </c>
      <c r="D743" s="268" t="s">
        <v>279</v>
      </c>
      <c r="E743" s="269" t="s">
        <v>786</v>
      </c>
      <c r="F743" s="270" t="s">
        <v>787</v>
      </c>
      <c r="G743" s="271" t="s">
        <v>153</v>
      </c>
      <c r="H743" s="272">
        <v>7</v>
      </c>
      <c r="I743" s="273"/>
      <c r="J743" s="274">
        <f>ROUND(I743*H743,2)</f>
        <v>0</v>
      </c>
      <c r="K743" s="270" t="s">
        <v>154</v>
      </c>
      <c r="L743" s="275"/>
      <c r="M743" s="276" t="s">
        <v>19</v>
      </c>
      <c r="N743" s="277" t="s">
        <v>43</v>
      </c>
      <c r="O743" s="86"/>
      <c r="P743" s="215">
        <f>O743*H743</f>
        <v>0</v>
      </c>
      <c r="Q743" s="215">
        <v>0.01489</v>
      </c>
      <c r="R743" s="215">
        <f>Q743*H743</f>
        <v>0.10423</v>
      </c>
      <c r="S743" s="215">
        <v>0</v>
      </c>
      <c r="T743" s="216">
        <f>S743*H743</f>
        <v>0</v>
      </c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R743" s="217" t="s">
        <v>205</v>
      </c>
      <c r="AT743" s="217" t="s">
        <v>279</v>
      </c>
      <c r="AU743" s="217" t="s">
        <v>82</v>
      </c>
      <c r="AY743" s="19" t="s">
        <v>148</v>
      </c>
      <c r="BE743" s="218">
        <f>IF(N743="základní",J743,0)</f>
        <v>0</v>
      </c>
      <c r="BF743" s="218">
        <f>IF(N743="snížená",J743,0)</f>
        <v>0</v>
      </c>
      <c r="BG743" s="218">
        <f>IF(N743="zákl. přenesená",J743,0)</f>
        <v>0</v>
      </c>
      <c r="BH743" s="218">
        <f>IF(N743="sníž. přenesená",J743,0)</f>
        <v>0</v>
      </c>
      <c r="BI743" s="218">
        <f>IF(N743="nulová",J743,0)</f>
        <v>0</v>
      </c>
      <c r="BJ743" s="19" t="s">
        <v>80</v>
      </c>
      <c r="BK743" s="218">
        <f>ROUND(I743*H743,2)</f>
        <v>0</v>
      </c>
      <c r="BL743" s="19" t="s">
        <v>155</v>
      </c>
      <c r="BM743" s="217" t="s">
        <v>788</v>
      </c>
    </row>
    <row r="744" spans="1:51" s="14" customFormat="1" ht="12">
      <c r="A744" s="14"/>
      <c r="B744" s="235"/>
      <c r="C744" s="236"/>
      <c r="D744" s="226" t="s">
        <v>168</v>
      </c>
      <c r="E744" s="237" t="s">
        <v>19</v>
      </c>
      <c r="F744" s="238" t="s">
        <v>789</v>
      </c>
      <c r="G744" s="236"/>
      <c r="H744" s="239">
        <v>7</v>
      </c>
      <c r="I744" s="240"/>
      <c r="J744" s="236"/>
      <c r="K744" s="236"/>
      <c r="L744" s="241"/>
      <c r="M744" s="242"/>
      <c r="N744" s="243"/>
      <c r="O744" s="243"/>
      <c r="P744" s="243"/>
      <c r="Q744" s="243"/>
      <c r="R744" s="243"/>
      <c r="S744" s="243"/>
      <c r="T744" s="24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45" t="s">
        <v>168</v>
      </c>
      <c r="AU744" s="245" t="s">
        <v>82</v>
      </c>
      <c r="AV744" s="14" t="s">
        <v>82</v>
      </c>
      <c r="AW744" s="14" t="s">
        <v>34</v>
      </c>
      <c r="AX744" s="14" t="s">
        <v>80</v>
      </c>
      <c r="AY744" s="245" t="s">
        <v>148</v>
      </c>
    </row>
    <row r="745" spans="1:65" s="2" customFormat="1" ht="16.5" customHeight="1">
      <c r="A745" s="40"/>
      <c r="B745" s="41"/>
      <c r="C745" s="268" t="s">
        <v>790</v>
      </c>
      <c r="D745" s="268" t="s">
        <v>279</v>
      </c>
      <c r="E745" s="269" t="s">
        <v>791</v>
      </c>
      <c r="F745" s="270" t="s">
        <v>792</v>
      </c>
      <c r="G745" s="271" t="s">
        <v>153</v>
      </c>
      <c r="H745" s="272">
        <v>6</v>
      </c>
      <c r="I745" s="273"/>
      <c r="J745" s="274">
        <f>ROUND(I745*H745,2)</f>
        <v>0</v>
      </c>
      <c r="K745" s="270" t="s">
        <v>154</v>
      </c>
      <c r="L745" s="275"/>
      <c r="M745" s="276" t="s">
        <v>19</v>
      </c>
      <c r="N745" s="277" t="s">
        <v>43</v>
      </c>
      <c r="O745" s="86"/>
      <c r="P745" s="215">
        <f>O745*H745</f>
        <v>0</v>
      </c>
      <c r="Q745" s="215">
        <v>0.01521</v>
      </c>
      <c r="R745" s="215">
        <f>Q745*H745</f>
        <v>0.09126</v>
      </c>
      <c r="S745" s="215">
        <v>0</v>
      </c>
      <c r="T745" s="216">
        <f>S745*H745</f>
        <v>0</v>
      </c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R745" s="217" t="s">
        <v>205</v>
      </c>
      <c r="AT745" s="217" t="s">
        <v>279</v>
      </c>
      <c r="AU745" s="217" t="s">
        <v>82</v>
      </c>
      <c r="AY745" s="19" t="s">
        <v>148</v>
      </c>
      <c r="BE745" s="218">
        <f>IF(N745="základní",J745,0)</f>
        <v>0</v>
      </c>
      <c r="BF745" s="218">
        <f>IF(N745="snížená",J745,0)</f>
        <v>0</v>
      </c>
      <c r="BG745" s="218">
        <f>IF(N745="zákl. přenesená",J745,0)</f>
        <v>0</v>
      </c>
      <c r="BH745" s="218">
        <f>IF(N745="sníž. přenesená",J745,0)</f>
        <v>0</v>
      </c>
      <c r="BI745" s="218">
        <f>IF(N745="nulová",J745,0)</f>
        <v>0</v>
      </c>
      <c r="BJ745" s="19" t="s">
        <v>80</v>
      </c>
      <c r="BK745" s="218">
        <f>ROUND(I745*H745,2)</f>
        <v>0</v>
      </c>
      <c r="BL745" s="19" t="s">
        <v>155</v>
      </c>
      <c r="BM745" s="217" t="s">
        <v>793</v>
      </c>
    </row>
    <row r="746" spans="1:51" s="14" customFormat="1" ht="12">
      <c r="A746" s="14"/>
      <c r="B746" s="235"/>
      <c r="C746" s="236"/>
      <c r="D746" s="226" t="s">
        <v>168</v>
      </c>
      <c r="E746" s="237" t="s">
        <v>19</v>
      </c>
      <c r="F746" s="238" t="s">
        <v>794</v>
      </c>
      <c r="G746" s="236"/>
      <c r="H746" s="239">
        <v>6</v>
      </c>
      <c r="I746" s="240"/>
      <c r="J746" s="236"/>
      <c r="K746" s="236"/>
      <c r="L746" s="241"/>
      <c r="M746" s="242"/>
      <c r="N746" s="243"/>
      <c r="O746" s="243"/>
      <c r="P746" s="243"/>
      <c r="Q746" s="243"/>
      <c r="R746" s="243"/>
      <c r="S746" s="243"/>
      <c r="T746" s="24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45" t="s">
        <v>168</v>
      </c>
      <c r="AU746" s="245" t="s">
        <v>82</v>
      </c>
      <c r="AV746" s="14" t="s">
        <v>82</v>
      </c>
      <c r="AW746" s="14" t="s">
        <v>34</v>
      </c>
      <c r="AX746" s="14" t="s">
        <v>80</v>
      </c>
      <c r="AY746" s="245" t="s">
        <v>148</v>
      </c>
    </row>
    <row r="747" spans="1:65" s="2" customFormat="1" ht="16.5" customHeight="1">
      <c r="A747" s="40"/>
      <c r="B747" s="41"/>
      <c r="C747" s="268" t="s">
        <v>795</v>
      </c>
      <c r="D747" s="268" t="s">
        <v>279</v>
      </c>
      <c r="E747" s="269" t="s">
        <v>796</v>
      </c>
      <c r="F747" s="270" t="s">
        <v>797</v>
      </c>
      <c r="G747" s="271" t="s">
        <v>153</v>
      </c>
      <c r="H747" s="272">
        <v>1</v>
      </c>
      <c r="I747" s="273"/>
      <c r="J747" s="274">
        <f>ROUND(I747*H747,2)</f>
        <v>0</v>
      </c>
      <c r="K747" s="270" t="s">
        <v>154</v>
      </c>
      <c r="L747" s="275"/>
      <c r="M747" s="276" t="s">
        <v>19</v>
      </c>
      <c r="N747" s="277" t="s">
        <v>43</v>
      </c>
      <c r="O747" s="86"/>
      <c r="P747" s="215">
        <f>O747*H747</f>
        <v>0</v>
      </c>
      <c r="Q747" s="215">
        <v>0.01553</v>
      </c>
      <c r="R747" s="215">
        <f>Q747*H747</f>
        <v>0.01553</v>
      </c>
      <c r="S747" s="215">
        <v>0</v>
      </c>
      <c r="T747" s="216">
        <f>S747*H747</f>
        <v>0</v>
      </c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R747" s="217" t="s">
        <v>205</v>
      </c>
      <c r="AT747" s="217" t="s">
        <v>279</v>
      </c>
      <c r="AU747" s="217" t="s">
        <v>82</v>
      </c>
      <c r="AY747" s="19" t="s">
        <v>148</v>
      </c>
      <c r="BE747" s="218">
        <f>IF(N747="základní",J747,0)</f>
        <v>0</v>
      </c>
      <c r="BF747" s="218">
        <f>IF(N747="snížená",J747,0)</f>
        <v>0</v>
      </c>
      <c r="BG747" s="218">
        <f>IF(N747="zákl. přenesená",J747,0)</f>
        <v>0</v>
      </c>
      <c r="BH747" s="218">
        <f>IF(N747="sníž. přenesená",J747,0)</f>
        <v>0</v>
      </c>
      <c r="BI747" s="218">
        <f>IF(N747="nulová",J747,0)</f>
        <v>0</v>
      </c>
      <c r="BJ747" s="19" t="s">
        <v>80</v>
      </c>
      <c r="BK747" s="218">
        <f>ROUND(I747*H747,2)</f>
        <v>0</v>
      </c>
      <c r="BL747" s="19" t="s">
        <v>155</v>
      </c>
      <c r="BM747" s="217" t="s">
        <v>798</v>
      </c>
    </row>
    <row r="748" spans="1:51" s="14" customFormat="1" ht="12">
      <c r="A748" s="14"/>
      <c r="B748" s="235"/>
      <c r="C748" s="236"/>
      <c r="D748" s="226" t="s">
        <v>168</v>
      </c>
      <c r="E748" s="237" t="s">
        <v>19</v>
      </c>
      <c r="F748" s="238" t="s">
        <v>799</v>
      </c>
      <c r="G748" s="236"/>
      <c r="H748" s="239">
        <v>1</v>
      </c>
      <c r="I748" s="240"/>
      <c r="J748" s="236"/>
      <c r="K748" s="236"/>
      <c r="L748" s="241"/>
      <c r="M748" s="242"/>
      <c r="N748" s="243"/>
      <c r="O748" s="243"/>
      <c r="P748" s="243"/>
      <c r="Q748" s="243"/>
      <c r="R748" s="243"/>
      <c r="S748" s="243"/>
      <c r="T748" s="24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45" t="s">
        <v>168</v>
      </c>
      <c r="AU748" s="245" t="s">
        <v>82</v>
      </c>
      <c r="AV748" s="14" t="s">
        <v>82</v>
      </c>
      <c r="AW748" s="14" t="s">
        <v>34</v>
      </c>
      <c r="AX748" s="14" t="s">
        <v>80</v>
      </c>
      <c r="AY748" s="245" t="s">
        <v>148</v>
      </c>
    </row>
    <row r="749" spans="1:65" s="2" customFormat="1" ht="16.5" customHeight="1">
      <c r="A749" s="40"/>
      <c r="B749" s="41"/>
      <c r="C749" s="268" t="s">
        <v>800</v>
      </c>
      <c r="D749" s="268" t="s">
        <v>279</v>
      </c>
      <c r="E749" s="269" t="s">
        <v>801</v>
      </c>
      <c r="F749" s="270" t="s">
        <v>802</v>
      </c>
      <c r="G749" s="271" t="s">
        <v>153</v>
      </c>
      <c r="H749" s="272">
        <v>1</v>
      </c>
      <c r="I749" s="273"/>
      <c r="J749" s="274">
        <f>ROUND(I749*H749,2)</f>
        <v>0</v>
      </c>
      <c r="K749" s="270" t="s">
        <v>19</v>
      </c>
      <c r="L749" s="275"/>
      <c r="M749" s="276" t="s">
        <v>19</v>
      </c>
      <c r="N749" s="277" t="s">
        <v>43</v>
      </c>
      <c r="O749" s="86"/>
      <c r="P749" s="215">
        <f>O749*H749</f>
        <v>0</v>
      </c>
      <c r="Q749" s="215">
        <v>0.01624</v>
      </c>
      <c r="R749" s="215">
        <f>Q749*H749</f>
        <v>0.01624</v>
      </c>
      <c r="S749" s="215">
        <v>0</v>
      </c>
      <c r="T749" s="216">
        <f>S749*H749</f>
        <v>0</v>
      </c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R749" s="217" t="s">
        <v>205</v>
      </c>
      <c r="AT749" s="217" t="s">
        <v>279</v>
      </c>
      <c r="AU749" s="217" t="s">
        <v>82</v>
      </c>
      <c r="AY749" s="19" t="s">
        <v>148</v>
      </c>
      <c r="BE749" s="218">
        <f>IF(N749="základní",J749,0)</f>
        <v>0</v>
      </c>
      <c r="BF749" s="218">
        <f>IF(N749="snížená",J749,0)</f>
        <v>0</v>
      </c>
      <c r="BG749" s="218">
        <f>IF(N749="zákl. přenesená",J749,0)</f>
        <v>0</v>
      </c>
      <c r="BH749" s="218">
        <f>IF(N749="sníž. přenesená",J749,0)</f>
        <v>0</v>
      </c>
      <c r="BI749" s="218">
        <f>IF(N749="nulová",J749,0)</f>
        <v>0</v>
      </c>
      <c r="BJ749" s="19" t="s">
        <v>80</v>
      </c>
      <c r="BK749" s="218">
        <f>ROUND(I749*H749,2)</f>
        <v>0</v>
      </c>
      <c r="BL749" s="19" t="s">
        <v>155</v>
      </c>
      <c r="BM749" s="217" t="s">
        <v>803</v>
      </c>
    </row>
    <row r="750" spans="1:51" s="14" customFormat="1" ht="12">
      <c r="A750" s="14"/>
      <c r="B750" s="235"/>
      <c r="C750" s="236"/>
      <c r="D750" s="226" t="s">
        <v>168</v>
      </c>
      <c r="E750" s="237" t="s">
        <v>19</v>
      </c>
      <c r="F750" s="238" t="s">
        <v>804</v>
      </c>
      <c r="G750" s="236"/>
      <c r="H750" s="239">
        <v>1</v>
      </c>
      <c r="I750" s="240"/>
      <c r="J750" s="236"/>
      <c r="K750" s="236"/>
      <c r="L750" s="241"/>
      <c r="M750" s="242"/>
      <c r="N750" s="243"/>
      <c r="O750" s="243"/>
      <c r="P750" s="243"/>
      <c r="Q750" s="243"/>
      <c r="R750" s="243"/>
      <c r="S750" s="243"/>
      <c r="T750" s="24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45" t="s">
        <v>168</v>
      </c>
      <c r="AU750" s="245" t="s">
        <v>82</v>
      </c>
      <c r="AV750" s="14" t="s">
        <v>82</v>
      </c>
      <c r="AW750" s="14" t="s">
        <v>34</v>
      </c>
      <c r="AX750" s="14" t="s">
        <v>80</v>
      </c>
      <c r="AY750" s="245" t="s">
        <v>148</v>
      </c>
    </row>
    <row r="751" spans="1:65" s="2" customFormat="1" ht="16.5" customHeight="1">
      <c r="A751" s="40"/>
      <c r="B751" s="41"/>
      <c r="C751" s="206" t="s">
        <v>805</v>
      </c>
      <c r="D751" s="206" t="s">
        <v>150</v>
      </c>
      <c r="E751" s="207" t="s">
        <v>806</v>
      </c>
      <c r="F751" s="208" t="s">
        <v>807</v>
      </c>
      <c r="G751" s="209" t="s">
        <v>187</v>
      </c>
      <c r="H751" s="210">
        <v>11.616</v>
      </c>
      <c r="I751" s="211"/>
      <c r="J751" s="212">
        <f>ROUND(I751*H751,2)</f>
        <v>0</v>
      </c>
      <c r="K751" s="208" t="s">
        <v>19</v>
      </c>
      <c r="L751" s="46"/>
      <c r="M751" s="213" t="s">
        <v>19</v>
      </c>
      <c r="N751" s="214" t="s">
        <v>43</v>
      </c>
      <c r="O751" s="86"/>
      <c r="P751" s="215">
        <f>O751*H751</f>
        <v>0</v>
      </c>
      <c r="Q751" s="215">
        <v>2.25634</v>
      </c>
      <c r="R751" s="215">
        <f>Q751*H751</f>
        <v>26.209645439999996</v>
      </c>
      <c r="S751" s="215">
        <v>0</v>
      </c>
      <c r="T751" s="216">
        <f>S751*H751</f>
        <v>0</v>
      </c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R751" s="217" t="s">
        <v>155</v>
      </c>
      <c r="AT751" s="217" t="s">
        <v>150</v>
      </c>
      <c r="AU751" s="217" t="s">
        <v>82</v>
      </c>
      <c r="AY751" s="19" t="s">
        <v>148</v>
      </c>
      <c r="BE751" s="218">
        <f>IF(N751="základní",J751,0)</f>
        <v>0</v>
      </c>
      <c r="BF751" s="218">
        <f>IF(N751="snížená",J751,0)</f>
        <v>0</v>
      </c>
      <c r="BG751" s="218">
        <f>IF(N751="zákl. přenesená",J751,0)</f>
        <v>0</v>
      </c>
      <c r="BH751" s="218">
        <f>IF(N751="sníž. přenesená",J751,0)</f>
        <v>0</v>
      </c>
      <c r="BI751" s="218">
        <f>IF(N751="nulová",J751,0)</f>
        <v>0</v>
      </c>
      <c r="BJ751" s="19" t="s">
        <v>80</v>
      </c>
      <c r="BK751" s="218">
        <f>ROUND(I751*H751,2)</f>
        <v>0</v>
      </c>
      <c r="BL751" s="19" t="s">
        <v>155</v>
      </c>
      <c r="BM751" s="217" t="s">
        <v>808</v>
      </c>
    </row>
    <row r="752" spans="1:51" s="14" customFormat="1" ht="12">
      <c r="A752" s="14"/>
      <c r="B752" s="235"/>
      <c r="C752" s="236"/>
      <c r="D752" s="226" t="s">
        <v>168</v>
      </c>
      <c r="E752" s="237" t="s">
        <v>19</v>
      </c>
      <c r="F752" s="238" t="s">
        <v>809</v>
      </c>
      <c r="G752" s="236"/>
      <c r="H752" s="239">
        <v>11.616</v>
      </c>
      <c r="I752" s="240"/>
      <c r="J752" s="236"/>
      <c r="K752" s="236"/>
      <c r="L752" s="241"/>
      <c r="M752" s="242"/>
      <c r="N752" s="243"/>
      <c r="O752" s="243"/>
      <c r="P752" s="243"/>
      <c r="Q752" s="243"/>
      <c r="R752" s="243"/>
      <c r="S752" s="243"/>
      <c r="T752" s="24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45" t="s">
        <v>168</v>
      </c>
      <c r="AU752" s="245" t="s">
        <v>82</v>
      </c>
      <c r="AV752" s="14" t="s">
        <v>82</v>
      </c>
      <c r="AW752" s="14" t="s">
        <v>34</v>
      </c>
      <c r="AX752" s="14" t="s">
        <v>80</v>
      </c>
      <c r="AY752" s="245" t="s">
        <v>148</v>
      </c>
    </row>
    <row r="753" spans="1:63" s="12" customFormat="1" ht="22.8" customHeight="1">
      <c r="A753" s="12"/>
      <c r="B753" s="190"/>
      <c r="C753" s="191"/>
      <c r="D753" s="192" t="s">
        <v>71</v>
      </c>
      <c r="E753" s="204" t="s">
        <v>205</v>
      </c>
      <c r="F753" s="204" t="s">
        <v>810</v>
      </c>
      <c r="G753" s="191"/>
      <c r="H753" s="191"/>
      <c r="I753" s="194"/>
      <c r="J753" s="205">
        <f>BK753</f>
        <v>0</v>
      </c>
      <c r="K753" s="191"/>
      <c r="L753" s="196"/>
      <c r="M753" s="197"/>
      <c r="N753" s="198"/>
      <c r="O753" s="198"/>
      <c r="P753" s="199">
        <f>SUM(P754:P786)</f>
        <v>0</v>
      </c>
      <c r="Q753" s="198"/>
      <c r="R753" s="199">
        <f>SUM(R754:R786)</f>
        <v>3.660067</v>
      </c>
      <c r="S753" s="198"/>
      <c r="T753" s="200">
        <f>SUM(T754:T786)</f>
        <v>0</v>
      </c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R753" s="201" t="s">
        <v>80</v>
      </c>
      <c r="AT753" s="202" t="s">
        <v>71</v>
      </c>
      <c r="AU753" s="202" t="s">
        <v>80</v>
      </c>
      <c r="AY753" s="201" t="s">
        <v>148</v>
      </c>
      <c r="BK753" s="203">
        <f>SUM(BK754:BK786)</f>
        <v>0</v>
      </c>
    </row>
    <row r="754" spans="1:65" s="2" customFormat="1" ht="24.15" customHeight="1">
      <c r="A754" s="40"/>
      <c r="B754" s="41"/>
      <c r="C754" s="206" t="s">
        <v>811</v>
      </c>
      <c r="D754" s="206" t="s">
        <v>150</v>
      </c>
      <c r="E754" s="207" t="s">
        <v>812</v>
      </c>
      <c r="F754" s="208" t="s">
        <v>813</v>
      </c>
      <c r="G754" s="209" t="s">
        <v>173</v>
      </c>
      <c r="H754" s="210">
        <v>60</v>
      </c>
      <c r="I754" s="211"/>
      <c r="J754" s="212">
        <f>ROUND(I754*H754,2)</f>
        <v>0</v>
      </c>
      <c r="K754" s="208" t="s">
        <v>154</v>
      </c>
      <c r="L754" s="46"/>
      <c r="M754" s="213" t="s">
        <v>19</v>
      </c>
      <c r="N754" s="214" t="s">
        <v>43</v>
      </c>
      <c r="O754" s="86"/>
      <c r="P754" s="215">
        <f>O754*H754</f>
        <v>0</v>
      </c>
      <c r="Q754" s="215">
        <v>0</v>
      </c>
      <c r="R754" s="215">
        <f>Q754*H754</f>
        <v>0</v>
      </c>
      <c r="S754" s="215">
        <v>0</v>
      </c>
      <c r="T754" s="216">
        <f>S754*H754</f>
        <v>0</v>
      </c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R754" s="217" t="s">
        <v>155</v>
      </c>
      <c r="AT754" s="217" t="s">
        <v>150</v>
      </c>
      <c r="AU754" s="217" t="s">
        <v>82</v>
      </c>
      <c r="AY754" s="19" t="s">
        <v>148</v>
      </c>
      <c r="BE754" s="218">
        <f>IF(N754="základní",J754,0)</f>
        <v>0</v>
      </c>
      <c r="BF754" s="218">
        <f>IF(N754="snížená",J754,0)</f>
        <v>0</v>
      </c>
      <c r="BG754" s="218">
        <f>IF(N754="zákl. přenesená",J754,0)</f>
        <v>0</v>
      </c>
      <c r="BH754" s="218">
        <f>IF(N754="sníž. přenesená",J754,0)</f>
        <v>0</v>
      </c>
      <c r="BI754" s="218">
        <f>IF(N754="nulová",J754,0)</f>
        <v>0</v>
      </c>
      <c r="BJ754" s="19" t="s">
        <v>80</v>
      </c>
      <c r="BK754" s="218">
        <f>ROUND(I754*H754,2)</f>
        <v>0</v>
      </c>
      <c r="BL754" s="19" t="s">
        <v>155</v>
      </c>
      <c r="BM754" s="217" t="s">
        <v>814</v>
      </c>
    </row>
    <row r="755" spans="1:47" s="2" customFormat="1" ht="12">
      <c r="A755" s="40"/>
      <c r="B755" s="41"/>
      <c r="C755" s="42"/>
      <c r="D755" s="219" t="s">
        <v>157</v>
      </c>
      <c r="E755" s="42"/>
      <c r="F755" s="220" t="s">
        <v>815</v>
      </c>
      <c r="G755" s="42"/>
      <c r="H755" s="42"/>
      <c r="I755" s="221"/>
      <c r="J755" s="42"/>
      <c r="K755" s="42"/>
      <c r="L755" s="46"/>
      <c r="M755" s="222"/>
      <c r="N755" s="223"/>
      <c r="O755" s="86"/>
      <c r="P755" s="86"/>
      <c r="Q755" s="86"/>
      <c r="R755" s="86"/>
      <c r="S755" s="86"/>
      <c r="T755" s="87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T755" s="19" t="s">
        <v>157</v>
      </c>
      <c r="AU755" s="19" t="s">
        <v>82</v>
      </c>
    </row>
    <row r="756" spans="1:65" s="2" customFormat="1" ht="16.5" customHeight="1">
      <c r="A756" s="40"/>
      <c r="B756" s="41"/>
      <c r="C756" s="268" t="s">
        <v>816</v>
      </c>
      <c r="D756" s="268" t="s">
        <v>279</v>
      </c>
      <c r="E756" s="269" t="s">
        <v>817</v>
      </c>
      <c r="F756" s="270" t="s">
        <v>818</v>
      </c>
      <c r="G756" s="271" t="s">
        <v>173</v>
      </c>
      <c r="H756" s="272">
        <v>60.9</v>
      </c>
      <c r="I756" s="273"/>
      <c r="J756" s="274">
        <f>ROUND(I756*H756,2)</f>
        <v>0</v>
      </c>
      <c r="K756" s="270" t="s">
        <v>154</v>
      </c>
      <c r="L756" s="275"/>
      <c r="M756" s="276" t="s">
        <v>19</v>
      </c>
      <c r="N756" s="277" t="s">
        <v>43</v>
      </c>
      <c r="O756" s="86"/>
      <c r="P756" s="215">
        <f>O756*H756</f>
        <v>0</v>
      </c>
      <c r="Q756" s="215">
        <v>0.00043</v>
      </c>
      <c r="R756" s="215">
        <f>Q756*H756</f>
        <v>0.026187</v>
      </c>
      <c r="S756" s="215">
        <v>0</v>
      </c>
      <c r="T756" s="216">
        <f>S756*H756</f>
        <v>0</v>
      </c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R756" s="217" t="s">
        <v>205</v>
      </c>
      <c r="AT756" s="217" t="s">
        <v>279</v>
      </c>
      <c r="AU756" s="217" t="s">
        <v>82</v>
      </c>
      <c r="AY756" s="19" t="s">
        <v>148</v>
      </c>
      <c r="BE756" s="218">
        <f>IF(N756="základní",J756,0)</f>
        <v>0</v>
      </c>
      <c r="BF756" s="218">
        <f>IF(N756="snížená",J756,0)</f>
        <v>0</v>
      </c>
      <c r="BG756" s="218">
        <f>IF(N756="zákl. přenesená",J756,0)</f>
        <v>0</v>
      </c>
      <c r="BH756" s="218">
        <f>IF(N756="sníž. přenesená",J756,0)</f>
        <v>0</v>
      </c>
      <c r="BI756" s="218">
        <f>IF(N756="nulová",J756,0)</f>
        <v>0</v>
      </c>
      <c r="BJ756" s="19" t="s">
        <v>80</v>
      </c>
      <c r="BK756" s="218">
        <f>ROUND(I756*H756,2)</f>
        <v>0</v>
      </c>
      <c r="BL756" s="19" t="s">
        <v>155</v>
      </c>
      <c r="BM756" s="217" t="s">
        <v>819</v>
      </c>
    </row>
    <row r="757" spans="1:51" s="14" customFormat="1" ht="12">
      <c r="A757" s="14"/>
      <c r="B757" s="235"/>
      <c r="C757" s="236"/>
      <c r="D757" s="226" t="s">
        <v>168</v>
      </c>
      <c r="E757" s="236"/>
      <c r="F757" s="238" t="s">
        <v>820</v>
      </c>
      <c r="G757" s="236"/>
      <c r="H757" s="239">
        <v>60.9</v>
      </c>
      <c r="I757" s="240"/>
      <c r="J757" s="236"/>
      <c r="K757" s="236"/>
      <c r="L757" s="241"/>
      <c r="M757" s="242"/>
      <c r="N757" s="243"/>
      <c r="O757" s="243"/>
      <c r="P757" s="243"/>
      <c r="Q757" s="243"/>
      <c r="R757" s="243"/>
      <c r="S757" s="243"/>
      <c r="T757" s="24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45" t="s">
        <v>168</v>
      </c>
      <c r="AU757" s="245" t="s">
        <v>82</v>
      </c>
      <c r="AV757" s="14" t="s">
        <v>82</v>
      </c>
      <c r="AW757" s="14" t="s">
        <v>4</v>
      </c>
      <c r="AX757" s="14" t="s">
        <v>80</v>
      </c>
      <c r="AY757" s="245" t="s">
        <v>148</v>
      </c>
    </row>
    <row r="758" spans="1:65" s="2" customFormat="1" ht="24.15" customHeight="1">
      <c r="A758" s="40"/>
      <c r="B758" s="41"/>
      <c r="C758" s="206" t="s">
        <v>821</v>
      </c>
      <c r="D758" s="206" t="s">
        <v>150</v>
      </c>
      <c r="E758" s="207" t="s">
        <v>822</v>
      </c>
      <c r="F758" s="208" t="s">
        <v>823</v>
      </c>
      <c r="G758" s="209" t="s">
        <v>173</v>
      </c>
      <c r="H758" s="210">
        <v>5</v>
      </c>
      <c r="I758" s="211"/>
      <c r="J758" s="212">
        <f>ROUND(I758*H758,2)</f>
        <v>0</v>
      </c>
      <c r="K758" s="208" t="s">
        <v>154</v>
      </c>
      <c r="L758" s="46"/>
      <c r="M758" s="213" t="s">
        <v>19</v>
      </c>
      <c r="N758" s="214" t="s">
        <v>43</v>
      </c>
      <c r="O758" s="86"/>
      <c r="P758" s="215">
        <f>O758*H758</f>
        <v>0</v>
      </c>
      <c r="Q758" s="215">
        <v>0.00131</v>
      </c>
      <c r="R758" s="215">
        <f>Q758*H758</f>
        <v>0.00655</v>
      </c>
      <c r="S758" s="215">
        <v>0</v>
      </c>
      <c r="T758" s="216">
        <f>S758*H758</f>
        <v>0</v>
      </c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R758" s="217" t="s">
        <v>155</v>
      </c>
      <c r="AT758" s="217" t="s">
        <v>150</v>
      </c>
      <c r="AU758" s="217" t="s">
        <v>82</v>
      </c>
      <c r="AY758" s="19" t="s">
        <v>148</v>
      </c>
      <c r="BE758" s="218">
        <f>IF(N758="základní",J758,0)</f>
        <v>0</v>
      </c>
      <c r="BF758" s="218">
        <f>IF(N758="snížená",J758,0)</f>
        <v>0</v>
      </c>
      <c r="BG758" s="218">
        <f>IF(N758="zákl. přenesená",J758,0)</f>
        <v>0</v>
      </c>
      <c r="BH758" s="218">
        <f>IF(N758="sníž. přenesená",J758,0)</f>
        <v>0</v>
      </c>
      <c r="BI758" s="218">
        <f>IF(N758="nulová",J758,0)</f>
        <v>0</v>
      </c>
      <c r="BJ758" s="19" t="s">
        <v>80</v>
      </c>
      <c r="BK758" s="218">
        <f>ROUND(I758*H758,2)</f>
        <v>0</v>
      </c>
      <c r="BL758" s="19" t="s">
        <v>155</v>
      </c>
      <c r="BM758" s="217" t="s">
        <v>824</v>
      </c>
    </row>
    <row r="759" spans="1:47" s="2" customFormat="1" ht="12">
      <c r="A759" s="40"/>
      <c r="B759" s="41"/>
      <c r="C759" s="42"/>
      <c r="D759" s="219" t="s">
        <v>157</v>
      </c>
      <c r="E759" s="42"/>
      <c r="F759" s="220" t="s">
        <v>825</v>
      </c>
      <c r="G759" s="42"/>
      <c r="H759" s="42"/>
      <c r="I759" s="221"/>
      <c r="J759" s="42"/>
      <c r="K759" s="42"/>
      <c r="L759" s="46"/>
      <c r="M759" s="222"/>
      <c r="N759" s="223"/>
      <c r="O759" s="86"/>
      <c r="P759" s="86"/>
      <c r="Q759" s="86"/>
      <c r="R759" s="86"/>
      <c r="S759" s="86"/>
      <c r="T759" s="87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T759" s="19" t="s">
        <v>157</v>
      </c>
      <c r="AU759" s="19" t="s">
        <v>82</v>
      </c>
    </row>
    <row r="760" spans="1:65" s="2" customFormat="1" ht="24.15" customHeight="1">
      <c r="A760" s="40"/>
      <c r="B760" s="41"/>
      <c r="C760" s="206" t="s">
        <v>826</v>
      </c>
      <c r="D760" s="206" t="s">
        <v>150</v>
      </c>
      <c r="E760" s="207" t="s">
        <v>827</v>
      </c>
      <c r="F760" s="208" t="s">
        <v>828</v>
      </c>
      <c r="G760" s="209" t="s">
        <v>173</v>
      </c>
      <c r="H760" s="210">
        <v>260</v>
      </c>
      <c r="I760" s="211"/>
      <c r="J760" s="212">
        <f>ROUND(I760*H760,2)</f>
        <v>0</v>
      </c>
      <c r="K760" s="208" t="s">
        <v>154</v>
      </c>
      <c r="L760" s="46"/>
      <c r="M760" s="213" t="s">
        <v>19</v>
      </c>
      <c r="N760" s="214" t="s">
        <v>43</v>
      </c>
      <c r="O760" s="86"/>
      <c r="P760" s="215">
        <f>O760*H760</f>
        <v>0</v>
      </c>
      <c r="Q760" s="215">
        <v>0.00746</v>
      </c>
      <c r="R760" s="215">
        <f>Q760*H760</f>
        <v>1.9396</v>
      </c>
      <c r="S760" s="215">
        <v>0</v>
      </c>
      <c r="T760" s="216">
        <f>S760*H760</f>
        <v>0</v>
      </c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R760" s="217" t="s">
        <v>155</v>
      </c>
      <c r="AT760" s="217" t="s">
        <v>150</v>
      </c>
      <c r="AU760" s="217" t="s">
        <v>82</v>
      </c>
      <c r="AY760" s="19" t="s">
        <v>148</v>
      </c>
      <c r="BE760" s="218">
        <f>IF(N760="základní",J760,0)</f>
        <v>0</v>
      </c>
      <c r="BF760" s="218">
        <f>IF(N760="snížená",J760,0)</f>
        <v>0</v>
      </c>
      <c r="BG760" s="218">
        <f>IF(N760="zákl. přenesená",J760,0)</f>
        <v>0</v>
      </c>
      <c r="BH760" s="218">
        <f>IF(N760="sníž. přenesená",J760,0)</f>
        <v>0</v>
      </c>
      <c r="BI760" s="218">
        <f>IF(N760="nulová",J760,0)</f>
        <v>0</v>
      </c>
      <c r="BJ760" s="19" t="s">
        <v>80</v>
      </c>
      <c r="BK760" s="218">
        <f>ROUND(I760*H760,2)</f>
        <v>0</v>
      </c>
      <c r="BL760" s="19" t="s">
        <v>155</v>
      </c>
      <c r="BM760" s="217" t="s">
        <v>829</v>
      </c>
    </row>
    <row r="761" spans="1:47" s="2" customFormat="1" ht="12">
      <c r="A761" s="40"/>
      <c r="B761" s="41"/>
      <c r="C761" s="42"/>
      <c r="D761" s="219" t="s">
        <v>157</v>
      </c>
      <c r="E761" s="42"/>
      <c r="F761" s="220" t="s">
        <v>830</v>
      </c>
      <c r="G761" s="42"/>
      <c r="H761" s="42"/>
      <c r="I761" s="221"/>
      <c r="J761" s="42"/>
      <c r="K761" s="42"/>
      <c r="L761" s="46"/>
      <c r="M761" s="222"/>
      <c r="N761" s="223"/>
      <c r="O761" s="86"/>
      <c r="P761" s="86"/>
      <c r="Q761" s="86"/>
      <c r="R761" s="86"/>
      <c r="S761" s="86"/>
      <c r="T761" s="87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T761" s="19" t="s">
        <v>157</v>
      </c>
      <c r="AU761" s="19" t="s">
        <v>82</v>
      </c>
    </row>
    <row r="762" spans="1:65" s="2" customFormat="1" ht="24.15" customHeight="1">
      <c r="A762" s="40"/>
      <c r="B762" s="41"/>
      <c r="C762" s="206" t="s">
        <v>831</v>
      </c>
      <c r="D762" s="206" t="s">
        <v>150</v>
      </c>
      <c r="E762" s="207" t="s">
        <v>832</v>
      </c>
      <c r="F762" s="208" t="s">
        <v>833</v>
      </c>
      <c r="G762" s="209" t="s">
        <v>173</v>
      </c>
      <c r="H762" s="210">
        <v>70</v>
      </c>
      <c r="I762" s="211"/>
      <c r="J762" s="212">
        <f>ROUND(I762*H762,2)</f>
        <v>0</v>
      </c>
      <c r="K762" s="208" t="s">
        <v>154</v>
      </c>
      <c r="L762" s="46"/>
      <c r="M762" s="213" t="s">
        <v>19</v>
      </c>
      <c r="N762" s="214" t="s">
        <v>43</v>
      </c>
      <c r="O762" s="86"/>
      <c r="P762" s="215">
        <f>O762*H762</f>
        <v>0</v>
      </c>
      <c r="Q762" s="215">
        <v>0.01235</v>
      </c>
      <c r="R762" s="215">
        <f>Q762*H762</f>
        <v>0.8645</v>
      </c>
      <c r="S762" s="215">
        <v>0</v>
      </c>
      <c r="T762" s="216">
        <f>S762*H762</f>
        <v>0</v>
      </c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R762" s="217" t="s">
        <v>155</v>
      </c>
      <c r="AT762" s="217" t="s">
        <v>150</v>
      </c>
      <c r="AU762" s="217" t="s">
        <v>82</v>
      </c>
      <c r="AY762" s="19" t="s">
        <v>148</v>
      </c>
      <c r="BE762" s="218">
        <f>IF(N762="základní",J762,0)</f>
        <v>0</v>
      </c>
      <c r="BF762" s="218">
        <f>IF(N762="snížená",J762,0)</f>
        <v>0</v>
      </c>
      <c r="BG762" s="218">
        <f>IF(N762="zákl. přenesená",J762,0)</f>
        <v>0</v>
      </c>
      <c r="BH762" s="218">
        <f>IF(N762="sníž. přenesená",J762,0)</f>
        <v>0</v>
      </c>
      <c r="BI762" s="218">
        <f>IF(N762="nulová",J762,0)</f>
        <v>0</v>
      </c>
      <c r="BJ762" s="19" t="s">
        <v>80</v>
      </c>
      <c r="BK762" s="218">
        <f>ROUND(I762*H762,2)</f>
        <v>0</v>
      </c>
      <c r="BL762" s="19" t="s">
        <v>155</v>
      </c>
      <c r="BM762" s="217" t="s">
        <v>834</v>
      </c>
    </row>
    <row r="763" spans="1:47" s="2" customFormat="1" ht="12">
      <c r="A763" s="40"/>
      <c r="B763" s="41"/>
      <c r="C763" s="42"/>
      <c r="D763" s="219" t="s">
        <v>157</v>
      </c>
      <c r="E763" s="42"/>
      <c r="F763" s="220" t="s">
        <v>835</v>
      </c>
      <c r="G763" s="42"/>
      <c r="H763" s="42"/>
      <c r="I763" s="221"/>
      <c r="J763" s="42"/>
      <c r="K763" s="42"/>
      <c r="L763" s="46"/>
      <c r="M763" s="222"/>
      <c r="N763" s="223"/>
      <c r="O763" s="86"/>
      <c r="P763" s="86"/>
      <c r="Q763" s="86"/>
      <c r="R763" s="86"/>
      <c r="S763" s="86"/>
      <c r="T763" s="87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T763" s="19" t="s">
        <v>157</v>
      </c>
      <c r="AU763" s="19" t="s">
        <v>82</v>
      </c>
    </row>
    <row r="764" spans="1:51" s="14" customFormat="1" ht="12">
      <c r="A764" s="14"/>
      <c r="B764" s="235"/>
      <c r="C764" s="236"/>
      <c r="D764" s="226" t="s">
        <v>168</v>
      </c>
      <c r="E764" s="237" t="s">
        <v>19</v>
      </c>
      <c r="F764" s="238" t="s">
        <v>836</v>
      </c>
      <c r="G764" s="236"/>
      <c r="H764" s="239">
        <v>60</v>
      </c>
      <c r="I764" s="240"/>
      <c r="J764" s="236"/>
      <c r="K764" s="236"/>
      <c r="L764" s="241"/>
      <c r="M764" s="242"/>
      <c r="N764" s="243"/>
      <c r="O764" s="243"/>
      <c r="P764" s="243"/>
      <c r="Q764" s="243"/>
      <c r="R764" s="243"/>
      <c r="S764" s="243"/>
      <c r="T764" s="24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45" t="s">
        <v>168</v>
      </c>
      <c r="AU764" s="245" t="s">
        <v>82</v>
      </c>
      <c r="AV764" s="14" t="s">
        <v>82</v>
      </c>
      <c r="AW764" s="14" t="s">
        <v>34</v>
      </c>
      <c r="AX764" s="14" t="s">
        <v>72</v>
      </c>
      <c r="AY764" s="245" t="s">
        <v>148</v>
      </c>
    </row>
    <row r="765" spans="1:51" s="14" customFormat="1" ht="12">
      <c r="A765" s="14"/>
      <c r="B765" s="235"/>
      <c r="C765" s="236"/>
      <c r="D765" s="226" t="s">
        <v>168</v>
      </c>
      <c r="E765" s="237" t="s">
        <v>19</v>
      </c>
      <c r="F765" s="238" t="s">
        <v>837</v>
      </c>
      <c r="G765" s="236"/>
      <c r="H765" s="239">
        <v>10</v>
      </c>
      <c r="I765" s="240"/>
      <c r="J765" s="236"/>
      <c r="K765" s="236"/>
      <c r="L765" s="241"/>
      <c r="M765" s="242"/>
      <c r="N765" s="243"/>
      <c r="O765" s="243"/>
      <c r="P765" s="243"/>
      <c r="Q765" s="243"/>
      <c r="R765" s="243"/>
      <c r="S765" s="243"/>
      <c r="T765" s="24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45" t="s">
        <v>168</v>
      </c>
      <c r="AU765" s="245" t="s">
        <v>82</v>
      </c>
      <c r="AV765" s="14" t="s">
        <v>82</v>
      </c>
      <c r="AW765" s="14" t="s">
        <v>34</v>
      </c>
      <c r="AX765" s="14" t="s">
        <v>72</v>
      </c>
      <c r="AY765" s="245" t="s">
        <v>148</v>
      </c>
    </row>
    <row r="766" spans="1:51" s="15" customFormat="1" ht="12">
      <c r="A766" s="15"/>
      <c r="B766" s="246"/>
      <c r="C766" s="247"/>
      <c r="D766" s="226" t="s">
        <v>168</v>
      </c>
      <c r="E766" s="248" t="s">
        <v>19</v>
      </c>
      <c r="F766" s="249" t="s">
        <v>178</v>
      </c>
      <c r="G766" s="247"/>
      <c r="H766" s="250">
        <v>70</v>
      </c>
      <c r="I766" s="251"/>
      <c r="J766" s="247"/>
      <c r="K766" s="247"/>
      <c r="L766" s="252"/>
      <c r="M766" s="253"/>
      <c r="N766" s="254"/>
      <c r="O766" s="254"/>
      <c r="P766" s="254"/>
      <c r="Q766" s="254"/>
      <c r="R766" s="254"/>
      <c r="S766" s="254"/>
      <c r="T766" s="25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T766" s="256" t="s">
        <v>168</v>
      </c>
      <c r="AU766" s="256" t="s">
        <v>82</v>
      </c>
      <c r="AV766" s="15" t="s">
        <v>155</v>
      </c>
      <c r="AW766" s="15" t="s">
        <v>34</v>
      </c>
      <c r="AX766" s="15" t="s">
        <v>80</v>
      </c>
      <c r="AY766" s="256" t="s">
        <v>148</v>
      </c>
    </row>
    <row r="767" spans="1:65" s="2" customFormat="1" ht="24.15" customHeight="1">
      <c r="A767" s="40"/>
      <c r="B767" s="41"/>
      <c r="C767" s="206" t="s">
        <v>838</v>
      </c>
      <c r="D767" s="206" t="s">
        <v>150</v>
      </c>
      <c r="E767" s="207" t="s">
        <v>839</v>
      </c>
      <c r="F767" s="208" t="s">
        <v>840</v>
      </c>
      <c r="G767" s="209" t="s">
        <v>153</v>
      </c>
      <c r="H767" s="210">
        <v>1</v>
      </c>
      <c r="I767" s="211"/>
      <c r="J767" s="212">
        <f>ROUND(I767*H767,2)</f>
        <v>0</v>
      </c>
      <c r="K767" s="208" t="s">
        <v>154</v>
      </c>
      <c r="L767" s="46"/>
      <c r="M767" s="213" t="s">
        <v>19</v>
      </c>
      <c r="N767" s="214" t="s">
        <v>43</v>
      </c>
      <c r="O767" s="86"/>
      <c r="P767" s="215">
        <f>O767*H767</f>
        <v>0</v>
      </c>
      <c r="Q767" s="215">
        <v>0</v>
      </c>
      <c r="R767" s="215">
        <f>Q767*H767</f>
        <v>0</v>
      </c>
      <c r="S767" s="215">
        <v>0</v>
      </c>
      <c r="T767" s="216">
        <f>S767*H767</f>
        <v>0</v>
      </c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R767" s="217" t="s">
        <v>155</v>
      </c>
      <c r="AT767" s="217" t="s">
        <v>150</v>
      </c>
      <c r="AU767" s="217" t="s">
        <v>82</v>
      </c>
      <c r="AY767" s="19" t="s">
        <v>148</v>
      </c>
      <c r="BE767" s="218">
        <f>IF(N767="základní",J767,0)</f>
        <v>0</v>
      </c>
      <c r="BF767" s="218">
        <f>IF(N767="snížená",J767,0)</f>
        <v>0</v>
      </c>
      <c r="BG767" s="218">
        <f>IF(N767="zákl. přenesená",J767,0)</f>
        <v>0</v>
      </c>
      <c r="BH767" s="218">
        <f>IF(N767="sníž. přenesená",J767,0)</f>
        <v>0</v>
      </c>
      <c r="BI767" s="218">
        <f>IF(N767="nulová",J767,0)</f>
        <v>0</v>
      </c>
      <c r="BJ767" s="19" t="s">
        <v>80</v>
      </c>
      <c r="BK767" s="218">
        <f>ROUND(I767*H767,2)</f>
        <v>0</v>
      </c>
      <c r="BL767" s="19" t="s">
        <v>155</v>
      </c>
      <c r="BM767" s="217" t="s">
        <v>841</v>
      </c>
    </row>
    <row r="768" spans="1:47" s="2" customFormat="1" ht="12">
      <c r="A768" s="40"/>
      <c r="B768" s="41"/>
      <c r="C768" s="42"/>
      <c r="D768" s="219" t="s">
        <v>157</v>
      </c>
      <c r="E768" s="42"/>
      <c r="F768" s="220" t="s">
        <v>842</v>
      </c>
      <c r="G768" s="42"/>
      <c r="H768" s="42"/>
      <c r="I768" s="221"/>
      <c r="J768" s="42"/>
      <c r="K768" s="42"/>
      <c r="L768" s="46"/>
      <c r="M768" s="222"/>
      <c r="N768" s="223"/>
      <c r="O768" s="86"/>
      <c r="P768" s="86"/>
      <c r="Q768" s="86"/>
      <c r="R768" s="86"/>
      <c r="S768" s="86"/>
      <c r="T768" s="87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T768" s="19" t="s">
        <v>157</v>
      </c>
      <c r="AU768" s="19" t="s">
        <v>82</v>
      </c>
    </row>
    <row r="769" spans="1:65" s="2" customFormat="1" ht="16.5" customHeight="1">
      <c r="A769" s="40"/>
      <c r="B769" s="41"/>
      <c r="C769" s="268" t="s">
        <v>843</v>
      </c>
      <c r="D769" s="268" t="s">
        <v>279</v>
      </c>
      <c r="E769" s="269" t="s">
        <v>844</v>
      </c>
      <c r="F769" s="270" t="s">
        <v>845</v>
      </c>
      <c r="G769" s="271" t="s">
        <v>153</v>
      </c>
      <c r="H769" s="272">
        <v>1</v>
      </c>
      <c r="I769" s="273"/>
      <c r="J769" s="274">
        <f>ROUND(I769*H769,2)</f>
        <v>0</v>
      </c>
      <c r="K769" s="270" t="s">
        <v>154</v>
      </c>
      <c r="L769" s="275"/>
      <c r="M769" s="276" t="s">
        <v>19</v>
      </c>
      <c r="N769" s="277" t="s">
        <v>43</v>
      </c>
      <c r="O769" s="86"/>
      <c r="P769" s="215">
        <f>O769*H769</f>
        <v>0</v>
      </c>
      <c r="Q769" s="215">
        <v>0.00159</v>
      </c>
      <c r="R769" s="215">
        <f>Q769*H769</f>
        <v>0.00159</v>
      </c>
      <c r="S769" s="215">
        <v>0</v>
      </c>
      <c r="T769" s="216">
        <f>S769*H769</f>
        <v>0</v>
      </c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R769" s="217" t="s">
        <v>205</v>
      </c>
      <c r="AT769" s="217" t="s">
        <v>279</v>
      </c>
      <c r="AU769" s="217" t="s">
        <v>82</v>
      </c>
      <c r="AY769" s="19" t="s">
        <v>148</v>
      </c>
      <c r="BE769" s="218">
        <f>IF(N769="základní",J769,0)</f>
        <v>0</v>
      </c>
      <c r="BF769" s="218">
        <f>IF(N769="snížená",J769,0)</f>
        <v>0</v>
      </c>
      <c r="BG769" s="218">
        <f>IF(N769="zákl. přenesená",J769,0)</f>
        <v>0</v>
      </c>
      <c r="BH769" s="218">
        <f>IF(N769="sníž. přenesená",J769,0)</f>
        <v>0</v>
      </c>
      <c r="BI769" s="218">
        <f>IF(N769="nulová",J769,0)</f>
        <v>0</v>
      </c>
      <c r="BJ769" s="19" t="s">
        <v>80</v>
      </c>
      <c r="BK769" s="218">
        <f>ROUND(I769*H769,2)</f>
        <v>0</v>
      </c>
      <c r="BL769" s="19" t="s">
        <v>155</v>
      </c>
      <c r="BM769" s="217" t="s">
        <v>846</v>
      </c>
    </row>
    <row r="770" spans="1:65" s="2" customFormat="1" ht="16.5" customHeight="1">
      <c r="A770" s="40"/>
      <c r="B770" s="41"/>
      <c r="C770" s="206" t="s">
        <v>847</v>
      </c>
      <c r="D770" s="206" t="s">
        <v>150</v>
      </c>
      <c r="E770" s="207" t="s">
        <v>848</v>
      </c>
      <c r="F770" s="208" t="s">
        <v>849</v>
      </c>
      <c r="G770" s="209" t="s">
        <v>153</v>
      </c>
      <c r="H770" s="210">
        <v>1</v>
      </c>
      <c r="I770" s="211"/>
      <c r="J770" s="212">
        <f>ROUND(I770*H770,2)</f>
        <v>0</v>
      </c>
      <c r="K770" s="208" t="s">
        <v>154</v>
      </c>
      <c r="L770" s="46"/>
      <c r="M770" s="213" t="s">
        <v>19</v>
      </c>
      <c r="N770" s="214" t="s">
        <v>43</v>
      </c>
      <c r="O770" s="86"/>
      <c r="P770" s="215">
        <f>O770*H770</f>
        <v>0</v>
      </c>
      <c r="Q770" s="215">
        <v>0.00069</v>
      </c>
      <c r="R770" s="215">
        <f>Q770*H770</f>
        <v>0.00069</v>
      </c>
      <c r="S770" s="215">
        <v>0</v>
      </c>
      <c r="T770" s="216">
        <f>S770*H770</f>
        <v>0</v>
      </c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R770" s="217" t="s">
        <v>155</v>
      </c>
      <c r="AT770" s="217" t="s">
        <v>150</v>
      </c>
      <c r="AU770" s="217" t="s">
        <v>82</v>
      </c>
      <c r="AY770" s="19" t="s">
        <v>148</v>
      </c>
      <c r="BE770" s="218">
        <f>IF(N770="základní",J770,0)</f>
        <v>0</v>
      </c>
      <c r="BF770" s="218">
        <f>IF(N770="snížená",J770,0)</f>
        <v>0</v>
      </c>
      <c r="BG770" s="218">
        <f>IF(N770="zákl. přenesená",J770,0)</f>
        <v>0</v>
      </c>
      <c r="BH770" s="218">
        <f>IF(N770="sníž. přenesená",J770,0)</f>
        <v>0</v>
      </c>
      <c r="BI770" s="218">
        <f>IF(N770="nulová",J770,0)</f>
        <v>0</v>
      </c>
      <c r="BJ770" s="19" t="s">
        <v>80</v>
      </c>
      <c r="BK770" s="218">
        <f>ROUND(I770*H770,2)</f>
        <v>0</v>
      </c>
      <c r="BL770" s="19" t="s">
        <v>155</v>
      </c>
      <c r="BM770" s="217" t="s">
        <v>850</v>
      </c>
    </row>
    <row r="771" spans="1:47" s="2" customFormat="1" ht="12">
      <c r="A771" s="40"/>
      <c r="B771" s="41"/>
      <c r="C771" s="42"/>
      <c r="D771" s="219" t="s">
        <v>157</v>
      </c>
      <c r="E771" s="42"/>
      <c r="F771" s="220" t="s">
        <v>851</v>
      </c>
      <c r="G771" s="42"/>
      <c r="H771" s="42"/>
      <c r="I771" s="221"/>
      <c r="J771" s="42"/>
      <c r="K771" s="42"/>
      <c r="L771" s="46"/>
      <c r="M771" s="222"/>
      <c r="N771" s="223"/>
      <c r="O771" s="86"/>
      <c r="P771" s="86"/>
      <c r="Q771" s="86"/>
      <c r="R771" s="86"/>
      <c r="S771" s="86"/>
      <c r="T771" s="87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T771" s="19" t="s">
        <v>157</v>
      </c>
      <c r="AU771" s="19" t="s">
        <v>82</v>
      </c>
    </row>
    <row r="772" spans="1:51" s="14" customFormat="1" ht="12">
      <c r="A772" s="14"/>
      <c r="B772" s="235"/>
      <c r="C772" s="236"/>
      <c r="D772" s="226" t="s">
        <v>168</v>
      </c>
      <c r="E772" s="237" t="s">
        <v>19</v>
      </c>
      <c r="F772" s="238" t="s">
        <v>852</v>
      </c>
      <c r="G772" s="236"/>
      <c r="H772" s="239">
        <v>1</v>
      </c>
      <c r="I772" s="240"/>
      <c r="J772" s="236"/>
      <c r="K772" s="236"/>
      <c r="L772" s="241"/>
      <c r="M772" s="242"/>
      <c r="N772" s="243"/>
      <c r="O772" s="243"/>
      <c r="P772" s="243"/>
      <c r="Q772" s="243"/>
      <c r="R772" s="243"/>
      <c r="S772" s="243"/>
      <c r="T772" s="24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45" t="s">
        <v>168</v>
      </c>
      <c r="AU772" s="245" t="s">
        <v>82</v>
      </c>
      <c r="AV772" s="14" t="s">
        <v>82</v>
      </c>
      <c r="AW772" s="14" t="s">
        <v>34</v>
      </c>
      <c r="AX772" s="14" t="s">
        <v>80</v>
      </c>
      <c r="AY772" s="245" t="s">
        <v>148</v>
      </c>
    </row>
    <row r="773" spans="1:51" s="13" customFormat="1" ht="12">
      <c r="A773" s="13"/>
      <c r="B773" s="224"/>
      <c r="C773" s="225"/>
      <c r="D773" s="226" t="s">
        <v>168</v>
      </c>
      <c r="E773" s="227" t="s">
        <v>19</v>
      </c>
      <c r="F773" s="228" t="s">
        <v>853</v>
      </c>
      <c r="G773" s="225"/>
      <c r="H773" s="227" t="s">
        <v>19</v>
      </c>
      <c r="I773" s="229"/>
      <c r="J773" s="225"/>
      <c r="K773" s="225"/>
      <c r="L773" s="230"/>
      <c r="M773" s="231"/>
      <c r="N773" s="232"/>
      <c r="O773" s="232"/>
      <c r="P773" s="232"/>
      <c r="Q773" s="232"/>
      <c r="R773" s="232"/>
      <c r="S773" s="232"/>
      <c r="T773" s="23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34" t="s">
        <v>168</v>
      </c>
      <c r="AU773" s="234" t="s">
        <v>82</v>
      </c>
      <c r="AV773" s="13" t="s">
        <v>80</v>
      </c>
      <c r="AW773" s="13" t="s">
        <v>34</v>
      </c>
      <c r="AX773" s="13" t="s">
        <v>72</v>
      </c>
      <c r="AY773" s="234" t="s">
        <v>148</v>
      </c>
    </row>
    <row r="774" spans="1:65" s="2" customFormat="1" ht="16.5" customHeight="1">
      <c r="A774" s="40"/>
      <c r="B774" s="41"/>
      <c r="C774" s="268" t="s">
        <v>854</v>
      </c>
      <c r="D774" s="268" t="s">
        <v>279</v>
      </c>
      <c r="E774" s="269" t="s">
        <v>855</v>
      </c>
      <c r="F774" s="270" t="s">
        <v>856</v>
      </c>
      <c r="G774" s="271" t="s">
        <v>153</v>
      </c>
      <c r="H774" s="272">
        <v>1</v>
      </c>
      <c r="I774" s="273"/>
      <c r="J774" s="274">
        <f>ROUND(I774*H774,2)</f>
        <v>0</v>
      </c>
      <c r="K774" s="270" t="s">
        <v>19</v>
      </c>
      <c r="L774" s="275"/>
      <c r="M774" s="276" t="s">
        <v>19</v>
      </c>
      <c r="N774" s="277" t="s">
        <v>43</v>
      </c>
      <c r="O774" s="86"/>
      <c r="P774" s="215">
        <f>O774*H774</f>
        <v>0</v>
      </c>
      <c r="Q774" s="215">
        <v>0.0021</v>
      </c>
      <c r="R774" s="215">
        <f>Q774*H774</f>
        <v>0.0021</v>
      </c>
      <c r="S774" s="215">
        <v>0</v>
      </c>
      <c r="T774" s="216">
        <f>S774*H774</f>
        <v>0</v>
      </c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R774" s="217" t="s">
        <v>205</v>
      </c>
      <c r="AT774" s="217" t="s">
        <v>279</v>
      </c>
      <c r="AU774" s="217" t="s">
        <v>82</v>
      </c>
      <c r="AY774" s="19" t="s">
        <v>148</v>
      </c>
      <c r="BE774" s="218">
        <f>IF(N774="základní",J774,0)</f>
        <v>0</v>
      </c>
      <c r="BF774" s="218">
        <f>IF(N774="snížená",J774,0)</f>
        <v>0</v>
      </c>
      <c r="BG774" s="218">
        <f>IF(N774="zákl. přenesená",J774,0)</f>
        <v>0</v>
      </c>
      <c r="BH774" s="218">
        <f>IF(N774="sníž. přenesená",J774,0)</f>
        <v>0</v>
      </c>
      <c r="BI774" s="218">
        <f>IF(N774="nulová",J774,0)</f>
        <v>0</v>
      </c>
      <c r="BJ774" s="19" t="s">
        <v>80</v>
      </c>
      <c r="BK774" s="218">
        <f>ROUND(I774*H774,2)</f>
        <v>0</v>
      </c>
      <c r="BL774" s="19" t="s">
        <v>155</v>
      </c>
      <c r="BM774" s="217" t="s">
        <v>857</v>
      </c>
    </row>
    <row r="775" spans="1:65" s="2" customFormat="1" ht="24.15" customHeight="1">
      <c r="A775" s="40"/>
      <c r="B775" s="41"/>
      <c r="C775" s="206" t="s">
        <v>858</v>
      </c>
      <c r="D775" s="206" t="s">
        <v>150</v>
      </c>
      <c r="E775" s="207" t="s">
        <v>859</v>
      </c>
      <c r="F775" s="208" t="s">
        <v>860</v>
      </c>
      <c r="G775" s="209" t="s">
        <v>153</v>
      </c>
      <c r="H775" s="210">
        <v>1</v>
      </c>
      <c r="I775" s="211"/>
      <c r="J775" s="212">
        <f>ROUND(I775*H775,2)</f>
        <v>0</v>
      </c>
      <c r="K775" s="208" t="s">
        <v>154</v>
      </c>
      <c r="L775" s="46"/>
      <c r="M775" s="213" t="s">
        <v>19</v>
      </c>
      <c r="N775" s="214" t="s">
        <v>43</v>
      </c>
      <c r="O775" s="86"/>
      <c r="P775" s="215">
        <f>O775*H775</f>
        <v>0</v>
      </c>
      <c r="Q775" s="215">
        <v>0.00072</v>
      </c>
      <c r="R775" s="215">
        <f>Q775*H775</f>
        <v>0.00072</v>
      </c>
      <c r="S775" s="215">
        <v>0</v>
      </c>
      <c r="T775" s="216">
        <f>S775*H775</f>
        <v>0</v>
      </c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R775" s="217" t="s">
        <v>155</v>
      </c>
      <c r="AT775" s="217" t="s">
        <v>150</v>
      </c>
      <c r="AU775" s="217" t="s">
        <v>82</v>
      </c>
      <c r="AY775" s="19" t="s">
        <v>148</v>
      </c>
      <c r="BE775" s="218">
        <f>IF(N775="základní",J775,0)</f>
        <v>0</v>
      </c>
      <c r="BF775" s="218">
        <f>IF(N775="snížená",J775,0)</f>
        <v>0</v>
      </c>
      <c r="BG775" s="218">
        <f>IF(N775="zákl. přenesená",J775,0)</f>
        <v>0</v>
      </c>
      <c r="BH775" s="218">
        <f>IF(N775="sníž. přenesená",J775,0)</f>
        <v>0</v>
      </c>
      <c r="BI775" s="218">
        <f>IF(N775="nulová",J775,0)</f>
        <v>0</v>
      </c>
      <c r="BJ775" s="19" t="s">
        <v>80</v>
      </c>
      <c r="BK775" s="218">
        <f>ROUND(I775*H775,2)</f>
        <v>0</v>
      </c>
      <c r="BL775" s="19" t="s">
        <v>155</v>
      </c>
      <c r="BM775" s="217" t="s">
        <v>861</v>
      </c>
    </row>
    <row r="776" spans="1:47" s="2" customFormat="1" ht="12">
      <c r="A776" s="40"/>
      <c r="B776" s="41"/>
      <c r="C776" s="42"/>
      <c r="D776" s="219" t="s">
        <v>157</v>
      </c>
      <c r="E776" s="42"/>
      <c r="F776" s="220" t="s">
        <v>862</v>
      </c>
      <c r="G776" s="42"/>
      <c r="H776" s="42"/>
      <c r="I776" s="221"/>
      <c r="J776" s="42"/>
      <c r="K776" s="42"/>
      <c r="L776" s="46"/>
      <c r="M776" s="222"/>
      <c r="N776" s="223"/>
      <c r="O776" s="86"/>
      <c r="P776" s="86"/>
      <c r="Q776" s="86"/>
      <c r="R776" s="86"/>
      <c r="S776" s="86"/>
      <c r="T776" s="87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T776" s="19" t="s">
        <v>157</v>
      </c>
      <c r="AU776" s="19" t="s">
        <v>82</v>
      </c>
    </row>
    <row r="777" spans="1:65" s="2" customFormat="1" ht="16.5" customHeight="1">
      <c r="A777" s="40"/>
      <c r="B777" s="41"/>
      <c r="C777" s="268" t="s">
        <v>863</v>
      </c>
      <c r="D777" s="268" t="s">
        <v>279</v>
      </c>
      <c r="E777" s="269" t="s">
        <v>864</v>
      </c>
      <c r="F777" s="270" t="s">
        <v>865</v>
      </c>
      <c r="G777" s="271" t="s">
        <v>153</v>
      </c>
      <c r="H777" s="272">
        <v>1</v>
      </c>
      <c r="I777" s="273"/>
      <c r="J777" s="274">
        <f>ROUND(I777*H777,2)</f>
        <v>0</v>
      </c>
      <c r="K777" s="270" t="s">
        <v>19</v>
      </c>
      <c r="L777" s="275"/>
      <c r="M777" s="276" t="s">
        <v>19</v>
      </c>
      <c r="N777" s="277" t="s">
        <v>43</v>
      </c>
      <c r="O777" s="86"/>
      <c r="P777" s="215">
        <f>O777*H777</f>
        <v>0</v>
      </c>
      <c r="Q777" s="215">
        <v>0.023</v>
      </c>
      <c r="R777" s="215">
        <f>Q777*H777</f>
        <v>0.023</v>
      </c>
      <c r="S777" s="215">
        <v>0</v>
      </c>
      <c r="T777" s="216">
        <f>S777*H777</f>
        <v>0</v>
      </c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R777" s="217" t="s">
        <v>205</v>
      </c>
      <c r="AT777" s="217" t="s">
        <v>279</v>
      </c>
      <c r="AU777" s="217" t="s">
        <v>82</v>
      </c>
      <c r="AY777" s="19" t="s">
        <v>148</v>
      </c>
      <c r="BE777" s="218">
        <f>IF(N777="základní",J777,0)</f>
        <v>0</v>
      </c>
      <c r="BF777" s="218">
        <f>IF(N777="snížená",J777,0)</f>
        <v>0</v>
      </c>
      <c r="BG777" s="218">
        <f>IF(N777="zákl. přenesená",J777,0)</f>
        <v>0</v>
      </c>
      <c r="BH777" s="218">
        <f>IF(N777="sníž. přenesená",J777,0)</f>
        <v>0</v>
      </c>
      <c r="BI777" s="218">
        <f>IF(N777="nulová",J777,0)</f>
        <v>0</v>
      </c>
      <c r="BJ777" s="19" t="s">
        <v>80</v>
      </c>
      <c r="BK777" s="218">
        <f>ROUND(I777*H777,2)</f>
        <v>0</v>
      </c>
      <c r="BL777" s="19" t="s">
        <v>155</v>
      </c>
      <c r="BM777" s="217" t="s">
        <v>866</v>
      </c>
    </row>
    <row r="778" spans="1:65" s="2" customFormat="1" ht="24.15" customHeight="1">
      <c r="A778" s="40"/>
      <c r="B778" s="41"/>
      <c r="C778" s="206" t="s">
        <v>867</v>
      </c>
      <c r="D778" s="206" t="s">
        <v>150</v>
      </c>
      <c r="E778" s="207" t="s">
        <v>868</v>
      </c>
      <c r="F778" s="208" t="s">
        <v>869</v>
      </c>
      <c r="G778" s="209" t="s">
        <v>153</v>
      </c>
      <c r="H778" s="210">
        <v>1</v>
      </c>
      <c r="I778" s="211"/>
      <c r="J778" s="212">
        <f>ROUND(I778*H778,2)</f>
        <v>0</v>
      </c>
      <c r="K778" s="208" t="s">
        <v>154</v>
      </c>
      <c r="L778" s="46"/>
      <c r="M778" s="213" t="s">
        <v>19</v>
      </c>
      <c r="N778" s="214" t="s">
        <v>43</v>
      </c>
      <c r="O778" s="86"/>
      <c r="P778" s="215">
        <f>O778*H778</f>
        <v>0</v>
      </c>
      <c r="Q778" s="215">
        <v>0</v>
      </c>
      <c r="R778" s="215">
        <f>Q778*H778</f>
        <v>0</v>
      </c>
      <c r="S778" s="215">
        <v>0</v>
      </c>
      <c r="T778" s="216">
        <f>S778*H778</f>
        <v>0</v>
      </c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R778" s="217" t="s">
        <v>155</v>
      </c>
      <c r="AT778" s="217" t="s">
        <v>150</v>
      </c>
      <c r="AU778" s="217" t="s">
        <v>82</v>
      </c>
      <c r="AY778" s="19" t="s">
        <v>148</v>
      </c>
      <c r="BE778" s="218">
        <f>IF(N778="základní",J778,0)</f>
        <v>0</v>
      </c>
      <c r="BF778" s="218">
        <f>IF(N778="snížená",J778,0)</f>
        <v>0</v>
      </c>
      <c r="BG778" s="218">
        <f>IF(N778="zákl. přenesená",J778,0)</f>
        <v>0</v>
      </c>
      <c r="BH778" s="218">
        <f>IF(N778="sníž. přenesená",J778,0)</f>
        <v>0</v>
      </c>
      <c r="BI778" s="218">
        <f>IF(N778="nulová",J778,0)</f>
        <v>0</v>
      </c>
      <c r="BJ778" s="19" t="s">
        <v>80</v>
      </c>
      <c r="BK778" s="218">
        <f>ROUND(I778*H778,2)</f>
        <v>0</v>
      </c>
      <c r="BL778" s="19" t="s">
        <v>155</v>
      </c>
      <c r="BM778" s="217" t="s">
        <v>870</v>
      </c>
    </row>
    <row r="779" spans="1:47" s="2" customFormat="1" ht="12">
      <c r="A779" s="40"/>
      <c r="B779" s="41"/>
      <c r="C779" s="42"/>
      <c r="D779" s="219" t="s">
        <v>157</v>
      </c>
      <c r="E779" s="42"/>
      <c r="F779" s="220" t="s">
        <v>871</v>
      </c>
      <c r="G779" s="42"/>
      <c r="H779" s="42"/>
      <c r="I779" s="221"/>
      <c r="J779" s="42"/>
      <c r="K779" s="42"/>
      <c r="L779" s="46"/>
      <c r="M779" s="222"/>
      <c r="N779" s="223"/>
      <c r="O779" s="86"/>
      <c r="P779" s="86"/>
      <c r="Q779" s="86"/>
      <c r="R779" s="86"/>
      <c r="S779" s="86"/>
      <c r="T779" s="87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T779" s="19" t="s">
        <v>157</v>
      </c>
      <c r="AU779" s="19" t="s">
        <v>82</v>
      </c>
    </row>
    <row r="780" spans="1:65" s="2" customFormat="1" ht="16.5" customHeight="1">
      <c r="A780" s="40"/>
      <c r="B780" s="41"/>
      <c r="C780" s="268" t="s">
        <v>872</v>
      </c>
      <c r="D780" s="268" t="s">
        <v>279</v>
      </c>
      <c r="E780" s="269" t="s">
        <v>873</v>
      </c>
      <c r="F780" s="270" t="s">
        <v>874</v>
      </c>
      <c r="G780" s="271" t="s">
        <v>153</v>
      </c>
      <c r="H780" s="272">
        <v>1</v>
      </c>
      <c r="I780" s="273"/>
      <c r="J780" s="274">
        <f>ROUND(I780*H780,2)</f>
        <v>0</v>
      </c>
      <c r="K780" s="270" t="s">
        <v>19</v>
      </c>
      <c r="L780" s="275"/>
      <c r="M780" s="276" t="s">
        <v>19</v>
      </c>
      <c r="N780" s="277" t="s">
        <v>43</v>
      </c>
      <c r="O780" s="86"/>
      <c r="P780" s="215">
        <f>O780*H780</f>
        <v>0</v>
      </c>
      <c r="Q780" s="215">
        <v>0.0036</v>
      </c>
      <c r="R780" s="215">
        <f>Q780*H780</f>
        <v>0.0036</v>
      </c>
      <c r="S780" s="215">
        <v>0</v>
      </c>
      <c r="T780" s="216">
        <f>S780*H780</f>
        <v>0</v>
      </c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R780" s="217" t="s">
        <v>205</v>
      </c>
      <c r="AT780" s="217" t="s">
        <v>279</v>
      </c>
      <c r="AU780" s="217" t="s">
        <v>82</v>
      </c>
      <c r="AY780" s="19" t="s">
        <v>148</v>
      </c>
      <c r="BE780" s="218">
        <f>IF(N780="základní",J780,0)</f>
        <v>0</v>
      </c>
      <c r="BF780" s="218">
        <f>IF(N780="snížená",J780,0)</f>
        <v>0</v>
      </c>
      <c r="BG780" s="218">
        <f>IF(N780="zákl. přenesená",J780,0)</f>
        <v>0</v>
      </c>
      <c r="BH780" s="218">
        <f>IF(N780="sníž. přenesená",J780,0)</f>
        <v>0</v>
      </c>
      <c r="BI780" s="218">
        <f>IF(N780="nulová",J780,0)</f>
        <v>0</v>
      </c>
      <c r="BJ780" s="19" t="s">
        <v>80</v>
      </c>
      <c r="BK780" s="218">
        <f>ROUND(I780*H780,2)</f>
        <v>0</v>
      </c>
      <c r="BL780" s="19" t="s">
        <v>155</v>
      </c>
      <c r="BM780" s="217" t="s">
        <v>875</v>
      </c>
    </row>
    <row r="781" spans="1:65" s="2" customFormat="1" ht="24.15" customHeight="1">
      <c r="A781" s="40"/>
      <c r="B781" s="41"/>
      <c r="C781" s="206" t="s">
        <v>876</v>
      </c>
      <c r="D781" s="206" t="s">
        <v>150</v>
      </c>
      <c r="E781" s="207" t="s">
        <v>877</v>
      </c>
      <c r="F781" s="208" t="s">
        <v>878</v>
      </c>
      <c r="G781" s="209" t="s">
        <v>153</v>
      </c>
      <c r="H781" s="210">
        <v>1</v>
      </c>
      <c r="I781" s="211"/>
      <c r="J781" s="212">
        <f>ROUND(I781*H781,2)</f>
        <v>0</v>
      </c>
      <c r="K781" s="208" t="s">
        <v>19</v>
      </c>
      <c r="L781" s="46"/>
      <c r="M781" s="213" t="s">
        <v>19</v>
      </c>
      <c r="N781" s="214" t="s">
        <v>43</v>
      </c>
      <c r="O781" s="86"/>
      <c r="P781" s="215">
        <f>O781*H781</f>
        <v>0</v>
      </c>
      <c r="Q781" s="215">
        <v>0.04005</v>
      </c>
      <c r="R781" s="215">
        <f>Q781*H781</f>
        <v>0.04005</v>
      </c>
      <c r="S781" s="215">
        <v>0</v>
      </c>
      <c r="T781" s="216">
        <f>S781*H781</f>
        <v>0</v>
      </c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R781" s="217" t="s">
        <v>155</v>
      </c>
      <c r="AT781" s="217" t="s">
        <v>150</v>
      </c>
      <c r="AU781" s="217" t="s">
        <v>82</v>
      </c>
      <c r="AY781" s="19" t="s">
        <v>148</v>
      </c>
      <c r="BE781" s="218">
        <f>IF(N781="základní",J781,0)</f>
        <v>0</v>
      </c>
      <c r="BF781" s="218">
        <f>IF(N781="snížená",J781,0)</f>
        <v>0</v>
      </c>
      <c r="BG781" s="218">
        <f>IF(N781="zákl. přenesená",J781,0)</f>
        <v>0</v>
      </c>
      <c r="BH781" s="218">
        <f>IF(N781="sníž. přenesená",J781,0)</f>
        <v>0</v>
      </c>
      <c r="BI781" s="218">
        <f>IF(N781="nulová",J781,0)</f>
        <v>0</v>
      </c>
      <c r="BJ781" s="19" t="s">
        <v>80</v>
      </c>
      <c r="BK781" s="218">
        <f>ROUND(I781*H781,2)</f>
        <v>0</v>
      </c>
      <c r="BL781" s="19" t="s">
        <v>155</v>
      </c>
      <c r="BM781" s="217" t="s">
        <v>879</v>
      </c>
    </row>
    <row r="782" spans="1:65" s="2" customFormat="1" ht="16.5" customHeight="1">
      <c r="A782" s="40"/>
      <c r="B782" s="41"/>
      <c r="C782" s="206" t="s">
        <v>880</v>
      </c>
      <c r="D782" s="206" t="s">
        <v>150</v>
      </c>
      <c r="E782" s="207" t="s">
        <v>881</v>
      </c>
      <c r="F782" s="208" t="s">
        <v>882</v>
      </c>
      <c r="G782" s="209" t="s">
        <v>153</v>
      </c>
      <c r="H782" s="210">
        <v>2</v>
      </c>
      <c r="I782" s="211"/>
      <c r="J782" s="212">
        <f>ROUND(I782*H782,2)</f>
        <v>0</v>
      </c>
      <c r="K782" s="208" t="s">
        <v>19</v>
      </c>
      <c r="L782" s="46"/>
      <c r="M782" s="213" t="s">
        <v>19</v>
      </c>
      <c r="N782" s="214" t="s">
        <v>43</v>
      </c>
      <c r="O782" s="86"/>
      <c r="P782" s="215">
        <f>O782*H782</f>
        <v>0</v>
      </c>
      <c r="Q782" s="215">
        <v>0.1056</v>
      </c>
      <c r="R782" s="215">
        <f>Q782*H782</f>
        <v>0.2112</v>
      </c>
      <c r="S782" s="215">
        <v>0</v>
      </c>
      <c r="T782" s="216">
        <f>S782*H782</f>
        <v>0</v>
      </c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R782" s="217" t="s">
        <v>155</v>
      </c>
      <c r="AT782" s="217" t="s">
        <v>150</v>
      </c>
      <c r="AU782" s="217" t="s">
        <v>82</v>
      </c>
      <c r="AY782" s="19" t="s">
        <v>148</v>
      </c>
      <c r="BE782" s="218">
        <f>IF(N782="základní",J782,0)</f>
        <v>0</v>
      </c>
      <c r="BF782" s="218">
        <f>IF(N782="snížená",J782,0)</f>
        <v>0</v>
      </c>
      <c r="BG782" s="218">
        <f>IF(N782="zákl. přenesená",J782,0)</f>
        <v>0</v>
      </c>
      <c r="BH782" s="218">
        <f>IF(N782="sníž. přenesená",J782,0)</f>
        <v>0</v>
      </c>
      <c r="BI782" s="218">
        <f>IF(N782="nulová",J782,0)</f>
        <v>0</v>
      </c>
      <c r="BJ782" s="19" t="s">
        <v>80</v>
      </c>
      <c r="BK782" s="218">
        <f>ROUND(I782*H782,2)</f>
        <v>0</v>
      </c>
      <c r="BL782" s="19" t="s">
        <v>155</v>
      </c>
      <c r="BM782" s="217" t="s">
        <v>883</v>
      </c>
    </row>
    <row r="783" spans="1:65" s="2" customFormat="1" ht="16.5" customHeight="1">
      <c r="A783" s="40"/>
      <c r="B783" s="41"/>
      <c r="C783" s="206" t="s">
        <v>884</v>
      </c>
      <c r="D783" s="206" t="s">
        <v>150</v>
      </c>
      <c r="E783" s="207" t="s">
        <v>885</v>
      </c>
      <c r="F783" s="208" t="s">
        <v>886</v>
      </c>
      <c r="G783" s="209" t="s">
        <v>153</v>
      </c>
      <c r="H783" s="210">
        <v>1</v>
      </c>
      <c r="I783" s="211"/>
      <c r="J783" s="212">
        <f>ROUND(I783*H783,2)</f>
        <v>0</v>
      </c>
      <c r="K783" s="208" t="s">
        <v>19</v>
      </c>
      <c r="L783" s="46"/>
      <c r="M783" s="213" t="s">
        <v>19</v>
      </c>
      <c r="N783" s="214" t="s">
        <v>43</v>
      </c>
      <c r="O783" s="86"/>
      <c r="P783" s="215">
        <f>O783*H783</f>
        <v>0</v>
      </c>
      <c r="Q783" s="215">
        <v>0.1056</v>
      </c>
      <c r="R783" s="215">
        <f>Q783*H783</f>
        <v>0.1056</v>
      </c>
      <c r="S783" s="215">
        <v>0</v>
      </c>
      <c r="T783" s="216">
        <f>S783*H783</f>
        <v>0</v>
      </c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R783" s="217" t="s">
        <v>155</v>
      </c>
      <c r="AT783" s="217" t="s">
        <v>150</v>
      </c>
      <c r="AU783" s="217" t="s">
        <v>82</v>
      </c>
      <c r="AY783" s="19" t="s">
        <v>148</v>
      </c>
      <c r="BE783" s="218">
        <f>IF(N783="základní",J783,0)</f>
        <v>0</v>
      </c>
      <c r="BF783" s="218">
        <f>IF(N783="snížená",J783,0)</f>
        <v>0</v>
      </c>
      <c r="BG783" s="218">
        <f>IF(N783="zákl. přenesená",J783,0)</f>
        <v>0</v>
      </c>
      <c r="BH783" s="218">
        <f>IF(N783="sníž. přenesená",J783,0)</f>
        <v>0</v>
      </c>
      <c r="BI783" s="218">
        <f>IF(N783="nulová",J783,0)</f>
        <v>0</v>
      </c>
      <c r="BJ783" s="19" t="s">
        <v>80</v>
      </c>
      <c r="BK783" s="218">
        <f>ROUND(I783*H783,2)</f>
        <v>0</v>
      </c>
      <c r="BL783" s="19" t="s">
        <v>155</v>
      </c>
      <c r="BM783" s="217" t="s">
        <v>887</v>
      </c>
    </row>
    <row r="784" spans="1:65" s="2" customFormat="1" ht="16.5" customHeight="1">
      <c r="A784" s="40"/>
      <c r="B784" s="41"/>
      <c r="C784" s="206" t="s">
        <v>888</v>
      </c>
      <c r="D784" s="206" t="s">
        <v>150</v>
      </c>
      <c r="E784" s="207" t="s">
        <v>889</v>
      </c>
      <c r="F784" s="208" t="s">
        <v>890</v>
      </c>
      <c r="G784" s="209" t="s">
        <v>153</v>
      </c>
      <c r="H784" s="210">
        <v>2</v>
      </c>
      <c r="I784" s="211"/>
      <c r="J784" s="212">
        <f>ROUND(I784*H784,2)</f>
        <v>0</v>
      </c>
      <c r="K784" s="208" t="s">
        <v>19</v>
      </c>
      <c r="L784" s="46"/>
      <c r="M784" s="213" t="s">
        <v>19</v>
      </c>
      <c r="N784" s="214" t="s">
        <v>43</v>
      </c>
      <c r="O784" s="86"/>
      <c r="P784" s="215">
        <f>O784*H784</f>
        <v>0</v>
      </c>
      <c r="Q784" s="215">
        <v>0.21734</v>
      </c>
      <c r="R784" s="215">
        <f>Q784*H784</f>
        <v>0.43468</v>
      </c>
      <c r="S784" s="215">
        <v>0</v>
      </c>
      <c r="T784" s="216">
        <f>S784*H784</f>
        <v>0</v>
      </c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R784" s="217" t="s">
        <v>155</v>
      </c>
      <c r="AT784" s="217" t="s">
        <v>150</v>
      </c>
      <c r="AU784" s="217" t="s">
        <v>82</v>
      </c>
      <c r="AY784" s="19" t="s">
        <v>148</v>
      </c>
      <c r="BE784" s="218">
        <f>IF(N784="základní",J784,0)</f>
        <v>0</v>
      </c>
      <c r="BF784" s="218">
        <f>IF(N784="snížená",J784,0)</f>
        <v>0</v>
      </c>
      <c r="BG784" s="218">
        <f>IF(N784="zákl. přenesená",J784,0)</f>
        <v>0</v>
      </c>
      <c r="BH784" s="218">
        <f>IF(N784="sníž. přenesená",J784,0)</f>
        <v>0</v>
      </c>
      <c r="BI784" s="218">
        <f>IF(N784="nulová",J784,0)</f>
        <v>0</v>
      </c>
      <c r="BJ784" s="19" t="s">
        <v>80</v>
      </c>
      <c r="BK784" s="218">
        <f>ROUND(I784*H784,2)</f>
        <v>0</v>
      </c>
      <c r="BL784" s="19" t="s">
        <v>155</v>
      </c>
      <c r="BM784" s="217" t="s">
        <v>891</v>
      </c>
    </row>
    <row r="785" spans="1:51" s="14" customFormat="1" ht="12">
      <c r="A785" s="14"/>
      <c r="B785" s="235"/>
      <c r="C785" s="236"/>
      <c r="D785" s="226" t="s">
        <v>168</v>
      </c>
      <c r="E785" s="237" t="s">
        <v>19</v>
      </c>
      <c r="F785" s="238" t="s">
        <v>892</v>
      </c>
      <c r="G785" s="236"/>
      <c r="H785" s="239">
        <v>2</v>
      </c>
      <c r="I785" s="240"/>
      <c r="J785" s="236"/>
      <c r="K785" s="236"/>
      <c r="L785" s="241"/>
      <c r="M785" s="242"/>
      <c r="N785" s="243"/>
      <c r="O785" s="243"/>
      <c r="P785" s="243"/>
      <c r="Q785" s="243"/>
      <c r="R785" s="243"/>
      <c r="S785" s="243"/>
      <c r="T785" s="24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45" t="s">
        <v>168</v>
      </c>
      <c r="AU785" s="245" t="s">
        <v>82</v>
      </c>
      <c r="AV785" s="14" t="s">
        <v>82</v>
      </c>
      <c r="AW785" s="14" t="s">
        <v>34</v>
      </c>
      <c r="AX785" s="14" t="s">
        <v>80</v>
      </c>
      <c r="AY785" s="245" t="s">
        <v>148</v>
      </c>
    </row>
    <row r="786" spans="1:65" s="2" customFormat="1" ht="21.75" customHeight="1">
      <c r="A786" s="40"/>
      <c r="B786" s="41"/>
      <c r="C786" s="268" t="s">
        <v>893</v>
      </c>
      <c r="D786" s="268" t="s">
        <v>279</v>
      </c>
      <c r="E786" s="269" t="s">
        <v>894</v>
      </c>
      <c r="F786" s="270" t="s">
        <v>895</v>
      </c>
      <c r="G786" s="271" t="s">
        <v>153</v>
      </c>
      <c r="H786" s="272">
        <v>2</v>
      </c>
      <c r="I786" s="273"/>
      <c r="J786" s="274">
        <f>ROUND(I786*H786,2)</f>
        <v>0</v>
      </c>
      <c r="K786" s="270" t="s">
        <v>19</v>
      </c>
      <c r="L786" s="275"/>
      <c r="M786" s="276" t="s">
        <v>19</v>
      </c>
      <c r="N786" s="277" t="s">
        <v>43</v>
      </c>
      <c r="O786" s="86"/>
      <c r="P786" s="215">
        <f>O786*H786</f>
        <v>0</v>
      </c>
      <c r="Q786" s="215">
        <v>0</v>
      </c>
      <c r="R786" s="215">
        <f>Q786*H786</f>
        <v>0</v>
      </c>
      <c r="S786" s="215">
        <v>0</v>
      </c>
      <c r="T786" s="216">
        <f>S786*H786</f>
        <v>0</v>
      </c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R786" s="217" t="s">
        <v>205</v>
      </c>
      <c r="AT786" s="217" t="s">
        <v>279</v>
      </c>
      <c r="AU786" s="217" t="s">
        <v>82</v>
      </c>
      <c r="AY786" s="19" t="s">
        <v>148</v>
      </c>
      <c r="BE786" s="218">
        <f>IF(N786="základní",J786,0)</f>
        <v>0</v>
      </c>
      <c r="BF786" s="218">
        <f>IF(N786="snížená",J786,0)</f>
        <v>0</v>
      </c>
      <c r="BG786" s="218">
        <f>IF(N786="zákl. přenesená",J786,0)</f>
        <v>0</v>
      </c>
      <c r="BH786" s="218">
        <f>IF(N786="sníž. přenesená",J786,0)</f>
        <v>0</v>
      </c>
      <c r="BI786" s="218">
        <f>IF(N786="nulová",J786,0)</f>
        <v>0</v>
      </c>
      <c r="BJ786" s="19" t="s">
        <v>80</v>
      </c>
      <c r="BK786" s="218">
        <f>ROUND(I786*H786,2)</f>
        <v>0</v>
      </c>
      <c r="BL786" s="19" t="s">
        <v>155</v>
      </c>
      <c r="BM786" s="217" t="s">
        <v>896</v>
      </c>
    </row>
    <row r="787" spans="1:63" s="12" customFormat="1" ht="22.8" customHeight="1">
      <c r="A787" s="12"/>
      <c r="B787" s="190"/>
      <c r="C787" s="191"/>
      <c r="D787" s="192" t="s">
        <v>71</v>
      </c>
      <c r="E787" s="204" t="s">
        <v>213</v>
      </c>
      <c r="F787" s="204" t="s">
        <v>897</v>
      </c>
      <c r="G787" s="191"/>
      <c r="H787" s="191"/>
      <c r="I787" s="194"/>
      <c r="J787" s="205">
        <f>BK787</f>
        <v>0</v>
      </c>
      <c r="K787" s="191"/>
      <c r="L787" s="196"/>
      <c r="M787" s="197"/>
      <c r="N787" s="198"/>
      <c r="O787" s="198"/>
      <c r="P787" s="199">
        <f>SUM(P788:P981)</f>
        <v>0</v>
      </c>
      <c r="Q787" s="198"/>
      <c r="R787" s="199">
        <f>SUM(R788:R981)</f>
        <v>2.749878</v>
      </c>
      <c r="S787" s="198"/>
      <c r="T787" s="200">
        <f>SUM(T788:T981)</f>
        <v>486.37865800000003</v>
      </c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R787" s="201" t="s">
        <v>80</v>
      </c>
      <c r="AT787" s="202" t="s">
        <v>71</v>
      </c>
      <c r="AU787" s="202" t="s">
        <v>80</v>
      </c>
      <c r="AY787" s="201" t="s">
        <v>148</v>
      </c>
      <c r="BK787" s="203">
        <f>SUM(BK788:BK981)</f>
        <v>0</v>
      </c>
    </row>
    <row r="788" spans="1:65" s="2" customFormat="1" ht="16.5" customHeight="1">
      <c r="A788" s="40"/>
      <c r="B788" s="41"/>
      <c r="C788" s="206" t="s">
        <v>898</v>
      </c>
      <c r="D788" s="206" t="s">
        <v>150</v>
      </c>
      <c r="E788" s="207" t="s">
        <v>899</v>
      </c>
      <c r="F788" s="208" t="s">
        <v>900</v>
      </c>
      <c r="G788" s="209" t="s">
        <v>173</v>
      </c>
      <c r="H788" s="210">
        <v>8.7</v>
      </c>
      <c r="I788" s="211"/>
      <c r="J788" s="212">
        <f>ROUND(I788*H788,2)</f>
        <v>0</v>
      </c>
      <c r="K788" s="208" t="s">
        <v>154</v>
      </c>
      <c r="L788" s="46"/>
      <c r="M788" s="213" t="s">
        <v>19</v>
      </c>
      <c r="N788" s="214" t="s">
        <v>43</v>
      </c>
      <c r="O788" s="86"/>
      <c r="P788" s="215">
        <f>O788*H788</f>
        <v>0</v>
      </c>
      <c r="Q788" s="215">
        <v>0.29221</v>
      </c>
      <c r="R788" s="215">
        <f>Q788*H788</f>
        <v>2.542227</v>
      </c>
      <c r="S788" s="215">
        <v>0</v>
      </c>
      <c r="T788" s="216">
        <f>S788*H788</f>
        <v>0</v>
      </c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R788" s="217" t="s">
        <v>155</v>
      </c>
      <c r="AT788" s="217" t="s">
        <v>150</v>
      </c>
      <c r="AU788" s="217" t="s">
        <v>82</v>
      </c>
      <c r="AY788" s="19" t="s">
        <v>148</v>
      </c>
      <c r="BE788" s="218">
        <f>IF(N788="základní",J788,0)</f>
        <v>0</v>
      </c>
      <c r="BF788" s="218">
        <f>IF(N788="snížená",J788,0)</f>
        <v>0</v>
      </c>
      <c r="BG788" s="218">
        <f>IF(N788="zákl. přenesená",J788,0)</f>
        <v>0</v>
      </c>
      <c r="BH788" s="218">
        <f>IF(N788="sníž. přenesená",J788,0)</f>
        <v>0</v>
      </c>
      <c r="BI788" s="218">
        <f>IF(N788="nulová",J788,0)</f>
        <v>0</v>
      </c>
      <c r="BJ788" s="19" t="s">
        <v>80</v>
      </c>
      <c r="BK788" s="218">
        <f>ROUND(I788*H788,2)</f>
        <v>0</v>
      </c>
      <c r="BL788" s="19" t="s">
        <v>155</v>
      </c>
      <c r="BM788" s="217" t="s">
        <v>901</v>
      </c>
    </row>
    <row r="789" spans="1:47" s="2" customFormat="1" ht="12">
      <c r="A789" s="40"/>
      <c r="B789" s="41"/>
      <c r="C789" s="42"/>
      <c r="D789" s="219" t="s">
        <v>157</v>
      </c>
      <c r="E789" s="42"/>
      <c r="F789" s="220" t="s">
        <v>902</v>
      </c>
      <c r="G789" s="42"/>
      <c r="H789" s="42"/>
      <c r="I789" s="221"/>
      <c r="J789" s="42"/>
      <c r="K789" s="42"/>
      <c r="L789" s="46"/>
      <c r="M789" s="222"/>
      <c r="N789" s="223"/>
      <c r="O789" s="86"/>
      <c r="P789" s="86"/>
      <c r="Q789" s="86"/>
      <c r="R789" s="86"/>
      <c r="S789" s="86"/>
      <c r="T789" s="87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T789" s="19" t="s">
        <v>157</v>
      </c>
      <c r="AU789" s="19" t="s">
        <v>82</v>
      </c>
    </row>
    <row r="790" spans="1:65" s="2" customFormat="1" ht="16.5" customHeight="1">
      <c r="A790" s="40"/>
      <c r="B790" s="41"/>
      <c r="C790" s="268" t="s">
        <v>903</v>
      </c>
      <c r="D790" s="268" t="s">
        <v>279</v>
      </c>
      <c r="E790" s="269" t="s">
        <v>904</v>
      </c>
      <c r="F790" s="270" t="s">
        <v>905</v>
      </c>
      <c r="G790" s="271" t="s">
        <v>173</v>
      </c>
      <c r="H790" s="272">
        <v>8.7</v>
      </c>
      <c r="I790" s="273"/>
      <c r="J790" s="274">
        <f>ROUND(I790*H790,2)</f>
        <v>0</v>
      </c>
      <c r="K790" s="270" t="s">
        <v>19</v>
      </c>
      <c r="L790" s="275"/>
      <c r="M790" s="276" t="s">
        <v>19</v>
      </c>
      <c r="N790" s="277" t="s">
        <v>43</v>
      </c>
      <c r="O790" s="86"/>
      <c r="P790" s="215">
        <f>O790*H790</f>
        <v>0</v>
      </c>
      <c r="Q790" s="215">
        <v>0.0074</v>
      </c>
      <c r="R790" s="215">
        <f>Q790*H790</f>
        <v>0.06437999999999999</v>
      </c>
      <c r="S790" s="215">
        <v>0</v>
      </c>
      <c r="T790" s="216">
        <f>S790*H790</f>
        <v>0</v>
      </c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R790" s="217" t="s">
        <v>205</v>
      </c>
      <c r="AT790" s="217" t="s">
        <v>279</v>
      </c>
      <c r="AU790" s="217" t="s">
        <v>82</v>
      </c>
      <c r="AY790" s="19" t="s">
        <v>148</v>
      </c>
      <c r="BE790" s="218">
        <f>IF(N790="základní",J790,0)</f>
        <v>0</v>
      </c>
      <c r="BF790" s="218">
        <f>IF(N790="snížená",J790,0)</f>
        <v>0</v>
      </c>
      <c r="BG790" s="218">
        <f>IF(N790="zákl. přenesená",J790,0)</f>
        <v>0</v>
      </c>
      <c r="BH790" s="218">
        <f>IF(N790="sníž. přenesená",J790,0)</f>
        <v>0</v>
      </c>
      <c r="BI790" s="218">
        <f>IF(N790="nulová",J790,0)</f>
        <v>0</v>
      </c>
      <c r="BJ790" s="19" t="s">
        <v>80</v>
      </c>
      <c r="BK790" s="218">
        <f>ROUND(I790*H790,2)</f>
        <v>0</v>
      </c>
      <c r="BL790" s="19" t="s">
        <v>155</v>
      </c>
      <c r="BM790" s="217" t="s">
        <v>906</v>
      </c>
    </row>
    <row r="791" spans="1:65" s="2" customFormat="1" ht="16.5" customHeight="1">
      <c r="A791" s="40"/>
      <c r="B791" s="41"/>
      <c r="C791" s="268" t="s">
        <v>907</v>
      </c>
      <c r="D791" s="268" t="s">
        <v>279</v>
      </c>
      <c r="E791" s="269" t="s">
        <v>908</v>
      </c>
      <c r="F791" s="270" t="s">
        <v>909</v>
      </c>
      <c r="G791" s="271" t="s">
        <v>173</v>
      </c>
      <c r="H791" s="272">
        <v>8.7</v>
      </c>
      <c r="I791" s="273"/>
      <c r="J791" s="274">
        <f>ROUND(I791*H791,2)</f>
        <v>0</v>
      </c>
      <c r="K791" s="270" t="s">
        <v>154</v>
      </c>
      <c r="L791" s="275"/>
      <c r="M791" s="276" t="s">
        <v>19</v>
      </c>
      <c r="N791" s="277" t="s">
        <v>43</v>
      </c>
      <c r="O791" s="86"/>
      <c r="P791" s="215">
        <f>O791*H791</f>
        <v>0</v>
      </c>
      <c r="Q791" s="215">
        <v>0.0156</v>
      </c>
      <c r="R791" s="215">
        <f>Q791*H791</f>
        <v>0.13571999999999998</v>
      </c>
      <c r="S791" s="215">
        <v>0</v>
      </c>
      <c r="T791" s="216">
        <f>S791*H791</f>
        <v>0</v>
      </c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R791" s="217" t="s">
        <v>205</v>
      </c>
      <c r="AT791" s="217" t="s">
        <v>279</v>
      </c>
      <c r="AU791" s="217" t="s">
        <v>82</v>
      </c>
      <c r="AY791" s="19" t="s">
        <v>148</v>
      </c>
      <c r="BE791" s="218">
        <f>IF(N791="základní",J791,0)</f>
        <v>0</v>
      </c>
      <c r="BF791" s="218">
        <f>IF(N791="snížená",J791,0)</f>
        <v>0</v>
      </c>
      <c r="BG791" s="218">
        <f>IF(N791="zákl. přenesená",J791,0)</f>
        <v>0</v>
      </c>
      <c r="BH791" s="218">
        <f>IF(N791="sníž. přenesená",J791,0)</f>
        <v>0</v>
      </c>
      <c r="BI791" s="218">
        <f>IF(N791="nulová",J791,0)</f>
        <v>0</v>
      </c>
      <c r="BJ791" s="19" t="s">
        <v>80</v>
      </c>
      <c r="BK791" s="218">
        <f>ROUND(I791*H791,2)</f>
        <v>0</v>
      </c>
      <c r="BL791" s="19" t="s">
        <v>155</v>
      </c>
      <c r="BM791" s="217" t="s">
        <v>910</v>
      </c>
    </row>
    <row r="792" spans="1:65" s="2" customFormat="1" ht="24.15" customHeight="1">
      <c r="A792" s="40"/>
      <c r="B792" s="41"/>
      <c r="C792" s="206" t="s">
        <v>911</v>
      </c>
      <c r="D792" s="206" t="s">
        <v>150</v>
      </c>
      <c r="E792" s="207" t="s">
        <v>912</v>
      </c>
      <c r="F792" s="208" t="s">
        <v>913</v>
      </c>
      <c r="G792" s="209" t="s">
        <v>166</v>
      </c>
      <c r="H792" s="210">
        <v>411.48</v>
      </c>
      <c r="I792" s="211"/>
      <c r="J792" s="212">
        <f>ROUND(I792*H792,2)</f>
        <v>0</v>
      </c>
      <c r="K792" s="208" t="s">
        <v>154</v>
      </c>
      <c r="L792" s="46"/>
      <c r="M792" s="213" t="s">
        <v>19</v>
      </c>
      <c r="N792" s="214" t="s">
        <v>43</v>
      </c>
      <c r="O792" s="86"/>
      <c r="P792" s="215">
        <f>O792*H792</f>
        <v>0</v>
      </c>
      <c r="Q792" s="215">
        <v>0</v>
      </c>
      <c r="R792" s="215">
        <f>Q792*H792</f>
        <v>0</v>
      </c>
      <c r="S792" s="215">
        <v>0</v>
      </c>
      <c r="T792" s="216">
        <f>S792*H792</f>
        <v>0</v>
      </c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R792" s="217" t="s">
        <v>155</v>
      </c>
      <c r="AT792" s="217" t="s">
        <v>150</v>
      </c>
      <c r="AU792" s="217" t="s">
        <v>82</v>
      </c>
      <c r="AY792" s="19" t="s">
        <v>148</v>
      </c>
      <c r="BE792" s="218">
        <f>IF(N792="základní",J792,0)</f>
        <v>0</v>
      </c>
      <c r="BF792" s="218">
        <f>IF(N792="snížená",J792,0)</f>
        <v>0</v>
      </c>
      <c r="BG792" s="218">
        <f>IF(N792="zákl. přenesená",J792,0)</f>
        <v>0</v>
      </c>
      <c r="BH792" s="218">
        <f>IF(N792="sníž. přenesená",J792,0)</f>
        <v>0</v>
      </c>
      <c r="BI792" s="218">
        <f>IF(N792="nulová",J792,0)</f>
        <v>0</v>
      </c>
      <c r="BJ792" s="19" t="s">
        <v>80</v>
      </c>
      <c r="BK792" s="218">
        <f>ROUND(I792*H792,2)</f>
        <v>0</v>
      </c>
      <c r="BL792" s="19" t="s">
        <v>155</v>
      </c>
      <c r="BM792" s="217" t="s">
        <v>914</v>
      </c>
    </row>
    <row r="793" spans="1:47" s="2" customFormat="1" ht="12">
      <c r="A793" s="40"/>
      <c r="B793" s="41"/>
      <c r="C793" s="42"/>
      <c r="D793" s="219" t="s">
        <v>157</v>
      </c>
      <c r="E793" s="42"/>
      <c r="F793" s="220" t="s">
        <v>915</v>
      </c>
      <c r="G793" s="42"/>
      <c r="H793" s="42"/>
      <c r="I793" s="221"/>
      <c r="J793" s="42"/>
      <c r="K793" s="42"/>
      <c r="L793" s="46"/>
      <c r="M793" s="222"/>
      <c r="N793" s="223"/>
      <c r="O793" s="86"/>
      <c r="P793" s="86"/>
      <c r="Q793" s="86"/>
      <c r="R793" s="86"/>
      <c r="S793" s="86"/>
      <c r="T793" s="87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T793" s="19" t="s">
        <v>157</v>
      </c>
      <c r="AU793" s="19" t="s">
        <v>82</v>
      </c>
    </row>
    <row r="794" spans="1:51" s="14" customFormat="1" ht="12">
      <c r="A794" s="14"/>
      <c r="B794" s="235"/>
      <c r="C794" s="236"/>
      <c r="D794" s="226" t="s">
        <v>168</v>
      </c>
      <c r="E794" s="237" t="s">
        <v>19</v>
      </c>
      <c r="F794" s="238" t="s">
        <v>916</v>
      </c>
      <c r="G794" s="236"/>
      <c r="H794" s="239">
        <v>249.08</v>
      </c>
      <c r="I794" s="240"/>
      <c r="J794" s="236"/>
      <c r="K794" s="236"/>
      <c r="L794" s="241"/>
      <c r="M794" s="242"/>
      <c r="N794" s="243"/>
      <c r="O794" s="243"/>
      <c r="P794" s="243"/>
      <c r="Q794" s="243"/>
      <c r="R794" s="243"/>
      <c r="S794" s="243"/>
      <c r="T794" s="24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45" t="s">
        <v>168</v>
      </c>
      <c r="AU794" s="245" t="s">
        <v>82</v>
      </c>
      <c r="AV794" s="14" t="s">
        <v>82</v>
      </c>
      <c r="AW794" s="14" t="s">
        <v>34</v>
      </c>
      <c r="AX794" s="14" t="s">
        <v>72</v>
      </c>
      <c r="AY794" s="245" t="s">
        <v>148</v>
      </c>
    </row>
    <row r="795" spans="1:51" s="14" customFormat="1" ht="12">
      <c r="A795" s="14"/>
      <c r="B795" s="235"/>
      <c r="C795" s="236"/>
      <c r="D795" s="226" t="s">
        <v>168</v>
      </c>
      <c r="E795" s="237" t="s">
        <v>19</v>
      </c>
      <c r="F795" s="238" t="s">
        <v>917</v>
      </c>
      <c r="G795" s="236"/>
      <c r="H795" s="239">
        <v>129.2</v>
      </c>
      <c r="I795" s="240"/>
      <c r="J795" s="236"/>
      <c r="K795" s="236"/>
      <c r="L795" s="241"/>
      <c r="M795" s="242"/>
      <c r="N795" s="243"/>
      <c r="O795" s="243"/>
      <c r="P795" s="243"/>
      <c r="Q795" s="243"/>
      <c r="R795" s="243"/>
      <c r="S795" s="243"/>
      <c r="T795" s="24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45" t="s">
        <v>168</v>
      </c>
      <c r="AU795" s="245" t="s">
        <v>82</v>
      </c>
      <c r="AV795" s="14" t="s">
        <v>82</v>
      </c>
      <c r="AW795" s="14" t="s">
        <v>34</v>
      </c>
      <c r="AX795" s="14" t="s">
        <v>72</v>
      </c>
      <c r="AY795" s="245" t="s">
        <v>148</v>
      </c>
    </row>
    <row r="796" spans="1:51" s="14" customFormat="1" ht="12">
      <c r="A796" s="14"/>
      <c r="B796" s="235"/>
      <c r="C796" s="236"/>
      <c r="D796" s="226" t="s">
        <v>168</v>
      </c>
      <c r="E796" s="237" t="s">
        <v>19</v>
      </c>
      <c r="F796" s="238" t="s">
        <v>918</v>
      </c>
      <c r="G796" s="236"/>
      <c r="H796" s="239">
        <v>33.2</v>
      </c>
      <c r="I796" s="240"/>
      <c r="J796" s="236"/>
      <c r="K796" s="236"/>
      <c r="L796" s="241"/>
      <c r="M796" s="242"/>
      <c r="N796" s="243"/>
      <c r="O796" s="243"/>
      <c r="P796" s="243"/>
      <c r="Q796" s="243"/>
      <c r="R796" s="243"/>
      <c r="S796" s="243"/>
      <c r="T796" s="24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45" t="s">
        <v>168</v>
      </c>
      <c r="AU796" s="245" t="s">
        <v>82</v>
      </c>
      <c r="AV796" s="14" t="s">
        <v>82</v>
      </c>
      <c r="AW796" s="14" t="s">
        <v>34</v>
      </c>
      <c r="AX796" s="14" t="s">
        <v>72</v>
      </c>
      <c r="AY796" s="245" t="s">
        <v>148</v>
      </c>
    </row>
    <row r="797" spans="1:51" s="15" customFormat="1" ht="12">
      <c r="A797" s="15"/>
      <c r="B797" s="246"/>
      <c r="C797" s="247"/>
      <c r="D797" s="226" t="s">
        <v>168</v>
      </c>
      <c r="E797" s="248" t="s">
        <v>19</v>
      </c>
      <c r="F797" s="249" t="s">
        <v>178</v>
      </c>
      <c r="G797" s="247"/>
      <c r="H797" s="250">
        <v>411.48</v>
      </c>
      <c r="I797" s="251"/>
      <c r="J797" s="247"/>
      <c r="K797" s="247"/>
      <c r="L797" s="252"/>
      <c r="M797" s="253"/>
      <c r="N797" s="254"/>
      <c r="O797" s="254"/>
      <c r="P797" s="254"/>
      <c r="Q797" s="254"/>
      <c r="R797" s="254"/>
      <c r="S797" s="254"/>
      <c r="T797" s="25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T797" s="256" t="s">
        <v>168</v>
      </c>
      <c r="AU797" s="256" t="s">
        <v>82</v>
      </c>
      <c r="AV797" s="15" t="s">
        <v>155</v>
      </c>
      <c r="AW797" s="15" t="s">
        <v>34</v>
      </c>
      <c r="AX797" s="15" t="s">
        <v>80</v>
      </c>
      <c r="AY797" s="256" t="s">
        <v>148</v>
      </c>
    </row>
    <row r="798" spans="1:65" s="2" customFormat="1" ht="24.15" customHeight="1">
      <c r="A798" s="40"/>
      <c r="B798" s="41"/>
      <c r="C798" s="206" t="s">
        <v>919</v>
      </c>
      <c r="D798" s="206" t="s">
        <v>150</v>
      </c>
      <c r="E798" s="207" t="s">
        <v>920</v>
      </c>
      <c r="F798" s="208" t="s">
        <v>921</v>
      </c>
      <c r="G798" s="209" t="s">
        <v>166</v>
      </c>
      <c r="H798" s="210">
        <v>411.48</v>
      </c>
      <c r="I798" s="211"/>
      <c r="J798" s="212">
        <f>ROUND(I798*H798,2)</f>
        <v>0</v>
      </c>
      <c r="K798" s="208" t="s">
        <v>154</v>
      </c>
      <c r="L798" s="46"/>
      <c r="M798" s="213" t="s">
        <v>19</v>
      </c>
      <c r="N798" s="214" t="s">
        <v>43</v>
      </c>
      <c r="O798" s="86"/>
      <c r="P798" s="215">
        <f>O798*H798</f>
        <v>0</v>
      </c>
      <c r="Q798" s="215">
        <v>0</v>
      </c>
      <c r="R798" s="215">
        <f>Q798*H798</f>
        <v>0</v>
      </c>
      <c r="S798" s="215">
        <v>0</v>
      </c>
      <c r="T798" s="216">
        <f>S798*H798</f>
        <v>0</v>
      </c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R798" s="217" t="s">
        <v>155</v>
      </c>
      <c r="AT798" s="217" t="s">
        <v>150</v>
      </c>
      <c r="AU798" s="217" t="s">
        <v>82</v>
      </c>
      <c r="AY798" s="19" t="s">
        <v>148</v>
      </c>
      <c r="BE798" s="218">
        <f>IF(N798="základní",J798,0)</f>
        <v>0</v>
      </c>
      <c r="BF798" s="218">
        <f>IF(N798="snížená",J798,0)</f>
        <v>0</v>
      </c>
      <c r="BG798" s="218">
        <f>IF(N798="zákl. přenesená",J798,0)</f>
        <v>0</v>
      </c>
      <c r="BH798" s="218">
        <f>IF(N798="sníž. přenesená",J798,0)</f>
        <v>0</v>
      </c>
      <c r="BI798" s="218">
        <f>IF(N798="nulová",J798,0)</f>
        <v>0</v>
      </c>
      <c r="BJ798" s="19" t="s">
        <v>80</v>
      </c>
      <c r="BK798" s="218">
        <f>ROUND(I798*H798,2)</f>
        <v>0</v>
      </c>
      <c r="BL798" s="19" t="s">
        <v>155</v>
      </c>
      <c r="BM798" s="217" t="s">
        <v>922</v>
      </c>
    </row>
    <row r="799" spans="1:47" s="2" customFormat="1" ht="12">
      <c r="A799" s="40"/>
      <c r="B799" s="41"/>
      <c r="C799" s="42"/>
      <c r="D799" s="219" t="s">
        <v>157</v>
      </c>
      <c r="E799" s="42"/>
      <c r="F799" s="220" t="s">
        <v>923</v>
      </c>
      <c r="G799" s="42"/>
      <c r="H799" s="42"/>
      <c r="I799" s="221"/>
      <c r="J799" s="42"/>
      <c r="K799" s="42"/>
      <c r="L799" s="46"/>
      <c r="M799" s="222"/>
      <c r="N799" s="223"/>
      <c r="O799" s="86"/>
      <c r="P799" s="86"/>
      <c r="Q799" s="86"/>
      <c r="R799" s="86"/>
      <c r="S799" s="86"/>
      <c r="T799" s="87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T799" s="19" t="s">
        <v>157</v>
      </c>
      <c r="AU799" s="19" t="s">
        <v>82</v>
      </c>
    </row>
    <row r="800" spans="1:51" s="14" customFormat="1" ht="12">
      <c r="A800" s="14"/>
      <c r="B800" s="235"/>
      <c r="C800" s="236"/>
      <c r="D800" s="226" t="s">
        <v>168</v>
      </c>
      <c r="E800" s="237" t="s">
        <v>19</v>
      </c>
      <c r="F800" s="238" t="s">
        <v>916</v>
      </c>
      <c r="G800" s="236"/>
      <c r="H800" s="239">
        <v>249.08</v>
      </c>
      <c r="I800" s="240"/>
      <c r="J800" s="236"/>
      <c r="K800" s="236"/>
      <c r="L800" s="241"/>
      <c r="M800" s="242"/>
      <c r="N800" s="243"/>
      <c r="O800" s="243"/>
      <c r="P800" s="243"/>
      <c r="Q800" s="243"/>
      <c r="R800" s="243"/>
      <c r="S800" s="243"/>
      <c r="T800" s="24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45" t="s">
        <v>168</v>
      </c>
      <c r="AU800" s="245" t="s">
        <v>82</v>
      </c>
      <c r="AV800" s="14" t="s">
        <v>82</v>
      </c>
      <c r="AW800" s="14" t="s">
        <v>34</v>
      </c>
      <c r="AX800" s="14" t="s">
        <v>72</v>
      </c>
      <c r="AY800" s="245" t="s">
        <v>148</v>
      </c>
    </row>
    <row r="801" spans="1:51" s="14" customFormat="1" ht="12">
      <c r="A801" s="14"/>
      <c r="B801" s="235"/>
      <c r="C801" s="236"/>
      <c r="D801" s="226" t="s">
        <v>168</v>
      </c>
      <c r="E801" s="237" t="s">
        <v>19</v>
      </c>
      <c r="F801" s="238" t="s">
        <v>917</v>
      </c>
      <c r="G801" s="236"/>
      <c r="H801" s="239">
        <v>129.2</v>
      </c>
      <c r="I801" s="240"/>
      <c r="J801" s="236"/>
      <c r="K801" s="236"/>
      <c r="L801" s="241"/>
      <c r="M801" s="242"/>
      <c r="N801" s="243"/>
      <c r="O801" s="243"/>
      <c r="P801" s="243"/>
      <c r="Q801" s="243"/>
      <c r="R801" s="243"/>
      <c r="S801" s="243"/>
      <c r="T801" s="24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45" t="s">
        <v>168</v>
      </c>
      <c r="AU801" s="245" t="s">
        <v>82</v>
      </c>
      <c r="AV801" s="14" t="s">
        <v>82</v>
      </c>
      <c r="AW801" s="14" t="s">
        <v>34</v>
      </c>
      <c r="AX801" s="14" t="s">
        <v>72</v>
      </c>
      <c r="AY801" s="245" t="s">
        <v>148</v>
      </c>
    </row>
    <row r="802" spans="1:51" s="14" customFormat="1" ht="12">
      <c r="A802" s="14"/>
      <c r="B802" s="235"/>
      <c r="C802" s="236"/>
      <c r="D802" s="226" t="s">
        <v>168</v>
      </c>
      <c r="E802" s="237" t="s">
        <v>19</v>
      </c>
      <c r="F802" s="238" t="s">
        <v>918</v>
      </c>
      <c r="G802" s="236"/>
      <c r="H802" s="239">
        <v>33.2</v>
      </c>
      <c r="I802" s="240"/>
      <c r="J802" s="236"/>
      <c r="K802" s="236"/>
      <c r="L802" s="241"/>
      <c r="M802" s="242"/>
      <c r="N802" s="243"/>
      <c r="O802" s="243"/>
      <c r="P802" s="243"/>
      <c r="Q802" s="243"/>
      <c r="R802" s="243"/>
      <c r="S802" s="243"/>
      <c r="T802" s="24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45" t="s">
        <v>168</v>
      </c>
      <c r="AU802" s="245" t="s">
        <v>82</v>
      </c>
      <c r="AV802" s="14" t="s">
        <v>82</v>
      </c>
      <c r="AW802" s="14" t="s">
        <v>34</v>
      </c>
      <c r="AX802" s="14" t="s">
        <v>72</v>
      </c>
      <c r="AY802" s="245" t="s">
        <v>148</v>
      </c>
    </row>
    <row r="803" spans="1:51" s="15" customFormat="1" ht="12">
      <c r="A803" s="15"/>
      <c r="B803" s="246"/>
      <c r="C803" s="247"/>
      <c r="D803" s="226" t="s">
        <v>168</v>
      </c>
      <c r="E803" s="248" t="s">
        <v>19</v>
      </c>
      <c r="F803" s="249" t="s">
        <v>178</v>
      </c>
      <c r="G803" s="247"/>
      <c r="H803" s="250">
        <v>411.48</v>
      </c>
      <c r="I803" s="251"/>
      <c r="J803" s="247"/>
      <c r="K803" s="247"/>
      <c r="L803" s="252"/>
      <c r="M803" s="253"/>
      <c r="N803" s="254"/>
      <c r="O803" s="254"/>
      <c r="P803" s="254"/>
      <c r="Q803" s="254"/>
      <c r="R803" s="254"/>
      <c r="S803" s="254"/>
      <c r="T803" s="25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T803" s="256" t="s">
        <v>168</v>
      </c>
      <c r="AU803" s="256" t="s">
        <v>82</v>
      </c>
      <c r="AV803" s="15" t="s">
        <v>155</v>
      </c>
      <c r="AW803" s="15" t="s">
        <v>34</v>
      </c>
      <c r="AX803" s="15" t="s">
        <v>80</v>
      </c>
      <c r="AY803" s="256" t="s">
        <v>148</v>
      </c>
    </row>
    <row r="804" spans="1:65" s="2" customFormat="1" ht="24.15" customHeight="1">
      <c r="A804" s="40"/>
      <c r="B804" s="41"/>
      <c r="C804" s="206" t="s">
        <v>924</v>
      </c>
      <c r="D804" s="206" t="s">
        <v>150</v>
      </c>
      <c r="E804" s="207" t="s">
        <v>925</v>
      </c>
      <c r="F804" s="208" t="s">
        <v>926</v>
      </c>
      <c r="G804" s="209" t="s">
        <v>166</v>
      </c>
      <c r="H804" s="210">
        <v>24688.8</v>
      </c>
      <c r="I804" s="211"/>
      <c r="J804" s="212">
        <f>ROUND(I804*H804,2)</f>
        <v>0</v>
      </c>
      <c r="K804" s="208" t="s">
        <v>154</v>
      </c>
      <c r="L804" s="46"/>
      <c r="M804" s="213" t="s">
        <v>19</v>
      </c>
      <c r="N804" s="214" t="s">
        <v>43</v>
      </c>
      <c r="O804" s="86"/>
      <c r="P804" s="215">
        <f>O804*H804</f>
        <v>0</v>
      </c>
      <c r="Q804" s="215">
        <v>0</v>
      </c>
      <c r="R804" s="215">
        <f>Q804*H804</f>
        <v>0</v>
      </c>
      <c r="S804" s="215">
        <v>0</v>
      </c>
      <c r="T804" s="216">
        <f>S804*H804</f>
        <v>0</v>
      </c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R804" s="217" t="s">
        <v>155</v>
      </c>
      <c r="AT804" s="217" t="s">
        <v>150</v>
      </c>
      <c r="AU804" s="217" t="s">
        <v>82</v>
      </c>
      <c r="AY804" s="19" t="s">
        <v>148</v>
      </c>
      <c r="BE804" s="218">
        <f>IF(N804="základní",J804,0)</f>
        <v>0</v>
      </c>
      <c r="BF804" s="218">
        <f>IF(N804="snížená",J804,0)</f>
        <v>0</v>
      </c>
      <c r="BG804" s="218">
        <f>IF(N804="zákl. přenesená",J804,0)</f>
        <v>0</v>
      </c>
      <c r="BH804" s="218">
        <f>IF(N804="sníž. přenesená",J804,0)</f>
        <v>0</v>
      </c>
      <c r="BI804" s="218">
        <f>IF(N804="nulová",J804,0)</f>
        <v>0</v>
      </c>
      <c r="BJ804" s="19" t="s">
        <v>80</v>
      </c>
      <c r="BK804" s="218">
        <f>ROUND(I804*H804,2)</f>
        <v>0</v>
      </c>
      <c r="BL804" s="19" t="s">
        <v>155</v>
      </c>
      <c r="BM804" s="217" t="s">
        <v>927</v>
      </c>
    </row>
    <row r="805" spans="1:47" s="2" customFormat="1" ht="12">
      <c r="A805" s="40"/>
      <c r="B805" s="41"/>
      <c r="C805" s="42"/>
      <c r="D805" s="219" t="s">
        <v>157</v>
      </c>
      <c r="E805" s="42"/>
      <c r="F805" s="220" t="s">
        <v>928</v>
      </c>
      <c r="G805" s="42"/>
      <c r="H805" s="42"/>
      <c r="I805" s="221"/>
      <c r="J805" s="42"/>
      <c r="K805" s="42"/>
      <c r="L805" s="46"/>
      <c r="M805" s="222"/>
      <c r="N805" s="223"/>
      <c r="O805" s="86"/>
      <c r="P805" s="86"/>
      <c r="Q805" s="86"/>
      <c r="R805" s="86"/>
      <c r="S805" s="86"/>
      <c r="T805" s="87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T805" s="19" t="s">
        <v>157</v>
      </c>
      <c r="AU805" s="19" t="s">
        <v>82</v>
      </c>
    </row>
    <row r="806" spans="1:51" s="14" customFormat="1" ht="12">
      <c r="A806" s="14"/>
      <c r="B806" s="235"/>
      <c r="C806" s="236"/>
      <c r="D806" s="226" t="s">
        <v>168</v>
      </c>
      <c r="E806" s="237" t="s">
        <v>19</v>
      </c>
      <c r="F806" s="238" t="s">
        <v>929</v>
      </c>
      <c r="G806" s="236"/>
      <c r="H806" s="239">
        <v>24688.8</v>
      </c>
      <c r="I806" s="240"/>
      <c r="J806" s="236"/>
      <c r="K806" s="236"/>
      <c r="L806" s="241"/>
      <c r="M806" s="242"/>
      <c r="N806" s="243"/>
      <c r="O806" s="243"/>
      <c r="P806" s="243"/>
      <c r="Q806" s="243"/>
      <c r="R806" s="243"/>
      <c r="S806" s="243"/>
      <c r="T806" s="24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45" t="s">
        <v>168</v>
      </c>
      <c r="AU806" s="245" t="s">
        <v>82</v>
      </c>
      <c r="AV806" s="14" t="s">
        <v>82</v>
      </c>
      <c r="AW806" s="14" t="s">
        <v>34</v>
      </c>
      <c r="AX806" s="14" t="s">
        <v>80</v>
      </c>
      <c r="AY806" s="245" t="s">
        <v>148</v>
      </c>
    </row>
    <row r="807" spans="1:65" s="2" customFormat="1" ht="16.5" customHeight="1">
      <c r="A807" s="40"/>
      <c r="B807" s="41"/>
      <c r="C807" s="206" t="s">
        <v>930</v>
      </c>
      <c r="D807" s="206" t="s">
        <v>150</v>
      </c>
      <c r="E807" s="207" t="s">
        <v>931</v>
      </c>
      <c r="F807" s="208" t="s">
        <v>932</v>
      </c>
      <c r="G807" s="209" t="s">
        <v>166</v>
      </c>
      <c r="H807" s="210">
        <v>411.48</v>
      </c>
      <c r="I807" s="211"/>
      <c r="J807" s="212">
        <f>ROUND(I807*H807,2)</f>
        <v>0</v>
      </c>
      <c r="K807" s="208" t="s">
        <v>154</v>
      </c>
      <c r="L807" s="46"/>
      <c r="M807" s="213" t="s">
        <v>19</v>
      </c>
      <c r="N807" s="214" t="s">
        <v>43</v>
      </c>
      <c r="O807" s="86"/>
      <c r="P807" s="215">
        <f>O807*H807</f>
        <v>0</v>
      </c>
      <c r="Q807" s="215">
        <v>0</v>
      </c>
      <c r="R807" s="215">
        <f>Q807*H807</f>
        <v>0</v>
      </c>
      <c r="S807" s="215">
        <v>0</v>
      </c>
      <c r="T807" s="216">
        <f>S807*H807</f>
        <v>0</v>
      </c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R807" s="217" t="s">
        <v>155</v>
      </c>
      <c r="AT807" s="217" t="s">
        <v>150</v>
      </c>
      <c r="AU807" s="217" t="s">
        <v>82</v>
      </c>
      <c r="AY807" s="19" t="s">
        <v>148</v>
      </c>
      <c r="BE807" s="218">
        <f>IF(N807="základní",J807,0)</f>
        <v>0</v>
      </c>
      <c r="BF807" s="218">
        <f>IF(N807="snížená",J807,0)</f>
        <v>0</v>
      </c>
      <c r="BG807" s="218">
        <f>IF(N807="zákl. přenesená",J807,0)</f>
        <v>0</v>
      </c>
      <c r="BH807" s="218">
        <f>IF(N807="sníž. přenesená",J807,0)</f>
        <v>0</v>
      </c>
      <c r="BI807" s="218">
        <f>IF(N807="nulová",J807,0)</f>
        <v>0</v>
      </c>
      <c r="BJ807" s="19" t="s">
        <v>80</v>
      </c>
      <c r="BK807" s="218">
        <f>ROUND(I807*H807,2)</f>
        <v>0</v>
      </c>
      <c r="BL807" s="19" t="s">
        <v>155</v>
      </c>
      <c r="BM807" s="217" t="s">
        <v>933</v>
      </c>
    </row>
    <row r="808" spans="1:47" s="2" customFormat="1" ht="12">
      <c r="A808" s="40"/>
      <c r="B808" s="41"/>
      <c r="C808" s="42"/>
      <c r="D808" s="219" t="s">
        <v>157</v>
      </c>
      <c r="E808" s="42"/>
      <c r="F808" s="220" t="s">
        <v>934</v>
      </c>
      <c r="G808" s="42"/>
      <c r="H808" s="42"/>
      <c r="I808" s="221"/>
      <c r="J808" s="42"/>
      <c r="K808" s="42"/>
      <c r="L808" s="46"/>
      <c r="M808" s="222"/>
      <c r="N808" s="223"/>
      <c r="O808" s="86"/>
      <c r="P808" s="86"/>
      <c r="Q808" s="86"/>
      <c r="R808" s="86"/>
      <c r="S808" s="86"/>
      <c r="T808" s="87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T808" s="19" t="s">
        <v>157</v>
      </c>
      <c r="AU808" s="19" t="s">
        <v>82</v>
      </c>
    </row>
    <row r="809" spans="1:51" s="14" customFormat="1" ht="12">
      <c r="A809" s="14"/>
      <c r="B809" s="235"/>
      <c r="C809" s="236"/>
      <c r="D809" s="226" t="s">
        <v>168</v>
      </c>
      <c r="E809" s="237" t="s">
        <v>19</v>
      </c>
      <c r="F809" s="238" t="s">
        <v>916</v>
      </c>
      <c r="G809" s="236"/>
      <c r="H809" s="239">
        <v>249.08</v>
      </c>
      <c r="I809" s="240"/>
      <c r="J809" s="236"/>
      <c r="K809" s="236"/>
      <c r="L809" s="241"/>
      <c r="M809" s="242"/>
      <c r="N809" s="243"/>
      <c r="O809" s="243"/>
      <c r="P809" s="243"/>
      <c r="Q809" s="243"/>
      <c r="R809" s="243"/>
      <c r="S809" s="243"/>
      <c r="T809" s="24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45" t="s">
        <v>168</v>
      </c>
      <c r="AU809" s="245" t="s">
        <v>82</v>
      </c>
      <c r="AV809" s="14" t="s">
        <v>82</v>
      </c>
      <c r="AW809" s="14" t="s">
        <v>34</v>
      </c>
      <c r="AX809" s="14" t="s">
        <v>72</v>
      </c>
      <c r="AY809" s="245" t="s">
        <v>148</v>
      </c>
    </row>
    <row r="810" spans="1:51" s="14" customFormat="1" ht="12">
      <c r="A810" s="14"/>
      <c r="B810" s="235"/>
      <c r="C810" s="236"/>
      <c r="D810" s="226" t="s">
        <v>168</v>
      </c>
      <c r="E810" s="237" t="s">
        <v>19</v>
      </c>
      <c r="F810" s="238" t="s">
        <v>917</v>
      </c>
      <c r="G810" s="236"/>
      <c r="H810" s="239">
        <v>129.2</v>
      </c>
      <c r="I810" s="240"/>
      <c r="J810" s="236"/>
      <c r="K810" s="236"/>
      <c r="L810" s="241"/>
      <c r="M810" s="242"/>
      <c r="N810" s="243"/>
      <c r="O810" s="243"/>
      <c r="P810" s="243"/>
      <c r="Q810" s="243"/>
      <c r="R810" s="243"/>
      <c r="S810" s="243"/>
      <c r="T810" s="24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45" t="s">
        <v>168</v>
      </c>
      <c r="AU810" s="245" t="s">
        <v>82</v>
      </c>
      <c r="AV810" s="14" t="s">
        <v>82</v>
      </c>
      <c r="AW810" s="14" t="s">
        <v>34</v>
      </c>
      <c r="AX810" s="14" t="s">
        <v>72</v>
      </c>
      <c r="AY810" s="245" t="s">
        <v>148</v>
      </c>
    </row>
    <row r="811" spans="1:51" s="14" customFormat="1" ht="12">
      <c r="A811" s="14"/>
      <c r="B811" s="235"/>
      <c r="C811" s="236"/>
      <c r="D811" s="226" t="s">
        <v>168</v>
      </c>
      <c r="E811" s="237" t="s">
        <v>19</v>
      </c>
      <c r="F811" s="238" t="s">
        <v>918</v>
      </c>
      <c r="G811" s="236"/>
      <c r="H811" s="239">
        <v>33.2</v>
      </c>
      <c r="I811" s="240"/>
      <c r="J811" s="236"/>
      <c r="K811" s="236"/>
      <c r="L811" s="241"/>
      <c r="M811" s="242"/>
      <c r="N811" s="243"/>
      <c r="O811" s="243"/>
      <c r="P811" s="243"/>
      <c r="Q811" s="243"/>
      <c r="R811" s="243"/>
      <c r="S811" s="243"/>
      <c r="T811" s="24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45" t="s">
        <v>168</v>
      </c>
      <c r="AU811" s="245" t="s">
        <v>82</v>
      </c>
      <c r="AV811" s="14" t="s">
        <v>82</v>
      </c>
      <c r="AW811" s="14" t="s">
        <v>34</v>
      </c>
      <c r="AX811" s="14" t="s">
        <v>72</v>
      </c>
      <c r="AY811" s="245" t="s">
        <v>148</v>
      </c>
    </row>
    <row r="812" spans="1:51" s="15" customFormat="1" ht="12">
      <c r="A812" s="15"/>
      <c r="B812" s="246"/>
      <c r="C812" s="247"/>
      <c r="D812" s="226" t="s">
        <v>168</v>
      </c>
      <c r="E812" s="248" t="s">
        <v>19</v>
      </c>
      <c r="F812" s="249" t="s">
        <v>178</v>
      </c>
      <c r="G812" s="247"/>
      <c r="H812" s="250">
        <v>411.48</v>
      </c>
      <c r="I812" s="251"/>
      <c r="J812" s="247"/>
      <c r="K812" s="247"/>
      <c r="L812" s="252"/>
      <c r="M812" s="253"/>
      <c r="N812" s="254"/>
      <c r="O812" s="254"/>
      <c r="P812" s="254"/>
      <c r="Q812" s="254"/>
      <c r="R812" s="254"/>
      <c r="S812" s="254"/>
      <c r="T812" s="25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T812" s="256" t="s">
        <v>168</v>
      </c>
      <c r="AU812" s="256" t="s">
        <v>82</v>
      </c>
      <c r="AV812" s="15" t="s">
        <v>155</v>
      </c>
      <c r="AW812" s="15" t="s">
        <v>34</v>
      </c>
      <c r="AX812" s="15" t="s">
        <v>80</v>
      </c>
      <c r="AY812" s="256" t="s">
        <v>148</v>
      </c>
    </row>
    <row r="813" spans="1:65" s="2" customFormat="1" ht="16.5" customHeight="1">
      <c r="A813" s="40"/>
      <c r="B813" s="41"/>
      <c r="C813" s="206" t="s">
        <v>935</v>
      </c>
      <c r="D813" s="206" t="s">
        <v>150</v>
      </c>
      <c r="E813" s="207" t="s">
        <v>936</v>
      </c>
      <c r="F813" s="208" t="s">
        <v>937</v>
      </c>
      <c r="G813" s="209" t="s">
        <v>166</v>
      </c>
      <c r="H813" s="210">
        <v>24688.8</v>
      </c>
      <c r="I813" s="211"/>
      <c r="J813" s="212">
        <f>ROUND(I813*H813,2)</f>
        <v>0</v>
      </c>
      <c r="K813" s="208" t="s">
        <v>154</v>
      </c>
      <c r="L813" s="46"/>
      <c r="M813" s="213" t="s">
        <v>19</v>
      </c>
      <c r="N813" s="214" t="s">
        <v>43</v>
      </c>
      <c r="O813" s="86"/>
      <c r="P813" s="215">
        <f>O813*H813</f>
        <v>0</v>
      </c>
      <c r="Q813" s="215">
        <v>0</v>
      </c>
      <c r="R813" s="215">
        <f>Q813*H813</f>
        <v>0</v>
      </c>
      <c r="S813" s="215">
        <v>0</v>
      </c>
      <c r="T813" s="216">
        <f>S813*H813</f>
        <v>0</v>
      </c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R813" s="217" t="s">
        <v>155</v>
      </c>
      <c r="AT813" s="217" t="s">
        <v>150</v>
      </c>
      <c r="AU813" s="217" t="s">
        <v>82</v>
      </c>
      <c r="AY813" s="19" t="s">
        <v>148</v>
      </c>
      <c r="BE813" s="218">
        <f>IF(N813="základní",J813,0)</f>
        <v>0</v>
      </c>
      <c r="BF813" s="218">
        <f>IF(N813="snížená",J813,0)</f>
        <v>0</v>
      </c>
      <c r="BG813" s="218">
        <f>IF(N813="zákl. přenesená",J813,0)</f>
        <v>0</v>
      </c>
      <c r="BH813" s="218">
        <f>IF(N813="sníž. přenesená",J813,0)</f>
        <v>0</v>
      </c>
      <c r="BI813" s="218">
        <f>IF(N813="nulová",J813,0)</f>
        <v>0</v>
      </c>
      <c r="BJ813" s="19" t="s">
        <v>80</v>
      </c>
      <c r="BK813" s="218">
        <f>ROUND(I813*H813,2)</f>
        <v>0</v>
      </c>
      <c r="BL813" s="19" t="s">
        <v>155</v>
      </c>
      <c r="BM813" s="217" t="s">
        <v>938</v>
      </c>
    </row>
    <row r="814" spans="1:47" s="2" customFormat="1" ht="12">
      <c r="A814" s="40"/>
      <c r="B814" s="41"/>
      <c r="C814" s="42"/>
      <c r="D814" s="219" t="s">
        <v>157</v>
      </c>
      <c r="E814" s="42"/>
      <c r="F814" s="220" t="s">
        <v>939</v>
      </c>
      <c r="G814" s="42"/>
      <c r="H814" s="42"/>
      <c r="I814" s="221"/>
      <c r="J814" s="42"/>
      <c r="K814" s="42"/>
      <c r="L814" s="46"/>
      <c r="M814" s="222"/>
      <c r="N814" s="223"/>
      <c r="O814" s="86"/>
      <c r="P814" s="86"/>
      <c r="Q814" s="86"/>
      <c r="R814" s="86"/>
      <c r="S814" s="86"/>
      <c r="T814" s="87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T814" s="19" t="s">
        <v>157</v>
      </c>
      <c r="AU814" s="19" t="s">
        <v>82</v>
      </c>
    </row>
    <row r="815" spans="1:51" s="14" customFormat="1" ht="12">
      <c r="A815" s="14"/>
      <c r="B815" s="235"/>
      <c r="C815" s="236"/>
      <c r="D815" s="226" t="s">
        <v>168</v>
      </c>
      <c r="E815" s="237" t="s">
        <v>19</v>
      </c>
      <c r="F815" s="238" t="s">
        <v>929</v>
      </c>
      <c r="G815" s="236"/>
      <c r="H815" s="239">
        <v>24688.8</v>
      </c>
      <c r="I815" s="240"/>
      <c r="J815" s="236"/>
      <c r="K815" s="236"/>
      <c r="L815" s="241"/>
      <c r="M815" s="242"/>
      <c r="N815" s="243"/>
      <c r="O815" s="243"/>
      <c r="P815" s="243"/>
      <c r="Q815" s="243"/>
      <c r="R815" s="243"/>
      <c r="S815" s="243"/>
      <c r="T815" s="24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45" t="s">
        <v>168</v>
      </c>
      <c r="AU815" s="245" t="s">
        <v>82</v>
      </c>
      <c r="AV815" s="14" t="s">
        <v>82</v>
      </c>
      <c r="AW815" s="14" t="s">
        <v>34</v>
      </c>
      <c r="AX815" s="14" t="s">
        <v>80</v>
      </c>
      <c r="AY815" s="245" t="s">
        <v>148</v>
      </c>
    </row>
    <row r="816" spans="1:65" s="2" customFormat="1" ht="16.5" customHeight="1">
      <c r="A816" s="40"/>
      <c r="B816" s="41"/>
      <c r="C816" s="206" t="s">
        <v>940</v>
      </c>
      <c r="D816" s="206" t="s">
        <v>150</v>
      </c>
      <c r="E816" s="207" t="s">
        <v>941</v>
      </c>
      <c r="F816" s="208" t="s">
        <v>942</v>
      </c>
      <c r="G816" s="209" t="s">
        <v>166</v>
      </c>
      <c r="H816" s="210">
        <v>411.48</v>
      </c>
      <c r="I816" s="211"/>
      <c r="J816" s="212">
        <f>ROUND(I816*H816,2)</f>
        <v>0</v>
      </c>
      <c r="K816" s="208" t="s">
        <v>154</v>
      </c>
      <c r="L816" s="46"/>
      <c r="M816" s="213" t="s">
        <v>19</v>
      </c>
      <c r="N816" s="214" t="s">
        <v>43</v>
      </c>
      <c r="O816" s="86"/>
      <c r="P816" s="215">
        <f>O816*H816</f>
        <v>0</v>
      </c>
      <c r="Q816" s="215">
        <v>0</v>
      </c>
      <c r="R816" s="215">
        <f>Q816*H816</f>
        <v>0</v>
      </c>
      <c r="S816" s="215">
        <v>0</v>
      </c>
      <c r="T816" s="216">
        <f>S816*H816</f>
        <v>0</v>
      </c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R816" s="217" t="s">
        <v>155</v>
      </c>
      <c r="AT816" s="217" t="s">
        <v>150</v>
      </c>
      <c r="AU816" s="217" t="s">
        <v>82</v>
      </c>
      <c r="AY816" s="19" t="s">
        <v>148</v>
      </c>
      <c r="BE816" s="218">
        <f>IF(N816="základní",J816,0)</f>
        <v>0</v>
      </c>
      <c r="BF816" s="218">
        <f>IF(N816="snížená",J816,0)</f>
        <v>0</v>
      </c>
      <c r="BG816" s="218">
        <f>IF(N816="zákl. přenesená",J816,0)</f>
        <v>0</v>
      </c>
      <c r="BH816" s="218">
        <f>IF(N816="sníž. přenesená",J816,0)</f>
        <v>0</v>
      </c>
      <c r="BI816" s="218">
        <f>IF(N816="nulová",J816,0)</f>
        <v>0</v>
      </c>
      <c r="BJ816" s="19" t="s">
        <v>80</v>
      </c>
      <c r="BK816" s="218">
        <f>ROUND(I816*H816,2)</f>
        <v>0</v>
      </c>
      <c r="BL816" s="19" t="s">
        <v>155</v>
      </c>
      <c r="BM816" s="217" t="s">
        <v>943</v>
      </c>
    </row>
    <row r="817" spans="1:47" s="2" customFormat="1" ht="12">
      <c r="A817" s="40"/>
      <c r="B817" s="41"/>
      <c r="C817" s="42"/>
      <c r="D817" s="219" t="s">
        <v>157</v>
      </c>
      <c r="E817" s="42"/>
      <c r="F817" s="220" t="s">
        <v>944</v>
      </c>
      <c r="G817" s="42"/>
      <c r="H817" s="42"/>
      <c r="I817" s="221"/>
      <c r="J817" s="42"/>
      <c r="K817" s="42"/>
      <c r="L817" s="46"/>
      <c r="M817" s="222"/>
      <c r="N817" s="223"/>
      <c r="O817" s="86"/>
      <c r="P817" s="86"/>
      <c r="Q817" s="86"/>
      <c r="R817" s="86"/>
      <c r="S817" s="86"/>
      <c r="T817" s="87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T817" s="19" t="s">
        <v>157</v>
      </c>
      <c r="AU817" s="19" t="s">
        <v>82</v>
      </c>
    </row>
    <row r="818" spans="1:51" s="14" customFormat="1" ht="12">
      <c r="A818" s="14"/>
      <c r="B818" s="235"/>
      <c r="C818" s="236"/>
      <c r="D818" s="226" t="s">
        <v>168</v>
      </c>
      <c r="E818" s="237" t="s">
        <v>19</v>
      </c>
      <c r="F818" s="238" t="s">
        <v>916</v>
      </c>
      <c r="G818" s="236"/>
      <c r="H818" s="239">
        <v>249.08</v>
      </c>
      <c r="I818" s="240"/>
      <c r="J818" s="236"/>
      <c r="K818" s="236"/>
      <c r="L818" s="241"/>
      <c r="M818" s="242"/>
      <c r="N818" s="243"/>
      <c r="O818" s="243"/>
      <c r="P818" s="243"/>
      <c r="Q818" s="243"/>
      <c r="R818" s="243"/>
      <c r="S818" s="243"/>
      <c r="T818" s="24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45" t="s">
        <v>168</v>
      </c>
      <c r="AU818" s="245" t="s">
        <v>82</v>
      </c>
      <c r="AV818" s="14" t="s">
        <v>82</v>
      </c>
      <c r="AW818" s="14" t="s">
        <v>34</v>
      </c>
      <c r="AX818" s="14" t="s">
        <v>72</v>
      </c>
      <c r="AY818" s="245" t="s">
        <v>148</v>
      </c>
    </row>
    <row r="819" spans="1:51" s="14" customFormat="1" ht="12">
      <c r="A819" s="14"/>
      <c r="B819" s="235"/>
      <c r="C819" s="236"/>
      <c r="D819" s="226" t="s">
        <v>168</v>
      </c>
      <c r="E819" s="237" t="s">
        <v>19</v>
      </c>
      <c r="F819" s="238" t="s">
        <v>917</v>
      </c>
      <c r="G819" s="236"/>
      <c r="H819" s="239">
        <v>129.2</v>
      </c>
      <c r="I819" s="240"/>
      <c r="J819" s="236"/>
      <c r="K819" s="236"/>
      <c r="L819" s="241"/>
      <c r="M819" s="242"/>
      <c r="N819" s="243"/>
      <c r="O819" s="243"/>
      <c r="P819" s="243"/>
      <c r="Q819" s="243"/>
      <c r="R819" s="243"/>
      <c r="S819" s="243"/>
      <c r="T819" s="24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45" t="s">
        <v>168</v>
      </c>
      <c r="AU819" s="245" t="s">
        <v>82</v>
      </c>
      <c r="AV819" s="14" t="s">
        <v>82</v>
      </c>
      <c r="AW819" s="14" t="s">
        <v>34</v>
      </c>
      <c r="AX819" s="14" t="s">
        <v>72</v>
      </c>
      <c r="AY819" s="245" t="s">
        <v>148</v>
      </c>
    </row>
    <row r="820" spans="1:51" s="14" customFormat="1" ht="12">
      <c r="A820" s="14"/>
      <c r="B820" s="235"/>
      <c r="C820" s="236"/>
      <c r="D820" s="226" t="s">
        <v>168</v>
      </c>
      <c r="E820" s="237" t="s">
        <v>19</v>
      </c>
      <c r="F820" s="238" t="s">
        <v>918</v>
      </c>
      <c r="G820" s="236"/>
      <c r="H820" s="239">
        <v>33.2</v>
      </c>
      <c r="I820" s="240"/>
      <c r="J820" s="236"/>
      <c r="K820" s="236"/>
      <c r="L820" s="241"/>
      <c r="M820" s="242"/>
      <c r="N820" s="243"/>
      <c r="O820" s="243"/>
      <c r="P820" s="243"/>
      <c r="Q820" s="243"/>
      <c r="R820" s="243"/>
      <c r="S820" s="243"/>
      <c r="T820" s="24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45" t="s">
        <v>168</v>
      </c>
      <c r="AU820" s="245" t="s">
        <v>82</v>
      </c>
      <c r="AV820" s="14" t="s">
        <v>82</v>
      </c>
      <c r="AW820" s="14" t="s">
        <v>34</v>
      </c>
      <c r="AX820" s="14" t="s">
        <v>72</v>
      </c>
      <c r="AY820" s="245" t="s">
        <v>148</v>
      </c>
    </row>
    <row r="821" spans="1:51" s="15" customFormat="1" ht="12">
      <c r="A821" s="15"/>
      <c r="B821" s="246"/>
      <c r="C821" s="247"/>
      <c r="D821" s="226" t="s">
        <v>168</v>
      </c>
      <c r="E821" s="248" t="s">
        <v>19</v>
      </c>
      <c r="F821" s="249" t="s">
        <v>178</v>
      </c>
      <c r="G821" s="247"/>
      <c r="H821" s="250">
        <v>411.48</v>
      </c>
      <c r="I821" s="251"/>
      <c r="J821" s="247"/>
      <c r="K821" s="247"/>
      <c r="L821" s="252"/>
      <c r="M821" s="253"/>
      <c r="N821" s="254"/>
      <c r="O821" s="254"/>
      <c r="P821" s="254"/>
      <c r="Q821" s="254"/>
      <c r="R821" s="254"/>
      <c r="S821" s="254"/>
      <c r="T821" s="25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T821" s="256" t="s">
        <v>168</v>
      </c>
      <c r="AU821" s="256" t="s">
        <v>82</v>
      </c>
      <c r="AV821" s="15" t="s">
        <v>155</v>
      </c>
      <c r="AW821" s="15" t="s">
        <v>34</v>
      </c>
      <c r="AX821" s="15" t="s">
        <v>80</v>
      </c>
      <c r="AY821" s="256" t="s">
        <v>148</v>
      </c>
    </row>
    <row r="822" spans="1:65" s="2" customFormat="1" ht="24.15" customHeight="1">
      <c r="A822" s="40"/>
      <c r="B822" s="41"/>
      <c r="C822" s="206" t="s">
        <v>945</v>
      </c>
      <c r="D822" s="206" t="s">
        <v>150</v>
      </c>
      <c r="E822" s="207" t="s">
        <v>946</v>
      </c>
      <c r="F822" s="208" t="s">
        <v>947</v>
      </c>
      <c r="G822" s="209" t="s">
        <v>153</v>
      </c>
      <c r="H822" s="210">
        <v>1</v>
      </c>
      <c r="I822" s="211"/>
      <c r="J822" s="212">
        <f>ROUND(I822*H822,2)</f>
        <v>0</v>
      </c>
      <c r="K822" s="208" t="s">
        <v>154</v>
      </c>
      <c r="L822" s="46"/>
      <c r="M822" s="213" t="s">
        <v>19</v>
      </c>
      <c r="N822" s="214" t="s">
        <v>43</v>
      </c>
      <c r="O822" s="86"/>
      <c r="P822" s="215">
        <f>O822*H822</f>
        <v>0</v>
      </c>
      <c r="Q822" s="215">
        <v>0</v>
      </c>
      <c r="R822" s="215">
        <f>Q822*H822</f>
        <v>0</v>
      </c>
      <c r="S822" s="215">
        <v>0</v>
      </c>
      <c r="T822" s="216">
        <f>S822*H822</f>
        <v>0</v>
      </c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R822" s="217" t="s">
        <v>155</v>
      </c>
      <c r="AT822" s="217" t="s">
        <v>150</v>
      </c>
      <c r="AU822" s="217" t="s">
        <v>82</v>
      </c>
      <c r="AY822" s="19" t="s">
        <v>148</v>
      </c>
      <c r="BE822" s="218">
        <f>IF(N822="základní",J822,0)</f>
        <v>0</v>
      </c>
      <c r="BF822" s="218">
        <f>IF(N822="snížená",J822,0)</f>
        <v>0</v>
      </c>
      <c r="BG822" s="218">
        <f>IF(N822="zákl. přenesená",J822,0)</f>
        <v>0</v>
      </c>
      <c r="BH822" s="218">
        <f>IF(N822="sníž. přenesená",J822,0)</f>
        <v>0</v>
      </c>
      <c r="BI822" s="218">
        <f>IF(N822="nulová",J822,0)</f>
        <v>0</v>
      </c>
      <c r="BJ822" s="19" t="s">
        <v>80</v>
      </c>
      <c r="BK822" s="218">
        <f>ROUND(I822*H822,2)</f>
        <v>0</v>
      </c>
      <c r="BL822" s="19" t="s">
        <v>155</v>
      </c>
      <c r="BM822" s="217" t="s">
        <v>948</v>
      </c>
    </row>
    <row r="823" spans="1:47" s="2" customFormat="1" ht="12">
      <c r="A823" s="40"/>
      <c r="B823" s="41"/>
      <c r="C823" s="42"/>
      <c r="D823" s="219" t="s">
        <v>157</v>
      </c>
      <c r="E823" s="42"/>
      <c r="F823" s="220" t="s">
        <v>949</v>
      </c>
      <c r="G823" s="42"/>
      <c r="H823" s="42"/>
      <c r="I823" s="221"/>
      <c r="J823" s="42"/>
      <c r="K823" s="42"/>
      <c r="L823" s="46"/>
      <c r="M823" s="222"/>
      <c r="N823" s="223"/>
      <c r="O823" s="86"/>
      <c r="P823" s="86"/>
      <c r="Q823" s="86"/>
      <c r="R823" s="86"/>
      <c r="S823" s="86"/>
      <c r="T823" s="87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T823" s="19" t="s">
        <v>157</v>
      </c>
      <c r="AU823" s="19" t="s">
        <v>82</v>
      </c>
    </row>
    <row r="824" spans="1:65" s="2" customFormat="1" ht="24.15" customHeight="1">
      <c r="A824" s="40"/>
      <c r="B824" s="41"/>
      <c r="C824" s="206" t="s">
        <v>950</v>
      </c>
      <c r="D824" s="206" t="s">
        <v>150</v>
      </c>
      <c r="E824" s="207" t="s">
        <v>951</v>
      </c>
      <c r="F824" s="208" t="s">
        <v>952</v>
      </c>
      <c r="G824" s="209" t="s">
        <v>153</v>
      </c>
      <c r="H824" s="210">
        <v>60</v>
      </c>
      <c r="I824" s="211"/>
      <c r="J824" s="212">
        <f>ROUND(I824*H824,2)</f>
        <v>0</v>
      </c>
      <c r="K824" s="208" t="s">
        <v>154</v>
      </c>
      <c r="L824" s="46"/>
      <c r="M824" s="213" t="s">
        <v>19</v>
      </c>
      <c r="N824" s="214" t="s">
        <v>43</v>
      </c>
      <c r="O824" s="86"/>
      <c r="P824" s="215">
        <f>O824*H824</f>
        <v>0</v>
      </c>
      <c r="Q824" s="215">
        <v>0</v>
      </c>
      <c r="R824" s="215">
        <f>Q824*H824</f>
        <v>0</v>
      </c>
      <c r="S824" s="215">
        <v>0</v>
      </c>
      <c r="T824" s="216">
        <f>S824*H824</f>
        <v>0</v>
      </c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R824" s="217" t="s">
        <v>155</v>
      </c>
      <c r="AT824" s="217" t="s">
        <v>150</v>
      </c>
      <c r="AU824" s="217" t="s">
        <v>82</v>
      </c>
      <c r="AY824" s="19" t="s">
        <v>148</v>
      </c>
      <c r="BE824" s="218">
        <f>IF(N824="základní",J824,0)</f>
        <v>0</v>
      </c>
      <c r="BF824" s="218">
        <f>IF(N824="snížená",J824,0)</f>
        <v>0</v>
      </c>
      <c r="BG824" s="218">
        <f>IF(N824="zákl. přenesená",J824,0)</f>
        <v>0</v>
      </c>
      <c r="BH824" s="218">
        <f>IF(N824="sníž. přenesená",J824,0)</f>
        <v>0</v>
      </c>
      <c r="BI824" s="218">
        <f>IF(N824="nulová",J824,0)</f>
        <v>0</v>
      </c>
      <c r="BJ824" s="19" t="s">
        <v>80</v>
      </c>
      <c r="BK824" s="218">
        <f>ROUND(I824*H824,2)</f>
        <v>0</v>
      </c>
      <c r="BL824" s="19" t="s">
        <v>155</v>
      </c>
      <c r="BM824" s="217" t="s">
        <v>953</v>
      </c>
    </row>
    <row r="825" spans="1:47" s="2" customFormat="1" ht="12">
      <c r="A825" s="40"/>
      <c r="B825" s="41"/>
      <c r="C825" s="42"/>
      <c r="D825" s="219" t="s">
        <v>157</v>
      </c>
      <c r="E825" s="42"/>
      <c r="F825" s="220" t="s">
        <v>954</v>
      </c>
      <c r="G825" s="42"/>
      <c r="H825" s="42"/>
      <c r="I825" s="221"/>
      <c r="J825" s="42"/>
      <c r="K825" s="42"/>
      <c r="L825" s="46"/>
      <c r="M825" s="222"/>
      <c r="N825" s="223"/>
      <c r="O825" s="86"/>
      <c r="P825" s="86"/>
      <c r="Q825" s="86"/>
      <c r="R825" s="86"/>
      <c r="S825" s="86"/>
      <c r="T825" s="87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T825" s="19" t="s">
        <v>157</v>
      </c>
      <c r="AU825" s="19" t="s">
        <v>82</v>
      </c>
    </row>
    <row r="826" spans="1:51" s="14" customFormat="1" ht="12">
      <c r="A826" s="14"/>
      <c r="B826" s="235"/>
      <c r="C826" s="236"/>
      <c r="D826" s="226" t="s">
        <v>168</v>
      </c>
      <c r="E826" s="237" t="s">
        <v>19</v>
      </c>
      <c r="F826" s="238" t="s">
        <v>955</v>
      </c>
      <c r="G826" s="236"/>
      <c r="H826" s="239">
        <v>60</v>
      </c>
      <c r="I826" s="240"/>
      <c r="J826" s="236"/>
      <c r="K826" s="236"/>
      <c r="L826" s="241"/>
      <c r="M826" s="242"/>
      <c r="N826" s="243"/>
      <c r="O826" s="243"/>
      <c r="P826" s="243"/>
      <c r="Q826" s="243"/>
      <c r="R826" s="243"/>
      <c r="S826" s="243"/>
      <c r="T826" s="24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45" t="s">
        <v>168</v>
      </c>
      <c r="AU826" s="245" t="s">
        <v>82</v>
      </c>
      <c r="AV826" s="14" t="s">
        <v>82</v>
      </c>
      <c r="AW826" s="14" t="s">
        <v>34</v>
      </c>
      <c r="AX826" s="14" t="s">
        <v>80</v>
      </c>
      <c r="AY826" s="245" t="s">
        <v>148</v>
      </c>
    </row>
    <row r="827" spans="1:65" s="2" customFormat="1" ht="24.15" customHeight="1">
      <c r="A827" s="40"/>
      <c r="B827" s="41"/>
      <c r="C827" s="206" t="s">
        <v>956</v>
      </c>
      <c r="D827" s="206" t="s">
        <v>150</v>
      </c>
      <c r="E827" s="207" t="s">
        <v>957</v>
      </c>
      <c r="F827" s="208" t="s">
        <v>958</v>
      </c>
      <c r="G827" s="209" t="s">
        <v>153</v>
      </c>
      <c r="H827" s="210">
        <v>1</v>
      </c>
      <c r="I827" s="211"/>
      <c r="J827" s="212">
        <f>ROUND(I827*H827,2)</f>
        <v>0</v>
      </c>
      <c r="K827" s="208" t="s">
        <v>154</v>
      </c>
      <c r="L827" s="46"/>
      <c r="M827" s="213" t="s">
        <v>19</v>
      </c>
      <c r="N827" s="214" t="s">
        <v>43</v>
      </c>
      <c r="O827" s="86"/>
      <c r="P827" s="215">
        <f>O827*H827</f>
        <v>0</v>
      </c>
      <c r="Q827" s="215">
        <v>0</v>
      </c>
      <c r="R827" s="215">
        <f>Q827*H827</f>
        <v>0</v>
      </c>
      <c r="S827" s="215">
        <v>0</v>
      </c>
      <c r="T827" s="216">
        <f>S827*H827</f>
        <v>0</v>
      </c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R827" s="217" t="s">
        <v>155</v>
      </c>
      <c r="AT827" s="217" t="s">
        <v>150</v>
      </c>
      <c r="AU827" s="217" t="s">
        <v>82</v>
      </c>
      <c r="AY827" s="19" t="s">
        <v>148</v>
      </c>
      <c r="BE827" s="218">
        <f>IF(N827="základní",J827,0)</f>
        <v>0</v>
      </c>
      <c r="BF827" s="218">
        <f>IF(N827="snížená",J827,0)</f>
        <v>0</v>
      </c>
      <c r="BG827" s="218">
        <f>IF(N827="zákl. přenesená",J827,0)</f>
        <v>0</v>
      </c>
      <c r="BH827" s="218">
        <f>IF(N827="sníž. přenesená",J827,0)</f>
        <v>0</v>
      </c>
      <c r="BI827" s="218">
        <f>IF(N827="nulová",J827,0)</f>
        <v>0</v>
      </c>
      <c r="BJ827" s="19" t="s">
        <v>80</v>
      </c>
      <c r="BK827" s="218">
        <f>ROUND(I827*H827,2)</f>
        <v>0</v>
      </c>
      <c r="BL827" s="19" t="s">
        <v>155</v>
      </c>
      <c r="BM827" s="217" t="s">
        <v>959</v>
      </c>
    </row>
    <row r="828" spans="1:47" s="2" customFormat="1" ht="12">
      <c r="A828" s="40"/>
      <c r="B828" s="41"/>
      <c r="C828" s="42"/>
      <c r="D828" s="219" t="s">
        <v>157</v>
      </c>
      <c r="E828" s="42"/>
      <c r="F828" s="220" t="s">
        <v>960</v>
      </c>
      <c r="G828" s="42"/>
      <c r="H828" s="42"/>
      <c r="I828" s="221"/>
      <c r="J828" s="42"/>
      <c r="K828" s="42"/>
      <c r="L828" s="46"/>
      <c r="M828" s="222"/>
      <c r="N828" s="223"/>
      <c r="O828" s="86"/>
      <c r="P828" s="86"/>
      <c r="Q828" s="86"/>
      <c r="R828" s="86"/>
      <c r="S828" s="86"/>
      <c r="T828" s="87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T828" s="19" t="s">
        <v>157</v>
      </c>
      <c r="AU828" s="19" t="s">
        <v>82</v>
      </c>
    </row>
    <row r="829" spans="1:65" s="2" customFormat="1" ht="24.15" customHeight="1">
      <c r="A829" s="40"/>
      <c r="B829" s="41"/>
      <c r="C829" s="206" t="s">
        <v>961</v>
      </c>
      <c r="D829" s="206" t="s">
        <v>150</v>
      </c>
      <c r="E829" s="207" t="s">
        <v>962</v>
      </c>
      <c r="F829" s="208" t="s">
        <v>963</v>
      </c>
      <c r="G829" s="209" t="s">
        <v>187</v>
      </c>
      <c r="H829" s="210">
        <v>3.48</v>
      </c>
      <c r="I829" s="211"/>
      <c r="J829" s="212">
        <f>ROUND(I829*H829,2)</f>
        <v>0</v>
      </c>
      <c r="K829" s="208" t="s">
        <v>154</v>
      </c>
      <c r="L829" s="46"/>
      <c r="M829" s="213" t="s">
        <v>19</v>
      </c>
      <c r="N829" s="214" t="s">
        <v>43</v>
      </c>
      <c r="O829" s="86"/>
      <c r="P829" s="215">
        <f>O829*H829</f>
        <v>0</v>
      </c>
      <c r="Q829" s="215">
        <v>0</v>
      </c>
      <c r="R829" s="215">
        <f>Q829*H829</f>
        <v>0</v>
      </c>
      <c r="S829" s="215">
        <v>1.8</v>
      </c>
      <c r="T829" s="216">
        <f>S829*H829</f>
        <v>6.264</v>
      </c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R829" s="217" t="s">
        <v>155</v>
      </c>
      <c r="AT829" s="217" t="s">
        <v>150</v>
      </c>
      <c r="AU829" s="217" t="s">
        <v>82</v>
      </c>
      <c r="AY829" s="19" t="s">
        <v>148</v>
      </c>
      <c r="BE829" s="218">
        <f>IF(N829="základní",J829,0)</f>
        <v>0</v>
      </c>
      <c r="BF829" s="218">
        <f>IF(N829="snížená",J829,0)</f>
        <v>0</v>
      </c>
      <c r="BG829" s="218">
        <f>IF(N829="zákl. přenesená",J829,0)</f>
        <v>0</v>
      </c>
      <c r="BH829" s="218">
        <f>IF(N829="sníž. přenesená",J829,0)</f>
        <v>0</v>
      </c>
      <c r="BI829" s="218">
        <f>IF(N829="nulová",J829,0)</f>
        <v>0</v>
      </c>
      <c r="BJ829" s="19" t="s">
        <v>80</v>
      </c>
      <c r="BK829" s="218">
        <f>ROUND(I829*H829,2)</f>
        <v>0</v>
      </c>
      <c r="BL829" s="19" t="s">
        <v>155</v>
      </c>
      <c r="BM829" s="217" t="s">
        <v>964</v>
      </c>
    </row>
    <row r="830" spans="1:47" s="2" customFormat="1" ht="12">
      <c r="A830" s="40"/>
      <c r="B830" s="41"/>
      <c r="C830" s="42"/>
      <c r="D830" s="219" t="s">
        <v>157</v>
      </c>
      <c r="E830" s="42"/>
      <c r="F830" s="220" t="s">
        <v>965</v>
      </c>
      <c r="G830" s="42"/>
      <c r="H830" s="42"/>
      <c r="I830" s="221"/>
      <c r="J830" s="42"/>
      <c r="K830" s="42"/>
      <c r="L830" s="46"/>
      <c r="M830" s="222"/>
      <c r="N830" s="223"/>
      <c r="O830" s="86"/>
      <c r="P830" s="86"/>
      <c r="Q830" s="86"/>
      <c r="R830" s="86"/>
      <c r="S830" s="86"/>
      <c r="T830" s="87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T830" s="19" t="s">
        <v>157</v>
      </c>
      <c r="AU830" s="19" t="s">
        <v>82</v>
      </c>
    </row>
    <row r="831" spans="1:51" s="14" customFormat="1" ht="12">
      <c r="A831" s="14"/>
      <c r="B831" s="235"/>
      <c r="C831" s="236"/>
      <c r="D831" s="226" t="s">
        <v>168</v>
      </c>
      <c r="E831" s="237" t="s">
        <v>19</v>
      </c>
      <c r="F831" s="238" t="s">
        <v>966</v>
      </c>
      <c r="G831" s="236"/>
      <c r="H831" s="239">
        <v>0.718</v>
      </c>
      <c r="I831" s="240"/>
      <c r="J831" s="236"/>
      <c r="K831" s="236"/>
      <c r="L831" s="241"/>
      <c r="M831" s="242"/>
      <c r="N831" s="243"/>
      <c r="O831" s="243"/>
      <c r="P831" s="243"/>
      <c r="Q831" s="243"/>
      <c r="R831" s="243"/>
      <c r="S831" s="243"/>
      <c r="T831" s="24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45" t="s">
        <v>168</v>
      </c>
      <c r="AU831" s="245" t="s">
        <v>82</v>
      </c>
      <c r="AV831" s="14" t="s">
        <v>82</v>
      </c>
      <c r="AW831" s="14" t="s">
        <v>34</v>
      </c>
      <c r="AX831" s="14" t="s">
        <v>72</v>
      </c>
      <c r="AY831" s="245" t="s">
        <v>148</v>
      </c>
    </row>
    <row r="832" spans="1:51" s="14" customFormat="1" ht="12">
      <c r="A832" s="14"/>
      <c r="B832" s="235"/>
      <c r="C832" s="236"/>
      <c r="D832" s="226" t="s">
        <v>168</v>
      </c>
      <c r="E832" s="237" t="s">
        <v>19</v>
      </c>
      <c r="F832" s="238" t="s">
        <v>967</v>
      </c>
      <c r="G832" s="236"/>
      <c r="H832" s="239">
        <v>2.044</v>
      </c>
      <c r="I832" s="240"/>
      <c r="J832" s="236"/>
      <c r="K832" s="236"/>
      <c r="L832" s="241"/>
      <c r="M832" s="242"/>
      <c r="N832" s="243"/>
      <c r="O832" s="243"/>
      <c r="P832" s="243"/>
      <c r="Q832" s="243"/>
      <c r="R832" s="243"/>
      <c r="S832" s="243"/>
      <c r="T832" s="24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45" t="s">
        <v>168</v>
      </c>
      <c r="AU832" s="245" t="s">
        <v>82</v>
      </c>
      <c r="AV832" s="14" t="s">
        <v>82</v>
      </c>
      <c r="AW832" s="14" t="s">
        <v>34</v>
      </c>
      <c r="AX832" s="14" t="s">
        <v>72</v>
      </c>
      <c r="AY832" s="245" t="s">
        <v>148</v>
      </c>
    </row>
    <row r="833" spans="1:51" s="14" customFormat="1" ht="12">
      <c r="A833" s="14"/>
      <c r="B833" s="235"/>
      <c r="C833" s="236"/>
      <c r="D833" s="226" t="s">
        <v>168</v>
      </c>
      <c r="E833" s="237" t="s">
        <v>19</v>
      </c>
      <c r="F833" s="238" t="s">
        <v>968</v>
      </c>
      <c r="G833" s="236"/>
      <c r="H833" s="239">
        <v>0.718</v>
      </c>
      <c r="I833" s="240"/>
      <c r="J833" s="236"/>
      <c r="K833" s="236"/>
      <c r="L833" s="241"/>
      <c r="M833" s="242"/>
      <c r="N833" s="243"/>
      <c r="O833" s="243"/>
      <c r="P833" s="243"/>
      <c r="Q833" s="243"/>
      <c r="R833" s="243"/>
      <c r="S833" s="243"/>
      <c r="T833" s="24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45" t="s">
        <v>168</v>
      </c>
      <c r="AU833" s="245" t="s">
        <v>82</v>
      </c>
      <c r="AV833" s="14" t="s">
        <v>82</v>
      </c>
      <c r="AW833" s="14" t="s">
        <v>34</v>
      </c>
      <c r="AX833" s="14" t="s">
        <v>72</v>
      </c>
      <c r="AY833" s="245" t="s">
        <v>148</v>
      </c>
    </row>
    <row r="834" spans="1:51" s="15" customFormat="1" ht="12">
      <c r="A834" s="15"/>
      <c r="B834" s="246"/>
      <c r="C834" s="247"/>
      <c r="D834" s="226" t="s">
        <v>168</v>
      </c>
      <c r="E834" s="248" t="s">
        <v>19</v>
      </c>
      <c r="F834" s="249" t="s">
        <v>178</v>
      </c>
      <c r="G834" s="247"/>
      <c r="H834" s="250">
        <v>3.48</v>
      </c>
      <c r="I834" s="251"/>
      <c r="J834" s="247"/>
      <c r="K834" s="247"/>
      <c r="L834" s="252"/>
      <c r="M834" s="253"/>
      <c r="N834" s="254"/>
      <c r="O834" s="254"/>
      <c r="P834" s="254"/>
      <c r="Q834" s="254"/>
      <c r="R834" s="254"/>
      <c r="S834" s="254"/>
      <c r="T834" s="25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T834" s="256" t="s">
        <v>168</v>
      </c>
      <c r="AU834" s="256" t="s">
        <v>82</v>
      </c>
      <c r="AV834" s="15" t="s">
        <v>155</v>
      </c>
      <c r="AW834" s="15" t="s">
        <v>34</v>
      </c>
      <c r="AX834" s="15" t="s">
        <v>80</v>
      </c>
      <c r="AY834" s="256" t="s">
        <v>148</v>
      </c>
    </row>
    <row r="835" spans="1:65" s="2" customFormat="1" ht="24.15" customHeight="1">
      <c r="A835" s="40"/>
      <c r="B835" s="41"/>
      <c r="C835" s="206" t="s">
        <v>969</v>
      </c>
      <c r="D835" s="206" t="s">
        <v>150</v>
      </c>
      <c r="E835" s="207" t="s">
        <v>970</v>
      </c>
      <c r="F835" s="208" t="s">
        <v>971</v>
      </c>
      <c r="G835" s="209" t="s">
        <v>187</v>
      </c>
      <c r="H835" s="210">
        <v>4.436</v>
      </c>
      <c r="I835" s="211"/>
      <c r="J835" s="212">
        <f>ROUND(I835*H835,2)</f>
        <v>0</v>
      </c>
      <c r="K835" s="208" t="s">
        <v>154</v>
      </c>
      <c r="L835" s="46"/>
      <c r="M835" s="213" t="s">
        <v>19</v>
      </c>
      <c r="N835" s="214" t="s">
        <v>43</v>
      </c>
      <c r="O835" s="86"/>
      <c r="P835" s="215">
        <f>O835*H835</f>
        <v>0</v>
      </c>
      <c r="Q835" s="215">
        <v>0</v>
      </c>
      <c r="R835" s="215">
        <f>Q835*H835</f>
        <v>0</v>
      </c>
      <c r="S835" s="215">
        <v>1.8</v>
      </c>
      <c r="T835" s="216">
        <f>S835*H835</f>
        <v>7.9848</v>
      </c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R835" s="217" t="s">
        <v>155</v>
      </c>
      <c r="AT835" s="217" t="s">
        <v>150</v>
      </c>
      <c r="AU835" s="217" t="s">
        <v>82</v>
      </c>
      <c r="AY835" s="19" t="s">
        <v>148</v>
      </c>
      <c r="BE835" s="218">
        <f>IF(N835="základní",J835,0)</f>
        <v>0</v>
      </c>
      <c r="BF835" s="218">
        <f>IF(N835="snížená",J835,0)</f>
        <v>0</v>
      </c>
      <c r="BG835" s="218">
        <f>IF(N835="zákl. přenesená",J835,0)</f>
        <v>0</v>
      </c>
      <c r="BH835" s="218">
        <f>IF(N835="sníž. přenesená",J835,0)</f>
        <v>0</v>
      </c>
      <c r="BI835" s="218">
        <f>IF(N835="nulová",J835,0)</f>
        <v>0</v>
      </c>
      <c r="BJ835" s="19" t="s">
        <v>80</v>
      </c>
      <c r="BK835" s="218">
        <f>ROUND(I835*H835,2)</f>
        <v>0</v>
      </c>
      <c r="BL835" s="19" t="s">
        <v>155</v>
      </c>
      <c r="BM835" s="217" t="s">
        <v>972</v>
      </c>
    </row>
    <row r="836" spans="1:47" s="2" customFormat="1" ht="12">
      <c r="A836" s="40"/>
      <c r="B836" s="41"/>
      <c r="C836" s="42"/>
      <c r="D836" s="219" t="s">
        <v>157</v>
      </c>
      <c r="E836" s="42"/>
      <c r="F836" s="220" t="s">
        <v>973</v>
      </c>
      <c r="G836" s="42"/>
      <c r="H836" s="42"/>
      <c r="I836" s="221"/>
      <c r="J836" s="42"/>
      <c r="K836" s="42"/>
      <c r="L836" s="46"/>
      <c r="M836" s="222"/>
      <c r="N836" s="223"/>
      <c r="O836" s="86"/>
      <c r="P836" s="86"/>
      <c r="Q836" s="86"/>
      <c r="R836" s="86"/>
      <c r="S836" s="86"/>
      <c r="T836" s="87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T836" s="19" t="s">
        <v>157</v>
      </c>
      <c r="AU836" s="19" t="s">
        <v>82</v>
      </c>
    </row>
    <row r="837" spans="1:51" s="14" customFormat="1" ht="12">
      <c r="A837" s="14"/>
      <c r="B837" s="235"/>
      <c r="C837" s="236"/>
      <c r="D837" s="226" t="s">
        <v>168</v>
      </c>
      <c r="E837" s="237" t="s">
        <v>19</v>
      </c>
      <c r="F837" s="238" t="s">
        <v>974</v>
      </c>
      <c r="G837" s="236"/>
      <c r="H837" s="239">
        <v>0.791</v>
      </c>
      <c r="I837" s="240"/>
      <c r="J837" s="236"/>
      <c r="K837" s="236"/>
      <c r="L837" s="241"/>
      <c r="M837" s="242"/>
      <c r="N837" s="243"/>
      <c r="O837" s="243"/>
      <c r="P837" s="243"/>
      <c r="Q837" s="243"/>
      <c r="R837" s="243"/>
      <c r="S837" s="243"/>
      <c r="T837" s="24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45" t="s">
        <v>168</v>
      </c>
      <c r="AU837" s="245" t="s">
        <v>82</v>
      </c>
      <c r="AV837" s="14" t="s">
        <v>82</v>
      </c>
      <c r="AW837" s="14" t="s">
        <v>34</v>
      </c>
      <c r="AX837" s="14" t="s">
        <v>72</v>
      </c>
      <c r="AY837" s="245" t="s">
        <v>148</v>
      </c>
    </row>
    <row r="838" spans="1:51" s="14" customFormat="1" ht="12">
      <c r="A838" s="14"/>
      <c r="B838" s="235"/>
      <c r="C838" s="236"/>
      <c r="D838" s="226" t="s">
        <v>168</v>
      </c>
      <c r="E838" s="237" t="s">
        <v>19</v>
      </c>
      <c r="F838" s="238" t="s">
        <v>975</v>
      </c>
      <c r="G838" s="236"/>
      <c r="H838" s="239">
        <v>0.786</v>
      </c>
      <c r="I838" s="240"/>
      <c r="J838" s="236"/>
      <c r="K838" s="236"/>
      <c r="L838" s="241"/>
      <c r="M838" s="242"/>
      <c r="N838" s="243"/>
      <c r="O838" s="243"/>
      <c r="P838" s="243"/>
      <c r="Q838" s="243"/>
      <c r="R838" s="243"/>
      <c r="S838" s="243"/>
      <c r="T838" s="24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45" t="s">
        <v>168</v>
      </c>
      <c r="AU838" s="245" t="s">
        <v>82</v>
      </c>
      <c r="AV838" s="14" t="s">
        <v>82</v>
      </c>
      <c r="AW838" s="14" t="s">
        <v>34</v>
      </c>
      <c r="AX838" s="14" t="s">
        <v>72</v>
      </c>
      <c r="AY838" s="245" t="s">
        <v>148</v>
      </c>
    </row>
    <row r="839" spans="1:51" s="14" customFormat="1" ht="12">
      <c r="A839" s="14"/>
      <c r="B839" s="235"/>
      <c r="C839" s="236"/>
      <c r="D839" s="226" t="s">
        <v>168</v>
      </c>
      <c r="E839" s="237" t="s">
        <v>19</v>
      </c>
      <c r="F839" s="238" t="s">
        <v>976</v>
      </c>
      <c r="G839" s="236"/>
      <c r="H839" s="239">
        <v>1.766</v>
      </c>
      <c r="I839" s="240"/>
      <c r="J839" s="236"/>
      <c r="K839" s="236"/>
      <c r="L839" s="241"/>
      <c r="M839" s="242"/>
      <c r="N839" s="243"/>
      <c r="O839" s="243"/>
      <c r="P839" s="243"/>
      <c r="Q839" s="243"/>
      <c r="R839" s="243"/>
      <c r="S839" s="243"/>
      <c r="T839" s="24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45" t="s">
        <v>168</v>
      </c>
      <c r="AU839" s="245" t="s">
        <v>82</v>
      </c>
      <c r="AV839" s="14" t="s">
        <v>82</v>
      </c>
      <c r="AW839" s="14" t="s">
        <v>34</v>
      </c>
      <c r="AX839" s="14" t="s">
        <v>72</v>
      </c>
      <c r="AY839" s="245" t="s">
        <v>148</v>
      </c>
    </row>
    <row r="840" spans="1:51" s="14" customFormat="1" ht="12">
      <c r="A840" s="14"/>
      <c r="B840" s="235"/>
      <c r="C840" s="236"/>
      <c r="D840" s="226" t="s">
        <v>168</v>
      </c>
      <c r="E840" s="237" t="s">
        <v>19</v>
      </c>
      <c r="F840" s="238" t="s">
        <v>977</v>
      </c>
      <c r="G840" s="236"/>
      <c r="H840" s="239">
        <v>1.093</v>
      </c>
      <c r="I840" s="240"/>
      <c r="J840" s="236"/>
      <c r="K840" s="236"/>
      <c r="L840" s="241"/>
      <c r="M840" s="242"/>
      <c r="N840" s="243"/>
      <c r="O840" s="243"/>
      <c r="P840" s="243"/>
      <c r="Q840" s="243"/>
      <c r="R840" s="243"/>
      <c r="S840" s="243"/>
      <c r="T840" s="24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45" t="s">
        <v>168</v>
      </c>
      <c r="AU840" s="245" t="s">
        <v>82</v>
      </c>
      <c r="AV840" s="14" t="s">
        <v>82</v>
      </c>
      <c r="AW840" s="14" t="s">
        <v>34</v>
      </c>
      <c r="AX840" s="14" t="s">
        <v>72</v>
      </c>
      <c r="AY840" s="245" t="s">
        <v>148</v>
      </c>
    </row>
    <row r="841" spans="1:51" s="15" customFormat="1" ht="12">
      <c r="A841" s="15"/>
      <c r="B841" s="246"/>
      <c r="C841" s="247"/>
      <c r="D841" s="226" t="s">
        <v>168</v>
      </c>
      <c r="E841" s="248" t="s">
        <v>19</v>
      </c>
      <c r="F841" s="249" t="s">
        <v>178</v>
      </c>
      <c r="G841" s="247"/>
      <c r="H841" s="250">
        <v>4.436</v>
      </c>
      <c r="I841" s="251"/>
      <c r="J841" s="247"/>
      <c r="K841" s="247"/>
      <c r="L841" s="252"/>
      <c r="M841" s="253"/>
      <c r="N841" s="254"/>
      <c r="O841" s="254"/>
      <c r="P841" s="254"/>
      <c r="Q841" s="254"/>
      <c r="R841" s="254"/>
      <c r="S841" s="254"/>
      <c r="T841" s="25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T841" s="256" t="s">
        <v>168</v>
      </c>
      <c r="AU841" s="256" t="s">
        <v>82</v>
      </c>
      <c r="AV841" s="15" t="s">
        <v>155</v>
      </c>
      <c r="AW841" s="15" t="s">
        <v>34</v>
      </c>
      <c r="AX841" s="15" t="s">
        <v>80</v>
      </c>
      <c r="AY841" s="256" t="s">
        <v>148</v>
      </c>
    </row>
    <row r="842" spans="1:65" s="2" customFormat="1" ht="24.15" customHeight="1">
      <c r="A842" s="40"/>
      <c r="B842" s="41"/>
      <c r="C842" s="206" t="s">
        <v>978</v>
      </c>
      <c r="D842" s="206" t="s">
        <v>150</v>
      </c>
      <c r="E842" s="207" t="s">
        <v>979</v>
      </c>
      <c r="F842" s="208" t="s">
        <v>980</v>
      </c>
      <c r="G842" s="209" t="s">
        <v>187</v>
      </c>
      <c r="H842" s="210">
        <v>1.348</v>
      </c>
      <c r="I842" s="211"/>
      <c r="J842" s="212">
        <f>ROUND(I842*H842,2)</f>
        <v>0</v>
      </c>
      <c r="K842" s="208" t="s">
        <v>154</v>
      </c>
      <c r="L842" s="46"/>
      <c r="M842" s="213" t="s">
        <v>19</v>
      </c>
      <c r="N842" s="214" t="s">
        <v>43</v>
      </c>
      <c r="O842" s="86"/>
      <c r="P842" s="215">
        <f>O842*H842</f>
        <v>0</v>
      </c>
      <c r="Q842" s="215">
        <v>0</v>
      </c>
      <c r="R842" s="215">
        <f>Q842*H842</f>
        <v>0</v>
      </c>
      <c r="S842" s="215">
        <v>1.8</v>
      </c>
      <c r="T842" s="216">
        <f>S842*H842</f>
        <v>2.4264</v>
      </c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R842" s="217" t="s">
        <v>155</v>
      </c>
      <c r="AT842" s="217" t="s">
        <v>150</v>
      </c>
      <c r="AU842" s="217" t="s">
        <v>82</v>
      </c>
      <c r="AY842" s="19" t="s">
        <v>148</v>
      </c>
      <c r="BE842" s="218">
        <f>IF(N842="základní",J842,0)</f>
        <v>0</v>
      </c>
      <c r="BF842" s="218">
        <f>IF(N842="snížená",J842,0)</f>
        <v>0</v>
      </c>
      <c r="BG842" s="218">
        <f>IF(N842="zákl. přenesená",J842,0)</f>
        <v>0</v>
      </c>
      <c r="BH842" s="218">
        <f>IF(N842="sníž. přenesená",J842,0)</f>
        <v>0</v>
      </c>
      <c r="BI842" s="218">
        <f>IF(N842="nulová",J842,0)</f>
        <v>0</v>
      </c>
      <c r="BJ842" s="19" t="s">
        <v>80</v>
      </c>
      <c r="BK842" s="218">
        <f>ROUND(I842*H842,2)</f>
        <v>0</v>
      </c>
      <c r="BL842" s="19" t="s">
        <v>155</v>
      </c>
      <c r="BM842" s="217" t="s">
        <v>981</v>
      </c>
    </row>
    <row r="843" spans="1:47" s="2" customFormat="1" ht="12">
      <c r="A843" s="40"/>
      <c r="B843" s="41"/>
      <c r="C843" s="42"/>
      <c r="D843" s="219" t="s">
        <v>157</v>
      </c>
      <c r="E843" s="42"/>
      <c r="F843" s="220" t="s">
        <v>982</v>
      </c>
      <c r="G843" s="42"/>
      <c r="H843" s="42"/>
      <c r="I843" s="221"/>
      <c r="J843" s="42"/>
      <c r="K843" s="42"/>
      <c r="L843" s="46"/>
      <c r="M843" s="222"/>
      <c r="N843" s="223"/>
      <c r="O843" s="86"/>
      <c r="P843" s="86"/>
      <c r="Q843" s="86"/>
      <c r="R843" s="86"/>
      <c r="S843" s="86"/>
      <c r="T843" s="87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T843" s="19" t="s">
        <v>157</v>
      </c>
      <c r="AU843" s="19" t="s">
        <v>82</v>
      </c>
    </row>
    <row r="844" spans="1:51" s="14" customFormat="1" ht="12">
      <c r="A844" s="14"/>
      <c r="B844" s="235"/>
      <c r="C844" s="236"/>
      <c r="D844" s="226" t="s">
        <v>168</v>
      </c>
      <c r="E844" s="237" t="s">
        <v>19</v>
      </c>
      <c r="F844" s="238" t="s">
        <v>983</v>
      </c>
      <c r="G844" s="236"/>
      <c r="H844" s="239">
        <v>1.348</v>
      </c>
      <c r="I844" s="240"/>
      <c r="J844" s="236"/>
      <c r="K844" s="236"/>
      <c r="L844" s="241"/>
      <c r="M844" s="242"/>
      <c r="N844" s="243"/>
      <c r="O844" s="243"/>
      <c r="P844" s="243"/>
      <c r="Q844" s="243"/>
      <c r="R844" s="243"/>
      <c r="S844" s="243"/>
      <c r="T844" s="24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45" t="s">
        <v>168</v>
      </c>
      <c r="AU844" s="245" t="s">
        <v>82</v>
      </c>
      <c r="AV844" s="14" t="s">
        <v>82</v>
      </c>
      <c r="AW844" s="14" t="s">
        <v>34</v>
      </c>
      <c r="AX844" s="14" t="s">
        <v>80</v>
      </c>
      <c r="AY844" s="245" t="s">
        <v>148</v>
      </c>
    </row>
    <row r="845" spans="1:65" s="2" customFormat="1" ht="21.75" customHeight="1">
      <c r="A845" s="40"/>
      <c r="B845" s="41"/>
      <c r="C845" s="206" t="s">
        <v>984</v>
      </c>
      <c r="D845" s="206" t="s">
        <v>150</v>
      </c>
      <c r="E845" s="207" t="s">
        <v>985</v>
      </c>
      <c r="F845" s="208" t="s">
        <v>986</v>
      </c>
      <c r="G845" s="209" t="s">
        <v>153</v>
      </c>
      <c r="H845" s="210">
        <v>24</v>
      </c>
      <c r="I845" s="211"/>
      <c r="J845" s="212">
        <f>ROUND(I845*H845,2)</f>
        <v>0</v>
      </c>
      <c r="K845" s="208" t="s">
        <v>19</v>
      </c>
      <c r="L845" s="46"/>
      <c r="M845" s="213" t="s">
        <v>19</v>
      </c>
      <c r="N845" s="214" t="s">
        <v>43</v>
      </c>
      <c r="O845" s="86"/>
      <c r="P845" s="215">
        <f>O845*H845</f>
        <v>0</v>
      </c>
      <c r="Q845" s="215">
        <v>0</v>
      </c>
      <c r="R845" s="215">
        <f>Q845*H845</f>
        <v>0</v>
      </c>
      <c r="S845" s="215">
        <v>0.015</v>
      </c>
      <c r="T845" s="216">
        <f>S845*H845</f>
        <v>0.36</v>
      </c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R845" s="217" t="s">
        <v>155</v>
      </c>
      <c r="AT845" s="217" t="s">
        <v>150</v>
      </c>
      <c r="AU845" s="217" t="s">
        <v>82</v>
      </c>
      <c r="AY845" s="19" t="s">
        <v>148</v>
      </c>
      <c r="BE845" s="218">
        <f>IF(N845="základní",J845,0)</f>
        <v>0</v>
      </c>
      <c r="BF845" s="218">
        <f>IF(N845="snížená",J845,0)</f>
        <v>0</v>
      </c>
      <c r="BG845" s="218">
        <f>IF(N845="zákl. přenesená",J845,0)</f>
        <v>0</v>
      </c>
      <c r="BH845" s="218">
        <f>IF(N845="sníž. přenesená",J845,0)</f>
        <v>0</v>
      </c>
      <c r="BI845" s="218">
        <f>IF(N845="nulová",J845,0)</f>
        <v>0</v>
      </c>
      <c r="BJ845" s="19" t="s">
        <v>80</v>
      </c>
      <c r="BK845" s="218">
        <f>ROUND(I845*H845,2)</f>
        <v>0</v>
      </c>
      <c r="BL845" s="19" t="s">
        <v>155</v>
      </c>
      <c r="BM845" s="217" t="s">
        <v>987</v>
      </c>
    </row>
    <row r="846" spans="1:51" s="13" customFormat="1" ht="12">
      <c r="A846" s="13"/>
      <c r="B846" s="224"/>
      <c r="C846" s="225"/>
      <c r="D846" s="226" t="s">
        <v>168</v>
      </c>
      <c r="E846" s="227" t="s">
        <v>19</v>
      </c>
      <c r="F846" s="228" t="s">
        <v>988</v>
      </c>
      <c r="G846" s="225"/>
      <c r="H846" s="227" t="s">
        <v>19</v>
      </c>
      <c r="I846" s="229"/>
      <c r="J846" s="225"/>
      <c r="K846" s="225"/>
      <c r="L846" s="230"/>
      <c r="M846" s="231"/>
      <c r="N846" s="232"/>
      <c r="O846" s="232"/>
      <c r="P846" s="232"/>
      <c r="Q846" s="232"/>
      <c r="R846" s="232"/>
      <c r="S846" s="232"/>
      <c r="T846" s="23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34" t="s">
        <v>168</v>
      </c>
      <c r="AU846" s="234" t="s">
        <v>82</v>
      </c>
      <c r="AV846" s="13" t="s">
        <v>80</v>
      </c>
      <c r="AW846" s="13" t="s">
        <v>34</v>
      </c>
      <c r="AX846" s="13" t="s">
        <v>72</v>
      </c>
      <c r="AY846" s="234" t="s">
        <v>148</v>
      </c>
    </row>
    <row r="847" spans="1:51" s="13" customFormat="1" ht="12">
      <c r="A847" s="13"/>
      <c r="B847" s="224"/>
      <c r="C847" s="225"/>
      <c r="D847" s="226" t="s">
        <v>168</v>
      </c>
      <c r="E847" s="227" t="s">
        <v>19</v>
      </c>
      <c r="F847" s="228" t="s">
        <v>989</v>
      </c>
      <c r="G847" s="225"/>
      <c r="H847" s="227" t="s">
        <v>19</v>
      </c>
      <c r="I847" s="229"/>
      <c r="J847" s="225"/>
      <c r="K847" s="225"/>
      <c r="L847" s="230"/>
      <c r="M847" s="231"/>
      <c r="N847" s="232"/>
      <c r="O847" s="232"/>
      <c r="P847" s="232"/>
      <c r="Q847" s="232"/>
      <c r="R847" s="232"/>
      <c r="S847" s="232"/>
      <c r="T847" s="23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34" t="s">
        <v>168</v>
      </c>
      <c r="AU847" s="234" t="s">
        <v>82</v>
      </c>
      <c r="AV847" s="13" t="s">
        <v>80</v>
      </c>
      <c r="AW847" s="13" t="s">
        <v>34</v>
      </c>
      <c r="AX847" s="13" t="s">
        <v>72</v>
      </c>
      <c r="AY847" s="234" t="s">
        <v>148</v>
      </c>
    </row>
    <row r="848" spans="1:51" s="14" customFormat="1" ht="12">
      <c r="A848" s="14"/>
      <c r="B848" s="235"/>
      <c r="C848" s="236"/>
      <c r="D848" s="226" t="s">
        <v>168</v>
      </c>
      <c r="E848" s="237" t="s">
        <v>19</v>
      </c>
      <c r="F848" s="238" t="s">
        <v>990</v>
      </c>
      <c r="G848" s="236"/>
      <c r="H848" s="239">
        <v>12</v>
      </c>
      <c r="I848" s="240"/>
      <c r="J848" s="236"/>
      <c r="K848" s="236"/>
      <c r="L848" s="241"/>
      <c r="M848" s="242"/>
      <c r="N848" s="243"/>
      <c r="O848" s="243"/>
      <c r="P848" s="243"/>
      <c r="Q848" s="243"/>
      <c r="R848" s="243"/>
      <c r="S848" s="243"/>
      <c r="T848" s="24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45" t="s">
        <v>168</v>
      </c>
      <c r="AU848" s="245" t="s">
        <v>82</v>
      </c>
      <c r="AV848" s="14" t="s">
        <v>82</v>
      </c>
      <c r="AW848" s="14" t="s">
        <v>34</v>
      </c>
      <c r="AX848" s="14" t="s">
        <v>72</v>
      </c>
      <c r="AY848" s="245" t="s">
        <v>148</v>
      </c>
    </row>
    <row r="849" spans="1:51" s="14" customFormat="1" ht="12">
      <c r="A849" s="14"/>
      <c r="B849" s="235"/>
      <c r="C849" s="236"/>
      <c r="D849" s="226" t="s">
        <v>168</v>
      </c>
      <c r="E849" s="237" t="s">
        <v>19</v>
      </c>
      <c r="F849" s="238" t="s">
        <v>991</v>
      </c>
      <c r="G849" s="236"/>
      <c r="H849" s="239">
        <v>12</v>
      </c>
      <c r="I849" s="240"/>
      <c r="J849" s="236"/>
      <c r="K849" s="236"/>
      <c r="L849" s="241"/>
      <c r="M849" s="242"/>
      <c r="N849" s="243"/>
      <c r="O849" s="243"/>
      <c r="P849" s="243"/>
      <c r="Q849" s="243"/>
      <c r="R849" s="243"/>
      <c r="S849" s="243"/>
      <c r="T849" s="24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45" t="s">
        <v>168</v>
      </c>
      <c r="AU849" s="245" t="s">
        <v>82</v>
      </c>
      <c r="AV849" s="14" t="s">
        <v>82</v>
      </c>
      <c r="AW849" s="14" t="s">
        <v>34</v>
      </c>
      <c r="AX849" s="14" t="s">
        <v>72</v>
      </c>
      <c r="AY849" s="245" t="s">
        <v>148</v>
      </c>
    </row>
    <row r="850" spans="1:51" s="15" customFormat="1" ht="12">
      <c r="A850" s="15"/>
      <c r="B850" s="246"/>
      <c r="C850" s="247"/>
      <c r="D850" s="226" t="s">
        <v>168</v>
      </c>
      <c r="E850" s="248" t="s">
        <v>19</v>
      </c>
      <c r="F850" s="249" t="s">
        <v>178</v>
      </c>
      <c r="G850" s="247"/>
      <c r="H850" s="250">
        <v>24</v>
      </c>
      <c r="I850" s="251"/>
      <c r="J850" s="247"/>
      <c r="K850" s="247"/>
      <c r="L850" s="252"/>
      <c r="M850" s="253"/>
      <c r="N850" s="254"/>
      <c r="O850" s="254"/>
      <c r="P850" s="254"/>
      <c r="Q850" s="254"/>
      <c r="R850" s="254"/>
      <c r="S850" s="254"/>
      <c r="T850" s="25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T850" s="256" t="s">
        <v>168</v>
      </c>
      <c r="AU850" s="256" t="s">
        <v>82</v>
      </c>
      <c r="AV850" s="15" t="s">
        <v>155</v>
      </c>
      <c r="AW850" s="15" t="s">
        <v>34</v>
      </c>
      <c r="AX850" s="15" t="s">
        <v>80</v>
      </c>
      <c r="AY850" s="256" t="s">
        <v>148</v>
      </c>
    </row>
    <row r="851" spans="1:65" s="2" customFormat="1" ht="24.15" customHeight="1">
      <c r="A851" s="40"/>
      <c r="B851" s="41"/>
      <c r="C851" s="206" t="s">
        <v>992</v>
      </c>
      <c r="D851" s="206" t="s">
        <v>150</v>
      </c>
      <c r="E851" s="207" t="s">
        <v>993</v>
      </c>
      <c r="F851" s="208" t="s">
        <v>994</v>
      </c>
      <c r="G851" s="209" t="s">
        <v>173</v>
      </c>
      <c r="H851" s="210">
        <v>148.5</v>
      </c>
      <c r="I851" s="211"/>
      <c r="J851" s="212">
        <f>ROUND(I851*H851,2)</f>
        <v>0</v>
      </c>
      <c r="K851" s="208" t="s">
        <v>154</v>
      </c>
      <c r="L851" s="46"/>
      <c r="M851" s="213" t="s">
        <v>19</v>
      </c>
      <c r="N851" s="214" t="s">
        <v>43</v>
      </c>
      <c r="O851" s="86"/>
      <c r="P851" s="215">
        <f>O851*H851</f>
        <v>0</v>
      </c>
      <c r="Q851" s="215">
        <v>0</v>
      </c>
      <c r="R851" s="215">
        <f>Q851*H851</f>
        <v>0</v>
      </c>
      <c r="S851" s="215">
        <v>0.042</v>
      </c>
      <c r="T851" s="216">
        <f>S851*H851</f>
        <v>6.237</v>
      </c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R851" s="217" t="s">
        <v>155</v>
      </c>
      <c r="AT851" s="217" t="s">
        <v>150</v>
      </c>
      <c r="AU851" s="217" t="s">
        <v>82</v>
      </c>
      <c r="AY851" s="19" t="s">
        <v>148</v>
      </c>
      <c r="BE851" s="218">
        <f>IF(N851="základní",J851,0)</f>
        <v>0</v>
      </c>
      <c r="BF851" s="218">
        <f>IF(N851="snížená",J851,0)</f>
        <v>0</v>
      </c>
      <c r="BG851" s="218">
        <f>IF(N851="zákl. přenesená",J851,0)</f>
        <v>0</v>
      </c>
      <c r="BH851" s="218">
        <f>IF(N851="sníž. přenesená",J851,0)</f>
        <v>0</v>
      </c>
      <c r="BI851" s="218">
        <f>IF(N851="nulová",J851,0)</f>
        <v>0</v>
      </c>
      <c r="BJ851" s="19" t="s">
        <v>80</v>
      </c>
      <c r="BK851" s="218">
        <f>ROUND(I851*H851,2)</f>
        <v>0</v>
      </c>
      <c r="BL851" s="19" t="s">
        <v>155</v>
      </c>
      <c r="BM851" s="217" t="s">
        <v>995</v>
      </c>
    </row>
    <row r="852" spans="1:47" s="2" customFormat="1" ht="12">
      <c r="A852" s="40"/>
      <c r="B852" s="41"/>
      <c r="C852" s="42"/>
      <c r="D852" s="219" t="s">
        <v>157</v>
      </c>
      <c r="E852" s="42"/>
      <c r="F852" s="220" t="s">
        <v>996</v>
      </c>
      <c r="G852" s="42"/>
      <c r="H852" s="42"/>
      <c r="I852" s="221"/>
      <c r="J852" s="42"/>
      <c r="K852" s="42"/>
      <c r="L852" s="46"/>
      <c r="M852" s="222"/>
      <c r="N852" s="223"/>
      <c r="O852" s="86"/>
      <c r="P852" s="86"/>
      <c r="Q852" s="86"/>
      <c r="R852" s="86"/>
      <c r="S852" s="86"/>
      <c r="T852" s="87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T852" s="19" t="s">
        <v>157</v>
      </c>
      <c r="AU852" s="19" t="s">
        <v>82</v>
      </c>
    </row>
    <row r="853" spans="1:51" s="14" customFormat="1" ht="12">
      <c r="A853" s="14"/>
      <c r="B853" s="235"/>
      <c r="C853" s="236"/>
      <c r="D853" s="226" t="s">
        <v>168</v>
      </c>
      <c r="E853" s="237" t="s">
        <v>19</v>
      </c>
      <c r="F853" s="238" t="s">
        <v>997</v>
      </c>
      <c r="G853" s="236"/>
      <c r="H853" s="239">
        <v>67.5</v>
      </c>
      <c r="I853" s="240"/>
      <c r="J853" s="236"/>
      <c r="K853" s="236"/>
      <c r="L853" s="241"/>
      <c r="M853" s="242"/>
      <c r="N853" s="243"/>
      <c r="O853" s="243"/>
      <c r="P853" s="243"/>
      <c r="Q853" s="243"/>
      <c r="R853" s="243"/>
      <c r="S853" s="243"/>
      <c r="T853" s="24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45" t="s">
        <v>168</v>
      </c>
      <c r="AU853" s="245" t="s">
        <v>82</v>
      </c>
      <c r="AV853" s="14" t="s">
        <v>82</v>
      </c>
      <c r="AW853" s="14" t="s">
        <v>34</v>
      </c>
      <c r="AX853" s="14" t="s">
        <v>72</v>
      </c>
      <c r="AY853" s="245" t="s">
        <v>148</v>
      </c>
    </row>
    <row r="854" spans="1:51" s="14" customFormat="1" ht="12">
      <c r="A854" s="14"/>
      <c r="B854" s="235"/>
      <c r="C854" s="236"/>
      <c r="D854" s="226" t="s">
        <v>168</v>
      </c>
      <c r="E854" s="237" t="s">
        <v>19</v>
      </c>
      <c r="F854" s="238" t="s">
        <v>998</v>
      </c>
      <c r="G854" s="236"/>
      <c r="H854" s="239">
        <v>62.5</v>
      </c>
      <c r="I854" s="240"/>
      <c r="J854" s="236"/>
      <c r="K854" s="236"/>
      <c r="L854" s="241"/>
      <c r="M854" s="242"/>
      <c r="N854" s="243"/>
      <c r="O854" s="243"/>
      <c r="P854" s="243"/>
      <c r="Q854" s="243"/>
      <c r="R854" s="243"/>
      <c r="S854" s="243"/>
      <c r="T854" s="24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45" t="s">
        <v>168</v>
      </c>
      <c r="AU854" s="245" t="s">
        <v>82</v>
      </c>
      <c r="AV854" s="14" t="s">
        <v>82</v>
      </c>
      <c r="AW854" s="14" t="s">
        <v>34</v>
      </c>
      <c r="AX854" s="14" t="s">
        <v>72</v>
      </c>
      <c r="AY854" s="245" t="s">
        <v>148</v>
      </c>
    </row>
    <row r="855" spans="1:51" s="14" customFormat="1" ht="12">
      <c r="A855" s="14"/>
      <c r="B855" s="235"/>
      <c r="C855" s="236"/>
      <c r="D855" s="226" t="s">
        <v>168</v>
      </c>
      <c r="E855" s="237" t="s">
        <v>19</v>
      </c>
      <c r="F855" s="238" t="s">
        <v>999</v>
      </c>
      <c r="G855" s="236"/>
      <c r="H855" s="239">
        <v>6</v>
      </c>
      <c r="I855" s="240"/>
      <c r="J855" s="236"/>
      <c r="K855" s="236"/>
      <c r="L855" s="241"/>
      <c r="M855" s="242"/>
      <c r="N855" s="243"/>
      <c r="O855" s="243"/>
      <c r="P855" s="243"/>
      <c r="Q855" s="243"/>
      <c r="R855" s="243"/>
      <c r="S855" s="243"/>
      <c r="T855" s="24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45" t="s">
        <v>168</v>
      </c>
      <c r="AU855" s="245" t="s">
        <v>82</v>
      </c>
      <c r="AV855" s="14" t="s">
        <v>82</v>
      </c>
      <c r="AW855" s="14" t="s">
        <v>34</v>
      </c>
      <c r="AX855" s="14" t="s">
        <v>72</v>
      </c>
      <c r="AY855" s="245" t="s">
        <v>148</v>
      </c>
    </row>
    <row r="856" spans="1:51" s="14" customFormat="1" ht="12">
      <c r="A856" s="14"/>
      <c r="B856" s="235"/>
      <c r="C856" s="236"/>
      <c r="D856" s="226" t="s">
        <v>168</v>
      </c>
      <c r="E856" s="237" t="s">
        <v>19</v>
      </c>
      <c r="F856" s="238" t="s">
        <v>1000</v>
      </c>
      <c r="G856" s="236"/>
      <c r="H856" s="239">
        <v>8</v>
      </c>
      <c r="I856" s="240"/>
      <c r="J856" s="236"/>
      <c r="K856" s="236"/>
      <c r="L856" s="241"/>
      <c r="M856" s="242"/>
      <c r="N856" s="243"/>
      <c r="O856" s="243"/>
      <c r="P856" s="243"/>
      <c r="Q856" s="243"/>
      <c r="R856" s="243"/>
      <c r="S856" s="243"/>
      <c r="T856" s="24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45" t="s">
        <v>168</v>
      </c>
      <c r="AU856" s="245" t="s">
        <v>82</v>
      </c>
      <c r="AV856" s="14" t="s">
        <v>82</v>
      </c>
      <c r="AW856" s="14" t="s">
        <v>34</v>
      </c>
      <c r="AX856" s="14" t="s">
        <v>72</v>
      </c>
      <c r="AY856" s="245" t="s">
        <v>148</v>
      </c>
    </row>
    <row r="857" spans="1:51" s="14" customFormat="1" ht="12">
      <c r="A857" s="14"/>
      <c r="B857" s="235"/>
      <c r="C857" s="236"/>
      <c r="D857" s="226" t="s">
        <v>168</v>
      </c>
      <c r="E857" s="237" t="s">
        <v>19</v>
      </c>
      <c r="F857" s="238" t="s">
        <v>1001</v>
      </c>
      <c r="G857" s="236"/>
      <c r="H857" s="239">
        <v>4.5</v>
      </c>
      <c r="I857" s="240"/>
      <c r="J857" s="236"/>
      <c r="K857" s="236"/>
      <c r="L857" s="241"/>
      <c r="M857" s="242"/>
      <c r="N857" s="243"/>
      <c r="O857" s="243"/>
      <c r="P857" s="243"/>
      <c r="Q857" s="243"/>
      <c r="R857" s="243"/>
      <c r="S857" s="243"/>
      <c r="T857" s="24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45" t="s">
        <v>168</v>
      </c>
      <c r="AU857" s="245" t="s">
        <v>82</v>
      </c>
      <c r="AV857" s="14" t="s">
        <v>82</v>
      </c>
      <c r="AW857" s="14" t="s">
        <v>34</v>
      </c>
      <c r="AX857" s="14" t="s">
        <v>72</v>
      </c>
      <c r="AY857" s="245" t="s">
        <v>148</v>
      </c>
    </row>
    <row r="858" spans="1:51" s="15" customFormat="1" ht="12">
      <c r="A858" s="15"/>
      <c r="B858" s="246"/>
      <c r="C858" s="247"/>
      <c r="D858" s="226" t="s">
        <v>168</v>
      </c>
      <c r="E858" s="248" t="s">
        <v>19</v>
      </c>
      <c r="F858" s="249" t="s">
        <v>178</v>
      </c>
      <c r="G858" s="247"/>
      <c r="H858" s="250">
        <v>148.5</v>
      </c>
      <c r="I858" s="251"/>
      <c r="J858" s="247"/>
      <c r="K858" s="247"/>
      <c r="L858" s="252"/>
      <c r="M858" s="253"/>
      <c r="N858" s="254"/>
      <c r="O858" s="254"/>
      <c r="P858" s="254"/>
      <c r="Q858" s="254"/>
      <c r="R858" s="254"/>
      <c r="S858" s="254"/>
      <c r="T858" s="25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T858" s="256" t="s">
        <v>168</v>
      </c>
      <c r="AU858" s="256" t="s">
        <v>82</v>
      </c>
      <c r="AV858" s="15" t="s">
        <v>155</v>
      </c>
      <c r="AW858" s="15" t="s">
        <v>34</v>
      </c>
      <c r="AX858" s="15" t="s">
        <v>80</v>
      </c>
      <c r="AY858" s="256" t="s">
        <v>148</v>
      </c>
    </row>
    <row r="859" spans="1:65" s="2" customFormat="1" ht="24.15" customHeight="1">
      <c r="A859" s="40"/>
      <c r="B859" s="41"/>
      <c r="C859" s="206" t="s">
        <v>1002</v>
      </c>
      <c r="D859" s="206" t="s">
        <v>150</v>
      </c>
      <c r="E859" s="207" t="s">
        <v>1003</v>
      </c>
      <c r="F859" s="208" t="s">
        <v>1004</v>
      </c>
      <c r="G859" s="209" t="s">
        <v>173</v>
      </c>
      <c r="H859" s="210">
        <v>0.6</v>
      </c>
      <c r="I859" s="211"/>
      <c r="J859" s="212">
        <f>ROUND(I859*H859,2)</f>
        <v>0</v>
      </c>
      <c r="K859" s="208" t="s">
        <v>154</v>
      </c>
      <c r="L859" s="46"/>
      <c r="M859" s="213" t="s">
        <v>19</v>
      </c>
      <c r="N859" s="214" t="s">
        <v>43</v>
      </c>
      <c r="O859" s="86"/>
      <c r="P859" s="215">
        <f>O859*H859</f>
        <v>0</v>
      </c>
      <c r="Q859" s="215">
        <v>0.00316</v>
      </c>
      <c r="R859" s="215">
        <f>Q859*H859</f>
        <v>0.001896</v>
      </c>
      <c r="S859" s="215">
        <v>0.069</v>
      </c>
      <c r="T859" s="216">
        <f>S859*H859</f>
        <v>0.0414</v>
      </c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R859" s="217" t="s">
        <v>155</v>
      </c>
      <c r="AT859" s="217" t="s">
        <v>150</v>
      </c>
      <c r="AU859" s="217" t="s">
        <v>82</v>
      </c>
      <c r="AY859" s="19" t="s">
        <v>148</v>
      </c>
      <c r="BE859" s="218">
        <f>IF(N859="základní",J859,0)</f>
        <v>0</v>
      </c>
      <c r="BF859" s="218">
        <f>IF(N859="snížená",J859,0)</f>
        <v>0</v>
      </c>
      <c r="BG859" s="218">
        <f>IF(N859="zákl. přenesená",J859,0)</f>
        <v>0</v>
      </c>
      <c r="BH859" s="218">
        <f>IF(N859="sníž. přenesená",J859,0)</f>
        <v>0</v>
      </c>
      <c r="BI859" s="218">
        <f>IF(N859="nulová",J859,0)</f>
        <v>0</v>
      </c>
      <c r="BJ859" s="19" t="s">
        <v>80</v>
      </c>
      <c r="BK859" s="218">
        <f>ROUND(I859*H859,2)</f>
        <v>0</v>
      </c>
      <c r="BL859" s="19" t="s">
        <v>155</v>
      </c>
      <c r="BM859" s="217" t="s">
        <v>1005</v>
      </c>
    </row>
    <row r="860" spans="1:47" s="2" customFormat="1" ht="12">
      <c r="A860" s="40"/>
      <c r="B860" s="41"/>
      <c r="C860" s="42"/>
      <c r="D860" s="219" t="s">
        <v>157</v>
      </c>
      <c r="E860" s="42"/>
      <c r="F860" s="220" t="s">
        <v>1006</v>
      </c>
      <c r="G860" s="42"/>
      <c r="H860" s="42"/>
      <c r="I860" s="221"/>
      <c r="J860" s="42"/>
      <c r="K860" s="42"/>
      <c r="L860" s="46"/>
      <c r="M860" s="222"/>
      <c r="N860" s="223"/>
      <c r="O860" s="86"/>
      <c r="P860" s="86"/>
      <c r="Q860" s="86"/>
      <c r="R860" s="86"/>
      <c r="S860" s="86"/>
      <c r="T860" s="87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T860" s="19" t="s">
        <v>157</v>
      </c>
      <c r="AU860" s="19" t="s">
        <v>82</v>
      </c>
    </row>
    <row r="861" spans="1:51" s="14" customFormat="1" ht="12">
      <c r="A861" s="14"/>
      <c r="B861" s="235"/>
      <c r="C861" s="236"/>
      <c r="D861" s="226" t="s">
        <v>168</v>
      </c>
      <c r="E861" s="237" t="s">
        <v>19</v>
      </c>
      <c r="F861" s="238" t="s">
        <v>1007</v>
      </c>
      <c r="G861" s="236"/>
      <c r="H861" s="239">
        <v>0.6</v>
      </c>
      <c r="I861" s="240"/>
      <c r="J861" s="236"/>
      <c r="K861" s="236"/>
      <c r="L861" s="241"/>
      <c r="M861" s="242"/>
      <c r="N861" s="243"/>
      <c r="O861" s="243"/>
      <c r="P861" s="243"/>
      <c r="Q861" s="243"/>
      <c r="R861" s="243"/>
      <c r="S861" s="243"/>
      <c r="T861" s="24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45" t="s">
        <v>168</v>
      </c>
      <c r="AU861" s="245" t="s">
        <v>82</v>
      </c>
      <c r="AV861" s="14" t="s">
        <v>82</v>
      </c>
      <c r="AW861" s="14" t="s">
        <v>34</v>
      </c>
      <c r="AX861" s="14" t="s">
        <v>80</v>
      </c>
      <c r="AY861" s="245" t="s">
        <v>148</v>
      </c>
    </row>
    <row r="862" spans="1:65" s="2" customFormat="1" ht="24.15" customHeight="1">
      <c r="A862" s="40"/>
      <c r="B862" s="41"/>
      <c r="C862" s="206" t="s">
        <v>1008</v>
      </c>
      <c r="D862" s="206" t="s">
        <v>150</v>
      </c>
      <c r="E862" s="207" t="s">
        <v>1009</v>
      </c>
      <c r="F862" s="208" t="s">
        <v>1010</v>
      </c>
      <c r="G862" s="209" t="s">
        <v>173</v>
      </c>
      <c r="H862" s="210">
        <v>3.9</v>
      </c>
      <c r="I862" s="211"/>
      <c r="J862" s="212">
        <f>ROUND(I862*H862,2)</f>
        <v>0</v>
      </c>
      <c r="K862" s="208" t="s">
        <v>154</v>
      </c>
      <c r="L862" s="46"/>
      <c r="M862" s="213" t="s">
        <v>19</v>
      </c>
      <c r="N862" s="214" t="s">
        <v>43</v>
      </c>
      <c r="O862" s="86"/>
      <c r="P862" s="215">
        <f>O862*H862</f>
        <v>0</v>
      </c>
      <c r="Q862" s="215">
        <v>0.00145</v>
      </c>
      <c r="R862" s="215">
        <f>Q862*H862</f>
        <v>0.0056549999999999994</v>
      </c>
      <c r="S862" s="215">
        <v>0.017</v>
      </c>
      <c r="T862" s="216">
        <f>S862*H862</f>
        <v>0.0663</v>
      </c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R862" s="217" t="s">
        <v>155</v>
      </c>
      <c r="AT862" s="217" t="s">
        <v>150</v>
      </c>
      <c r="AU862" s="217" t="s">
        <v>82</v>
      </c>
      <c r="AY862" s="19" t="s">
        <v>148</v>
      </c>
      <c r="BE862" s="218">
        <f>IF(N862="základní",J862,0)</f>
        <v>0</v>
      </c>
      <c r="BF862" s="218">
        <f>IF(N862="snížená",J862,0)</f>
        <v>0</v>
      </c>
      <c r="BG862" s="218">
        <f>IF(N862="zákl. přenesená",J862,0)</f>
        <v>0</v>
      </c>
      <c r="BH862" s="218">
        <f>IF(N862="sníž. přenesená",J862,0)</f>
        <v>0</v>
      </c>
      <c r="BI862" s="218">
        <f>IF(N862="nulová",J862,0)</f>
        <v>0</v>
      </c>
      <c r="BJ862" s="19" t="s">
        <v>80</v>
      </c>
      <c r="BK862" s="218">
        <f>ROUND(I862*H862,2)</f>
        <v>0</v>
      </c>
      <c r="BL862" s="19" t="s">
        <v>155</v>
      </c>
      <c r="BM862" s="217" t="s">
        <v>1011</v>
      </c>
    </row>
    <row r="863" spans="1:47" s="2" customFormat="1" ht="12">
      <c r="A863" s="40"/>
      <c r="B863" s="41"/>
      <c r="C863" s="42"/>
      <c r="D863" s="219" t="s">
        <v>157</v>
      </c>
      <c r="E863" s="42"/>
      <c r="F863" s="220" t="s">
        <v>1012</v>
      </c>
      <c r="G863" s="42"/>
      <c r="H863" s="42"/>
      <c r="I863" s="221"/>
      <c r="J863" s="42"/>
      <c r="K863" s="42"/>
      <c r="L863" s="46"/>
      <c r="M863" s="222"/>
      <c r="N863" s="223"/>
      <c r="O863" s="86"/>
      <c r="P863" s="86"/>
      <c r="Q863" s="86"/>
      <c r="R863" s="86"/>
      <c r="S863" s="86"/>
      <c r="T863" s="87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T863" s="19" t="s">
        <v>157</v>
      </c>
      <c r="AU863" s="19" t="s">
        <v>82</v>
      </c>
    </row>
    <row r="864" spans="1:51" s="14" customFormat="1" ht="12">
      <c r="A864" s="14"/>
      <c r="B864" s="235"/>
      <c r="C864" s="236"/>
      <c r="D864" s="226" t="s">
        <v>168</v>
      </c>
      <c r="E864" s="237" t="s">
        <v>19</v>
      </c>
      <c r="F864" s="238" t="s">
        <v>1013</v>
      </c>
      <c r="G864" s="236"/>
      <c r="H864" s="239">
        <v>3.9</v>
      </c>
      <c r="I864" s="240"/>
      <c r="J864" s="236"/>
      <c r="K864" s="236"/>
      <c r="L864" s="241"/>
      <c r="M864" s="242"/>
      <c r="N864" s="243"/>
      <c r="O864" s="243"/>
      <c r="P864" s="243"/>
      <c r="Q864" s="243"/>
      <c r="R864" s="243"/>
      <c r="S864" s="243"/>
      <c r="T864" s="24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45" t="s">
        <v>168</v>
      </c>
      <c r="AU864" s="245" t="s">
        <v>82</v>
      </c>
      <c r="AV864" s="14" t="s">
        <v>82</v>
      </c>
      <c r="AW864" s="14" t="s">
        <v>34</v>
      </c>
      <c r="AX864" s="14" t="s">
        <v>80</v>
      </c>
      <c r="AY864" s="245" t="s">
        <v>148</v>
      </c>
    </row>
    <row r="865" spans="1:65" s="2" customFormat="1" ht="21.75" customHeight="1">
      <c r="A865" s="40"/>
      <c r="B865" s="41"/>
      <c r="C865" s="206" t="s">
        <v>1014</v>
      </c>
      <c r="D865" s="206" t="s">
        <v>150</v>
      </c>
      <c r="E865" s="207" t="s">
        <v>1015</v>
      </c>
      <c r="F865" s="208" t="s">
        <v>1016</v>
      </c>
      <c r="G865" s="209" t="s">
        <v>166</v>
      </c>
      <c r="H865" s="210">
        <v>149.866</v>
      </c>
      <c r="I865" s="211"/>
      <c r="J865" s="212">
        <f>ROUND(I865*H865,2)</f>
        <v>0</v>
      </c>
      <c r="K865" s="208" t="s">
        <v>154</v>
      </c>
      <c r="L865" s="46"/>
      <c r="M865" s="213" t="s">
        <v>19</v>
      </c>
      <c r="N865" s="214" t="s">
        <v>43</v>
      </c>
      <c r="O865" s="86"/>
      <c r="P865" s="215">
        <f>O865*H865</f>
        <v>0</v>
      </c>
      <c r="Q865" s="215">
        <v>0</v>
      </c>
      <c r="R865" s="215">
        <f>Q865*H865</f>
        <v>0</v>
      </c>
      <c r="S865" s="215">
        <v>0.05</v>
      </c>
      <c r="T865" s="216">
        <f>S865*H865</f>
        <v>7.493300000000001</v>
      </c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R865" s="217" t="s">
        <v>155</v>
      </c>
      <c r="AT865" s="217" t="s">
        <v>150</v>
      </c>
      <c r="AU865" s="217" t="s">
        <v>82</v>
      </c>
      <c r="AY865" s="19" t="s">
        <v>148</v>
      </c>
      <c r="BE865" s="218">
        <f>IF(N865="základní",J865,0)</f>
        <v>0</v>
      </c>
      <c r="BF865" s="218">
        <f>IF(N865="snížená",J865,0)</f>
        <v>0</v>
      </c>
      <c r="BG865" s="218">
        <f>IF(N865="zákl. přenesená",J865,0)</f>
        <v>0</v>
      </c>
      <c r="BH865" s="218">
        <f>IF(N865="sníž. přenesená",J865,0)</f>
        <v>0</v>
      </c>
      <c r="BI865" s="218">
        <f>IF(N865="nulová",J865,0)</f>
        <v>0</v>
      </c>
      <c r="BJ865" s="19" t="s">
        <v>80</v>
      </c>
      <c r="BK865" s="218">
        <f>ROUND(I865*H865,2)</f>
        <v>0</v>
      </c>
      <c r="BL865" s="19" t="s">
        <v>155</v>
      </c>
      <c r="BM865" s="217" t="s">
        <v>1017</v>
      </c>
    </row>
    <row r="866" spans="1:47" s="2" customFormat="1" ht="12">
      <c r="A866" s="40"/>
      <c r="B866" s="41"/>
      <c r="C866" s="42"/>
      <c r="D866" s="219" t="s">
        <v>157</v>
      </c>
      <c r="E866" s="42"/>
      <c r="F866" s="220" t="s">
        <v>1018</v>
      </c>
      <c r="G866" s="42"/>
      <c r="H866" s="42"/>
      <c r="I866" s="221"/>
      <c r="J866" s="42"/>
      <c r="K866" s="42"/>
      <c r="L866" s="46"/>
      <c r="M866" s="222"/>
      <c r="N866" s="223"/>
      <c r="O866" s="86"/>
      <c r="P866" s="86"/>
      <c r="Q866" s="86"/>
      <c r="R866" s="86"/>
      <c r="S866" s="86"/>
      <c r="T866" s="87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T866" s="19" t="s">
        <v>157</v>
      </c>
      <c r="AU866" s="19" t="s">
        <v>82</v>
      </c>
    </row>
    <row r="867" spans="1:51" s="14" customFormat="1" ht="12">
      <c r="A867" s="14"/>
      <c r="B867" s="235"/>
      <c r="C867" s="236"/>
      <c r="D867" s="226" t="s">
        <v>168</v>
      </c>
      <c r="E867" s="237" t="s">
        <v>19</v>
      </c>
      <c r="F867" s="238" t="s">
        <v>1019</v>
      </c>
      <c r="G867" s="236"/>
      <c r="H867" s="239">
        <v>149.866</v>
      </c>
      <c r="I867" s="240"/>
      <c r="J867" s="236"/>
      <c r="K867" s="236"/>
      <c r="L867" s="241"/>
      <c r="M867" s="242"/>
      <c r="N867" s="243"/>
      <c r="O867" s="243"/>
      <c r="P867" s="243"/>
      <c r="Q867" s="243"/>
      <c r="R867" s="243"/>
      <c r="S867" s="243"/>
      <c r="T867" s="24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45" t="s">
        <v>168</v>
      </c>
      <c r="AU867" s="245" t="s">
        <v>82</v>
      </c>
      <c r="AV867" s="14" t="s">
        <v>82</v>
      </c>
      <c r="AW867" s="14" t="s">
        <v>34</v>
      </c>
      <c r="AX867" s="14" t="s">
        <v>80</v>
      </c>
      <c r="AY867" s="245" t="s">
        <v>148</v>
      </c>
    </row>
    <row r="868" spans="1:65" s="2" customFormat="1" ht="24.15" customHeight="1">
      <c r="A868" s="40"/>
      <c r="B868" s="41"/>
      <c r="C868" s="206" t="s">
        <v>1020</v>
      </c>
      <c r="D868" s="206" t="s">
        <v>150</v>
      </c>
      <c r="E868" s="207" t="s">
        <v>1021</v>
      </c>
      <c r="F868" s="208" t="s">
        <v>1022</v>
      </c>
      <c r="G868" s="209" t="s">
        <v>166</v>
      </c>
      <c r="H868" s="210">
        <v>341.57</v>
      </c>
      <c r="I868" s="211"/>
      <c r="J868" s="212">
        <f>ROUND(I868*H868,2)</f>
        <v>0</v>
      </c>
      <c r="K868" s="208" t="s">
        <v>154</v>
      </c>
      <c r="L868" s="46"/>
      <c r="M868" s="213" t="s">
        <v>19</v>
      </c>
      <c r="N868" s="214" t="s">
        <v>43</v>
      </c>
      <c r="O868" s="86"/>
      <c r="P868" s="215">
        <f>O868*H868</f>
        <v>0</v>
      </c>
      <c r="Q868" s="215">
        <v>0</v>
      </c>
      <c r="R868" s="215">
        <f>Q868*H868</f>
        <v>0</v>
      </c>
      <c r="S868" s="215">
        <v>0.046</v>
      </c>
      <c r="T868" s="216">
        <f>S868*H868</f>
        <v>15.71222</v>
      </c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R868" s="217" t="s">
        <v>155</v>
      </c>
      <c r="AT868" s="217" t="s">
        <v>150</v>
      </c>
      <c r="AU868" s="217" t="s">
        <v>82</v>
      </c>
      <c r="AY868" s="19" t="s">
        <v>148</v>
      </c>
      <c r="BE868" s="218">
        <f>IF(N868="základní",J868,0)</f>
        <v>0</v>
      </c>
      <c r="BF868" s="218">
        <f>IF(N868="snížená",J868,0)</f>
        <v>0</v>
      </c>
      <c r="BG868" s="218">
        <f>IF(N868="zákl. přenesená",J868,0)</f>
        <v>0</v>
      </c>
      <c r="BH868" s="218">
        <f>IF(N868="sníž. přenesená",J868,0)</f>
        <v>0</v>
      </c>
      <c r="BI868" s="218">
        <f>IF(N868="nulová",J868,0)</f>
        <v>0</v>
      </c>
      <c r="BJ868" s="19" t="s">
        <v>80</v>
      </c>
      <c r="BK868" s="218">
        <f>ROUND(I868*H868,2)</f>
        <v>0</v>
      </c>
      <c r="BL868" s="19" t="s">
        <v>155</v>
      </c>
      <c r="BM868" s="217" t="s">
        <v>1023</v>
      </c>
    </row>
    <row r="869" spans="1:47" s="2" customFormat="1" ht="12">
      <c r="A869" s="40"/>
      <c r="B869" s="41"/>
      <c r="C869" s="42"/>
      <c r="D869" s="219" t="s">
        <v>157</v>
      </c>
      <c r="E869" s="42"/>
      <c r="F869" s="220" t="s">
        <v>1024</v>
      </c>
      <c r="G869" s="42"/>
      <c r="H869" s="42"/>
      <c r="I869" s="221"/>
      <c r="J869" s="42"/>
      <c r="K869" s="42"/>
      <c r="L869" s="46"/>
      <c r="M869" s="222"/>
      <c r="N869" s="223"/>
      <c r="O869" s="86"/>
      <c r="P869" s="86"/>
      <c r="Q869" s="86"/>
      <c r="R869" s="86"/>
      <c r="S869" s="86"/>
      <c r="T869" s="87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T869" s="19" t="s">
        <v>157</v>
      </c>
      <c r="AU869" s="19" t="s">
        <v>82</v>
      </c>
    </row>
    <row r="870" spans="1:51" s="14" customFormat="1" ht="12">
      <c r="A870" s="14"/>
      <c r="B870" s="235"/>
      <c r="C870" s="236"/>
      <c r="D870" s="226" t="s">
        <v>168</v>
      </c>
      <c r="E870" s="237" t="s">
        <v>19</v>
      </c>
      <c r="F870" s="238" t="s">
        <v>1025</v>
      </c>
      <c r="G870" s="236"/>
      <c r="H870" s="239">
        <v>21.478</v>
      </c>
      <c r="I870" s="240"/>
      <c r="J870" s="236"/>
      <c r="K870" s="236"/>
      <c r="L870" s="241"/>
      <c r="M870" s="242"/>
      <c r="N870" s="243"/>
      <c r="O870" s="243"/>
      <c r="P870" s="243"/>
      <c r="Q870" s="243"/>
      <c r="R870" s="243"/>
      <c r="S870" s="243"/>
      <c r="T870" s="24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45" t="s">
        <v>168</v>
      </c>
      <c r="AU870" s="245" t="s">
        <v>82</v>
      </c>
      <c r="AV870" s="14" t="s">
        <v>82</v>
      </c>
      <c r="AW870" s="14" t="s">
        <v>34</v>
      </c>
      <c r="AX870" s="14" t="s">
        <v>72</v>
      </c>
      <c r="AY870" s="245" t="s">
        <v>148</v>
      </c>
    </row>
    <row r="871" spans="1:51" s="14" customFormat="1" ht="12">
      <c r="A871" s="14"/>
      <c r="B871" s="235"/>
      <c r="C871" s="236"/>
      <c r="D871" s="226" t="s">
        <v>168</v>
      </c>
      <c r="E871" s="237" t="s">
        <v>19</v>
      </c>
      <c r="F871" s="238" t="s">
        <v>1026</v>
      </c>
      <c r="G871" s="236"/>
      <c r="H871" s="239">
        <v>14.093</v>
      </c>
      <c r="I871" s="240"/>
      <c r="J871" s="236"/>
      <c r="K871" s="236"/>
      <c r="L871" s="241"/>
      <c r="M871" s="242"/>
      <c r="N871" s="243"/>
      <c r="O871" s="243"/>
      <c r="P871" s="243"/>
      <c r="Q871" s="243"/>
      <c r="R871" s="243"/>
      <c r="S871" s="243"/>
      <c r="T871" s="24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45" t="s">
        <v>168</v>
      </c>
      <c r="AU871" s="245" t="s">
        <v>82</v>
      </c>
      <c r="AV871" s="14" t="s">
        <v>82</v>
      </c>
      <c r="AW871" s="14" t="s">
        <v>34</v>
      </c>
      <c r="AX871" s="14" t="s">
        <v>72</v>
      </c>
      <c r="AY871" s="245" t="s">
        <v>148</v>
      </c>
    </row>
    <row r="872" spans="1:51" s="14" customFormat="1" ht="12">
      <c r="A872" s="14"/>
      <c r="B872" s="235"/>
      <c r="C872" s="236"/>
      <c r="D872" s="226" t="s">
        <v>168</v>
      </c>
      <c r="E872" s="237" t="s">
        <v>19</v>
      </c>
      <c r="F872" s="238" t="s">
        <v>1027</v>
      </c>
      <c r="G872" s="236"/>
      <c r="H872" s="239">
        <v>46.751</v>
      </c>
      <c r="I872" s="240"/>
      <c r="J872" s="236"/>
      <c r="K872" s="236"/>
      <c r="L872" s="241"/>
      <c r="M872" s="242"/>
      <c r="N872" s="243"/>
      <c r="O872" s="243"/>
      <c r="P872" s="243"/>
      <c r="Q872" s="243"/>
      <c r="R872" s="243"/>
      <c r="S872" s="243"/>
      <c r="T872" s="24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45" t="s">
        <v>168</v>
      </c>
      <c r="AU872" s="245" t="s">
        <v>82</v>
      </c>
      <c r="AV872" s="14" t="s">
        <v>82</v>
      </c>
      <c r="AW872" s="14" t="s">
        <v>34</v>
      </c>
      <c r="AX872" s="14" t="s">
        <v>72</v>
      </c>
      <c r="AY872" s="245" t="s">
        <v>148</v>
      </c>
    </row>
    <row r="873" spans="1:51" s="14" customFormat="1" ht="12">
      <c r="A873" s="14"/>
      <c r="B873" s="235"/>
      <c r="C873" s="236"/>
      <c r="D873" s="226" t="s">
        <v>168</v>
      </c>
      <c r="E873" s="237" t="s">
        <v>19</v>
      </c>
      <c r="F873" s="238" t="s">
        <v>1028</v>
      </c>
      <c r="G873" s="236"/>
      <c r="H873" s="239">
        <v>52.148</v>
      </c>
      <c r="I873" s="240"/>
      <c r="J873" s="236"/>
      <c r="K873" s="236"/>
      <c r="L873" s="241"/>
      <c r="M873" s="242"/>
      <c r="N873" s="243"/>
      <c r="O873" s="243"/>
      <c r="P873" s="243"/>
      <c r="Q873" s="243"/>
      <c r="R873" s="243"/>
      <c r="S873" s="243"/>
      <c r="T873" s="24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45" t="s">
        <v>168</v>
      </c>
      <c r="AU873" s="245" t="s">
        <v>82</v>
      </c>
      <c r="AV873" s="14" t="s">
        <v>82</v>
      </c>
      <c r="AW873" s="14" t="s">
        <v>34</v>
      </c>
      <c r="AX873" s="14" t="s">
        <v>72</v>
      </c>
      <c r="AY873" s="245" t="s">
        <v>148</v>
      </c>
    </row>
    <row r="874" spans="1:51" s="14" customFormat="1" ht="12">
      <c r="A874" s="14"/>
      <c r="B874" s="235"/>
      <c r="C874" s="236"/>
      <c r="D874" s="226" t="s">
        <v>168</v>
      </c>
      <c r="E874" s="237" t="s">
        <v>19</v>
      </c>
      <c r="F874" s="238" t="s">
        <v>1029</v>
      </c>
      <c r="G874" s="236"/>
      <c r="H874" s="239">
        <v>123.16</v>
      </c>
      <c r="I874" s="240"/>
      <c r="J874" s="236"/>
      <c r="K874" s="236"/>
      <c r="L874" s="241"/>
      <c r="M874" s="242"/>
      <c r="N874" s="243"/>
      <c r="O874" s="243"/>
      <c r="P874" s="243"/>
      <c r="Q874" s="243"/>
      <c r="R874" s="243"/>
      <c r="S874" s="243"/>
      <c r="T874" s="24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45" t="s">
        <v>168</v>
      </c>
      <c r="AU874" s="245" t="s">
        <v>82</v>
      </c>
      <c r="AV874" s="14" t="s">
        <v>82</v>
      </c>
      <c r="AW874" s="14" t="s">
        <v>34</v>
      </c>
      <c r="AX874" s="14" t="s">
        <v>72</v>
      </c>
      <c r="AY874" s="245" t="s">
        <v>148</v>
      </c>
    </row>
    <row r="875" spans="1:51" s="14" customFormat="1" ht="12">
      <c r="A875" s="14"/>
      <c r="B875" s="235"/>
      <c r="C875" s="236"/>
      <c r="D875" s="226" t="s">
        <v>168</v>
      </c>
      <c r="E875" s="237" t="s">
        <v>19</v>
      </c>
      <c r="F875" s="238" t="s">
        <v>1030</v>
      </c>
      <c r="G875" s="236"/>
      <c r="H875" s="239">
        <v>83.94</v>
      </c>
      <c r="I875" s="240"/>
      <c r="J875" s="236"/>
      <c r="K875" s="236"/>
      <c r="L875" s="241"/>
      <c r="M875" s="242"/>
      <c r="N875" s="243"/>
      <c r="O875" s="243"/>
      <c r="P875" s="243"/>
      <c r="Q875" s="243"/>
      <c r="R875" s="243"/>
      <c r="S875" s="243"/>
      <c r="T875" s="24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45" t="s">
        <v>168</v>
      </c>
      <c r="AU875" s="245" t="s">
        <v>82</v>
      </c>
      <c r="AV875" s="14" t="s">
        <v>82</v>
      </c>
      <c r="AW875" s="14" t="s">
        <v>34</v>
      </c>
      <c r="AX875" s="14" t="s">
        <v>72</v>
      </c>
      <c r="AY875" s="245" t="s">
        <v>148</v>
      </c>
    </row>
    <row r="876" spans="1:51" s="15" customFormat="1" ht="12">
      <c r="A876" s="15"/>
      <c r="B876" s="246"/>
      <c r="C876" s="247"/>
      <c r="D876" s="226" t="s">
        <v>168</v>
      </c>
      <c r="E876" s="248" t="s">
        <v>19</v>
      </c>
      <c r="F876" s="249" t="s">
        <v>178</v>
      </c>
      <c r="G876" s="247"/>
      <c r="H876" s="250">
        <v>341.57</v>
      </c>
      <c r="I876" s="251"/>
      <c r="J876" s="247"/>
      <c r="K876" s="247"/>
      <c r="L876" s="252"/>
      <c r="M876" s="253"/>
      <c r="N876" s="254"/>
      <c r="O876" s="254"/>
      <c r="P876" s="254"/>
      <c r="Q876" s="254"/>
      <c r="R876" s="254"/>
      <c r="S876" s="254"/>
      <c r="T876" s="25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T876" s="256" t="s">
        <v>168</v>
      </c>
      <c r="AU876" s="256" t="s">
        <v>82</v>
      </c>
      <c r="AV876" s="15" t="s">
        <v>155</v>
      </c>
      <c r="AW876" s="15" t="s">
        <v>34</v>
      </c>
      <c r="AX876" s="15" t="s">
        <v>80</v>
      </c>
      <c r="AY876" s="256" t="s">
        <v>148</v>
      </c>
    </row>
    <row r="877" spans="1:65" s="2" customFormat="1" ht="24.15" customHeight="1">
      <c r="A877" s="40"/>
      <c r="B877" s="41"/>
      <c r="C877" s="206" t="s">
        <v>1031</v>
      </c>
      <c r="D877" s="206" t="s">
        <v>150</v>
      </c>
      <c r="E877" s="207" t="s">
        <v>1032</v>
      </c>
      <c r="F877" s="208" t="s">
        <v>1033</v>
      </c>
      <c r="G877" s="209" t="s">
        <v>166</v>
      </c>
      <c r="H877" s="210">
        <v>241.839</v>
      </c>
      <c r="I877" s="211"/>
      <c r="J877" s="212">
        <f>ROUND(I877*H877,2)</f>
        <v>0</v>
      </c>
      <c r="K877" s="208" t="s">
        <v>154</v>
      </c>
      <c r="L877" s="46"/>
      <c r="M877" s="213" t="s">
        <v>19</v>
      </c>
      <c r="N877" s="214" t="s">
        <v>43</v>
      </c>
      <c r="O877" s="86"/>
      <c r="P877" s="215">
        <f>O877*H877</f>
        <v>0</v>
      </c>
      <c r="Q877" s="215">
        <v>0</v>
      </c>
      <c r="R877" s="215">
        <f>Q877*H877</f>
        <v>0</v>
      </c>
      <c r="S877" s="215">
        <v>0.059</v>
      </c>
      <c r="T877" s="216">
        <f>S877*H877</f>
        <v>14.268500999999999</v>
      </c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R877" s="217" t="s">
        <v>155</v>
      </c>
      <c r="AT877" s="217" t="s">
        <v>150</v>
      </c>
      <c r="AU877" s="217" t="s">
        <v>82</v>
      </c>
      <c r="AY877" s="19" t="s">
        <v>148</v>
      </c>
      <c r="BE877" s="218">
        <f>IF(N877="základní",J877,0)</f>
        <v>0</v>
      </c>
      <c r="BF877" s="218">
        <f>IF(N877="snížená",J877,0)</f>
        <v>0</v>
      </c>
      <c r="BG877" s="218">
        <f>IF(N877="zákl. přenesená",J877,0)</f>
        <v>0</v>
      </c>
      <c r="BH877" s="218">
        <f>IF(N877="sníž. přenesená",J877,0)</f>
        <v>0</v>
      </c>
      <c r="BI877" s="218">
        <f>IF(N877="nulová",J877,0)</f>
        <v>0</v>
      </c>
      <c r="BJ877" s="19" t="s">
        <v>80</v>
      </c>
      <c r="BK877" s="218">
        <f>ROUND(I877*H877,2)</f>
        <v>0</v>
      </c>
      <c r="BL877" s="19" t="s">
        <v>155</v>
      </c>
      <c r="BM877" s="217" t="s">
        <v>1034</v>
      </c>
    </row>
    <row r="878" spans="1:47" s="2" customFormat="1" ht="12">
      <c r="A878" s="40"/>
      <c r="B878" s="41"/>
      <c r="C878" s="42"/>
      <c r="D878" s="219" t="s">
        <v>157</v>
      </c>
      <c r="E878" s="42"/>
      <c r="F878" s="220" t="s">
        <v>1035</v>
      </c>
      <c r="G878" s="42"/>
      <c r="H878" s="42"/>
      <c r="I878" s="221"/>
      <c r="J878" s="42"/>
      <c r="K878" s="42"/>
      <c r="L878" s="46"/>
      <c r="M878" s="222"/>
      <c r="N878" s="223"/>
      <c r="O878" s="86"/>
      <c r="P878" s="86"/>
      <c r="Q878" s="86"/>
      <c r="R878" s="86"/>
      <c r="S878" s="86"/>
      <c r="T878" s="87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T878" s="19" t="s">
        <v>157</v>
      </c>
      <c r="AU878" s="19" t="s">
        <v>82</v>
      </c>
    </row>
    <row r="879" spans="1:51" s="14" customFormat="1" ht="12">
      <c r="A879" s="14"/>
      <c r="B879" s="235"/>
      <c r="C879" s="236"/>
      <c r="D879" s="226" t="s">
        <v>168</v>
      </c>
      <c r="E879" s="237" t="s">
        <v>19</v>
      </c>
      <c r="F879" s="238" t="s">
        <v>1036</v>
      </c>
      <c r="G879" s="236"/>
      <c r="H879" s="239">
        <v>36.984</v>
      </c>
      <c r="I879" s="240"/>
      <c r="J879" s="236"/>
      <c r="K879" s="236"/>
      <c r="L879" s="241"/>
      <c r="M879" s="242"/>
      <c r="N879" s="243"/>
      <c r="O879" s="243"/>
      <c r="P879" s="243"/>
      <c r="Q879" s="243"/>
      <c r="R879" s="243"/>
      <c r="S879" s="243"/>
      <c r="T879" s="24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45" t="s">
        <v>168</v>
      </c>
      <c r="AU879" s="245" t="s">
        <v>82</v>
      </c>
      <c r="AV879" s="14" t="s">
        <v>82</v>
      </c>
      <c r="AW879" s="14" t="s">
        <v>34</v>
      </c>
      <c r="AX879" s="14" t="s">
        <v>72</v>
      </c>
      <c r="AY879" s="245" t="s">
        <v>148</v>
      </c>
    </row>
    <row r="880" spans="1:51" s="14" customFormat="1" ht="12">
      <c r="A880" s="14"/>
      <c r="B880" s="235"/>
      <c r="C880" s="236"/>
      <c r="D880" s="226" t="s">
        <v>168</v>
      </c>
      <c r="E880" s="237" t="s">
        <v>19</v>
      </c>
      <c r="F880" s="238" t="s">
        <v>1037</v>
      </c>
      <c r="G880" s="236"/>
      <c r="H880" s="239">
        <v>103.095</v>
      </c>
      <c r="I880" s="240"/>
      <c r="J880" s="236"/>
      <c r="K880" s="236"/>
      <c r="L880" s="241"/>
      <c r="M880" s="242"/>
      <c r="N880" s="243"/>
      <c r="O880" s="243"/>
      <c r="P880" s="243"/>
      <c r="Q880" s="243"/>
      <c r="R880" s="243"/>
      <c r="S880" s="243"/>
      <c r="T880" s="24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45" t="s">
        <v>168</v>
      </c>
      <c r="AU880" s="245" t="s">
        <v>82</v>
      </c>
      <c r="AV880" s="14" t="s">
        <v>82</v>
      </c>
      <c r="AW880" s="14" t="s">
        <v>34</v>
      </c>
      <c r="AX880" s="14" t="s">
        <v>72</v>
      </c>
      <c r="AY880" s="245" t="s">
        <v>148</v>
      </c>
    </row>
    <row r="881" spans="1:51" s="14" customFormat="1" ht="12">
      <c r="A881" s="14"/>
      <c r="B881" s="235"/>
      <c r="C881" s="236"/>
      <c r="D881" s="226" t="s">
        <v>168</v>
      </c>
      <c r="E881" s="237" t="s">
        <v>19</v>
      </c>
      <c r="F881" s="238" t="s">
        <v>1038</v>
      </c>
      <c r="G881" s="236"/>
      <c r="H881" s="239">
        <v>70.845</v>
      </c>
      <c r="I881" s="240"/>
      <c r="J881" s="236"/>
      <c r="K881" s="236"/>
      <c r="L881" s="241"/>
      <c r="M881" s="242"/>
      <c r="N881" s="243"/>
      <c r="O881" s="243"/>
      <c r="P881" s="243"/>
      <c r="Q881" s="243"/>
      <c r="R881" s="243"/>
      <c r="S881" s="243"/>
      <c r="T881" s="24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45" t="s">
        <v>168</v>
      </c>
      <c r="AU881" s="245" t="s">
        <v>82</v>
      </c>
      <c r="AV881" s="14" t="s">
        <v>82</v>
      </c>
      <c r="AW881" s="14" t="s">
        <v>34</v>
      </c>
      <c r="AX881" s="14" t="s">
        <v>72</v>
      </c>
      <c r="AY881" s="245" t="s">
        <v>148</v>
      </c>
    </row>
    <row r="882" spans="1:51" s="14" customFormat="1" ht="12">
      <c r="A882" s="14"/>
      <c r="B882" s="235"/>
      <c r="C882" s="236"/>
      <c r="D882" s="226" t="s">
        <v>168</v>
      </c>
      <c r="E882" s="237" t="s">
        <v>19</v>
      </c>
      <c r="F882" s="238" t="s">
        <v>1039</v>
      </c>
      <c r="G882" s="236"/>
      <c r="H882" s="239">
        <v>30.915</v>
      </c>
      <c r="I882" s="240"/>
      <c r="J882" s="236"/>
      <c r="K882" s="236"/>
      <c r="L882" s="241"/>
      <c r="M882" s="242"/>
      <c r="N882" s="243"/>
      <c r="O882" s="243"/>
      <c r="P882" s="243"/>
      <c r="Q882" s="243"/>
      <c r="R882" s="243"/>
      <c r="S882" s="243"/>
      <c r="T882" s="24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45" t="s">
        <v>168</v>
      </c>
      <c r="AU882" s="245" t="s">
        <v>82</v>
      </c>
      <c r="AV882" s="14" t="s">
        <v>82</v>
      </c>
      <c r="AW882" s="14" t="s">
        <v>34</v>
      </c>
      <c r="AX882" s="14" t="s">
        <v>72</v>
      </c>
      <c r="AY882" s="245" t="s">
        <v>148</v>
      </c>
    </row>
    <row r="883" spans="1:51" s="15" customFormat="1" ht="12">
      <c r="A883" s="15"/>
      <c r="B883" s="246"/>
      <c r="C883" s="247"/>
      <c r="D883" s="226" t="s">
        <v>168</v>
      </c>
      <c r="E883" s="248" t="s">
        <v>19</v>
      </c>
      <c r="F883" s="249" t="s">
        <v>178</v>
      </c>
      <c r="G883" s="247"/>
      <c r="H883" s="250">
        <v>241.839</v>
      </c>
      <c r="I883" s="251"/>
      <c r="J883" s="247"/>
      <c r="K883" s="247"/>
      <c r="L883" s="252"/>
      <c r="M883" s="253"/>
      <c r="N883" s="254"/>
      <c r="O883" s="254"/>
      <c r="P883" s="254"/>
      <c r="Q883" s="254"/>
      <c r="R883" s="254"/>
      <c r="S883" s="254"/>
      <c r="T883" s="25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T883" s="256" t="s">
        <v>168</v>
      </c>
      <c r="AU883" s="256" t="s">
        <v>82</v>
      </c>
      <c r="AV883" s="15" t="s">
        <v>155</v>
      </c>
      <c r="AW883" s="15" t="s">
        <v>34</v>
      </c>
      <c r="AX883" s="15" t="s">
        <v>80</v>
      </c>
      <c r="AY883" s="256" t="s">
        <v>148</v>
      </c>
    </row>
    <row r="884" spans="1:65" s="2" customFormat="1" ht="24.15" customHeight="1">
      <c r="A884" s="40"/>
      <c r="B884" s="41"/>
      <c r="C884" s="206" t="s">
        <v>1040</v>
      </c>
      <c r="D884" s="206" t="s">
        <v>150</v>
      </c>
      <c r="E884" s="207" t="s">
        <v>1041</v>
      </c>
      <c r="F884" s="208" t="s">
        <v>1042</v>
      </c>
      <c r="G884" s="209" t="s">
        <v>187</v>
      </c>
      <c r="H884" s="210">
        <v>323.652</v>
      </c>
      <c r="I884" s="211"/>
      <c r="J884" s="212">
        <f>ROUND(I884*H884,2)</f>
        <v>0</v>
      </c>
      <c r="K884" s="208" t="s">
        <v>154</v>
      </c>
      <c r="L884" s="46"/>
      <c r="M884" s="213" t="s">
        <v>19</v>
      </c>
      <c r="N884" s="214" t="s">
        <v>43</v>
      </c>
      <c r="O884" s="86"/>
      <c r="P884" s="215">
        <f>O884*H884</f>
        <v>0</v>
      </c>
      <c r="Q884" s="215">
        <v>0</v>
      </c>
      <c r="R884" s="215">
        <f>Q884*H884</f>
        <v>0</v>
      </c>
      <c r="S884" s="215">
        <v>0.55</v>
      </c>
      <c r="T884" s="216">
        <f>S884*H884</f>
        <v>178.0086</v>
      </c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R884" s="217" t="s">
        <v>155</v>
      </c>
      <c r="AT884" s="217" t="s">
        <v>150</v>
      </c>
      <c r="AU884" s="217" t="s">
        <v>82</v>
      </c>
      <c r="AY884" s="19" t="s">
        <v>148</v>
      </c>
      <c r="BE884" s="218">
        <f>IF(N884="základní",J884,0)</f>
        <v>0</v>
      </c>
      <c r="BF884" s="218">
        <f>IF(N884="snížená",J884,0)</f>
        <v>0</v>
      </c>
      <c r="BG884" s="218">
        <f>IF(N884="zákl. přenesená",J884,0)</f>
        <v>0</v>
      </c>
      <c r="BH884" s="218">
        <f>IF(N884="sníž. přenesená",J884,0)</f>
        <v>0</v>
      </c>
      <c r="BI884" s="218">
        <f>IF(N884="nulová",J884,0)</f>
        <v>0</v>
      </c>
      <c r="BJ884" s="19" t="s">
        <v>80</v>
      </c>
      <c r="BK884" s="218">
        <f>ROUND(I884*H884,2)</f>
        <v>0</v>
      </c>
      <c r="BL884" s="19" t="s">
        <v>155</v>
      </c>
      <c r="BM884" s="217" t="s">
        <v>1043</v>
      </c>
    </row>
    <row r="885" spans="1:47" s="2" customFormat="1" ht="12">
      <c r="A885" s="40"/>
      <c r="B885" s="41"/>
      <c r="C885" s="42"/>
      <c r="D885" s="219" t="s">
        <v>157</v>
      </c>
      <c r="E885" s="42"/>
      <c r="F885" s="220" t="s">
        <v>1044</v>
      </c>
      <c r="G885" s="42"/>
      <c r="H885" s="42"/>
      <c r="I885" s="221"/>
      <c r="J885" s="42"/>
      <c r="K885" s="42"/>
      <c r="L885" s="46"/>
      <c r="M885" s="222"/>
      <c r="N885" s="223"/>
      <c r="O885" s="86"/>
      <c r="P885" s="86"/>
      <c r="Q885" s="86"/>
      <c r="R885" s="86"/>
      <c r="S885" s="86"/>
      <c r="T885" s="87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T885" s="19" t="s">
        <v>157</v>
      </c>
      <c r="AU885" s="19" t="s">
        <v>82</v>
      </c>
    </row>
    <row r="886" spans="1:51" s="14" customFormat="1" ht="12">
      <c r="A886" s="14"/>
      <c r="B886" s="235"/>
      <c r="C886" s="236"/>
      <c r="D886" s="226" t="s">
        <v>168</v>
      </c>
      <c r="E886" s="237" t="s">
        <v>19</v>
      </c>
      <c r="F886" s="238" t="s">
        <v>1045</v>
      </c>
      <c r="G886" s="236"/>
      <c r="H886" s="239">
        <v>98.402</v>
      </c>
      <c r="I886" s="240"/>
      <c r="J886" s="236"/>
      <c r="K886" s="236"/>
      <c r="L886" s="241"/>
      <c r="M886" s="242"/>
      <c r="N886" s="243"/>
      <c r="O886" s="243"/>
      <c r="P886" s="243"/>
      <c r="Q886" s="243"/>
      <c r="R886" s="243"/>
      <c r="S886" s="243"/>
      <c r="T886" s="24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45" t="s">
        <v>168</v>
      </c>
      <c r="AU886" s="245" t="s">
        <v>82</v>
      </c>
      <c r="AV886" s="14" t="s">
        <v>82</v>
      </c>
      <c r="AW886" s="14" t="s">
        <v>34</v>
      </c>
      <c r="AX886" s="14" t="s">
        <v>72</v>
      </c>
      <c r="AY886" s="245" t="s">
        <v>148</v>
      </c>
    </row>
    <row r="887" spans="1:51" s="14" customFormat="1" ht="12">
      <c r="A887" s="14"/>
      <c r="B887" s="235"/>
      <c r="C887" s="236"/>
      <c r="D887" s="226" t="s">
        <v>168</v>
      </c>
      <c r="E887" s="237" t="s">
        <v>19</v>
      </c>
      <c r="F887" s="238" t="s">
        <v>1046</v>
      </c>
      <c r="G887" s="236"/>
      <c r="H887" s="239">
        <v>87</v>
      </c>
      <c r="I887" s="240"/>
      <c r="J887" s="236"/>
      <c r="K887" s="236"/>
      <c r="L887" s="241"/>
      <c r="M887" s="242"/>
      <c r="N887" s="243"/>
      <c r="O887" s="243"/>
      <c r="P887" s="243"/>
      <c r="Q887" s="243"/>
      <c r="R887" s="243"/>
      <c r="S887" s="243"/>
      <c r="T887" s="24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45" t="s">
        <v>168</v>
      </c>
      <c r="AU887" s="245" t="s">
        <v>82</v>
      </c>
      <c r="AV887" s="14" t="s">
        <v>82</v>
      </c>
      <c r="AW887" s="14" t="s">
        <v>34</v>
      </c>
      <c r="AX887" s="14" t="s">
        <v>72</v>
      </c>
      <c r="AY887" s="245" t="s">
        <v>148</v>
      </c>
    </row>
    <row r="888" spans="1:51" s="14" customFormat="1" ht="12">
      <c r="A888" s="14"/>
      <c r="B888" s="235"/>
      <c r="C888" s="236"/>
      <c r="D888" s="226" t="s">
        <v>168</v>
      </c>
      <c r="E888" s="237" t="s">
        <v>19</v>
      </c>
      <c r="F888" s="238" t="s">
        <v>1047</v>
      </c>
      <c r="G888" s="236"/>
      <c r="H888" s="239">
        <v>138.25</v>
      </c>
      <c r="I888" s="240"/>
      <c r="J888" s="236"/>
      <c r="K888" s="236"/>
      <c r="L888" s="241"/>
      <c r="M888" s="242"/>
      <c r="N888" s="243"/>
      <c r="O888" s="243"/>
      <c r="P888" s="243"/>
      <c r="Q888" s="243"/>
      <c r="R888" s="243"/>
      <c r="S888" s="243"/>
      <c r="T888" s="24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45" t="s">
        <v>168</v>
      </c>
      <c r="AU888" s="245" t="s">
        <v>82</v>
      </c>
      <c r="AV888" s="14" t="s">
        <v>82</v>
      </c>
      <c r="AW888" s="14" t="s">
        <v>34</v>
      </c>
      <c r="AX888" s="14" t="s">
        <v>72</v>
      </c>
      <c r="AY888" s="245" t="s">
        <v>148</v>
      </c>
    </row>
    <row r="889" spans="1:51" s="15" customFormat="1" ht="12">
      <c r="A889" s="15"/>
      <c r="B889" s="246"/>
      <c r="C889" s="247"/>
      <c r="D889" s="226" t="s">
        <v>168</v>
      </c>
      <c r="E889" s="248" t="s">
        <v>19</v>
      </c>
      <c r="F889" s="249" t="s">
        <v>178</v>
      </c>
      <c r="G889" s="247"/>
      <c r="H889" s="250">
        <v>323.652</v>
      </c>
      <c r="I889" s="251"/>
      <c r="J889" s="247"/>
      <c r="K889" s="247"/>
      <c r="L889" s="252"/>
      <c r="M889" s="253"/>
      <c r="N889" s="254"/>
      <c r="O889" s="254"/>
      <c r="P889" s="254"/>
      <c r="Q889" s="254"/>
      <c r="R889" s="254"/>
      <c r="S889" s="254"/>
      <c r="T889" s="25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T889" s="256" t="s">
        <v>168</v>
      </c>
      <c r="AU889" s="256" t="s">
        <v>82</v>
      </c>
      <c r="AV889" s="15" t="s">
        <v>155</v>
      </c>
      <c r="AW889" s="15" t="s">
        <v>34</v>
      </c>
      <c r="AX889" s="15" t="s">
        <v>80</v>
      </c>
      <c r="AY889" s="256" t="s">
        <v>148</v>
      </c>
    </row>
    <row r="890" spans="1:65" s="2" customFormat="1" ht="16.5" customHeight="1">
      <c r="A890" s="40"/>
      <c r="B890" s="41"/>
      <c r="C890" s="206" t="s">
        <v>1048</v>
      </c>
      <c r="D890" s="206" t="s">
        <v>150</v>
      </c>
      <c r="E890" s="207" t="s">
        <v>1049</v>
      </c>
      <c r="F890" s="208" t="s">
        <v>1050</v>
      </c>
      <c r="G890" s="209" t="s">
        <v>166</v>
      </c>
      <c r="H890" s="210">
        <v>245.947</v>
      </c>
      <c r="I890" s="211"/>
      <c r="J890" s="212">
        <f>ROUND(I890*H890,2)</f>
        <v>0</v>
      </c>
      <c r="K890" s="208" t="s">
        <v>19</v>
      </c>
      <c r="L890" s="46"/>
      <c r="M890" s="213" t="s">
        <v>19</v>
      </c>
      <c r="N890" s="214" t="s">
        <v>43</v>
      </c>
      <c r="O890" s="86"/>
      <c r="P890" s="215">
        <f>O890*H890</f>
        <v>0</v>
      </c>
      <c r="Q890" s="215">
        <v>0</v>
      </c>
      <c r="R890" s="215">
        <f>Q890*H890</f>
        <v>0</v>
      </c>
      <c r="S890" s="215">
        <v>0</v>
      </c>
      <c r="T890" s="216">
        <f>S890*H890</f>
        <v>0</v>
      </c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R890" s="217" t="s">
        <v>155</v>
      </c>
      <c r="AT890" s="217" t="s">
        <v>150</v>
      </c>
      <c r="AU890" s="217" t="s">
        <v>82</v>
      </c>
      <c r="AY890" s="19" t="s">
        <v>148</v>
      </c>
      <c r="BE890" s="218">
        <f>IF(N890="základní",J890,0)</f>
        <v>0</v>
      </c>
      <c r="BF890" s="218">
        <f>IF(N890="snížená",J890,0)</f>
        <v>0</v>
      </c>
      <c r="BG890" s="218">
        <f>IF(N890="zákl. přenesená",J890,0)</f>
        <v>0</v>
      </c>
      <c r="BH890" s="218">
        <f>IF(N890="sníž. přenesená",J890,0)</f>
        <v>0</v>
      </c>
      <c r="BI890" s="218">
        <f>IF(N890="nulová",J890,0)</f>
        <v>0</v>
      </c>
      <c r="BJ890" s="19" t="s">
        <v>80</v>
      </c>
      <c r="BK890" s="218">
        <f>ROUND(I890*H890,2)</f>
        <v>0</v>
      </c>
      <c r="BL890" s="19" t="s">
        <v>155</v>
      </c>
      <c r="BM890" s="217" t="s">
        <v>1051</v>
      </c>
    </row>
    <row r="891" spans="1:51" s="14" customFormat="1" ht="12">
      <c r="A891" s="14"/>
      <c r="B891" s="235"/>
      <c r="C891" s="236"/>
      <c r="D891" s="226" t="s">
        <v>168</v>
      </c>
      <c r="E891" s="237" t="s">
        <v>19</v>
      </c>
      <c r="F891" s="238" t="s">
        <v>1052</v>
      </c>
      <c r="G891" s="236"/>
      <c r="H891" s="239">
        <v>47.36</v>
      </c>
      <c r="I891" s="240"/>
      <c r="J891" s="236"/>
      <c r="K891" s="236"/>
      <c r="L891" s="241"/>
      <c r="M891" s="242"/>
      <c r="N891" s="243"/>
      <c r="O891" s="243"/>
      <c r="P891" s="243"/>
      <c r="Q891" s="243"/>
      <c r="R891" s="243"/>
      <c r="S891" s="243"/>
      <c r="T891" s="24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45" t="s">
        <v>168</v>
      </c>
      <c r="AU891" s="245" t="s">
        <v>82</v>
      </c>
      <c r="AV891" s="14" t="s">
        <v>82</v>
      </c>
      <c r="AW891" s="14" t="s">
        <v>34</v>
      </c>
      <c r="AX891" s="14" t="s">
        <v>72</v>
      </c>
      <c r="AY891" s="245" t="s">
        <v>148</v>
      </c>
    </row>
    <row r="892" spans="1:51" s="14" customFormat="1" ht="12">
      <c r="A892" s="14"/>
      <c r="B892" s="235"/>
      <c r="C892" s="236"/>
      <c r="D892" s="226" t="s">
        <v>168</v>
      </c>
      <c r="E892" s="237" t="s">
        <v>19</v>
      </c>
      <c r="F892" s="238" t="s">
        <v>1053</v>
      </c>
      <c r="G892" s="236"/>
      <c r="H892" s="239">
        <v>198.587</v>
      </c>
      <c r="I892" s="240"/>
      <c r="J892" s="236"/>
      <c r="K892" s="236"/>
      <c r="L892" s="241"/>
      <c r="M892" s="242"/>
      <c r="N892" s="243"/>
      <c r="O892" s="243"/>
      <c r="P892" s="243"/>
      <c r="Q892" s="243"/>
      <c r="R892" s="243"/>
      <c r="S892" s="243"/>
      <c r="T892" s="24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45" t="s">
        <v>168</v>
      </c>
      <c r="AU892" s="245" t="s">
        <v>82</v>
      </c>
      <c r="AV892" s="14" t="s">
        <v>82</v>
      </c>
      <c r="AW892" s="14" t="s">
        <v>34</v>
      </c>
      <c r="AX892" s="14" t="s">
        <v>72</v>
      </c>
      <c r="AY892" s="245" t="s">
        <v>148</v>
      </c>
    </row>
    <row r="893" spans="1:51" s="15" customFormat="1" ht="12">
      <c r="A893" s="15"/>
      <c r="B893" s="246"/>
      <c r="C893" s="247"/>
      <c r="D893" s="226" t="s">
        <v>168</v>
      </c>
      <c r="E893" s="248" t="s">
        <v>19</v>
      </c>
      <c r="F893" s="249" t="s">
        <v>178</v>
      </c>
      <c r="G893" s="247"/>
      <c r="H893" s="250">
        <v>245.947</v>
      </c>
      <c r="I893" s="251"/>
      <c r="J893" s="247"/>
      <c r="K893" s="247"/>
      <c r="L893" s="252"/>
      <c r="M893" s="253"/>
      <c r="N893" s="254"/>
      <c r="O893" s="254"/>
      <c r="P893" s="254"/>
      <c r="Q893" s="254"/>
      <c r="R893" s="254"/>
      <c r="S893" s="254"/>
      <c r="T893" s="25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T893" s="256" t="s">
        <v>168</v>
      </c>
      <c r="AU893" s="256" t="s">
        <v>82</v>
      </c>
      <c r="AV893" s="15" t="s">
        <v>155</v>
      </c>
      <c r="AW893" s="15" t="s">
        <v>34</v>
      </c>
      <c r="AX893" s="15" t="s">
        <v>80</v>
      </c>
      <c r="AY893" s="256" t="s">
        <v>148</v>
      </c>
    </row>
    <row r="894" spans="1:65" s="2" customFormat="1" ht="16.5" customHeight="1">
      <c r="A894" s="40"/>
      <c r="B894" s="41"/>
      <c r="C894" s="206" t="s">
        <v>1054</v>
      </c>
      <c r="D894" s="206" t="s">
        <v>150</v>
      </c>
      <c r="E894" s="207" t="s">
        <v>1055</v>
      </c>
      <c r="F894" s="208" t="s">
        <v>1056</v>
      </c>
      <c r="G894" s="209" t="s">
        <v>187</v>
      </c>
      <c r="H894" s="210">
        <v>57.85</v>
      </c>
      <c r="I894" s="211"/>
      <c r="J894" s="212">
        <f>ROUND(I894*H894,2)</f>
        <v>0</v>
      </c>
      <c r="K894" s="208" t="s">
        <v>154</v>
      </c>
      <c r="L894" s="46"/>
      <c r="M894" s="213" t="s">
        <v>19</v>
      </c>
      <c r="N894" s="214" t="s">
        <v>43</v>
      </c>
      <c r="O894" s="86"/>
      <c r="P894" s="215">
        <f>O894*H894</f>
        <v>0</v>
      </c>
      <c r="Q894" s="215">
        <v>0</v>
      </c>
      <c r="R894" s="215">
        <f>Q894*H894</f>
        <v>0</v>
      </c>
      <c r="S894" s="215">
        <v>2</v>
      </c>
      <c r="T894" s="216">
        <f>S894*H894</f>
        <v>115.7</v>
      </c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R894" s="217" t="s">
        <v>155</v>
      </c>
      <c r="AT894" s="217" t="s">
        <v>150</v>
      </c>
      <c r="AU894" s="217" t="s">
        <v>82</v>
      </c>
      <c r="AY894" s="19" t="s">
        <v>148</v>
      </c>
      <c r="BE894" s="218">
        <f>IF(N894="základní",J894,0)</f>
        <v>0</v>
      </c>
      <c r="BF894" s="218">
        <f>IF(N894="snížená",J894,0)</f>
        <v>0</v>
      </c>
      <c r="BG894" s="218">
        <f>IF(N894="zákl. přenesená",J894,0)</f>
        <v>0</v>
      </c>
      <c r="BH894" s="218">
        <f>IF(N894="sníž. přenesená",J894,0)</f>
        <v>0</v>
      </c>
      <c r="BI894" s="218">
        <f>IF(N894="nulová",J894,0)</f>
        <v>0</v>
      </c>
      <c r="BJ894" s="19" t="s">
        <v>80</v>
      </c>
      <c r="BK894" s="218">
        <f>ROUND(I894*H894,2)</f>
        <v>0</v>
      </c>
      <c r="BL894" s="19" t="s">
        <v>155</v>
      </c>
      <c r="BM894" s="217" t="s">
        <v>1057</v>
      </c>
    </row>
    <row r="895" spans="1:47" s="2" customFormat="1" ht="12">
      <c r="A895" s="40"/>
      <c r="B895" s="41"/>
      <c r="C895" s="42"/>
      <c r="D895" s="219" t="s">
        <v>157</v>
      </c>
      <c r="E895" s="42"/>
      <c r="F895" s="220" t="s">
        <v>1058</v>
      </c>
      <c r="G895" s="42"/>
      <c r="H895" s="42"/>
      <c r="I895" s="221"/>
      <c r="J895" s="42"/>
      <c r="K895" s="42"/>
      <c r="L895" s="46"/>
      <c r="M895" s="222"/>
      <c r="N895" s="223"/>
      <c r="O895" s="86"/>
      <c r="P895" s="86"/>
      <c r="Q895" s="86"/>
      <c r="R895" s="86"/>
      <c r="S895" s="86"/>
      <c r="T895" s="87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T895" s="19" t="s">
        <v>157</v>
      </c>
      <c r="AU895" s="19" t="s">
        <v>82</v>
      </c>
    </row>
    <row r="896" spans="1:51" s="13" customFormat="1" ht="12">
      <c r="A896" s="13"/>
      <c r="B896" s="224"/>
      <c r="C896" s="225"/>
      <c r="D896" s="226" t="s">
        <v>168</v>
      </c>
      <c r="E896" s="227" t="s">
        <v>19</v>
      </c>
      <c r="F896" s="228" t="s">
        <v>1059</v>
      </c>
      <c r="G896" s="225"/>
      <c r="H896" s="227" t="s">
        <v>19</v>
      </c>
      <c r="I896" s="229"/>
      <c r="J896" s="225"/>
      <c r="K896" s="225"/>
      <c r="L896" s="230"/>
      <c r="M896" s="231"/>
      <c r="N896" s="232"/>
      <c r="O896" s="232"/>
      <c r="P896" s="232"/>
      <c r="Q896" s="232"/>
      <c r="R896" s="232"/>
      <c r="S896" s="232"/>
      <c r="T896" s="23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34" t="s">
        <v>168</v>
      </c>
      <c r="AU896" s="234" t="s">
        <v>82</v>
      </c>
      <c r="AV896" s="13" t="s">
        <v>80</v>
      </c>
      <c r="AW896" s="13" t="s">
        <v>34</v>
      </c>
      <c r="AX896" s="13" t="s">
        <v>72</v>
      </c>
      <c r="AY896" s="234" t="s">
        <v>148</v>
      </c>
    </row>
    <row r="897" spans="1:51" s="13" customFormat="1" ht="12">
      <c r="A897" s="13"/>
      <c r="B897" s="224"/>
      <c r="C897" s="225"/>
      <c r="D897" s="226" t="s">
        <v>168</v>
      </c>
      <c r="E897" s="227" t="s">
        <v>19</v>
      </c>
      <c r="F897" s="228" t="s">
        <v>1060</v>
      </c>
      <c r="G897" s="225"/>
      <c r="H897" s="227" t="s">
        <v>19</v>
      </c>
      <c r="I897" s="229"/>
      <c r="J897" s="225"/>
      <c r="K897" s="225"/>
      <c r="L897" s="230"/>
      <c r="M897" s="231"/>
      <c r="N897" s="232"/>
      <c r="O897" s="232"/>
      <c r="P897" s="232"/>
      <c r="Q897" s="232"/>
      <c r="R897" s="232"/>
      <c r="S897" s="232"/>
      <c r="T897" s="23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34" t="s">
        <v>168</v>
      </c>
      <c r="AU897" s="234" t="s">
        <v>82</v>
      </c>
      <c r="AV897" s="13" t="s">
        <v>80</v>
      </c>
      <c r="AW897" s="13" t="s">
        <v>34</v>
      </c>
      <c r="AX897" s="13" t="s">
        <v>72</v>
      </c>
      <c r="AY897" s="234" t="s">
        <v>148</v>
      </c>
    </row>
    <row r="898" spans="1:51" s="14" customFormat="1" ht="12">
      <c r="A898" s="14"/>
      <c r="B898" s="235"/>
      <c r="C898" s="236"/>
      <c r="D898" s="226" t="s">
        <v>168</v>
      </c>
      <c r="E898" s="237" t="s">
        <v>19</v>
      </c>
      <c r="F898" s="238" t="s">
        <v>1061</v>
      </c>
      <c r="G898" s="236"/>
      <c r="H898" s="239">
        <v>6.88</v>
      </c>
      <c r="I898" s="240"/>
      <c r="J898" s="236"/>
      <c r="K898" s="236"/>
      <c r="L898" s="241"/>
      <c r="M898" s="242"/>
      <c r="N898" s="243"/>
      <c r="O898" s="243"/>
      <c r="P898" s="243"/>
      <c r="Q898" s="243"/>
      <c r="R898" s="243"/>
      <c r="S898" s="243"/>
      <c r="T898" s="24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45" t="s">
        <v>168</v>
      </c>
      <c r="AU898" s="245" t="s">
        <v>82</v>
      </c>
      <c r="AV898" s="14" t="s">
        <v>82</v>
      </c>
      <c r="AW898" s="14" t="s">
        <v>34</v>
      </c>
      <c r="AX898" s="14" t="s">
        <v>72</v>
      </c>
      <c r="AY898" s="245" t="s">
        <v>148</v>
      </c>
    </row>
    <row r="899" spans="1:51" s="14" customFormat="1" ht="12">
      <c r="A899" s="14"/>
      <c r="B899" s="235"/>
      <c r="C899" s="236"/>
      <c r="D899" s="226" t="s">
        <v>168</v>
      </c>
      <c r="E899" s="237" t="s">
        <v>19</v>
      </c>
      <c r="F899" s="238" t="s">
        <v>247</v>
      </c>
      <c r="G899" s="236"/>
      <c r="H899" s="239">
        <v>7.74</v>
      </c>
      <c r="I899" s="240"/>
      <c r="J899" s="236"/>
      <c r="K899" s="236"/>
      <c r="L899" s="241"/>
      <c r="M899" s="242"/>
      <c r="N899" s="243"/>
      <c r="O899" s="243"/>
      <c r="P899" s="243"/>
      <c r="Q899" s="243"/>
      <c r="R899" s="243"/>
      <c r="S899" s="243"/>
      <c r="T899" s="24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45" t="s">
        <v>168</v>
      </c>
      <c r="AU899" s="245" t="s">
        <v>82</v>
      </c>
      <c r="AV899" s="14" t="s">
        <v>82</v>
      </c>
      <c r="AW899" s="14" t="s">
        <v>34</v>
      </c>
      <c r="AX899" s="14" t="s">
        <v>72</v>
      </c>
      <c r="AY899" s="245" t="s">
        <v>148</v>
      </c>
    </row>
    <row r="900" spans="1:51" s="14" customFormat="1" ht="12">
      <c r="A900" s="14"/>
      <c r="B900" s="235"/>
      <c r="C900" s="236"/>
      <c r="D900" s="226" t="s">
        <v>168</v>
      </c>
      <c r="E900" s="237" t="s">
        <v>19</v>
      </c>
      <c r="F900" s="238" t="s">
        <v>1062</v>
      </c>
      <c r="G900" s="236"/>
      <c r="H900" s="239">
        <v>18.12</v>
      </c>
      <c r="I900" s="240"/>
      <c r="J900" s="236"/>
      <c r="K900" s="236"/>
      <c r="L900" s="241"/>
      <c r="M900" s="242"/>
      <c r="N900" s="243"/>
      <c r="O900" s="243"/>
      <c r="P900" s="243"/>
      <c r="Q900" s="243"/>
      <c r="R900" s="243"/>
      <c r="S900" s="243"/>
      <c r="T900" s="24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45" t="s">
        <v>168</v>
      </c>
      <c r="AU900" s="245" t="s">
        <v>82</v>
      </c>
      <c r="AV900" s="14" t="s">
        <v>82</v>
      </c>
      <c r="AW900" s="14" t="s">
        <v>34</v>
      </c>
      <c r="AX900" s="14" t="s">
        <v>72</v>
      </c>
      <c r="AY900" s="245" t="s">
        <v>148</v>
      </c>
    </row>
    <row r="901" spans="1:51" s="14" customFormat="1" ht="12">
      <c r="A901" s="14"/>
      <c r="B901" s="235"/>
      <c r="C901" s="236"/>
      <c r="D901" s="226" t="s">
        <v>168</v>
      </c>
      <c r="E901" s="237" t="s">
        <v>19</v>
      </c>
      <c r="F901" s="238" t="s">
        <v>249</v>
      </c>
      <c r="G901" s="236"/>
      <c r="H901" s="239">
        <v>22.08</v>
      </c>
      <c r="I901" s="240"/>
      <c r="J901" s="236"/>
      <c r="K901" s="236"/>
      <c r="L901" s="241"/>
      <c r="M901" s="242"/>
      <c r="N901" s="243"/>
      <c r="O901" s="243"/>
      <c r="P901" s="243"/>
      <c r="Q901" s="243"/>
      <c r="R901" s="243"/>
      <c r="S901" s="243"/>
      <c r="T901" s="24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45" t="s">
        <v>168</v>
      </c>
      <c r="AU901" s="245" t="s">
        <v>82</v>
      </c>
      <c r="AV901" s="14" t="s">
        <v>82</v>
      </c>
      <c r="AW901" s="14" t="s">
        <v>34</v>
      </c>
      <c r="AX901" s="14" t="s">
        <v>72</v>
      </c>
      <c r="AY901" s="245" t="s">
        <v>148</v>
      </c>
    </row>
    <row r="902" spans="1:51" s="16" customFormat="1" ht="12">
      <c r="A902" s="16"/>
      <c r="B902" s="257"/>
      <c r="C902" s="258"/>
      <c r="D902" s="226" t="s">
        <v>168</v>
      </c>
      <c r="E902" s="259" t="s">
        <v>19</v>
      </c>
      <c r="F902" s="260" t="s">
        <v>256</v>
      </c>
      <c r="G902" s="258"/>
      <c r="H902" s="261">
        <v>54.82</v>
      </c>
      <c r="I902" s="262"/>
      <c r="J902" s="258"/>
      <c r="K902" s="258"/>
      <c r="L902" s="263"/>
      <c r="M902" s="264"/>
      <c r="N902" s="265"/>
      <c r="O902" s="265"/>
      <c r="P902" s="265"/>
      <c r="Q902" s="265"/>
      <c r="R902" s="265"/>
      <c r="S902" s="265"/>
      <c r="T902" s="26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T902" s="267" t="s">
        <v>168</v>
      </c>
      <c r="AU902" s="267" t="s">
        <v>82</v>
      </c>
      <c r="AV902" s="16" t="s">
        <v>163</v>
      </c>
      <c r="AW902" s="16" t="s">
        <v>34</v>
      </c>
      <c r="AX902" s="16" t="s">
        <v>72</v>
      </c>
      <c r="AY902" s="267" t="s">
        <v>148</v>
      </c>
    </row>
    <row r="903" spans="1:51" s="13" customFormat="1" ht="12">
      <c r="A903" s="13"/>
      <c r="B903" s="224"/>
      <c r="C903" s="225"/>
      <c r="D903" s="226" t="s">
        <v>168</v>
      </c>
      <c r="E903" s="227" t="s">
        <v>19</v>
      </c>
      <c r="F903" s="228" t="s">
        <v>1063</v>
      </c>
      <c r="G903" s="225"/>
      <c r="H903" s="227" t="s">
        <v>19</v>
      </c>
      <c r="I903" s="229"/>
      <c r="J903" s="225"/>
      <c r="K903" s="225"/>
      <c r="L903" s="230"/>
      <c r="M903" s="231"/>
      <c r="N903" s="232"/>
      <c r="O903" s="232"/>
      <c r="P903" s="232"/>
      <c r="Q903" s="232"/>
      <c r="R903" s="232"/>
      <c r="S903" s="232"/>
      <c r="T903" s="23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34" t="s">
        <v>168</v>
      </c>
      <c r="AU903" s="234" t="s">
        <v>82</v>
      </c>
      <c r="AV903" s="13" t="s">
        <v>80</v>
      </c>
      <c r="AW903" s="13" t="s">
        <v>34</v>
      </c>
      <c r="AX903" s="13" t="s">
        <v>72</v>
      </c>
      <c r="AY903" s="234" t="s">
        <v>148</v>
      </c>
    </row>
    <row r="904" spans="1:51" s="14" customFormat="1" ht="12">
      <c r="A904" s="14"/>
      <c r="B904" s="235"/>
      <c r="C904" s="236"/>
      <c r="D904" s="226" t="s">
        <v>168</v>
      </c>
      <c r="E904" s="237" t="s">
        <v>19</v>
      </c>
      <c r="F904" s="238" t="s">
        <v>250</v>
      </c>
      <c r="G904" s="236"/>
      <c r="H904" s="239">
        <v>0.45</v>
      </c>
      <c r="I904" s="240"/>
      <c r="J904" s="236"/>
      <c r="K904" s="236"/>
      <c r="L904" s="241"/>
      <c r="M904" s="242"/>
      <c r="N904" s="243"/>
      <c r="O904" s="243"/>
      <c r="P904" s="243"/>
      <c r="Q904" s="243"/>
      <c r="R904" s="243"/>
      <c r="S904" s="243"/>
      <c r="T904" s="24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45" t="s">
        <v>168</v>
      </c>
      <c r="AU904" s="245" t="s">
        <v>82</v>
      </c>
      <c r="AV904" s="14" t="s">
        <v>82</v>
      </c>
      <c r="AW904" s="14" t="s">
        <v>34</v>
      </c>
      <c r="AX904" s="14" t="s">
        <v>72</v>
      </c>
      <c r="AY904" s="245" t="s">
        <v>148</v>
      </c>
    </row>
    <row r="905" spans="1:51" s="14" customFormat="1" ht="12">
      <c r="A905" s="14"/>
      <c r="B905" s="235"/>
      <c r="C905" s="236"/>
      <c r="D905" s="226" t="s">
        <v>168</v>
      </c>
      <c r="E905" s="237" t="s">
        <v>19</v>
      </c>
      <c r="F905" s="238" t="s">
        <v>1064</v>
      </c>
      <c r="G905" s="236"/>
      <c r="H905" s="239">
        <v>0.9</v>
      </c>
      <c r="I905" s="240"/>
      <c r="J905" s="236"/>
      <c r="K905" s="236"/>
      <c r="L905" s="241"/>
      <c r="M905" s="242"/>
      <c r="N905" s="243"/>
      <c r="O905" s="243"/>
      <c r="P905" s="243"/>
      <c r="Q905" s="243"/>
      <c r="R905" s="243"/>
      <c r="S905" s="243"/>
      <c r="T905" s="24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45" t="s">
        <v>168</v>
      </c>
      <c r="AU905" s="245" t="s">
        <v>82</v>
      </c>
      <c r="AV905" s="14" t="s">
        <v>82</v>
      </c>
      <c r="AW905" s="14" t="s">
        <v>34</v>
      </c>
      <c r="AX905" s="14" t="s">
        <v>72</v>
      </c>
      <c r="AY905" s="245" t="s">
        <v>148</v>
      </c>
    </row>
    <row r="906" spans="1:51" s="14" customFormat="1" ht="12">
      <c r="A906" s="14"/>
      <c r="B906" s="235"/>
      <c r="C906" s="236"/>
      <c r="D906" s="226" t="s">
        <v>168</v>
      </c>
      <c r="E906" s="237" t="s">
        <v>19</v>
      </c>
      <c r="F906" s="238" t="s">
        <v>252</v>
      </c>
      <c r="G906" s="236"/>
      <c r="H906" s="239">
        <v>0.96</v>
      </c>
      <c r="I906" s="240"/>
      <c r="J906" s="236"/>
      <c r="K906" s="236"/>
      <c r="L906" s="241"/>
      <c r="M906" s="242"/>
      <c r="N906" s="243"/>
      <c r="O906" s="243"/>
      <c r="P906" s="243"/>
      <c r="Q906" s="243"/>
      <c r="R906" s="243"/>
      <c r="S906" s="243"/>
      <c r="T906" s="24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45" t="s">
        <v>168</v>
      </c>
      <c r="AU906" s="245" t="s">
        <v>82</v>
      </c>
      <c r="AV906" s="14" t="s">
        <v>82</v>
      </c>
      <c r="AW906" s="14" t="s">
        <v>34</v>
      </c>
      <c r="AX906" s="14" t="s">
        <v>72</v>
      </c>
      <c r="AY906" s="245" t="s">
        <v>148</v>
      </c>
    </row>
    <row r="907" spans="1:51" s="14" customFormat="1" ht="12">
      <c r="A907" s="14"/>
      <c r="B907" s="235"/>
      <c r="C907" s="236"/>
      <c r="D907" s="226" t="s">
        <v>168</v>
      </c>
      <c r="E907" s="237" t="s">
        <v>19</v>
      </c>
      <c r="F907" s="238" t="s">
        <v>253</v>
      </c>
      <c r="G907" s="236"/>
      <c r="H907" s="239">
        <v>0.72</v>
      </c>
      <c r="I907" s="240"/>
      <c r="J907" s="236"/>
      <c r="K907" s="236"/>
      <c r="L907" s="241"/>
      <c r="M907" s="242"/>
      <c r="N907" s="243"/>
      <c r="O907" s="243"/>
      <c r="P907" s="243"/>
      <c r="Q907" s="243"/>
      <c r="R907" s="243"/>
      <c r="S907" s="243"/>
      <c r="T907" s="24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45" t="s">
        <v>168</v>
      </c>
      <c r="AU907" s="245" t="s">
        <v>82</v>
      </c>
      <c r="AV907" s="14" t="s">
        <v>82</v>
      </c>
      <c r="AW907" s="14" t="s">
        <v>34</v>
      </c>
      <c r="AX907" s="14" t="s">
        <v>72</v>
      </c>
      <c r="AY907" s="245" t="s">
        <v>148</v>
      </c>
    </row>
    <row r="908" spans="1:51" s="16" customFormat="1" ht="12">
      <c r="A908" s="16"/>
      <c r="B908" s="257"/>
      <c r="C908" s="258"/>
      <c r="D908" s="226" t="s">
        <v>168</v>
      </c>
      <c r="E908" s="259" t="s">
        <v>19</v>
      </c>
      <c r="F908" s="260" t="s">
        <v>256</v>
      </c>
      <c r="G908" s="258"/>
      <c r="H908" s="261">
        <v>3.03</v>
      </c>
      <c r="I908" s="262"/>
      <c r="J908" s="258"/>
      <c r="K908" s="258"/>
      <c r="L908" s="263"/>
      <c r="M908" s="264"/>
      <c r="N908" s="265"/>
      <c r="O908" s="265"/>
      <c r="P908" s="265"/>
      <c r="Q908" s="265"/>
      <c r="R908" s="265"/>
      <c r="S908" s="265"/>
      <c r="T908" s="26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T908" s="267" t="s">
        <v>168</v>
      </c>
      <c r="AU908" s="267" t="s">
        <v>82</v>
      </c>
      <c r="AV908" s="16" t="s">
        <v>163</v>
      </c>
      <c r="AW908" s="16" t="s">
        <v>34</v>
      </c>
      <c r="AX908" s="16" t="s">
        <v>72</v>
      </c>
      <c r="AY908" s="267" t="s">
        <v>148</v>
      </c>
    </row>
    <row r="909" spans="1:51" s="15" customFormat="1" ht="12">
      <c r="A909" s="15"/>
      <c r="B909" s="246"/>
      <c r="C909" s="247"/>
      <c r="D909" s="226" t="s">
        <v>168</v>
      </c>
      <c r="E909" s="248" t="s">
        <v>19</v>
      </c>
      <c r="F909" s="249" t="s">
        <v>178</v>
      </c>
      <c r="G909" s="247"/>
      <c r="H909" s="250">
        <v>57.85</v>
      </c>
      <c r="I909" s="251"/>
      <c r="J909" s="247"/>
      <c r="K909" s="247"/>
      <c r="L909" s="252"/>
      <c r="M909" s="253"/>
      <c r="N909" s="254"/>
      <c r="O909" s="254"/>
      <c r="P909" s="254"/>
      <c r="Q909" s="254"/>
      <c r="R909" s="254"/>
      <c r="S909" s="254"/>
      <c r="T909" s="25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T909" s="256" t="s">
        <v>168</v>
      </c>
      <c r="AU909" s="256" t="s">
        <v>82</v>
      </c>
      <c r="AV909" s="15" t="s">
        <v>155</v>
      </c>
      <c r="AW909" s="15" t="s">
        <v>34</v>
      </c>
      <c r="AX909" s="15" t="s">
        <v>80</v>
      </c>
      <c r="AY909" s="256" t="s">
        <v>148</v>
      </c>
    </row>
    <row r="910" spans="1:65" s="2" customFormat="1" ht="16.5" customHeight="1">
      <c r="A910" s="40"/>
      <c r="B910" s="41"/>
      <c r="C910" s="206" t="s">
        <v>1065</v>
      </c>
      <c r="D910" s="206" t="s">
        <v>150</v>
      </c>
      <c r="E910" s="207" t="s">
        <v>1066</v>
      </c>
      <c r="F910" s="208" t="s">
        <v>1067</v>
      </c>
      <c r="G910" s="209" t="s">
        <v>187</v>
      </c>
      <c r="H910" s="210">
        <v>3.649</v>
      </c>
      <c r="I910" s="211"/>
      <c r="J910" s="212">
        <f>ROUND(I910*H910,2)</f>
        <v>0</v>
      </c>
      <c r="K910" s="208" t="s">
        <v>154</v>
      </c>
      <c r="L910" s="46"/>
      <c r="M910" s="213" t="s">
        <v>19</v>
      </c>
      <c r="N910" s="214" t="s">
        <v>43</v>
      </c>
      <c r="O910" s="86"/>
      <c r="P910" s="215">
        <f>O910*H910</f>
        <v>0</v>
      </c>
      <c r="Q910" s="215">
        <v>0</v>
      </c>
      <c r="R910" s="215">
        <f>Q910*H910</f>
        <v>0</v>
      </c>
      <c r="S910" s="215">
        <v>2.4</v>
      </c>
      <c r="T910" s="216">
        <f>S910*H910</f>
        <v>8.7576</v>
      </c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R910" s="217" t="s">
        <v>155</v>
      </c>
      <c r="AT910" s="217" t="s">
        <v>150</v>
      </c>
      <c r="AU910" s="217" t="s">
        <v>82</v>
      </c>
      <c r="AY910" s="19" t="s">
        <v>148</v>
      </c>
      <c r="BE910" s="218">
        <f>IF(N910="základní",J910,0)</f>
        <v>0</v>
      </c>
      <c r="BF910" s="218">
        <f>IF(N910="snížená",J910,0)</f>
        <v>0</v>
      </c>
      <c r="BG910" s="218">
        <f>IF(N910="zákl. přenesená",J910,0)</f>
        <v>0</v>
      </c>
      <c r="BH910" s="218">
        <f>IF(N910="sníž. přenesená",J910,0)</f>
        <v>0</v>
      </c>
      <c r="BI910" s="218">
        <f>IF(N910="nulová",J910,0)</f>
        <v>0</v>
      </c>
      <c r="BJ910" s="19" t="s">
        <v>80</v>
      </c>
      <c r="BK910" s="218">
        <f>ROUND(I910*H910,2)</f>
        <v>0</v>
      </c>
      <c r="BL910" s="19" t="s">
        <v>155</v>
      </c>
      <c r="BM910" s="217" t="s">
        <v>1068</v>
      </c>
    </row>
    <row r="911" spans="1:47" s="2" customFormat="1" ht="12">
      <c r="A911" s="40"/>
      <c r="B911" s="41"/>
      <c r="C911" s="42"/>
      <c r="D911" s="219" t="s">
        <v>157</v>
      </c>
      <c r="E911" s="42"/>
      <c r="F911" s="220" t="s">
        <v>1069</v>
      </c>
      <c r="G911" s="42"/>
      <c r="H911" s="42"/>
      <c r="I911" s="221"/>
      <c r="J911" s="42"/>
      <c r="K911" s="42"/>
      <c r="L911" s="46"/>
      <c r="M911" s="222"/>
      <c r="N911" s="223"/>
      <c r="O911" s="86"/>
      <c r="P911" s="86"/>
      <c r="Q911" s="86"/>
      <c r="R911" s="86"/>
      <c r="S911" s="86"/>
      <c r="T911" s="87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T911" s="19" t="s">
        <v>157</v>
      </c>
      <c r="AU911" s="19" t="s">
        <v>82</v>
      </c>
    </row>
    <row r="912" spans="1:51" s="14" customFormat="1" ht="12">
      <c r="A912" s="14"/>
      <c r="B912" s="235"/>
      <c r="C912" s="236"/>
      <c r="D912" s="226" t="s">
        <v>168</v>
      </c>
      <c r="E912" s="237" t="s">
        <v>19</v>
      </c>
      <c r="F912" s="238" t="s">
        <v>1070</v>
      </c>
      <c r="G912" s="236"/>
      <c r="H912" s="239">
        <v>3.649</v>
      </c>
      <c r="I912" s="240"/>
      <c r="J912" s="236"/>
      <c r="K912" s="236"/>
      <c r="L912" s="241"/>
      <c r="M912" s="242"/>
      <c r="N912" s="243"/>
      <c r="O912" s="243"/>
      <c r="P912" s="243"/>
      <c r="Q912" s="243"/>
      <c r="R912" s="243"/>
      <c r="S912" s="243"/>
      <c r="T912" s="24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45" t="s">
        <v>168</v>
      </c>
      <c r="AU912" s="245" t="s">
        <v>82</v>
      </c>
      <c r="AV912" s="14" t="s">
        <v>82</v>
      </c>
      <c r="AW912" s="14" t="s">
        <v>34</v>
      </c>
      <c r="AX912" s="14" t="s">
        <v>80</v>
      </c>
      <c r="AY912" s="245" t="s">
        <v>148</v>
      </c>
    </row>
    <row r="913" spans="1:65" s="2" customFormat="1" ht="24.15" customHeight="1">
      <c r="A913" s="40"/>
      <c r="B913" s="41"/>
      <c r="C913" s="206" t="s">
        <v>1071</v>
      </c>
      <c r="D913" s="206" t="s">
        <v>150</v>
      </c>
      <c r="E913" s="207" t="s">
        <v>1072</v>
      </c>
      <c r="F913" s="208" t="s">
        <v>1073</v>
      </c>
      <c r="G913" s="209" t="s">
        <v>187</v>
      </c>
      <c r="H913" s="210">
        <v>13.152</v>
      </c>
      <c r="I913" s="211"/>
      <c r="J913" s="212">
        <f>ROUND(I913*H913,2)</f>
        <v>0</v>
      </c>
      <c r="K913" s="208" t="s">
        <v>154</v>
      </c>
      <c r="L913" s="46"/>
      <c r="M913" s="213" t="s">
        <v>19</v>
      </c>
      <c r="N913" s="214" t="s">
        <v>43</v>
      </c>
      <c r="O913" s="86"/>
      <c r="P913" s="215">
        <f>O913*H913</f>
        <v>0</v>
      </c>
      <c r="Q913" s="215">
        <v>0</v>
      </c>
      <c r="R913" s="215">
        <f>Q913*H913</f>
        <v>0</v>
      </c>
      <c r="S913" s="215">
        <v>1.8</v>
      </c>
      <c r="T913" s="216">
        <f>S913*H913</f>
        <v>23.6736</v>
      </c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R913" s="217" t="s">
        <v>155</v>
      </c>
      <c r="AT913" s="217" t="s">
        <v>150</v>
      </c>
      <c r="AU913" s="217" t="s">
        <v>82</v>
      </c>
      <c r="AY913" s="19" t="s">
        <v>148</v>
      </c>
      <c r="BE913" s="218">
        <f>IF(N913="základní",J913,0)</f>
        <v>0</v>
      </c>
      <c r="BF913" s="218">
        <f>IF(N913="snížená",J913,0)</f>
        <v>0</v>
      </c>
      <c r="BG913" s="218">
        <f>IF(N913="zákl. přenesená",J913,0)</f>
        <v>0</v>
      </c>
      <c r="BH913" s="218">
        <f>IF(N913="sníž. přenesená",J913,0)</f>
        <v>0</v>
      </c>
      <c r="BI913" s="218">
        <f>IF(N913="nulová",J913,0)</f>
        <v>0</v>
      </c>
      <c r="BJ913" s="19" t="s">
        <v>80</v>
      </c>
      <c r="BK913" s="218">
        <f>ROUND(I913*H913,2)</f>
        <v>0</v>
      </c>
      <c r="BL913" s="19" t="s">
        <v>155</v>
      </c>
      <c r="BM913" s="217" t="s">
        <v>1074</v>
      </c>
    </row>
    <row r="914" spans="1:47" s="2" customFormat="1" ht="12">
      <c r="A914" s="40"/>
      <c r="B914" s="41"/>
      <c r="C914" s="42"/>
      <c r="D914" s="219" t="s">
        <v>157</v>
      </c>
      <c r="E914" s="42"/>
      <c r="F914" s="220" t="s">
        <v>1075</v>
      </c>
      <c r="G914" s="42"/>
      <c r="H914" s="42"/>
      <c r="I914" s="221"/>
      <c r="J914" s="42"/>
      <c r="K914" s="42"/>
      <c r="L914" s="46"/>
      <c r="M914" s="222"/>
      <c r="N914" s="223"/>
      <c r="O914" s="86"/>
      <c r="P914" s="86"/>
      <c r="Q914" s="86"/>
      <c r="R914" s="86"/>
      <c r="S914" s="86"/>
      <c r="T914" s="87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T914" s="19" t="s">
        <v>157</v>
      </c>
      <c r="AU914" s="19" t="s">
        <v>82</v>
      </c>
    </row>
    <row r="915" spans="1:51" s="13" customFormat="1" ht="12">
      <c r="A915" s="13"/>
      <c r="B915" s="224"/>
      <c r="C915" s="225"/>
      <c r="D915" s="226" t="s">
        <v>168</v>
      </c>
      <c r="E915" s="227" t="s">
        <v>19</v>
      </c>
      <c r="F915" s="228" t="s">
        <v>1076</v>
      </c>
      <c r="G915" s="225"/>
      <c r="H915" s="227" t="s">
        <v>19</v>
      </c>
      <c r="I915" s="229"/>
      <c r="J915" s="225"/>
      <c r="K915" s="225"/>
      <c r="L915" s="230"/>
      <c r="M915" s="231"/>
      <c r="N915" s="232"/>
      <c r="O915" s="232"/>
      <c r="P915" s="232"/>
      <c r="Q915" s="232"/>
      <c r="R915" s="232"/>
      <c r="S915" s="232"/>
      <c r="T915" s="23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34" t="s">
        <v>168</v>
      </c>
      <c r="AU915" s="234" t="s">
        <v>82</v>
      </c>
      <c r="AV915" s="13" t="s">
        <v>80</v>
      </c>
      <c r="AW915" s="13" t="s">
        <v>34</v>
      </c>
      <c r="AX915" s="13" t="s">
        <v>72</v>
      </c>
      <c r="AY915" s="234" t="s">
        <v>148</v>
      </c>
    </row>
    <row r="916" spans="1:51" s="14" customFormat="1" ht="12">
      <c r="A916" s="14"/>
      <c r="B916" s="235"/>
      <c r="C916" s="236"/>
      <c r="D916" s="226" t="s">
        <v>168</v>
      </c>
      <c r="E916" s="237" t="s">
        <v>19</v>
      </c>
      <c r="F916" s="238" t="s">
        <v>1077</v>
      </c>
      <c r="G916" s="236"/>
      <c r="H916" s="239">
        <v>1.284</v>
      </c>
      <c r="I916" s="240"/>
      <c r="J916" s="236"/>
      <c r="K916" s="236"/>
      <c r="L916" s="241"/>
      <c r="M916" s="242"/>
      <c r="N916" s="243"/>
      <c r="O916" s="243"/>
      <c r="P916" s="243"/>
      <c r="Q916" s="243"/>
      <c r="R916" s="243"/>
      <c r="S916" s="243"/>
      <c r="T916" s="24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45" t="s">
        <v>168</v>
      </c>
      <c r="AU916" s="245" t="s">
        <v>82</v>
      </c>
      <c r="AV916" s="14" t="s">
        <v>82</v>
      </c>
      <c r="AW916" s="14" t="s">
        <v>34</v>
      </c>
      <c r="AX916" s="14" t="s">
        <v>72</v>
      </c>
      <c r="AY916" s="245" t="s">
        <v>148</v>
      </c>
    </row>
    <row r="917" spans="1:51" s="14" customFormat="1" ht="12">
      <c r="A917" s="14"/>
      <c r="B917" s="235"/>
      <c r="C917" s="236"/>
      <c r="D917" s="226" t="s">
        <v>168</v>
      </c>
      <c r="E917" s="237" t="s">
        <v>19</v>
      </c>
      <c r="F917" s="238" t="s">
        <v>1078</v>
      </c>
      <c r="G917" s="236"/>
      <c r="H917" s="239">
        <v>0.8</v>
      </c>
      <c r="I917" s="240"/>
      <c r="J917" s="236"/>
      <c r="K917" s="236"/>
      <c r="L917" s="241"/>
      <c r="M917" s="242"/>
      <c r="N917" s="243"/>
      <c r="O917" s="243"/>
      <c r="P917" s="243"/>
      <c r="Q917" s="243"/>
      <c r="R917" s="243"/>
      <c r="S917" s="243"/>
      <c r="T917" s="24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45" t="s">
        <v>168</v>
      </c>
      <c r="AU917" s="245" t="s">
        <v>82</v>
      </c>
      <c r="AV917" s="14" t="s">
        <v>82</v>
      </c>
      <c r="AW917" s="14" t="s">
        <v>34</v>
      </c>
      <c r="AX917" s="14" t="s">
        <v>72</v>
      </c>
      <c r="AY917" s="245" t="s">
        <v>148</v>
      </c>
    </row>
    <row r="918" spans="1:51" s="14" customFormat="1" ht="12">
      <c r="A918" s="14"/>
      <c r="B918" s="235"/>
      <c r="C918" s="236"/>
      <c r="D918" s="226" t="s">
        <v>168</v>
      </c>
      <c r="E918" s="237" t="s">
        <v>19</v>
      </c>
      <c r="F918" s="238" t="s">
        <v>1079</v>
      </c>
      <c r="G918" s="236"/>
      <c r="H918" s="239">
        <v>3.386</v>
      </c>
      <c r="I918" s="240"/>
      <c r="J918" s="236"/>
      <c r="K918" s="236"/>
      <c r="L918" s="241"/>
      <c r="M918" s="242"/>
      <c r="N918" s="243"/>
      <c r="O918" s="243"/>
      <c r="P918" s="243"/>
      <c r="Q918" s="243"/>
      <c r="R918" s="243"/>
      <c r="S918" s="243"/>
      <c r="T918" s="24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45" t="s">
        <v>168</v>
      </c>
      <c r="AU918" s="245" t="s">
        <v>82</v>
      </c>
      <c r="AV918" s="14" t="s">
        <v>82</v>
      </c>
      <c r="AW918" s="14" t="s">
        <v>34</v>
      </c>
      <c r="AX918" s="14" t="s">
        <v>72</v>
      </c>
      <c r="AY918" s="245" t="s">
        <v>148</v>
      </c>
    </row>
    <row r="919" spans="1:51" s="14" customFormat="1" ht="12">
      <c r="A919" s="14"/>
      <c r="B919" s="235"/>
      <c r="C919" s="236"/>
      <c r="D919" s="226" t="s">
        <v>168</v>
      </c>
      <c r="E919" s="237" t="s">
        <v>19</v>
      </c>
      <c r="F919" s="238" t="s">
        <v>1080</v>
      </c>
      <c r="G919" s="236"/>
      <c r="H919" s="239">
        <v>1.925</v>
      </c>
      <c r="I919" s="240"/>
      <c r="J919" s="236"/>
      <c r="K919" s="236"/>
      <c r="L919" s="241"/>
      <c r="M919" s="242"/>
      <c r="N919" s="243"/>
      <c r="O919" s="243"/>
      <c r="P919" s="243"/>
      <c r="Q919" s="243"/>
      <c r="R919" s="243"/>
      <c r="S919" s="243"/>
      <c r="T919" s="24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45" t="s">
        <v>168</v>
      </c>
      <c r="AU919" s="245" t="s">
        <v>82</v>
      </c>
      <c r="AV919" s="14" t="s">
        <v>82</v>
      </c>
      <c r="AW919" s="14" t="s">
        <v>34</v>
      </c>
      <c r="AX919" s="14" t="s">
        <v>72</v>
      </c>
      <c r="AY919" s="245" t="s">
        <v>148</v>
      </c>
    </row>
    <row r="920" spans="1:51" s="14" customFormat="1" ht="12">
      <c r="A920" s="14"/>
      <c r="B920" s="235"/>
      <c r="C920" s="236"/>
      <c r="D920" s="226" t="s">
        <v>168</v>
      </c>
      <c r="E920" s="237" t="s">
        <v>19</v>
      </c>
      <c r="F920" s="238" t="s">
        <v>1081</v>
      </c>
      <c r="G920" s="236"/>
      <c r="H920" s="239">
        <v>1.5</v>
      </c>
      <c r="I920" s="240"/>
      <c r="J920" s="236"/>
      <c r="K920" s="236"/>
      <c r="L920" s="241"/>
      <c r="M920" s="242"/>
      <c r="N920" s="243"/>
      <c r="O920" s="243"/>
      <c r="P920" s="243"/>
      <c r="Q920" s="243"/>
      <c r="R920" s="243"/>
      <c r="S920" s="243"/>
      <c r="T920" s="24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45" t="s">
        <v>168</v>
      </c>
      <c r="AU920" s="245" t="s">
        <v>82</v>
      </c>
      <c r="AV920" s="14" t="s">
        <v>82</v>
      </c>
      <c r="AW920" s="14" t="s">
        <v>34</v>
      </c>
      <c r="AX920" s="14" t="s">
        <v>72</v>
      </c>
      <c r="AY920" s="245" t="s">
        <v>148</v>
      </c>
    </row>
    <row r="921" spans="1:51" s="14" customFormat="1" ht="12">
      <c r="A921" s="14"/>
      <c r="B921" s="235"/>
      <c r="C921" s="236"/>
      <c r="D921" s="226" t="s">
        <v>168</v>
      </c>
      <c r="E921" s="237" t="s">
        <v>19</v>
      </c>
      <c r="F921" s="238" t="s">
        <v>1082</v>
      </c>
      <c r="G921" s="236"/>
      <c r="H921" s="239">
        <v>4.257</v>
      </c>
      <c r="I921" s="240"/>
      <c r="J921" s="236"/>
      <c r="K921" s="236"/>
      <c r="L921" s="241"/>
      <c r="M921" s="242"/>
      <c r="N921" s="243"/>
      <c r="O921" s="243"/>
      <c r="P921" s="243"/>
      <c r="Q921" s="243"/>
      <c r="R921" s="243"/>
      <c r="S921" s="243"/>
      <c r="T921" s="24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45" t="s">
        <v>168</v>
      </c>
      <c r="AU921" s="245" t="s">
        <v>82</v>
      </c>
      <c r="AV921" s="14" t="s">
        <v>82</v>
      </c>
      <c r="AW921" s="14" t="s">
        <v>34</v>
      </c>
      <c r="AX921" s="14" t="s">
        <v>72</v>
      </c>
      <c r="AY921" s="245" t="s">
        <v>148</v>
      </c>
    </row>
    <row r="922" spans="1:51" s="15" customFormat="1" ht="12">
      <c r="A922" s="15"/>
      <c r="B922" s="246"/>
      <c r="C922" s="247"/>
      <c r="D922" s="226" t="s">
        <v>168</v>
      </c>
      <c r="E922" s="248" t="s">
        <v>19</v>
      </c>
      <c r="F922" s="249" t="s">
        <v>178</v>
      </c>
      <c r="G922" s="247"/>
      <c r="H922" s="250">
        <v>13.152</v>
      </c>
      <c r="I922" s="251"/>
      <c r="J922" s="247"/>
      <c r="K922" s="247"/>
      <c r="L922" s="252"/>
      <c r="M922" s="253"/>
      <c r="N922" s="254"/>
      <c r="O922" s="254"/>
      <c r="P922" s="254"/>
      <c r="Q922" s="254"/>
      <c r="R922" s="254"/>
      <c r="S922" s="254"/>
      <c r="T922" s="25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T922" s="256" t="s">
        <v>168</v>
      </c>
      <c r="AU922" s="256" t="s">
        <v>82</v>
      </c>
      <c r="AV922" s="15" t="s">
        <v>155</v>
      </c>
      <c r="AW922" s="15" t="s">
        <v>34</v>
      </c>
      <c r="AX922" s="15" t="s">
        <v>80</v>
      </c>
      <c r="AY922" s="256" t="s">
        <v>148</v>
      </c>
    </row>
    <row r="923" spans="1:65" s="2" customFormat="1" ht="24.15" customHeight="1">
      <c r="A923" s="40"/>
      <c r="B923" s="41"/>
      <c r="C923" s="206" t="s">
        <v>1083</v>
      </c>
      <c r="D923" s="206" t="s">
        <v>150</v>
      </c>
      <c r="E923" s="207" t="s">
        <v>1084</v>
      </c>
      <c r="F923" s="208" t="s">
        <v>1085</v>
      </c>
      <c r="G923" s="209" t="s">
        <v>187</v>
      </c>
      <c r="H923" s="210">
        <v>2.691</v>
      </c>
      <c r="I923" s="211"/>
      <c r="J923" s="212">
        <f>ROUND(I923*H923,2)</f>
        <v>0</v>
      </c>
      <c r="K923" s="208" t="s">
        <v>154</v>
      </c>
      <c r="L923" s="46"/>
      <c r="M923" s="213" t="s">
        <v>19</v>
      </c>
      <c r="N923" s="214" t="s">
        <v>43</v>
      </c>
      <c r="O923" s="86"/>
      <c r="P923" s="215">
        <f>O923*H923</f>
        <v>0</v>
      </c>
      <c r="Q923" s="215">
        <v>0</v>
      </c>
      <c r="R923" s="215">
        <f>Q923*H923</f>
        <v>0</v>
      </c>
      <c r="S923" s="215">
        <v>1.594</v>
      </c>
      <c r="T923" s="216">
        <f>S923*H923</f>
        <v>4.289454</v>
      </c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R923" s="217" t="s">
        <v>155</v>
      </c>
      <c r="AT923" s="217" t="s">
        <v>150</v>
      </c>
      <c r="AU923" s="217" t="s">
        <v>82</v>
      </c>
      <c r="AY923" s="19" t="s">
        <v>148</v>
      </c>
      <c r="BE923" s="218">
        <f>IF(N923="základní",J923,0)</f>
        <v>0</v>
      </c>
      <c r="BF923" s="218">
        <f>IF(N923="snížená",J923,0)</f>
        <v>0</v>
      </c>
      <c r="BG923" s="218">
        <f>IF(N923="zákl. přenesená",J923,0)</f>
        <v>0</v>
      </c>
      <c r="BH923" s="218">
        <f>IF(N923="sníž. přenesená",J923,0)</f>
        <v>0</v>
      </c>
      <c r="BI923" s="218">
        <f>IF(N923="nulová",J923,0)</f>
        <v>0</v>
      </c>
      <c r="BJ923" s="19" t="s">
        <v>80</v>
      </c>
      <c r="BK923" s="218">
        <f>ROUND(I923*H923,2)</f>
        <v>0</v>
      </c>
      <c r="BL923" s="19" t="s">
        <v>155</v>
      </c>
      <c r="BM923" s="217" t="s">
        <v>1086</v>
      </c>
    </row>
    <row r="924" spans="1:47" s="2" customFormat="1" ht="12">
      <c r="A924" s="40"/>
      <c r="B924" s="41"/>
      <c r="C924" s="42"/>
      <c r="D924" s="219" t="s">
        <v>157</v>
      </c>
      <c r="E924" s="42"/>
      <c r="F924" s="220" t="s">
        <v>1087</v>
      </c>
      <c r="G924" s="42"/>
      <c r="H924" s="42"/>
      <c r="I924" s="221"/>
      <c r="J924" s="42"/>
      <c r="K924" s="42"/>
      <c r="L924" s="46"/>
      <c r="M924" s="222"/>
      <c r="N924" s="223"/>
      <c r="O924" s="86"/>
      <c r="P924" s="86"/>
      <c r="Q924" s="86"/>
      <c r="R924" s="86"/>
      <c r="S924" s="86"/>
      <c r="T924" s="87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T924" s="19" t="s">
        <v>157</v>
      </c>
      <c r="AU924" s="19" t="s">
        <v>82</v>
      </c>
    </row>
    <row r="925" spans="1:51" s="14" customFormat="1" ht="12">
      <c r="A925" s="14"/>
      <c r="B925" s="235"/>
      <c r="C925" s="236"/>
      <c r="D925" s="226" t="s">
        <v>168</v>
      </c>
      <c r="E925" s="237" t="s">
        <v>19</v>
      </c>
      <c r="F925" s="238" t="s">
        <v>1088</v>
      </c>
      <c r="G925" s="236"/>
      <c r="H925" s="239">
        <v>2.691</v>
      </c>
      <c r="I925" s="240"/>
      <c r="J925" s="236"/>
      <c r="K925" s="236"/>
      <c r="L925" s="241"/>
      <c r="M925" s="242"/>
      <c r="N925" s="243"/>
      <c r="O925" s="243"/>
      <c r="P925" s="243"/>
      <c r="Q925" s="243"/>
      <c r="R925" s="243"/>
      <c r="S925" s="243"/>
      <c r="T925" s="24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45" t="s">
        <v>168</v>
      </c>
      <c r="AU925" s="245" t="s">
        <v>82</v>
      </c>
      <c r="AV925" s="14" t="s">
        <v>82</v>
      </c>
      <c r="AW925" s="14" t="s">
        <v>34</v>
      </c>
      <c r="AX925" s="14" t="s">
        <v>80</v>
      </c>
      <c r="AY925" s="245" t="s">
        <v>148</v>
      </c>
    </row>
    <row r="926" spans="1:65" s="2" customFormat="1" ht="16.5" customHeight="1">
      <c r="A926" s="40"/>
      <c r="B926" s="41"/>
      <c r="C926" s="206" t="s">
        <v>1089</v>
      </c>
      <c r="D926" s="206" t="s">
        <v>150</v>
      </c>
      <c r="E926" s="207" t="s">
        <v>1090</v>
      </c>
      <c r="F926" s="208" t="s">
        <v>1091</v>
      </c>
      <c r="G926" s="209" t="s">
        <v>166</v>
      </c>
      <c r="H926" s="210">
        <v>11.08</v>
      </c>
      <c r="I926" s="211"/>
      <c r="J926" s="212">
        <f>ROUND(I926*H926,2)</f>
        <v>0</v>
      </c>
      <c r="K926" s="208" t="s">
        <v>154</v>
      </c>
      <c r="L926" s="46"/>
      <c r="M926" s="213" t="s">
        <v>19</v>
      </c>
      <c r="N926" s="214" t="s">
        <v>43</v>
      </c>
      <c r="O926" s="86"/>
      <c r="P926" s="215">
        <f>O926*H926</f>
        <v>0</v>
      </c>
      <c r="Q926" s="215">
        <v>0</v>
      </c>
      <c r="R926" s="215">
        <f>Q926*H926</f>
        <v>0</v>
      </c>
      <c r="S926" s="215">
        <v>0.055</v>
      </c>
      <c r="T926" s="216">
        <f>S926*H926</f>
        <v>0.6094</v>
      </c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R926" s="217" t="s">
        <v>155</v>
      </c>
      <c r="AT926" s="217" t="s">
        <v>150</v>
      </c>
      <c r="AU926" s="217" t="s">
        <v>82</v>
      </c>
      <c r="AY926" s="19" t="s">
        <v>148</v>
      </c>
      <c r="BE926" s="218">
        <f>IF(N926="základní",J926,0)</f>
        <v>0</v>
      </c>
      <c r="BF926" s="218">
        <f>IF(N926="snížená",J926,0)</f>
        <v>0</v>
      </c>
      <c r="BG926" s="218">
        <f>IF(N926="zákl. přenesená",J926,0)</f>
        <v>0</v>
      </c>
      <c r="BH926" s="218">
        <f>IF(N926="sníž. přenesená",J926,0)</f>
        <v>0</v>
      </c>
      <c r="BI926" s="218">
        <f>IF(N926="nulová",J926,0)</f>
        <v>0</v>
      </c>
      <c r="BJ926" s="19" t="s">
        <v>80</v>
      </c>
      <c r="BK926" s="218">
        <f>ROUND(I926*H926,2)</f>
        <v>0</v>
      </c>
      <c r="BL926" s="19" t="s">
        <v>155</v>
      </c>
      <c r="BM926" s="217" t="s">
        <v>1092</v>
      </c>
    </row>
    <row r="927" spans="1:47" s="2" customFormat="1" ht="12">
      <c r="A927" s="40"/>
      <c r="B927" s="41"/>
      <c r="C927" s="42"/>
      <c r="D927" s="219" t="s">
        <v>157</v>
      </c>
      <c r="E927" s="42"/>
      <c r="F927" s="220" t="s">
        <v>1093</v>
      </c>
      <c r="G927" s="42"/>
      <c r="H927" s="42"/>
      <c r="I927" s="221"/>
      <c r="J927" s="42"/>
      <c r="K927" s="42"/>
      <c r="L927" s="46"/>
      <c r="M927" s="222"/>
      <c r="N927" s="223"/>
      <c r="O927" s="86"/>
      <c r="P927" s="86"/>
      <c r="Q927" s="86"/>
      <c r="R927" s="86"/>
      <c r="S927" s="86"/>
      <c r="T927" s="87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T927" s="19" t="s">
        <v>157</v>
      </c>
      <c r="AU927" s="19" t="s">
        <v>82</v>
      </c>
    </row>
    <row r="928" spans="1:51" s="14" customFormat="1" ht="12">
      <c r="A928" s="14"/>
      <c r="B928" s="235"/>
      <c r="C928" s="236"/>
      <c r="D928" s="226" t="s">
        <v>168</v>
      </c>
      <c r="E928" s="237" t="s">
        <v>19</v>
      </c>
      <c r="F928" s="238" t="s">
        <v>1094</v>
      </c>
      <c r="G928" s="236"/>
      <c r="H928" s="239">
        <v>11.08</v>
      </c>
      <c r="I928" s="240"/>
      <c r="J928" s="236"/>
      <c r="K928" s="236"/>
      <c r="L928" s="241"/>
      <c r="M928" s="242"/>
      <c r="N928" s="243"/>
      <c r="O928" s="243"/>
      <c r="P928" s="243"/>
      <c r="Q928" s="243"/>
      <c r="R928" s="243"/>
      <c r="S928" s="243"/>
      <c r="T928" s="24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45" t="s">
        <v>168</v>
      </c>
      <c r="AU928" s="245" t="s">
        <v>82</v>
      </c>
      <c r="AV928" s="14" t="s">
        <v>82</v>
      </c>
      <c r="AW928" s="14" t="s">
        <v>34</v>
      </c>
      <c r="AX928" s="14" t="s">
        <v>80</v>
      </c>
      <c r="AY928" s="245" t="s">
        <v>148</v>
      </c>
    </row>
    <row r="929" spans="1:65" s="2" customFormat="1" ht="21.75" customHeight="1">
      <c r="A929" s="40"/>
      <c r="B929" s="41"/>
      <c r="C929" s="206" t="s">
        <v>1095</v>
      </c>
      <c r="D929" s="206" t="s">
        <v>150</v>
      </c>
      <c r="E929" s="207" t="s">
        <v>1096</v>
      </c>
      <c r="F929" s="208" t="s">
        <v>1097</v>
      </c>
      <c r="G929" s="209" t="s">
        <v>187</v>
      </c>
      <c r="H929" s="210">
        <v>0.3</v>
      </c>
      <c r="I929" s="211"/>
      <c r="J929" s="212">
        <f>ROUND(I929*H929,2)</f>
        <v>0</v>
      </c>
      <c r="K929" s="208" t="s">
        <v>154</v>
      </c>
      <c r="L929" s="46"/>
      <c r="M929" s="213" t="s">
        <v>19</v>
      </c>
      <c r="N929" s="214" t="s">
        <v>43</v>
      </c>
      <c r="O929" s="86"/>
      <c r="P929" s="215">
        <f>O929*H929</f>
        <v>0</v>
      </c>
      <c r="Q929" s="215">
        <v>0</v>
      </c>
      <c r="R929" s="215">
        <f>Q929*H929</f>
        <v>0</v>
      </c>
      <c r="S929" s="215">
        <v>2.4</v>
      </c>
      <c r="T929" s="216">
        <f>S929*H929</f>
        <v>0.72</v>
      </c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R929" s="217" t="s">
        <v>155</v>
      </c>
      <c r="AT929" s="217" t="s">
        <v>150</v>
      </c>
      <c r="AU929" s="217" t="s">
        <v>82</v>
      </c>
      <c r="AY929" s="19" t="s">
        <v>148</v>
      </c>
      <c r="BE929" s="218">
        <f>IF(N929="základní",J929,0)</f>
        <v>0</v>
      </c>
      <c r="BF929" s="218">
        <f>IF(N929="snížená",J929,0)</f>
        <v>0</v>
      </c>
      <c r="BG929" s="218">
        <f>IF(N929="zákl. přenesená",J929,0)</f>
        <v>0</v>
      </c>
      <c r="BH929" s="218">
        <f>IF(N929="sníž. přenesená",J929,0)</f>
        <v>0</v>
      </c>
      <c r="BI929" s="218">
        <f>IF(N929="nulová",J929,0)</f>
        <v>0</v>
      </c>
      <c r="BJ929" s="19" t="s">
        <v>80</v>
      </c>
      <c r="BK929" s="218">
        <f>ROUND(I929*H929,2)</f>
        <v>0</v>
      </c>
      <c r="BL929" s="19" t="s">
        <v>155</v>
      </c>
      <c r="BM929" s="217" t="s">
        <v>1098</v>
      </c>
    </row>
    <row r="930" spans="1:47" s="2" customFormat="1" ht="12">
      <c r="A930" s="40"/>
      <c r="B930" s="41"/>
      <c r="C930" s="42"/>
      <c r="D930" s="219" t="s">
        <v>157</v>
      </c>
      <c r="E930" s="42"/>
      <c r="F930" s="220" t="s">
        <v>1099</v>
      </c>
      <c r="G930" s="42"/>
      <c r="H930" s="42"/>
      <c r="I930" s="221"/>
      <c r="J930" s="42"/>
      <c r="K930" s="42"/>
      <c r="L930" s="46"/>
      <c r="M930" s="222"/>
      <c r="N930" s="223"/>
      <c r="O930" s="86"/>
      <c r="P930" s="86"/>
      <c r="Q930" s="86"/>
      <c r="R930" s="86"/>
      <c r="S930" s="86"/>
      <c r="T930" s="87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T930" s="19" t="s">
        <v>157</v>
      </c>
      <c r="AU930" s="19" t="s">
        <v>82</v>
      </c>
    </row>
    <row r="931" spans="1:51" s="14" customFormat="1" ht="12">
      <c r="A931" s="14"/>
      <c r="B931" s="235"/>
      <c r="C931" s="236"/>
      <c r="D931" s="226" t="s">
        <v>168</v>
      </c>
      <c r="E931" s="237" t="s">
        <v>19</v>
      </c>
      <c r="F931" s="238" t="s">
        <v>1100</v>
      </c>
      <c r="G931" s="236"/>
      <c r="H931" s="239">
        <v>0.3</v>
      </c>
      <c r="I931" s="240"/>
      <c r="J931" s="236"/>
      <c r="K931" s="236"/>
      <c r="L931" s="241"/>
      <c r="M931" s="242"/>
      <c r="N931" s="243"/>
      <c r="O931" s="243"/>
      <c r="P931" s="243"/>
      <c r="Q931" s="243"/>
      <c r="R931" s="243"/>
      <c r="S931" s="243"/>
      <c r="T931" s="24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45" t="s">
        <v>168</v>
      </c>
      <c r="AU931" s="245" t="s">
        <v>82</v>
      </c>
      <c r="AV931" s="14" t="s">
        <v>82</v>
      </c>
      <c r="AW931" s="14" t="s">
        <v>34</v>
      </c>
      <c r="AX931" s="14" t="s">
        <v>80</v>
      </c>
      <c r="AY931" s="245" t="s">
        <v>148</v>
      </c>
    </row>
    <row r="932" spans="1:65" s="2" customFormat="1" ht="16.5" customHeight="1">
      <c r="A932" s="40"/>
      <c r="B932" s="41"/>
      <c r="C932" s="206" t="s">
        <v>1101</v>
      </c>
      <c r="D932" s="206" t="s">
        <v>150</v>
      </c>
      <c r="E932" s="207" t="s">
        <v>1102</v>
      </c>
      <c r="F932" s="208" t="s">
        <v>1103</v>
      </c>
      <c r="G932" s="209" t="s">
        <v>187</v>
      </c>
      <c r="H932" s="210">
        <v>14.61</v>
      </c>
      <c r="I932" s="211"/>
      <c r="J932" s="212">
        <f>ROUND(I932*H932,2)</f>
        <v>0</v>
      </c>
      <c r="K932" s="208" t="s">
        <v>154</v>
      </c>
      <c r="L932" s="46"/>
      <c r="M932" s="213" t="s">
        <v>19</v>
      </c>
      <c r="N932" s="214" t="s">
        <v>43</v>
      </c>
      <c r="O932" s="86"/>
      <c r="P932" s="215">
        <f>O932*H932</f>
        <v>0</v>
      </c>
      <c r="Q932" s="215">
        <v>0</v>
      </c>
      <c r="R932" s="215">
        <f>Q932*H932</f>
        <v>0</v>
      </c>
      <c r="S932" s="215">
        <v>2.2</v>
      </c>
      <c r="T932" s="216">
        <f>S932*H932</f>
        <v>32.142</v>
      </c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R932" s="217" t="s">
        <v>155</v>
      </c>
      <c r="AT932" s="217" t="s">
        <v>150</v>
      </c>
      <c r="AU932" s="217" t="s">
        <v>82</v>
      </c>
      <c r="AY932" s="19" t="s">
        <v>148</v>
      </c>
      <c r="BE932" s="218">
        <f>IF(N932="základní",J932,0)</f>
        <v>0</v>
      </c>
      <c r="BF932" s="218">
        <f>IF(N932="snížená",J932,0)</f>
        <v>0</v>
      </c>
      <c r="BG932" s="218">
        <f>IF(N932="zákl. přenesená",J932,0)</f>
        <v>0</v>
      </c>
      <c r="BH932" s="218">
        <f>IF(N932="sníž. přenesená",J932,0)</f>
        <v>0</v>
      </c>
      <c r="BI932" s="218">
        <f>IF(N932="nulová",J932,0)</f>
        <v>0</v>
      </c>
      <c r="BJ932" s="19" t="s">
        <v>80</v>
      </c>
      <c r="BK932" s="218">
        <f>ROUND(I932*H932,2)</f>
        <v>0</v>
      </c>
      <c r="BL932" s="19" t="s">
        <v>155</v>
      </c>
      <c r="BM932" s="217" t="s">
        <v>1104</v>
      </c>
    </row>
    <row r="933" spans="1:47" s="2" customFormat="1" ht="12">
      <c r="A933" s="40"/>
      <c r="B933" s="41"/>
      <c r="C933" s="42"/>
      <c r="D933" s="219" t="s">
        <v>157</v>
      </c>
      <c r="E933" s="42"/>
      <c r="F933" s="220" t="s">
        <v>1105</v>
      </c>
      <c r="G933" s="42"/>
      <c r="H933" s="42"/>
      <c r="I933" s="221"/>
      <c r="J933" s="42"/>
      <c r="K933" s="42"/>
      <c r="L933" s="46"/>
      <c r="M933" s="222"/>
      <c r="N933" s="223"/>
      <c r="O933" s="86"/>
      <c r="P933" s="86"/>
      <c r="Q933" s="86"/>
      <c r="R933" s="86"/>
      <c r="S933" s="86"/>
      <c r="T933" s="87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T933" s="19" t="s">
        <v>157</v>
      </c>
      <c r="AU933" s="19" t="s">
        <v>82</v>
      </c>
    </row>
    <row r="934" spans="1:51" s="13" customFormat="1" ht="12">
      <c r="A934" s="13"/>
      <c r="B934" s="224"/>
      <c r="C934" s="225"/>
      <c r="D934" s="226" t="s">
        <v>168</v>
      </c>
      <c r="E934" s="227" t="s">
        <v>19</v>
      </c>
      <c r="F934" s="228" t="s">
        <v>1106</v>
      </c>
      <c r="G934" s="225"/>
      <c r="H934" s="227" t="s">
        <v>19</v>
      </c>
      <c r="I934" s="229"/>
      <c r="J934" s="225"/>
      <c r="K934" s="225"/>
      <c r="L934" s="230"/>
      <c r="M934" s="231"/>
      <c r="N934" s="232"/>
      <c r="O934" s="232"/>
      <c r="P934" s="232"/>
      <c r="Q934" s="232"/>
      <c r="R934" s="232"/>
      <c r="S934" s="232"/>
      <c r="T934" s="23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34" t="s">
        <v>168</v>
      </c>
      <c r="AU934" s="234" t="s">
        <v>82</v>
      </c>
      <c r="AV934" s="13" t="s">
        <v>80</v>
      </c>
      <c r="AW934" s="13" t="s">
        <v>34</v>
      </c>
      <c r="AX934" s="13" t="s">
        <v>72</v>
      </c>
      <c r="AY934" s="234" t="s">
        <v>148</v>
      </c>
    </row>
    <row r="935" spans="1:51" s="14" customFormat="1" ht="12">
      <c r="A935" s="14"/>
      <c r="B935" s="235"/>
      <c r="C935" s="236"/>
      <c r="D935" s="226" t="s">
        <v>168</v>
      </c>
      <c r="E935" s="237" t="s">
        <v>19</v>
      </c>
      <c r="F935" s="238" t="s">
        <v>1107</v>
      </c>
      <c r="G935" s="236"/>
      <c r="H935" s="239">
        <v>3.971</v>
      </c>
      <c r="I935" s="240"/>
      <c r="J935" s="236"/>
      <c r="K935" s="236"/>
      <c r="L935" s="241"/>
      <c r="M935" s="242"/>
      <c r="N935" s="243"/>
      <c r="O935" s="243"/>
      <c r="P935" s="243"/>
      <c r="Q935" s="243"/>
      <c r="R935" s="243"/>
      <c r="S935" s="243"/>
      <c r="T935" s="24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45" t="s">
        <v>168</v>
      </c>
      <c r="AU935" s="245" t="s">
        <v>82</v>
      </c>
      <c r="AV935" s="14" t="s">
        <v>82</v>
      </c>
      <c r="AW935" s="14" t="s">
        <v>34</v>
      </c>
      <c r="AX935" s="14" t="s">
        <v>72</v>
      </c>
      <c r="AY935" s="245" t="s">
        <v>148</v>
      </c>
    </row>
    <row r="936" spans="1:51" s="14" customFormat="1" ht="12">
      <c r="A936" s="14"/>
      <c r="B936" s="235"/>
      <c r="C936" s="236"/>
      <c r="D936" s="226" t="s">
        <v>168</v>
      </c>
      <c r="E936" s="237" t="s">
        <v>19</v>
      </c>
      <c r="F936" s="238" t="s">
        <v>1108</v>
      </c>
      <c r="G936" s="236"/>
      <c r="H936" s="239">
        <v>4.133</v>
      </c>
      <c r="I936" s="240"/>
      <c r="J936" s="236"/>
      <c r="K936" s="236"/>
      <c r="L936" s="241"/>
      <c r="M936" s="242"/>
      <c r="N936" s="243"/>
      <c r="O936" s="243"/>
      <c r="P936" s="243"/>
      <c r="Q936" s="243"/>
      <c r="R936" s="243"/>
      <c r="S936" s="243"/>
      <c r="T936" s="24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45" t="s">
        <v>168</v>
      </c>
      <c r="AU936" s="245" t="s">
        <v>82</v>
      </c>
      <c r="AV936" s="14" t="s">
        <v>82</v>
      </c>
      <c r="AW936" s="14" t="s">
        <v>34</v>
      </c>
      <c r="AX936" s="14" t="s">
        <v>72</v>
      </c>
      <c r="AY936" s="245" t="s">
        <v>148</v>
      </c>
    </row>
    <row r="937" spans="1:51" s="14" customFormat="1" ht="12">
      <c r="A937" s="14"/>
      <c r="B937" s="235"/>
      <c r="C937" s="236"/>
      <c r="D937" s="226" t="s">
        <v>168</v>
      </c>
      <c r="E937" s="237" t="s">
        <v>19</v>
      </c>
      <c r="F937" s="238" t="s">
        <v>1109</v>
      </c>
      <c r="G937" s="236"/>
      <c r="H937" s="239">
        <v>5.82</v>
      </c>
      <c r="I937" s="240"/>
      <c r="J937" s="236"/>
      <c r="K937" s="236"/>
      <c r="L937" s="241"/>
      <c r="M937" s="242"/>
      <c r="N937" s="243"/>
      <c r="O937" s="243"/>
      <c r="P937" s="243"/>
      <c r="Q937" s="243"/>
      <c r="R937" s="243"/>
      <c r="S937" s="243"/>
      <c r="T937" s="24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45" t="s">
        <v>168</v>
      </c>
      <c r="AU937" s="245" t="s">
        <v>82</v>
      </c>
      <c r="AV937" s="14" t="s">
        <v>82</v>
      </c>
      <c r="AW937" s="14" t="s">
        <v>34</v>
      </c>
      <c r="AX937" s="14" t="s">
        <v>72</v>
      </c>
      <c r="AY937" s="245" t="s">
        <v>148</v>
      </c>
    </row>
    <row r="938" spans="1:51" s="14" customFormat="1" ht="12">
      <c r="A938" s="14"/>
      <c r="B938" s="235"/>
      <c r="C938" s="236"/>
      <c r="D938" s="226" t="s">
        <v>168</v>
      </c>
      <c r="E938" s="237" t="s">
        <v>19</v>
      </c>
      <c r="F938" s="238" t="s">
        <v>1110</v>
      </c>
      <c r="G938" s="236"/>
      <c r="H938" s="239">
        <v>0.686</v>
      </c>
      <c r="I938" s="240"/>
      <c r="J938" s="236"/>
      <c r="K938" s="236"/>
      <c r="L938" s="241"/>
      <c r="M938" s="242"/>
      <c r="N938" s="243"/>
      <c r="O938" s="243"/>
      <c r="P938" s="243"/>
      <c r="Q938" s="243"/>
      <c r="R938" s="243"/>
      <c r="S938" s="243"/>
      <c r="T938" s="24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45" t="s">
        <v>168</v>
      </c>
      <c r="AU938" s="245" t="s">
        <v>82</v>
      </c>
      <c r="AV938" s="14" t="s">
        <v>82</v>
      </c>
      <c r="AW938" s="14" t="s">
        <v>34</v>
      </c>
      <c r="AX938" s="14" t="s">
        <v>72</v>
      </c>
      <c r="AY938" s="245" t="s">
        <v>148</v>
      </c>
    </row>
    <row r="939" spans="1:51" s="15" customFormat="1" ht="12">
      <c r="A939" s="15"/>
      <c r="B939" s="246"/>
      <c r="C939" s="247"/>
      <c r="D939" s="226" t="s">
        <v>168</v>
      </c>
      <c r="E939" s="248" t="s">
        <v>19</v>
      </c>
      <c r="F939" s="249" t="s">
        <v>178</v>
      </c>
      <c r="G939" s="247"/>
      <c r="H939" s="250">
        <v>14.61</v>
      </c>
      <c r="I939" s="251"/>
      <c r="J939" s="247"/>
      <c r="K939" s="247"/>
      <c r="L939" s="252"/>
      <c r="M939" s="253"/>
      <c r="N939" s="254"/>
      <c r="O939" s="254"/>
      <c r="P939" s="254"/>
      <c r="Q939" s="254"/>
      <c r="R939" s="254"/>
      <c r="S939" s="254"/>
      <c r="T939" s="25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T939" s="256" t="s">
        <v>168</v>
      </c>
      <c r="AU939" s="256" t="s">
        <v>82</v>
      </c>
      <c r="AV939" s="15" t="s">
        <v>155</v>
      </c>
      <c r="AW939" s="15" t="s">
        <v>34</v>
      </c>
      <c r="AX939" s="15" t="s">
        <v>80</v>
      </c>
      <c r="AY939" s="256" t="s">
        <v>148</v>
      </c>
    </row>
    <row r="940" spans="1:65" s="2" customFormat="1" ht="16.5" customHeight="1">
      <c r="A940" s="40"/>
      <c r="B940" s="41"/>
      <c r="C940" s="206" t="s">
        <v>1111</v>
      </c>
      <c r="D940" s="206" t="s">
        <v>150</v>
      </c>
      <c r="E940" s="207" t="s">
        <v>1112</v>
      </c>
      <c r="F940" s="208" t="s">
        <v>1113</v>
      </c>
      <c r="G940" s="209" t="s">
        <v>187</v>
      </c>
      <c r="H940" s="210">
        <v>23.179</v>
      </c>
      <c r="I940" s="211"/>
      <c r="J940" s="212">
        <f>ROUND(I940*H940,2)</f>
        <v>0</v>
      </c>
      <c r="K940" s="208" t="s">
        <v>154</v>
      </c>
      <c r="L940" s="46"/>
      <c r="M940" s="213" t="s">
        <v>19</v>
      </c>
      <c r="N940" s="214" t="s">
        <v>43</v>
      </c>
      <c r="O940" s="86"/>
      <c r="P940" s="215">
        <f>O940*H940</f>
        <v>0</v>
      </c>
      <c r="Q940" s="215">
        <v>0</v>
      </c>
      <c r="R940" s="215">
        <f>Q940*H940</f>
        <v>0</v>
      </c>
      <c r="S940" s="215">
        <v>2.2</v>
      </c>
      <c r="T940" s="216">
        <f>S940*H940</f>
        <v>50.9938</v>
      </c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R940" s="217" t="s">
        <v>155</v>
      </c>
      <c r="AT940" s="217" t="s">
        <v>150</v>
      </c>
      <c r="AU940" s="217" t="s">
        <v>82</v>
      </c>
      <c r="AY940" s="19" t="s">
        <v>148</v>
      </c>
      <c r="BE940" s="218">
        <f>IF(N940="základní",J940,0)</f>
        <v>0</v>
      </c>
      <c r="BF940" s="218">
        <f>IF(N940="snížená",J940,0)</f>
        <v>0</v>
      </c>
      <c r="BG940" s="218">
        <f>IF(N940="zákl. přenesená",J940,0)</f>
        <v>0</v>
      </c>
      <c r="BH940" s="218">
        <f>IF(N940="sníž. přenesená",J940,0)</f>
        <v>0</v>
      </c>
      <c r="BI940" s="218">
        <f>IF(N940="nulová",J940,0)</f>
        <v>0</v>
      </c>
      <c r="BJ940" s="19" t="s">
        <v>80</v>
      </c>
      <c r="BK940" s="218">
        <f>ROUND(I940*H940,2)</f>
        <v>0</v>
      </c>
      <c r="BL940" s="19" t="s">
        <v>155</v>
      </c>
      <c r="BM940" s="217" t="s">
        <v>1114</v>
      </c>
    </row>
    <row r="941" spans="1:47" s="2" customFormat="1" ht="12">
      <c r="A941" s="40"/>
      <c r="B941" s="41"/>
      <c r="C941" s="42"/>
      <c r="D941" s="219" t="s">
        <v>157</v>
      </c>
      <c r="E941" s="42"/>
      <c r="F941" s="220" t="s">
        <v>1115</v>
      </c>
      <c r="G941" s="42"/>
      <c r="H941" s="42"/>
      <c r="I941" s="221"/>
      <c r="J941" s="42"/>
      <c r="K941" s="42"/>
      <c r="L941" s="46"/>
      <c r="M941" s="222"/>
      <c r="N941" s="223"/>
      <c r="O941" s="86"/>
      <c r="P941" s="86"/>
      <c r="Q941" s="86"/>
      <c r="R941" s="86"/>
      <c r="S941" s="86"/>
      <c r="T941" s="87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T941" s="19" t="s">
        <v>157</v>
      </c>
      <c r="AU941" s="19" t="s">
        <v>82</v>
      </c>
    </row>
    <row r="942" spans="1:51" s="14" customFormat="1" ht="12">
      <c r="A942" s="14"/>
      <c r="B942" s="235"/>
      <c r="C942" s="236"/>
      <c r="D942" s="226" t="s">
        <v>168</v>
      </c>
      <c r="E942" s="237" t="s">
        <v>19</v>
      </c>
      <c r="F942" s="238" t="s">
        <v>1116</v>
      </c>
      <c r="G942" s="236"/>
      <c r="H942" s="239">
        <v>23.179</v>
      </c>
      <c r="I942" s="240"/>
      <c r="J942" s="236"/>
      <c r="K942" s="236"/>
      <c r="L942" s="241"/>
      <c r="M942" s="242"/>
      <c r="N942" s="243"/>
      <c r="O942" s="243"/>
      <c r="P942" s="243"/>
      <c r="Q942" s="243"/>
      <c r="R942" s="243"/>
      <c r="S942" s="243"/>
      <c r="T942" s="24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45" t="s">
        <v>168</v>
      </c>
      <c r="AU942" s="245" t="s">
        <v>82</v>
      </c>
      <c r="AV942" s="14" t="s">
        <v>82</v>
      </c>
      <c r="AW942" s="14" t="s">
        <v>34</v>
      </c>
      <c r="AX942" s="14" t="s">
        <v>80</v>
      </c>
      <c r="AY942" s="245" t="s">
        <v>148</v>
      </c>
    </row>
    <row r="943" spans="1:65" s="2" customFormat="1" ht="16.5" customHeight="1">
      <c r="A943" s="40"/>
      <c r="B943" s="41"/>
      <c r="C943" s="206" t="s">
        <v>1117</v>
      </c>
      <c r="D943" s="206" t="s">
        <v>150</v>
      </c>
      <c r="E943" s="207" t="s">
        <v>1118</v>
      </c>
      <c r="F943" s="208" t="s">
        <v>1119</v>
      </c>
      <c r="G943" s="209" t="s">
        <v>187</v>
      </c>
      <c r="H943" s="210">
        <v>2.5</v>
      </c>
      <c r="I943" s="211"/>
      <c r="J943" s="212">
        <f>ROUND(I943*H943,2)</f>
        <v>0</v>
      </c>
      <c r="K943" s="208" t="s">
        <v>154</v>
      </c>
      <c r="L943" s="46"/>
      <c r="M943" s="213" t="s">
        <v>19</v>
      </c>
      <c r="N943" s="214" t="s">
        <v>43</v>
      </c>
      <c r="O943" s="86"/>
      <c r="P943" s="215">
        <f>O943*H943</f>
        <v>0</v>
      </c>
      <c r="Q943" s="215">
        <v>0</v>
      </c>
      <c r="R943" s="215">
        <f>Q943*H943</f>
        <v>0</v>
      </c>
      <c r="S943" s="215">
        <v>2.6</v>
      </c>
      <c r="T943" s="216">
        <f>S943*H943</f>
        <v>6.5</v>
      </c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R943" s="217" t="s">
        <v>155</v>
      </c>
      <c r="AT943" s="217" t="s">
        <v>150</v>
      </c>
      <c r="AU943" s="217" t="s">
        <v>82</v>
      </c>
      <c r="AY943" s="19" t="s">
        <v>148</v>
      </c>
      <c r="BE943" s="218">
        <f>IF(N943="základní",J943,0)</f>
        <v>0</v>
      </c>
      <c r="BF943" s="218">
        <f>IF(N943="snížená",J943,0)</f>
        <v>0</v>
      </c>
      <c r="BG943" s="218">
        <f>IF(N943="zákl. přenesená",J943,0)</f>
        <v>0</v>
      </c>
      <c r="BH943" s="218">
        <f>IF(N943="sníž. přenesená",J943,0)</f>
        <v>0</v>
      </c>
      <c r="BI943" s="218">
        <f>IF(N943="nulová",J943,0)</f>
        <v>0</v>
      </c>
      <c r="BJ943" s="19" t="s">
        <v>80</v>
      </c>
      <c r="BK943" s="218">
        <f>ROUND(I943*H943,2)</f>
        <v>0</v>
      </c>
      <c r="BL943" s="19" t="s">
        <v>155</v>
      </c>
      <c r="BM943" s="217" t="s">
        <v>1120</v>
      </c>
    </row>
    <row r="944" spans="1:47" s="2" customFormat="1" ht="12">
      <c r="A944" s="40"/>
      <c r="B944" s="41"/>
      <c r="C944" s="42"/>
      <c r="D944" s="219" t="s">
        <v>157</v>
      </c>
      <c r="E944" s="42"/>
      <c r="F944" s="220" t="s">
        <v>1121</v>
      </c>
      <c r="G944" s="42"/>
      <c r="H944" s="42"/>
      <c r="I944" s="221"/>
      <c r="J944" s="42"/>
      <c r="K944" s="42"/>
      <c r="L944" s="46"/>
      <c r="M944" s="222"/>
      <c r="N944" s="223"/>
      <c r="O944" s="86"/>
      <c r="P944" s="86"/>
      <c r="Q944" s="86"/>
      <c r="R944" s="86"/>
      <c r="S944" s="86"/>
      <c r="T944" s="87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T944" s="19" t="s">
        <v>157</v>
      </c>
      <c r="AU944" s="19" t="s">
        <v>82</v>
      </c>
    </row>
    <row r="945" spans="1:51" s="14" customFormat="1" ht="12">
      <c r="A945" s="14"/>
      <c r="B945" s="235"/>
      <c r="C945" s="236"/>
      <c r="D945" s="226" t="s">
        <v>168</v>
      </c>
      <c r="E945" s="237" t="s">
        <v>19</v>
      </c>
      <c r="F945" s="238" t="s">
        <v>1122</v>
      </c>
      <c r="G945" s="236"/>
      <c r="H945" s="239">
        <v>2.5</v>
      </c>
      <c r="I945" s="240"/>
      <c r="J945" s="236"/>
      <c r="K945" s="236"/>
      <c r="L945" s="241"/>
      <c r="M945" s="242"/>
      <c r="N945" s="243"/>
      <c r="O945" s="243"/>
      <c r="P945" s="243"/>
      <c r="Q945" s="243"/>
      <c r="R945" s="243"/>
      <c r="S945" s="243"/>
      <c r="T945" s="24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45" t="s">
        <v>168</v>
      </c>
      <c r="AU945" s="245" t="s">
        <v>82</v>
      </c>
      <c r="AV945" s="14" t="s">
        <v>82</v>
      </c>
      <c r="AW945" s="14" t="s">
        <v>34</v>
      </c>
      <c r="AX945" s="14" t="s">
        <v>80</v>
      </c>
      <c r="AY945" s="245" t="s">
        <v>148</v>
      </c>
    </row>
    <row r="946" spans="1:65" s="2" customFormat="1" ht="24.15" customHeight="1">
      <c r="A946" s="40"/>
      <c r="B946" s="41"/>
      <c r="C946" s="206" t="s">
        <v>1123</v>
      </c>
      <c r="D946" s="206" t="s">
        <v>150</v>
      </c>
      <c r="E946" s="207" t="s">
        <v>1124</v>
      </c>
      <c r="F946" s="208" t="s">
        <v>1125</v>
      </c>
      <c r="G946" s="209" t="s">
        <v>166</v>
      </c>
      <c r="H946" s="210">
        <v>1.884</v>
      </c>
      <c r="I946" s="211"/>
      <c r="J946" s="212">
        <f>ROUND(I946*H946,2)</f>
        <v>0</v>
      </c>
      <c r="K946" s="208" t="s">
        <v>154</v>
      </c>
      <c r="L946" s="46"/>
      <c r="M946" s="213" t="s">
        <v>19</v>
      </c>
      <c r="N946" s="214" t="s">
        <v>43</v>
      </c>
      <c r="O946" s="86"/>
      <c r="P946" s="215">
        <f>O946*H946</f>
        <v>0</v>
      </c>
      <c r="Q946" s="215">
        <v>0</v>
      </c>
      <c r="R946" s="215">
        <f>Q946*H946</f>
        <v>0</v>
      </c>
      <c r="S946" s="215">
        <v>0.075</v>
      </c>
      <c r="T946" s="216">
        <f>S946*H946</f>
        <v>0.14129999999999998</v>
      </c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R946" s="217" t="s">
        <v>155</v>
      </c>
      <c r="AT946" s="217" t="s">
        <v>150</v>
      </c>
      <c r="AU946" s="217" t="s">
        <v>82</v>
      </c>
      <c r="AY946" s="19" t="s">
        <v>148</v>
      </c>
      <c r="BE946" s="218">
        <f>IF(N946="základní",J946,0)</f>
        <v>0</v>
      </c>
      <c r="BF946" s="218">
        <f>IF(N946="snížená",J946,0)</f>
        <v>0</v>
      </c>
      <c r="BG946" s="218">
        <f>IF(N946="zákl. přenesená",J946,0)</f>
        <v>0</v>
      </c>
      <c r="BH946" s="218">
        <f>IF(N946="sníž. přenesená",J946,0)</f>
        <v>0</v>
      </c>
      <c r="BI946" s="218">
        <f>IF(N946="nulová",J946,0)</f>
        <v>0</v>
      </c>
      <c r="BJ946" s="19" t="s">
        <v>80</v>
      </c>
      <c r="BK946" s="218">
        <f>ROUND(I946*H946,2)</f>
        <v>0</v>
      </c>
      <c r="BL946" s="19" t="s">
        <v>155</v>
      </c>
      <c r="BM946" s="217" t="s">
        <v>1126</v>
      </c>
    </row>
    <row r="947" spans="1:47" s="2" customFormat="1" ht="12">
      <c r="A947" s="40"/>
      <c r="B947" s="41"/>
      <c r="C947" s="42"/>
      <c r="D947" s="219" t="s">
        <v>157</v>
      </c>
      <c r="E947" s="42"/>
      <c r="F947" s="220" t="s">
        <v>1127</v>
      </c>
      <c r="G947" s="42"/>
      <c r="H947" s="42"/>
      <c r="I947" s="221"/>
      <c r="J947" s="42"/>
      <c r="K947" s="42"/>
      <c r="L947" s="46"/>
      <c r="M947" s="222"/>
      <c r="N947" s="223"/>
      <c r="O947" s="86"/>
      <c r="P947" s="86"/>
      <c r="Q947" s="86"/>
      <c r="R947" s="86"/>
      <c r="S947" s="86"/>
      <c r="T947" s="87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T947" s="19" t="s">
        <v>157</v>
      </c>
      <c r="AU947" s="19" t="s">
        <v>82</v>
      </c>
    </row>
    <row r="948" spans="1:51" s="13" customFormat="1" ht="12">
      <c r="A948" s="13"/>
      <c r="B948" s="224"/>
      <c r="C948" s="225"/>
      <c r="D948" s="226" t="s">
        <v>168</v>
      </c>
      <c r="E948" s="227" t="s">
        <v>19</v>
      </c>
      <c r="F948" s="228" t="s">
        <v>1106</v>
      </c>
      <c r="G948" s="225"/>
      <c r="H948" s="227" t="s">
        <v>19</v>
      </c>
      <c r="I948" s="229"/>
      <c r="J948" s="225"/>
      <c r="K948" s="225"/>
      <c r="L948" s="230"/>
      <c r="M948" s="231"/>
      <c r="N948" s="232"/>
      <c r="O948" s="232"/>
      <c r="P948" s="232"/>
      <c r="Q948" s="232"/>
      <c r="R948" s="232"/>
      <c r="S948" s="232"/>
      <c r="T948" s="23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34" t="s">
        <v>168</v>
      </c>
      <c r="AU948" s="234" t="s">
        <v>82</v>
      </c>
      <c r="AV948" s="13" t="s">
        <v>80</v>
      </c>
      <c r="AW948" s="13" t="s">
        <v>34</v>
      </c>
      <c r="AX948" s="13" t="s">
        <v>72</v>
      </c>
      <c r="AY948" s="234" t="s">
        <v>148</v>
      </c>
    </row>
    <row r="949" spans="1:51" s="14" customFormat="1" ht="12">
      <c r="A949" s="14"/>
      <c r="B949" s="235"/>
      <c r="C949" s="236"/>
      <c r="D949" s="226" t="s">
        <v>168</v>
      </c>
      <c r="E949" s="237" t="s">
        <v>19</v>
      </c>
      <c r="F949" s="238" t="s">
        <v>1128</v>
      </c>
      <c r="G949" s="236"/>
      <c r="H949" s="239">
        <v>0.235</v>
      </c>
      <c r="I949" s="240"/>
      <c r="J949" s="236"/>
      <c r="K949" s="236"/>
      <c r="L949" s="241"/>
      <c r="M949" s="242"/>
      <c r="N949" s="243"/>
      <c r="O949" s="243"/>
      <c r="P949" s="243"/>
      <c r="Q949" s="243"/>
      <c r="R949" s="243"/>
      <c r="S949" s="243"/>
      <c r="T949" s="24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45" t="s">
        <v>168</v>
      </c>
      <c r="AU949" s="245" t="s">
        <v>82</v>
      </c>
      <c r="AV949" s="14" t="s">
        <v>82</v>
      </c>
      <c r="AW949" s="14" t="s">
        <v>34</v>
      </c>
      <c r="AX949" s="14" t="s">
        <v>72</v>
      </c>
      <c r="AY949" s="245" t="s">
        <v>148</v>
      </c>
    </row>
    <row r="950" spans="1:51" s="14" customFormat="1" ht="12">
      <c r="A950" s="14"/>
      <c r="B950" s="235"/>
      <c r="C950" s="236"/>
      <c r="D950" s="226" t="s">
        <v>168</v>
      </c>
      <c r="E950" s="237" t="s">
        <v>19</v>
      </c>
      <c r="F950" s="238" t="s">
        <v>1129</v>
      </c>
      <c r="G950" s="236"/>
      <c r="H950" s="239">
        <v>1.362</v>
      </c>
      <c r="I950" s="240"/>
      <c r="J950" s="236"/>
      <c r="K950" s="236"/>
      <c r="L950" s="241"/>
      <c r="M950" s="242"/>
      <c r="N950" s="243"/>
      <c r="O950" s="243"/>
      <c r="P950" s="243"/>
      <c r="Q950" s="243"/>
      <c r="R950" s="243"/>
      <c r="S950" s="243"/>
      <c r="T950" s="24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45" t="s">
        <v>168</v>
      </c>
      <c r="AU950" s="245" t="s">
        <v>82</v>
      </c>
      <c r="AV950" s="14" t="s">
        <v>82</v>
      </c>
      <c r="AW950" s="14" t="s">
        <v>34</v>
      </c>
      <c r="AX950" s="14" t="s">
        <v>72</v>
      </c>
      <c r="AY950" s="245" t="s">
        <v>148</v>
      </c>
    </row>
    <row r="951" spans="1:51" s="16" customFormat="1" ht="12">
      <c r="A951" s="16"/>
      <c r="B951" s="257"/>
      <c r="C951" s="258"/>
      <c r="D951" s="226" t="s">
        <v>168</v>
      </c>
      <c r="E951" s="259" t="s">
        <v>19</v>
      </c>
      <c r="F951" s="260" t="s">
        <v>256</v>
      </c>
      <c r="G951" s="258"/>
      <c r="H951" s="261">
        <v>1.597</v>
      </c>
      <c r="I951" s="262"/>
      <c r="J951" s="258"/>
      <c r="K951" s="258"/>
      <c r="L951" s="263"/>
      <c r="M951" s="264"/>
      <c r="N951" s="265"/>
      <c r="O951" s="265"/>
      <c r="P951" s="265"/>
      <c r="Q951" s="265"/>
      <c r="R951" s="265"/>
      <c r="S951" s="265"/>
      <c r="T951" s="26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T951" s="267" t="s">
        <v>168</v>
      </c>
      <c r="AU951" s="267" t="s">
        <v>82</v>
      </c>
      <c r="AV951" s="16" t="s">
        <v>163</v>
      </c>
      <c r="AW951" s="16" t="s">
        <v>34</v>
      </c>
      <c r="AX951" s="16" t="s">
        <v>72</v>
      </c>
      <c r="AY951" s="267" t="s">
        <v>148</v>
      </c>
    </row>
    <row r="952" spans="1:51" s="13" customFormat="1" ht="12">
      <c r="A952" s="13"/>
      <c r="B952" s="224"/>
      <c r="C952" s="225"/>
      <c r="D952" s="226" t="s">
        <v>168</v>
      </c>
      <c r="E952" s="227" t="s">
        <v>19</v>
      </c>
      <c r="F952" s="228" t="s">
        <v>1130</v>
      </c>
      <c r="G952" s="225"/>
      <c r="H952" s="227" t="s">
        <v>19</v>
      </c>
      <c r="I952" s="229"/>
      <c r="J952" s="225"/>
      <c r="K952" s="225"/>
      <c r="L952" s="230"/>
      <c r="M952" s="231"/>
      <c r="N952" s="232"/>
      <c r="O952" s="232"/>
      <c r="P952" s="232"/>
      <c r="Q952" s="232"/>
      <c r="R952" s="232"/>
      <c r="S952" s="232"/>
      <c r="T952" s="23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34" t="s">
        <v>168</v>
      </c>
      <c r="AU952" s="234" t="s">
        <v>82</v>
      </c>
      <c r="AV952" s="13" t="s">
        <v>80</v>
      </c>
      <c r="AW952" s="13" t="s">
        <v>34</v>
      </c>
      <c r="AX952" s="13" t="s">
        <v>72</v>
      </c>
      <c r="AY952" s="234" t="s">
        <v>148</v>
      </c>
    </row>
    <row r="953" spans="1:51" s="14" customFormat="1" ht="12">
      <c r="A953" s="14"/>
      <c r="B953" s="235"/>
      <c r="C953" s="236"/>
      <c r="D953" s="226" t="s">
        <v>168</v>
      </c>
      <c r="E953" s="237" t="s">
        <v>19</v>
      </c>
      <c r="F953" s="238" t="s">
        <v>1131</v>
      </c>
      <c r="G953" s="236"/>
      <c r="H953" s="239">
        <v>0.287</v>
      </c>
      <c r="I953" s="240"/>
      <c r="J953" s="236"/>
      <c r="K953" s="236"/>
      <c r="L953" s="241"/>
      <c r="M953" s="242"/>
      <c r="N953" s="243"/>
      <c r="O953" s="243"/>
      <c r="P953" s="243"/>
      <c r="Q953" s="243"/>
      <c r="R953" s="243"/>
      <c r="S953" s="243"/>
      <c r="T953" s="24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45" t="s">
        <v>168</v>
      </c>
      <c r="AU953" s="245" t="s">
        <v>82</v>
      </c>
      <c r="AV953" s="14" t="s">
        <v>82</v>
      </c>
      <c r="AW953" s="14" t="s">
        <v>34</v>
      </c>
      <c r="AX953" s="14" t="s">
        <v>72</v>
      </c>
      <c r="AY953" s="245" t="s">
        <v>148</v>
      </c>
    </row>
    <row r="954" spans="1:51" s="16" customFormat="1" ht="12">
      <c r="A954" s="16"/>
      <c r="B954" s="257"/>
      <c r="C954" s="258"/>
      <c r="D954" s="226" t="s">
        <v>168</v>
      </c>
      <c r="E954" s="259" t="s">
        <v>19</v>
      </c>
      <c r="F954" s="260" t="s">
        <v>256</v>
      </c>
      <c r="G954" s="258"/>
      <c r="H954" s="261">
        <v>0.287</v>
      </c>
      <c r="I954" s="262"/>
      <c r="J954" s="258"/>
      <c r="K954" s="258"/>
      <c r="L954" s="263"/>
      <c r="M954" s="264"/>
      <c r="N954" s="265"/>
      <c r="O954" s="265"/>
      <c r="P954" s="265"/>
      <c r="Q954" s="265"/>
      <c r="R954" s="265"/>
      <c r="S954" s="265"/>
      <c r="T954" s="26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T954" s="267" t="s">
        <v>168</v>
      </c>
      <c r="AU954" s="267" t="s">
        <v>82</v>
      </c>
      <c r="AV954" s="16" t="s">
        <v>163</v>
      </c>
      <c r="AW954" s="16" t="s">
        <v>34</v>
      </c>
      <c r="AX954" s="16" t="s">
        <v>72</v>
      </c>
      <c r="AY954" s="267" t="s">
        <v>148</v>
      </c>
    </row>
    <row r="955" spans="1:51" s="15" customFormat="1" ht="12">
      <c r="A955" s="15"/>
      <c r="B955" s="246"/>
      <c r="C955" s="247"/>
      <c r="D955" s="226" t="s">
        <v>168</v>
      </c>
      <c r="E955" s="248" t="s">
        <v>19</v>
      </c>
      <c r="F955" s="249" t="s">
        <v>178</v>
      </c>
      <c r="G955" s="247"/>
      <c r="H955" s="250">
        <v>1.884</v>
      </c>
      <c r="I955" s="251"/>
      <c r="J955" s="247"/>
      <c r="K955" s="247"/>
      <c r="L955" s="252"/>
      <c r="M955" s="253"/>
      <c r="N955" s="254"/>
      <c r="O955" s="254"/>
      <c r="P955" s="254"/>
      <c r="Q955" s="254"/>
      <c r="R955" s="254"/>
      <c r="S955" s="254"/>
      <c r="T955" s="25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T955" s="256" t="s">
        <v>168</v>
      </c>
      <c r="AU955" s="256" t="s">
        <v>82</v>
      </c>
      <c r="AV955" s="15" t="s">
        <v>155</v>
      </c>
      <c r="AW955" s="15" t="s">
        <v>34</v>
      </c>
      <c r="AX955" s="15" t="s">
        <v>80</v>
      </c>
      <c r="AY955" s="256" t="s">
        <v>148</v>
      </c>
    </row>
    <row r="956" spans="1:65" s="2" customFormat="1" ht="24.15" customHeight="1">
      <c r="A956" s="40"/>
      <c r="B956" s="41"/>
      <c r="C956" s="206" t="s">
        <v>1132</v>
      </c>
      <c r="D956" s="206" t="s">
        <v>150</v>
      </c>
      <c r="E956" s="207" t="s">
        <v>1133</v>
      </c>
      <c r="F956" s="208" t="s">
        <v>1134</v>
      </c>
      <c r="G956" s="209" t="s">
        <v>166</v>
      </c>
      <c r="H956" s="210">
        <v>5.181</v>
      </c>
      <c r="I956" s="211"/>
      <c r="J956" s="212">
        <f>ROUND(I956*H956,2)</f>
        <v>0</v>
      </c>
      <c r="K956" s="208" t="s">
        <v>154</v>
      </c>
      <c r="L956" s="46"/>
      <c r="M956" s="213" t="s">
        <v>19</v>
      </c>
      <c r="N956" s="214" t="s">
        <v>43</v>
      </c>
      <c r="O956" s="86"/>
      <c r="P956" s="215">
        <f>O956*H956</f>
        <v>0</v>
      </c>
      <c r="Q956" s="215">
        <v>0</v>
      </c>
      <c r="R956" s="215">
        <f>Q956*H956</f>
        <v>0</v>
      </c>
      <c r="S956" s="215">
        <v>0.054</v>
      </c>
      <c r="T956" s="216">
        <f>S956*H956</f>
        <v>0.279774</v>
      </c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R956" s="217" t="s">
        <v>155</v>
      </c>
      <c r="AT956" s="217" t="s">
        <v>150</v>
      </c>
      <c r="AU956" s="217" t="s">
        <v>82</v>
      </c>
      <c r="AY956" s="19" t="s">
        <v>148</v>
      </c>
      <c r="BE956" s="218">
        <f>IF(N956="základní",J956,0)</f>
        <v>0</v>
      </c>
      <c r="BF956" s="218">
        <f>IF(N956="snížená",J956,0)</f>
        <v>0</v>
      </c>
      <c r="BG956" s="218">
        <f>IF(N956="zákl. přenesená",J956,0)</f>
        <v>0</v>
      </c>
      <c r="BH956" s="218">
        <f>IF(N956="sníž. přenesená",J956,0)</f>
        <v>0</v>
      </c>
      <c r="BI956" s="218">
        <f>IF(N956="nulová",J956,0)</f>
        <v>0</v>
      </c>
      <c r="BJ956" s="19" t="s">
        <v>80</v>
      </c>
      <c r="BK956" s="218">
        <f>ROUND(I956*H956,2)</f>
        <v>0</v>
      </c>
      <c r="BL956" s="19" t="s">
        <v>155</v>
      </c>
      <c r="BM956" s="217" t="s">
        <v>1135</v>
      </c>
    </row>
    <row r="957" spans="1:47" s="2" customFormat="1" ht="12">
      <c r="A957" s="40"/>
      <c r="B957" s="41"/>
      <c r="C957" s="42"/>
      <c r="D957" s="219" t="s">
        <v>157</v>
      </c>
      <c r="E957" s="42"/>
      <c r="F957" s="220" t="s">
        <v>1136</v>
      </c>
      <c r="G957" s="42"/>
      <c r="H957" s="42"/>
      <c r="I957" s="221"/>
      <c r="J957" s="42"/>
      <c r="K957" s="42"/>
      <c r="L957" s="46"/>
      <c r="M957" s="222"/>
      <c r="N957" s="223"/>
      <c r="O957" s="86"/>
      <c r="P957" s="86"/>
      <c r="Q957" s="86"/>
      <c r="R957" s="86"/>
      <c r="S957" s="86"/>
      <c r="T957" s="87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T957" s="19" t="s">
        <v>157</v>
      </c>
      <c r="AU957" s="19" t="s">
        <v>82</v>
      </c>
    </row>
    <row r="958" spans="1:51" s="14" customFormat="1" ht="12">
      <c r="A958" s="14"/>
      <c r="B958" s="235"/>
      <c r="C958" s="236"/>
      <c r="D958" s="226" t="s">
        <v>168</v>
      </c>
      <c r="E958" s="237" t="s">
        <v>19</v>
      </c>
      <c r="F958" s="238" t="s">
        <v>1137</v>
      </c>
      <c r="G958" s="236"/>
      <c r="H958" s="239">
        <v>5.181</v>
      </c>
      <c r="I958" s="240"/>
      <c r="J958" s="236"/>
      <c r="K958" s="236"/>
      <c r="L958" s="241"/>
      <c r="M958" s="242"/>
      <c r="N958" s="243"/>
      <c r="O958" s="243"/>
      <c r="P958" s="243"/>
      <c r="Q958" s="243"/>
      <c r="R958" s="243"/>
      <c r="S958" s="243"/>
      <c r="T958" s="24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45" t="s">
        <v>168</v>
      </c>
      <c r="AU958" s="245" t="s">
        <v>82</v>
      </c>
      <c r="AV958" s="14" t="s">
        <v>82</v>
      </c>
      <c r="AW958" s="14" t="s">
        <v>34</v>
      </c>
      <c r="AX958" s="14" t="s">
        <v>80</v>
      </c>
      <c r="AY958" s="245" t="s">
        <v>148</v>
      </c>
    </row>
    <row r="959" spans="1:65" s="2" customFormat="1" ht="24.15" customHeight="1">
      <c r="A959" s="40"/>
      <c r="B959" s="41"/>
      <c r="C959" s="206" t="s">
        <v>1138</v>
      </c>
      <c r="D959" s="206" t="s">
        <v>150</v>
      </c>
      <c r="E959" s="207" t="s">
        <v>1139</v>
      </c>
      <c r="F959" s="208" t="s">
        <v>1140</v>
      </c>
      <c r="G959" s="209" t="s">
        <v>166</v>
      </c>
      <c r="H959" s="210">
        <v>9.377</v>
      </c>
      <c r="I959" s="211"/>
      <c r="J959" s="212">
        <f>ROUND(I959*H959,2)</f>
        <v>0</v>
      </c>
      <c r="K959" s="208" t="s">
        <v>154</v>
      </c>
      <c r="L959" s="46"/>
      <c r="M959" s="213" t="s">
        <v>19</v>
      </c>
      <c r="N959" s="214" t="s">
        <v>43</v>
      </c>
      <c r="O959" s="86"/>
      <c r="P959" s="215">
        <f>O959*H959</f>
        <v>0</v>
      </c>
      <c r="Q959" s="215">
        <v>0</v>
      </c>
      <c r="R959" s="215">
        <f>Q959*H959</f>
        <v>0</v>
      </c>
      <c r="S959" s="215">
        <v>0.088</v>
      </c>
      <c r="T959" s="216">
        <f>S959*H959</f>
        <v>0.825176</v>
      </c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R959" s="217" t="s">
        <v>155</v>
      </c>
      <c r="AT959" s="217" t="s">
        <v>150</v>
      </c>
      <c r="AU959" s="217" t="s">
        <v>82</v>
      </c>
      <c r="AY959" s="19" t="s">
        <v>148</v>
      </c>
      <c r="BE959" s="218">
        <f>IF(N959="základní",J959,0)</f>
        <v>0</v>
      </c>
      <c r="BF959" s="218">
        <f>IF(N959="snížená",J959,0)</f>
        <v>0</v>
      </c>
      <c r="BG959" s="218">
        <f>IF(N959="zákl. přenesená",J959,0)</f>
        <v>0</v>
      </c>
      <c r="BH959" s="218">
        <f>IF(N959="sníž. přenesená",J959,0)</f>
        <v>0</v>
      </c>
      <c r="BI959" s="218">
        <f>IF(N959="nulová",J959,0)</f>
        <v>0</v>
      </c>
      <c r="BJ959" s="19" t="s">
        <v>80</v>
      </c>
      <c r="BK959" s="218">
        <f>ROUND(I959*H959,2)</f>
        <v>0</v>
      </c>
      <c r="BL959" s="19" t="s">
        <v>155</v>
      </c>
      <c r="BM959" s="217" t="s">
        <v>1141</v>
      </c>
    </row>
    <row r="960" spans="1:47" s="2" customFormat="1" ht="12">
      <c r="A960" s="40"/>
      <c r="B960" s="41"/>
      <c r="C960" s="42"/>
      <c r="D960" s="219" t="s">
        <v>157</v>
      </c>
      <c r="E960" s="42"/>
      <c r="F960" s="220" t="s">
        <v>1142</v>
      </c>
      <c r="G960" s="42"/>
      <c r="H960" s="42"/>
      <c r="I960" s="221"/>
      <c r="J960" s="42"/>
      <c r="K960" s="42"/>
      <c r="L960" s="46"/>
      <c r="M960" s="222"/>
      <c r="N960" s="223"/>
      <c r="O960" s="86"/>
      <c r="P960" s="86"/>
      <c r="Q960" s="86"/>
      <c r="R960" s="86"/>
      <c r="S960" s="86"/>
      <c r="T960" s="87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T960" s="19" t="s">
        <v>157</v>
      </c>
      <c r="AU960" s="19" t="s">
        <v>82</v>
      </c>
    </row>
    <row r="961" spans="1:51" s="14" customFormat="1" ht="12">
      <c r="A961" s="14"/>
      <c r="B961" s="235"/>
      <c r="C961" s="236"/>
      <c r="D961" s="226" t="s">
        <v>168</v>
      </c>
      <c r="E961" s="237" t="s">
        <v>19</v>
      </c>
      <c r="F961" s="238" t="s">
        <v>1143</v>
      </c>
      <c r="G961" s="236"/>
      <c r="H961" s="239">
        <v>9.377</v>
      </c>
      <c r="I961" s="240"/>
      <c r="J961" s="236"/>
      <c r="K961" s="236"/>
      <c r="L961" s="241"/>
      <c r="M961" s="242"/>
      <c r="N961" s="243"/>
      <c r="O961" s="243"/>
      <c r="P961" s="243"/>
      <c r="Q961" s="243"/>
      <c r="R961" s="243"/>
      <c r="S961" s="243"/>
      <c r="T961" s="24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45" t="s">
        <v>168</v>
      </c>
      <c r="AU961" s="245" t="s">
        <v>82</v>
      </c>
      <c r="AV961" s="14" t="s">
        <v>82</v>
      </c>
      <c r="AW961" s="14" t="s">
        <v>34</v>
      </c>
      <c r="AX961" s="14" t="s">
        <v>80</v>
      </c>
      <c r="AY961" s="245" t="s">
        <v>148</v>
      </c>
    </row>
    <row r="962" spans="1:65" s="2" customFormat="1" ht="24.15" customHeight="1">
      <c r="A962" s="40"/>
      <c r="B962" s="41"/>
      <c r="C962" s="206" t="s">
        <v>1144</v>
      </c>
      <c r="D962" s="206" t="s">
        <v>150</v>
      </c>
      <c r="E962" s="207" t="s">
        <v>1145</v>
      </c>
      <c r="F962" s="208" t="s">
        <v>1146</v>
      </c>
      <c r="G962" s="209" t="s">
        <v>166</v>
      </c>
      <c r="H962" s="210">
        <v>9.409</v>
      </c>
      <c r="I962" s="211"/>
      <c r="J962" s="212">
        <f>ROUND(I962*H962,2)</f>
        <v>0</v>
      </c>
      <c r="K962" s="208" t="s">
        <v>154</v>
      </c>
      <c r="L962" s="46"/>
      <c r="M962" s="213" t="s">
        <v>19</v>
      </c>
      <c r="N962" s="214" t="s">
        <v>43</v>
      </c>
      <c r="O962" s="86"/>
      <c r="P962" s="215">
        <f>O962*H962</f>
        <v>0</v>
      </c>
      <c r="Q962" s="215">
        <v>0</v>
      </c>
      <c r="R962" s="215">
        <f>Q962*H962</f>
        <v>0</v>
      </c>
      <c r="S962" s="215">
        <v>0.067</v>
      </c>
      <c r="T962" s="216">
        <f>S962*H962</f>
        <v>0.630403</v>
      </c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R962" s="217" t="s">
        <v>155</v>
      </c>
      <c r="AT962" s="217" t="s">
        <v>150</v>
      </c>
      <c r="AU962" s="217" t="s">
        <v>82</v>
      </c>
      <c r="AY962" s="19" t="s">
        <v>148</v>
      </c>
      <c r="BE962" s="218">
        <f>IF(N962="základní",J962,0)</f>
        <v>0</v>
      </c>
      <c r="BF962" s="218">
        <f>IF(N962="snížená",J962,0)</f>
        <v>0</v>
      </c>
      <c r="BG962" s="218">
        <f>IF(N962="zákl. přenesená",J962,0)</f>
        <v>0</v>
      </c>
      <c r="BH962" s="218">
        <f>IF(N962="sníž. přenesená",J962,0)</f>
        <v>0</v>
      </c>
      <c r="BI962" s="218">
        <f>IF(N962="nulová",J962,0)</f>
        <v>0</v>
      </c>
      <c r="BJ962" s="19" t="s">
        <v>80</v>
      </c>
      <c r="BK962" s="218">
        <f>ROUND(I962*H962,2)</f>
        <v>0</v>
      </c>
      <c r="BL962" s="19" t="s">
        <v>155</v>
      </c>
      <c r="BM962" s="217" t="s">
        <v>1147</v>
      </c>
    </row>
    <row r="963" spans="1:47" s="2" customFormat="1" ht="12">
      <c r="A963" s="40"/>
      <c r="B963" s="41"/>
      <c r="C963" s="42"/>
      <c r="D963" s="219" t="s">
        <v>157</v>
      </c>
      <c r="E963" s="42"/>
      <c r="F963" s="220" t="s">
        <v>1148</v>
      </c>
      <c r="G963" s="42"/>
      <c r="H963" s="42"/>
      <c r="I963" s="221"/>
      <c r="J963" s="42"/>
      <c r="K963" s="42"/>
      <c r="L963" s="46"/>
      <c r="M963" s="222"/>
      <c r="N963" s="223"/>
      <c r="O963" s="86"/>
      <c r="P963" s="86"/>
      <c r="Q963" s="86"/>
      <c r="R963" s="86"/>
      <c r="S963" s="86"/>
      <c r="T963" s="87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T963" s="19" t="s">
        <v>157</v>
      </c>
      <c r="AU963" s="19" t="s">
        <v>82</v>
      </c>
    </row>
    <row r="964" spans="1:51" s="13" customFormat="1" ht="12">
      <c r="A964" s="13"/>
      <c r="B964" s="224"/>
      <c r="C964" s="225"/>
      <c r="D964" s="226" t="s">
        <v>168</v>
      </c>
      <c r="E964" s="227" t="s">
        <v>19</v>
      </c>
      <c r="F964" s="228" t="s">
        <v>1106</v>
      </c>
      <c r="G964" s="225"/>
      <c r="H964" s="227" t="s">
        <v>19</v>
      </c>
      <c r="I964" s="229"/>
      <c r="J964" s="225"/>
      <c r="K964" s="225"/>
      <c r="L964" s="230"/>
      <c r="M964" s="231"/>
      <c r="N964" s="232"/>
      <c r="O964" s="232"/>
      <c r="P964" s="232"/>
      <c r="Q964" s="232"/>
      <c r="R964" s="232"/>
      <c r="S964" s="232"/>
      <c r="T964" s="23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34" t="s">
        <v>168</v>
      </c>
      <c r="AU964" s="234" t="s">
        <v>82</v>
      </c>
      <c r="AV964" s="13" t="s">
        <v>80</v>
      </c>
      <c r="AW964" s="13" t="s">
        <v>34</v>
      </c>
      <c r="AX964" s="13" t="s">
        <v>72</v>
      </c>
      <c r="AY964" s="234" t="s">
        <v>148</v>
      </c>
    </row>
    <row r="965" spans="1:51" s="14" customFormat="1" ht="12">
      <c r="A965" s="14"/>
      <c r="B965" s="235"/>
      <c r="C965" s="236"/>
      <c r="D965" s="226" t="s">
        <v>168</v>
      </c>
      <c r="E965" s="237" t="s">
        <v>19</v>
      </c>
      <c r="F965" s="238" t="s">
        <v>1149</v>
      </c>
      <c r="G965" s="236"/>
      <c r="H965" s="239">
        <v>5.431</v>
      </c>
      <c r="I965" s="240"/>
      <c r="J965" s="236"/>
      <c r="K965" s="236"/>
      <c r="L965" s="241"/>
      <c r="M965" s="242"/>
      <c r="N965" s="243"/>
      <c r="O965" s="243"/>
      <c r="P965" s="243"/>
      <c r="Q965" s="243"/>
      <c r="R965" s="243"/>
      <c r="S965" s="243"/>
      <c r="T965" s="24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45" t="s">
        <v>168</v>
      </c>
      <c r="AU965" s="245" t="s">
        <v>82</v>
      </c>
      <c r="AV965" s="14" t="s">
        <v>82</v>
      </c>
      <c r="AW965" s="14" t="s">
        <v>34</v>
      </c>
      <c r="AX965" s="14" t="s">
        <v>72</v>
      </c>
      <c r="AY965" s="245" t="s">
        <v>148</v>
      </c>
    </row>
    <row r="966" spans="1:51" s="14" customFormat="1" ht="12">
      <c r="A966" s="14"/>
      <c r="B966" s="235"/>
      <c r="C966" s="236"/>
      <c r="D966" s="226" t="s">
        <v>168</v>
      </c>
      <c r="E966" s="237" t="s">
        <v>19</v>
      </c>
      <c r="F966" s="238" t="s">
        <v>1150</v>
      </c>
      <c r="G966" s="236"/>
      <c r="H966" s="239">
        <v>3.978</v>
      </c>
      <c r="I966" s="240"/>
      <c r="J966" s="236"/>
      <c r="K966" s="236"/>
      <c r="L966" s="241"/>
      <c r="M966" s="242"/>
      <c r="N966" s="243"/>
      <c r="O966" s="243"/>
      <c r="P966" s="243"/>
      <c r="Q966" s="243"/>
      <c r="R966" s="243"/>
      <c r="S966" s="243"/>
      <c r="T966" s="24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45" t="s">
        <v>168</v>
      </c>
      <c r="AU966" s="245" t="s">
        <v>82</v>
      </c>
      <c r="AV966" s="14" t="s">
        <v>82</v>
      </c>
      <c r="AW966" s="14" t="s">
        <v>34</v>
      </c>
      <c r="AX966" s="14" t="s">
        <v>72</v>
      </c>
      <c r="AY966" s="245" t="s">
        <v>148</v>
      </c>
    </row>
    <row r="967" spans="1:51" s="15" customFormat="1" ht="12">
      <c r="A967" s="15"/>
      <c r="B967" s="246"/>
      <c r="C967" s="247"/>
      <c r="D967" s="226" t="s">
        <v>168</v>
      </c>
      <c r="E967" s="248" t="s">
        <v>19</v>
      </c>
      <c r="F967" s="249" t="s">
        <v>178</v>
      </c>
      <c r="G967" s="247"/>
      <c r="H967" s="250">
        <v>9.409</v>
      </c>
      <c r="I967" s="251"/>
      <c r="J967" s="247"/>
      <c r="K967" s="247"/>
      <c r="L967" s="252"/>
      <c r="M967" s="253"/>
      <c r="N967" s="254"/>
      <c r="O967" s="254"/>
      <c r="P967" s="254"/>
      <c r="Q967" s="254"/>
      <c r="R967" s="254"/>
      <c r="S967" s="254"/>
      <c r="T967" s="25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T967" s="256" t="s">
        <v>168</v>
      </c>
      <c r="AU967" s="256" t="s">
        <v>82</v>
      </c>
      <c r="AV967" s="15" t="s">
        <v>155</v>
      </c>
      <c r="AW967" s="15" t="s">
        <v>34</v>
      </c>
      <c r="AX967" s="15" t="s">
        <v>80</v>
      </c>
      <c r="AY967" s="256" t="s">
        <v>148</v>
      </c>
    </row>
    <row r="968" spans="1:65" s="2" customFormat="1" ht="21.75" customHeight="1">
      <c r="A968" s="40"/>
      <c r="B968" s="41"/>
      <c r="C968" s="206" t="s">
        <v>1151</v>
      </c>
      <c r="D968" s="206" t="s">
        <v>150</v>
      </c>
      <c r="E968" s="207" t="s">
        <v>1152</v>
      </c>
      <c r="F968" s="208" t="s">
        <v>1153</v>
      </c>
      <c r="G968" s="209" t="s">
        <v>166</v>
      </c>
      <c r="H968" s="210">
        <v>9.541</v>
      </c>
      <c r="I968" s="211"/>
      <c r="J968" s="212">
        <f>ROUND(I968*H968,2)</f>
        <v>0</v>
      </c>
      <c r="K968" s="208" t="s">
        <v>154</v>
      </c>
      <c r="L968" s="46"/>
      <c r="M968" s="213" t="s">
        <v>19</v>
      </c>
      <c r="N968" s="214" t="s">
        <v>43</v>
      </c>
      <c r="O968" s="86"/>
      <c r="P968" s="215">
        <f>O968*H968</f>
        <v>0</v>
      </c>
      <c r="Q968" s="215">
        <v>0</v>
      </c>
      <c r="R968" s="215">
        <f>Q968*H968</f>
        <v>0</v>
      </c>
      <c r="S968" s="215">
        <v>0.06</v>
      </c>
      <c r="T968" s="216">
        <f>S968*H968</f>
        <v>0.57246</v>
      </c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R968" s="217" t="s">
        <v>155</v>
      </c>
      <c r="AT968" s="217" t="s">
        <v>150</v>
      </c>
      <c r="AU968" s="217" t="s">
        <v>82</v>
      </c>
      <c r="AY968" s="19" t="s">
        <v>148</v>
      </c>
      <c r="BE968" s="218">
        <f>IF(N968="základní",J968,0)</f>
        <v>0</v>
      </c>
      <c r="BF968" s="218">
        <f>IF(N968="snížená",J968,0)</f>
        <v>0</v>
      </c>
      <c r="BG968" s="218">
        <f>IF(N968="zákl. přenesená",J968,0)</f>
        <v>0</v>
      </c>
      <c r="BH968" s="218">
        <f>IF(N968="sníž. přenesená",J968,0)</f>
        <v>0</v>
      </c>
      <c r="BI968" s="218">
        <f>IF(N968="nulová",J968,0)</f>
        <v>0</v>
      </c>
      <c r="BJ968" s="19" t="s">
        <v>80</v>
      </c>
      <c r="BK968" s="218">
        <f>ROUND(I968*H968,2)</f>
        <v>0</v>
      </c>
      <c r="BL968" s="19" t="s">
        <v>155</v>
      </c>
      <c r="BM968" s="217" t="s">
        <v>1154</v>
      </c>
    </row>
    <row r="969" spans="1:47" s="2" customFormat="1" ht="12">
      <c r="A969" s="40"/>
      <c r="B969" s="41"/>
      <c r="C969" s="42"/>
      <c r="D969" s="219" t="s">
        <v>157</v>
      </c>
      <c r="E969" s="42"/>
      <c r="F969" s="220" t="s">
        <v>1155</v>
      </c>
      <c r="G969" s="42"/>
      <c r="H969" s="42"/>
      <c r="I969" s="221"/>
      <c r="J969" s="42"/>
      <c r="K969" s="42"/>
      <c r="L969" s="46"/>
      <c r="M969" s="222"/>
      <c r="N969" s="223"/>
      <c r="O969" s="86"/>
      <c r="P969" s="86"/>
      <c r="Q969" s="86"/>
      <c r="R969" s="86"/>
      <c r="S969" s="86"/>
      <c r="T969" s="87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T969" s="19" t="s">
        <v>157</v>
      </c>
      <c r="AU969" s="19" t="s">
        <v>82</v>
      </c>
    </row>
    <row r="970" spans="1:51" s="13" customFormat="1" ht="12">
      <c r="A970" s="13"/>
      <c r="B970" s="224"/>
      <c r="C970" s="225"/>
      <c r="D970" s="226" t="s">
        <v>168</v>
      </c>
      <c r="E970" s="227" t="s">
        <v>19</v>
      </c>
      <c r="F970" s="228" t="s">
        <v>1106</v>
      </c>
      <c r="G970" s="225"/>
      <c r="H970" s="227" t="s">
        <v>19</v>
      </c>
      <c r="I970" s="229"/>
      <c r="J970" s="225"/>
      <c r="K970" s="225"/>
      <c r="L970" s="230"/>
      <c r="M970" s="231"/>
      <c r="N970" s="232"/>
      <c r="O970" s="232"/>
      <c r="P970" s="232"/>
      <c r="Q970" s="232"/>
      <c r="R970" s="232"/>
      <c r="S970" s="232"/>
      <c r="T970" s="23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34" t="s">
        <v>168</v>
      </c>
      <c r="AU970" s="234" t="s">
        <v>82</v>
      </c>
      <c r="AV970" s="13" t="s">
        <v>80</v>
      </c>
      <c r="AW970" s="13" t="s">
        <v>34</v>
      </c>
      <c r="AX970" s="13" t="s">
        <v>72</v>
      </c>
      <c r="AY970" s="234" t="s">
        <v>148</v>
      </c>
    </row>
    <row r="971" spans="1:51" s="14" customFormat="1" ht="12">
      <c r="A971" s="14"/>
      <c r="B971" s="235"/>
      <c r="C971" s="236"/>
      <c r="D971" s="226" t="s">
        <v>168</v>
      </c>
      <c r="E971" s="237" t="s">
        <v>19</v>
      </c>
      <c r="F971" s="238" t="s">
        <v>1156</v>
      </c>
      <c r="G971" s="236"/>
      <c r="H971" s="239">
        <v>3.974</v>
      </c>
      <c r="I971" s="240"/>
      <c r="J971" s="236"/>
      <c r="K971" s="236"/>
      <c r="L971" s="241"/>
      <c r="M971" s="242"/>
      <c r="N971" s="243"/>
      <c r="O971" s="243"/>
      <c r="P971" s="243"/>
      <c r="Q971" s="243"/>
      <c r="R971" s="243"/>
      <c r="S971" s="243"/>
      <c r="T971" s="24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45" t="s">
        <v>168</v>
      </c>
      <c r="AU971" s="245" t="s">
        <v>82</v>
      </c>
      <c r="AV971" s="14" t="s">
        <v>82</v>
      </c>
      <c r="AW971" s="14" t="s">
        <v>34</v>
      </c>
      <c r="AX971" s="14" t="s">
        <v>72</v>
      </c>
      <c r="AY971" s="245" t="s">
        <v>148</v>
      </c>
    </row>
    <row r="972" spans="1:51" s="14" customFormat="1" ht="12">
      <c r="A972" s="14"/>
      <c r="B972" s="235"/>
      <c r="C972" s="236"/>
      <c r="D972" s="226" t="s">
        <v>168</v>
      </c>
      <c r="E972" s="237" t="s">
        <v>19</v>
      </c>
      <c r="F972" s="238" t="s">
        <v>1157</v>
      </c>
      <c r="G972" s="236"/>
      <c r="H972" s="239">
        <v>5.567</v>
      </c>
      <c r="I972" s="240"/>
      <c r="J972" s="236"/>
      <c r="K972" s="236"/>
      <c r="L972" s="241"/>
      <c r="M972" s="242"/>
      <c r="N972" s="243"/>
      <c r="O972" s="243"/>
      <c r="P972" s="243"/>
      <c r="Q972" s="243"/>
      <c r="R972" s="243"/>
      <c r="S972" s="243"/>
      <c r="T972" s="24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45" t="s">
        <v>168</v>
      </c>
      <c r="AU972" s="245" t="s">
        <v>82</v>
      </c>
      <c r="AV972" s="14" t="s">
        <v>82</v>
      </c>
      <c r="AW972" s="14" t="s">
        <v>34</v>
      </c>
      <c r="AX972" s="14" t="s">
        <v>72</v>
      </c>
      <c r="AY972" s="245" t="s">
        <v>148</v>
      </c>
    </row>
    <row r="973" spans="1:51" s="15" customFormat="1" ht="12">
      <c r="A973" s="15"/>
      <c r="B973" s="246"/>
      <c r="C973" s="247"/>
      <c r="D973" s="226" t="s">
        <v>168</v>
      </c>
      <c r="E973" s="248" t="s">
        <v>19</v>
      </c>
      <c r="F973" s="249" t="s">
        <v>178</v>
      </c>
      <c r="G973" s="247"/>
      <c r="H973" s="250">
        <v>9.541</v>
      </c>
      <c r="I973" s="251"/>
      <c r="J973" s="247"/>
      <c r="K973" s="247"/>
      <c r="L973" s="252"/>
      <c r="M973" s="253"/>
      <c r="N973" s="254"/>
      <c r="O973" s="254"/>
      <c r="P973" s="254"/>
      <c r="Q973" s="254"/>
      <c r="R973" s="254"/>
      <c r="S973" s="254"/>
      <c r="T973" s="25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T973" s="256" t="s">
        <v>168</v>
      </c>
      <c r="AU973" s="256" t="s">
        <v>82</v>
      </c>
      <c r="AV973" s="15" t="s">
        <v>155</v>
      </c>
      <c r="AW973" s="15" t="s">
        <v>34</v>
      </c>
      <c r="AX973" s="15" t="s">
        <v>80</v>
      </c>
      <c r="AY973" s="256" t="s">
        <v>148</v>
      </c>
    </row>
    <row r="974" spans="1:65" s="2" customFormat="1" ht="24.15" customHeight="1">
      <c r="A974" s="40"/>
      <c r="B974" s="41"/>
      <c r="C974" s="206" t="s">
        <v>1158</v>
      </c>
      <c r="D974" s="206" t="s">
        <v>150</v>
      </c>
      <c r="E974" s="207" t="s">
        <v>1159</v>
      </c>
      <c r="F974" s="208" t="s">
        <v>1160</v>
      </c>
      <c r="G974" s="209" t="s">
        <v>166</v>
      </c>
      <c r="H974" s="210">
        <v>24.96</v>
      </c>
      <c r="I974" s="211"/>
      <c r="J974" s="212">
        <f>ROUND(I974*H974,2)</f>
        <v>0</v>
      </c>
      <c r="K974" s="208" t="s">
        <v>154</v>
      </c>
      <c r="L974" s="46"/>
      <c r="M974" s="213" t="s">
        <v>19</v>
      </c>
      <c r="N974" s="214" t="s">
        <v>43</v>
      </c>
      <c r="O974" s="86"/>
      <c r="P974" s="215">
        <f>O974*H974</f>
        <v>0</v>
      </c>
      <c r="Q974" s="215">
        <v>0</v>
      </c>
      <c r="R974" s="215">
        <f>Q974*H974</f>
        <v>0</v>
      </c>
      <c r="S974" s="215">
        <v>0.052</v>
      </c>
      <c r="T974" s="216">
        <f>S974*H974</f>
        <v>1.29792</v>
      </c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R974" s="217" t="s">
        <v>155</v>
      </c>
      <c r="AT974" s="217" t="s">
        <v>150</v>
      </c>
      <c r="AU974" s="217" t="s">
        <v>82</v>
      </c>
      <c r="AY974" s="19" t="s">
        <v>148</v>
      </c>
      <c r="BE974" s="218">
        <f>IF(N974="základní",J974,0)</f>
        <v>0</v>
      </c>
      <c r="BF974" s="218">
        <f>IF(N974="snížená",J974,0)</f>
        <v>0</v>
      </c>
      <c r="BG974" s="218">
        <f>IF(N974="zákl. přenesená",J974,0)</f>
        <v>0</v>
      </c>
      <c r="BH974" s="218">
        <f>IF(N974="sníž. přenesená",J974,0)</f>
        <v>0</v>
      </c>
      <c r="BI974" s="218">
        <f>IF(N974="nulová",J974,0)</f>
        <v>0</v>
      </c>
      <c r="BJ974" s="19" t="s">
        <v>80</v>
      </c>
      <c r="BK974" s="218">
        <f>ROUND(I974*H974,2)</f>
        <v>0</v>
      </c>
      <c r="BL974" s="19" t="s">
        <v>155</v>
      </c>
      <c r="BM974" s="217" t="s">
        <v>1161</v>
      </c>
    </row>
    <row r="975" spans="1:47" s="2" customFormat="1" ht="12">
      <c r="A975" s="40"/>
      <c r="B975" s="41"/>
      <c r="C975" s="42"/>
      <c r="D975" s="219" t="s">
        <v>157</v>
      </c>
      <c r="E975" s="42"/>
      <c r="F975" s="220" t="s">
        <v>1162</v>
      </c>
      <c r="G975" s="42"/>
      <c r="H975" s="42"/>
      <c r="I975" s="221"/>
      <c r="J975" s="42"/>
      <c r="K975" s="42"/>
      <c r="L975" s="46"/>
      <c r="M975" s="222"/>
      <c r="N975" s="223"/>
      <c r="O975" s="86"/>
      <c r="P975" s="86"/>
      <c r="Q975" s="86"/>
      <c r="R975" s="86"/>
      <c r="S975" s="86"/>
      <c r="T975" s="87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T975" s="19" t="s">
        <v>157</v>
      </c>
      <c r="AU975" s="19" t="s">
        <v>82</v>
      </c>
    </row>
    <row r="976" spans="1:51" s="14" customFormat="1" ht="12">
      <c r="A976" s="14"/>
      <c r="B976" s="235"/>
      <c r="C976" s="236"/>
      <c r="D976" s="226" t="s">
        <v>168</v>
      </c>
      <c r="E976" s="237" t="s">
        <v>19</v>
      </c>
      <c r="F976" s="238" t="s">
        <v>1163</v>
      </c>
      <c r="G976" s="236"/>
      <c r="H976" s="239">
        <v>24.96</v>
      </c>
      <c r="I976" s="240"/>
      <c r="J976" s="236"/>
      <c r="K976" s="236"/>
      <c r="L976" s="241"/>
      <c r="M976" s="242"/>
      <c r="N976" s="243"/>
      <c r="O976" s="243"/>
      <c r="P976" s="243"/>
      <c r="Q976" s="243"/>
      <c r="R976" s="243"/>
      <c r="S976" s="243"/>
      <c r="T976" s="24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45" t="s">
        <v>168</v>
      </c>
      <c r="AU976" s="245" t="s">
        <v>82</v>
      </c>
      <c r="AV976" s="14" t="s">
        <v>82</v>
      </c>
      <c r="AW976" s="14" t="s">
        <v>34</v>
      </c>
      <c r="AX976" s="14" t="s">
        <v>80</v>
      </c>
      <c r="AY976" s="245" t="s">
        <v>148</v>
      </c>
    </row>
    <row r="977" spans="1:65" s="2" customFormat="1" ht="24.15" customHeight="1">
      <c r="A977" s="40"/>
      <c r="B977" s="41"/>
      <c r="C977" s="206" t="s">
        <v>1164</v>
      </c>
      <c r="D977" s="206" t="s">
        <v>150</v>
      </c>
      <c r="E977" s="207" t="s">
        <v>1165</v>
      </c>
      <c r="F977" s="208" t="s">
        <v>1166</v>
      </c>
      <c r="G977" s="209" t="s">
        <v>166</v>
      </c>
      <c r="H977" s="210">
        <v>5.211</v>
      </c>
      <c r="I977" s="211"/>
      <c r="J977" s="212">
        <f>ROUND(I977*H977,2)</f>
        <v>0</v>
      </c>
      <c r="K977" s="208" t="s">
        <v>154</v>
      </c>
      <c r="L977" s="46"/>
      <c r="M977" s="213" t="s">
        <v>19</v>
      </c>
      <c r="N977" s="214" t="s">
        <v>43</v>
      </c>
      <c r="O977" s="86"/>
      <c r="P977" s="215">
        <f>O977*H977</f>
        <v>0</v>
      </c>
      <c r="Q977" s="215">
        <v>0</v>
      </c>
      <c r="R977" s="215">
        <f>Q977*H977</f>
        <v>0</v>
      </c>
      <c r="S977" s="215">
        <v>0.06</v>
      </c>
      <c r="T977" s="216">
        <f>S977*H977</f>
        <v>0.31266</v>
      </c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R977" s="217" t="s">
        <v>155</v>
      </c>
      <c r="AT977" s="217" t="s">
        <v>150</v>
      </c>
      <c r="AU977" s="217" t="s">
        <v>82</v>
      </c>
      <c r="AY977" s="19" t="s">
        <v>148</v>
      </c>
      <c r="BE977" s="218">
        <f>IF(N977="základní",J977,0)</f>
        <v>0</v>
      </c>
      <c r="BF977" s="218">
        <f>IF(N977="snížená",J977,0)</f>
        <v>0</v>
      </c>
      <c r="BG977" s="218">
        <f>IF(N977="zákl. přenesená",J977,0)</f>
        <v>0</v>
      </c>
      <c r="BH977" s="218">
        <f>IF(N977="sníž. přenesená",J977,0)</f>
        <v>0</v>
      </c>
      <c r="BI977" s="218">
        <f>IF(N977="nulová",J977,0)</f>
        <v>0</v>
      </c>
      <c r="BJ977" s="19" t="s">
        <v>80</v>
      </c>
      <c r="BK977" s="218">
        <f>ROUND(I977*H977,2)</f>
        <v>0</v>
      </c>
      <c r="BL977" s="19" t="s">
        <v>155</v>
      </c>
      <c r="BM977" s="217" t="s">
        <v>1167</v>
      </c>
    </row>
    <row r="978" spans="1:47" s="2" customFormat="1" ht="12">
      <c r="A978" s="40"/>
      <c r="B978" s="41"/>
      <c r="C978" s="42"/>
      <c r="D978" s="219" t="s">
        <v>157</v>
      </c>
      <c r="E978" s="42"/>
      <c r="F978" s="220" t="s">
        <v>1168</v>
      </c>
      <c r="G978" s="42"/>
      <c r="H978" s="42"/>
      <c r="I978" s="221"/>
      <c r="J978" s="42"/>
      <c r="K978" s="42"/>
      <c r="L978" s="46"/>
      <c r="M978" s="222"/>
      <c r="N978" s="223"/>
      <c r="O978" s="86"/>
      <c r="P978" s="86"/>
      <c r="Q978" s="86"/>
      <c r="R978" s="86"/>
      <c r="S978" s="86"/>
      <c r="T978" s="87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T978" s="19" t="s">
        <v>157</v>
      </c>
      <c r="AU978" s="19" t="s">
        <v>82</v>
      </c>
    </row>
    <row r="979" spans="1:51" s="14" customFormat="1" ht="12">
      <c r="A979" s="14"/>
      <c r="B979" s="235"/>
      <c r="C979" s="236"/>
      <c r="D979" s="226" t="s">
        <v>168</v>
      </c>
      <c r="E979" s="237" t="s">
        <v>19</v>
      </c>
      <c r="F979" s="238" t="s">
        <v>1169</v>
      </c>
      <c r="G979" s="236"/>
      <c r="H979" s="239">
        <v>5.211</v>
      </c>
      <c r="I979" s="240"/>
      <c r="J979" s="236"/>
      <c r="K979" s="236"/>
      <c r="L979" s="241"/>
      <c r="M979" s="242"/>
      <c r="N979" s="243"/>
      <c r="O979" s="243"/>
      <c r="P979" s="243"/>
      <c r="Q979" s="243"/>
      <c r="R979" s="243"/>
      <c r="S979" s="243"/>
      <c r="T979" s="24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45" t="s">
        <v>168</v>
      </c>
      <c r="AU979" s="245" t="s">
        <v>82</v>
      </c>
      <c r="AV979" s="14" t="s">
        <v>82</v>
      </c>
      <c r="AW979" s="14" t="s">
        <v>34</v>
      </c>
      <c r="AX979" s="14" t="s">
        <v>80</v>
      </c>
      <c r="AY979" s="245" t="s">
        <v>148</v>
      </c>
    </row>
    <row r="980" spans="1:65" s="2" customFormat="1" ht="24.15" customHeight="1">
      <c r="A980" s="40"/>
      <c r="B980" s="41"/>
      <c r="C980" s="206" t="s">
        <v>1170</v>
      </c>
      <c r="D980" s="206" t="s">
        <v>150</v>
      </c>
      <c r="E980" s="207" t="s">
        <v>1171</v>
      </c>
      <c r="F980" s="208" t="s">
        <v>1172</v>
      </c>
      <c r="G980" s="209" t="s">
        <v>166</v>
      </c>
      <c r="H980" s="210">
        <v>23.53</v>
      </c>
      <c r="I980" s="211"/>
      <c r="J980" s="212">
        <f>ROUND(I980*H980,2)</f>
        <v>0</v>
      </c>
      <c r="K980" s="208" t="s">
        <v>19</v>
      </c>
      <c r="L980" s="46"/>
      <c r="M980" s="213" t="s">
        <v>19</v>
      </c>
      <c r="N980" s="214" t="s">
        <v>43</v>
      </c>
      <c r="O980" s="86"/>
      <c r="P980" s="215">
        <f>O980*H980</f>
        <v>0</v>
      </c>
      <c r="Q980" s="215">
        <v>0</v>
      </c>
      <c r="R980" s="215">
        <f>Q980*H980</f>
        <v>0</v>
      </c>
      <c r="S980" s="215">
        <v>0.003</v>
      </c>
      <c r="T980" s="216">
        <f>S980*H980</f>
        <v>0.07059</v>
      </c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R980" s="217" t="s">
        <v>155</v>
      </c>
      <c r="AT980" s="217" t="s">
        <v>150</v>
      </c>
      <c r="AU980" s="217" t="s">
        <v>82</v>
      </c>
      <c r="AY980" s="19" t="s">
        <v>148</v>
      </c>
      <c r="BE980" s="218">
        <f>IF(N980="základní",J980,0)</f>
        <v>0</v>
      </c>
      <c r="BF980" s="218">
        <f>IF(N980="snížená",J980,0)</f>
        <v>0</v>
      </c>
      <c r="BG980" s="218">
        <f>IF(N980="zákl. přenesená",J980,0)</f>
        <v>0</v>
      </c>
      <c r="BH980" s="218">
        <f>IF(N980="sníž. přenesená",J980,0)</f>
        <v>0</v>
      </c>
      <c r="BI980" s="218">
        <f>IF(N980="nulová",J980,0)</f>
        <v>0</v>
      </c>
      <c r="BJ980" s="19" t="s">
        <v>80</v>
      </c>
      <c r="BK980" s="218">
        <f>ROUND(I980*H980,2)</f>
        <v>0</v>
      </c>
      <c r="BL980" s="19" t="s">
        <v>155</v>
      </c>
      <c r="BM980" s="217" t="s">
        <v>1173</v>
      </c>
    </row>
    <row r="981" spans="1:51" s="14" customFormat="1" ht="12">
      <c r="A981" s="14"/>
      <c r="B981" s="235"/>
      <c r="C981" s="236"/>
      <c r="D981" s="226" t="s">
        <v>168</v>
      </c>
      <c r="E981" s="237" t="s">
        <v>19</v>
      </c>
      <c r="F981" s="238" t="s">
        <v>1174</v>
      </c>
      <c r="G981" s="236"/>
      <c r="H981" s="239">
        <v>23.53</v>
      </c>
      <c r="I981" s="240"/>
      <c r="J981" s="236"/>
      <c r="K981" s="236"/>
      <c r="L981" s="241"/>
      <c r="M981" s="242"/>
      <c r="N981" s="243"/>
      <c r="O981" s="243"/>
      <c r="P981" s="243"/>
      <c r="Q981" s="243"/>
      <c r="R981" s="243"/>
      <c r="S981" s="243"/>
      <c r="T981" s="24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45" t="s">
        <v>168</v>
      </c>
      <c r="AU981" s="245" t="s">
        <v>82</v>
      </c>
      <c r="AV981" s="14" t="s">
        <v>82</v>
      </c>
      <c r="AW981" s="14" t="s">
        <v>34</v>
      </c>
      <c r="AX981" s="14" t="s">
        <v>80</v>
      </c>
      <c r="AY981" s="245" t="s">
        <v>148</v>
      </c>
    </row>
    <row r="982" spans="1:63" s="12" customFormat="1" ht="22.8" customHeight="1">
      <c r="A982" s="12"/>
      <c r="B982" s="190"/>
      <c r="C982" s="191"/>
      <c r="D982" s="192" t="s">
        <v>71</v>
      </c>
      <c r="E982" s="204" t="s">
        <v>1175</v>
      </c>
      <c r="F982" s="204" t="s">
        <v>1176</v>
      </c>
      <c r="G982" s="191"/>
      <c r="H982" s="191"/>
      <c r="I982" s="194"/>
      <c r="J982" s="205">
        <f>BK982</f>
        <v>0</v>
      </c>
      <c r="K982" s="191"/>
      <c r="L982" s="196"/>
      <c r="M982" s="197"/>
      <c r="N982" s="198"/>
      <c r="O982" s="198"/>
      <c r="P982" s="199">
        <f>SUM(P983:P1005)</f>
        <v>0</v>
      </c>
      <c r="Q982" s="198"/>
      <c r="R982" s="199">
        <f>SUM(R983:R1005)</f>
        <v>0</v>
      </c>
      <c r="S982" s="198"/>
      <c r="T982" s="200">
        <f>SUM(T983:T1005)</f>
        <v>0</v>
      </c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R982" s="201" t="s">
        <v>80</v>
      </c>
      <c r="AT982" s="202" t="s">
        <v>71</v>
      </c>
      <c r="AU982" s="202" t="s">
        <v>80</v>
      </c>
      <c r="AY982" s="201" t="s">
        <v>148</v>
      </c>
      <c r="BK982" s="203">
        <f>SUM(BK983:BK1005)</f>
        <v>0</v>
      </c>
    </row>
    <row r="983" spans="1:65" s="2" customFormat="1" ht="21.75" customHeight="1">
      <c r="A983" s="40"/>
      <c r="B983" s="41"/>
      <c r="C983" s="206" t="s">
        <v>1177</v>
      </c>
      <c r="D983" s="206" t="s">
        <v>150</v>
      </c>
      <c r="E983" s="207" t="s">
        <v>1178</v>
      </c>
      <c r="F983" s="208" t="s">
        <v>1179</v>
      </c>
      <c r="G983" s="209" t="s">
        <v>346</v>
      </c>
      <c r="H983" s="210">
        <v>550.587</v>
      </c>
      <c r="I983" s="211"/>
      <c r="J983" s="212">
        <f>ROUND(I983*H983,2)</f>
        <v>0</v>
      </c>
      <c r="K983" s="208" t="s">
        <v>154</v>
      </c>
      <c r="L983" s="46"/>
      <c r="M983" s="213" t="s">
        <v>19</v>
      </c>
      <c r="N983" s="214" t="s">
        <v>43</v>
      </c>
      <c r="O983" s="86"/>
      <c r="P983" s="215">
        <f>O983*H983</f>
        <v>0</v>
      </c>
      <c r="Q983" s="215">
        <v>0</v>
      </c>
      <c r="R983" s="215">
        <f>Q983*H983</f>
        <v>0</v>
      </c>
      <c r="S983" s="215">
        <v>0</v>
      </c>
      <c r="T983" s="216">
        <f>S983*H983</f>
        <v>0</v>
      </c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R983" s="217" t="s">
        <v>155</v>
      </c>
      <c r="AT983" s="217" t="s">
        <v>150</v>
      </c>
      <c r="AU983" s="217" t="s">
        <v>82</v>
      </c>
      <c r="AY983" s="19" t="s">
        <v>148</v>
      </c>
      <c r="BE983" s="218">
        <f>IF(N983="základní",J983,0)</f>
        <v>0</v>
      </c>
      <c r="BF983" s="218">
        <f>IF(N983="snížená",J983,0)</f>
        <v>0</v>
      </c>
      <c r="BG983" s="218">
        <f>IF(N983="zákl. přenesená",J983,0)</f>
        <v>0</v>
      </c>
      <c r="BH983" s="218">
        <f>IF(N983="sníž. přenesená",J983,0)</f>
        <v>0</v>
      </c>
      <c r="BI983" s="218">
        <f>IF(N983="nulová",J983,0)</f>
        <v>0</v>
      </c>
      <c r="BJ983" s="19" t="s">
        <v>80</v>
      </c>
      <c r="BK983" s="218">
        <f>ROUND(I983*H983,2)</f>
        <v>0</v>
      </c>
      <c r="BL983" s="19" t="s">
        <v>155</v>
      </c>
      <c r="BM983" s="217" t="s">
        <v>1180</v>
      </c>
    </row>
    <row r="984" spans="1:47" s="2" customFormat="1" ht="12">
      <c r="A984" s="40"/>
      <c r="B984" s="41"/>
      <c r="C984" s="42"/>
      <c r="D984" s="219" t="s">
        <v>157</v>
      </c>
      <c r="E984" s="42"/>
      <c r="F984" s="220" t="s">
        <v>1181</v>
      </c>
      <c r="G984" s="42"/>
      <c r="H984" s="42"/>
      <c r="I984" s="221"/>
      <c r="J984" s="42"/>
      <c r="K984" s="42"/>
      <c r="L984" s="46"/>
      <c r="M984" s="222"/>
      <c r="N984" s="223"/>
      <c r="O984" s="86"/>
      <c r="P984" s="86"/>
      <c r="Q984" s="86"/>
      <c r="R984" s="86"/>
      <c r="S984" s="86"/>
      <c r="T984" s="87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T984" s="19" t="s">
        <v>157</v>
      </c>
      <c r="AU984" s="19" t="s">
        <v>82</v>
      </c>
    </row>
    <row r="985" spans="1:65" s="2" customFormat="1" ht="24.15" customHeight="1">
      <c r="A985" s="40"/>
      <c r="B985" s="41"/>
      <c r="C985" s="206" t="s">
        <v>1182</v>
      </c>
      <c r="D985" s="206" t="s">
        <v>150</v>
      </c>
      <c r="E985" s="207" t="s">
        <v>1183</v>
      </c>
      <c r="F985" s="208" t="s">
        <v>1184</v>
      </c>
      <c r="G985" s="209" t="s">
        <v>346</v>
      </c>
      <c r="H985" s="210">
        <v>16408.11</v>
      </c>
      <c r="I985" s="211"/>
      <c r="J985" s="212">
        <f>ROUND(I985*H985,2)</f>
        <v>0</v>
      </c>
      <c r="K985" s="208" t="s">
        <v>154</v>
      </c>
      <c r="L985" s="46"/>
      <c r="M985" s="213" t="s">
        <v>19</v>
      </c>
      <c r="N985" s="214" t="s">
        <v>43</v>
      </c>
      <c r="O985" s="86"/>
      <c r="P985" s="215">
        <f>O985*H985</f>
        <v>0</v>
      </c>
      <c r="Q985" s="215">
        <v>0</v>
      </c>
      <c r="R985" s="215">
        <f>Q985*H985</f>
        <v>0</v>
      </c>
      <c r="S985" s="215">
        <v>0</v>
      </c>
      <c r="T985" s="216">
        <f>S985*H985</f>
        <v>0</v>
      </c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R985" s="217" t="s">
        <v>155</v>
      </c>
      <c r="AT985" s="217" t="s">
        <v>150</v>
      </c>
      <c r="AU985" s="217" t="s">
        <v>82</v>
      </c>
      <c r="AY985" s="19" t="s">
        <v>148</v>
      </c>
      <c r="BE985" s="218">
        <f>IF(N985="základní",J985,0)</f>
        <v>0</v>
      </c>
      <c r="BF985" s="218">
        <f>IF(N985="snížená",J985,0)</f>
        <v>0</v>
      </c>
      <c r="BG985" s="218">
        <f>IF(N985="zákl. přenesená",J985,0)</f>
        <v>0</v>
      </c>
      <c r="BH985" s="218">
        <f>IF(N985="sníž. přenesená",J985,0)</f>
        <v>0</v>
      </c>
      <c r="BI985" s="218">
        <f>IF(N985="nulová",J985,0)</f>
        <v>0</v>
      </c>
      <c r="BJ985" s="19" t="s">
        <v>80</v>
      </c>
      <c r="BK985" s="218">
        <f>ROUND(I985*H985,2)</f>
        <v>0</v>
      </c>
      <c r="BL985" s="19" t="s">
        <v>155</v>
      </c>
      <c r="BM985" s="217" t="s">
        <v>1185</v>
      </c>
    </row>
    <row r="986" spans="1:47" s="2" customFormat="1" ht="12">
      <c r="A986" s="40"/>
      <c r="B986" s="41"/>
      <c r="C986" s="42"/>
      <c r="D986" s="219" t="s">
        <v>157</v>
      </c>
      <c r="E986" s="42"/>
      <c r="F986" s="220" t="s">
        <v>1186</v>
      </c>
      <c r="G986" s="42"/>
      <c r="H986" s="42"/>
      <c r="I986" s="221"/>
      <c r="J986" s="42"/>
      <c r="K986" s="42"/>
      <c r="L986" s="46"/>
      <c r="M986" s="222"/>
      <c r="N986" s="223"/>
      <c r="O986" s="86"/>
      <c r="P986" s="86"/>
      <c r="Q986" s="86"/>
      <c r="R986" s="86"/>
      <c r="S986" s="86"/>
      <c r="T986" s="87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T986" s="19" t="s">
        <v>157</v>
      </c>
      <c r="AU986" s="19" t="s">
        <v>82</v>
      </c>
    </row>
    <row r="987" spans="1:51" s="14" customFormat="1" ht="12">
      <c r="A987" s="14"/>
      <c r="B987" s="235"/>
      <c r="C987" s="236"/>
      <c r="D987" s="226" t="s">
        <v>168</v>
      </c>
      <c r="E987" s="237" t="s">
        <v>19</v>
      </c>
      <c r="F987" s="238" t="s">
        <v>1187</v>
      </c>
      <c r="G987" s="236"/>
      <c r="H987" s="239">
        <v>16408.11</v>
      </c>
      <c r="I987" s="240"/>
      <c r="J987" s="236"/>
      <c r="K987" s="236"/>
      <c r="L987" s="241"/>
      <c r="M987" s="242"/>
      <c r="N987" s="243"/>
      <c r="O987" s="243"/>
      <c r="P987" s="243"/>
      <c r="Q987" s="243"/>
      <c r="R987" s="243"/>
      <c r="S987" s="243"/>
      <c r="T987" s="24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45" t="s">
        <v>168</v>
      </c>
      <c r="AU987" s="245" t="s">
        <v>82</v>
      </c>
      <c r="AV987" s="14" t="s">
        <v>82</v>
      </c>
      <c r="AW987" s="14" t="s">
        <v>34</v>
      </c>
      <c r="AX987" s="14" t="s">
        <v>80</v>
      </c>
      <c r="AY987" s="245" t="s">
        <v>148</v>
      </c>
    </row>
    <row r="988" spans="1:65" s="2" customFormat="1" ht="24.15" customHeight="1">
      <c r="A988" s="40"/>
      <c r="B988" s="41"/>
      <c r="C988" s="206" t="s">
        <v>1188</v>
      </c>
      <c r="D988" s="206" t="s">
        <v>150</v>
      </c>
      <c r="E988" s="207" t="s">
        <v>1189</v>
      </c>
      <c r="F988" s="208" t="s">
        <v>1190</v>
      </c>
      <c r="G988" s="209" t="s">
        <v>346</v>
      </c>
      <c r="H988" s="210">
        <v>34.682</v>
      </c>
      <c r="I988" s="211"/>
      <c r="J988" s="212">
        <f>ROUND(I988*H988,2)</f>
        <v>0</v>
      </c>
      <c r="K988" s="208" t="s">
        <v>154</v>
      </c>
      <c r="L988" s="46"/>
      <c r="M988" s="213" t="s">
        <v>19</v>
      </c>
      <c r="N988" s="214" t="s">
        <v>43</v>
      </c>
      <c r="O988" s="86"/>
      <c r="P988" s="215">
        <f>O988*H988</f>
        <v>0</v>
      </c>
      <c r="Q988" s="215">
        <v>0</v>
      </c>
      <c r="R988" s="215">
        <f>Q988*H988</f>
        <v>0</v>
      </c>
      <c r="S988" s="215">
        <v>0</v>
      </c>
      <c r="T988" s="216">
        <f>S988*H988</f>
        <v>0</v>
      </c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R988" s="217" t="s">
        <v>155</v>
      </c>
      <c r="AT988" s="217" t="s">
        <v>150</v>
      </c>
      <c r="AU988" s="217" t="s">
        <v>82</v>
      </c>
      <c r="AY988" s="19" t="s">
        <v>148</v>
      </c>
      <c r="BE988" s="218">
        <f>IF(N988="základní",J988,0)</f>
        <v>0</v>
      </c>
      <c r="BF988" s="218">
        <f>IF(N988="snížená",J988,0)</f>
        <v>0</v>
      </c>
      <c r="BG988" s="218">
        <f>IF(N988="zákl. přenesená",J988,0)</f>
        <v>0</v>
      </c>
      <c r="BH988" s="218">
        <f>IF(N988="sníž. přenesená",J988,0)</f>
        <v>0</v>
      </c>
      <c r="BI988" s="218">
        <f>IF(N988="nulová",J988,0)</f>
        <v>0</v>
      </c>
      <c r="BJ988" s="19" t="s">
        <v>80</v>
      </c>
      <c r="BK988" s="218">
        <f>ROUND(I988*H988,2)</f>
        <v>0</v>
      </c>
      <c r="BL988" s="19" t="s">
        <v>155</v>
      </c>
      <c r="BM988" s="217" t="s">
        <v>1191</v>
      </c>
    </row>
    <row r="989" spans="1:47" s="2" customFormat="1" ht="12">
      <c r="A989" s="40"/>
      <c r="B989" s="41"/>
      <c r="C989" s="42"/>
      <c r="D989" s="219" t="s">
        <v>157</v>
      </c>
      <c r="E989" s="42"/>
      <c r="F989" s="220" t="s">
        <v>1192</v>
      </c>
      <c r="G989" s="42"/>
      <c r="H989" s="42"/>
      <c r="I989" s="221"/>
      <c r="J989" s="42"/>
      <c r="K989" s="42"/>
      <c r="L989" s="46"/>
      <c r="M989" s="222"/>
      <c r="N989" s="223"/>
      <c r="O989" s="86"/>
      <c r="P989" s="86"/>
      <c r="Q989" s="86"/>
      <c r="R989" s="86"/>
      <c r="S989" s="86"/>
      <c r="T989" s="87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T989" s="19" t="s">
        <v>157</v>
      </c>
      <c r="AU989" s="19" t="s">
        <v>82</v>
      </c>
    </row>
    <row r="990" spans="1:51" s="14" customFormat="1" ht="12">
      <c r="A990" s="14"/>
      <c r="B990" s="235"/>
      <c r="C990" s="236"/>
      <c r="D990" s="226" t="s">
        <v>168</v>
      </c>
      <c r="E990" s="237" t="s">
        <v>19</v>
      </c>
      <c r="F990" s="238" t="s">
        <v>1193</v>
      </c>
      <c r="G990" s="236"/>
      <c r="H990" s="239">
        <v>34.682</v>
      </c>
      <c r="I990" s="240"/>
      <c r="J990" s="236"/>
      <c r="K990" s="236"/>
      <c r="L990" s="241"/>
      <c r="M990" s="242"/>
      <c r="N990" s="243"/>
      <c r="O990" s="243"/>
      <c r="P990" s="243"/>
      <c r="Q990" s="243"/>
      <c r="R990" s="243"/>
      <c r="S990" s="243"/>
      <c r="T990" s="24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45" t="s">
        <v>168</v>
      </c>
      <c r="AU990" s="245" t="s">
        <v>82</v>
      </c>
      <c r="AV990" s="14" t="s">
        <v>82</v>
      </c>
      <c r="AW990" s="14" t="s">
        <v>34</v>
      </c>
      <c r="AX990" s="14" t="s">
        <v>80</v>
      </c>
      <c r="AY990" s="245" t="s">
        <v>148</v>
      </c>
    </row>
    <row r="991" spans="1:65" s="2" customFormat="1" ht="24.15" customHeight="1">
      <c r="A991" s="40"/>
      <c r="B991" s="41"/>
      <c r="C991" s="206" t="s">
        <v>1194</v>
      </c>
      <c r="D991" s="206" t="s">
        <v>150</v>
      </c>
      <c r="E991" s="207" t="s">
        <v>1195</v>
      </c>
      <c r="F991" s="208" t="s">
        <v>1196</v>
      </c>
      <c r="G991" s="209" t="s">
        <v>346</v>
      </c>
      <c r="H991" s="210">
        <v>310.748</v>
      </c>
      <c r="I991" s="211"/>
      <c r="J991" s="212">
        <f>ROUND(I991*H991,2)</f>
        <v>0</v>
      </c>
      <c r="K991" s="208" t="s">
        <v>154</v>
      </c>
      <c r="L991" s="46"/>
      <c r="M991" s="213" t="s">
        <v>19</v>
      </c>
      <c r="N991" s="214" t="s">
        <v>43</v>
      </c>
      <c r="O991" s="86"/>
      <c r="P991" s="215">
        <f>O991*H991</f>
        <v>0</v>
      </c>
      <c r="Q991" s="215">
        <v>0</v>
      </c>
      <c r="R991" s="215">
        <f>Q991*H991</f>
        <v>0</v>
      </c>
      <c r="S991" s="215">
        <v>0</v>
      </c>
      <c r="T991" s="216">
        <f>S991*H991</f>
        <v>0</v>
      </c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R991" s="217" t="s">
        <v>155</v>
      </c>
      <c r="AT991" s="217" t="s">
        <v>150</v>
      </c>
      <c r="AU991" s="217" t="s">
        <v>82</v>
      </c>
      <c r="AY991" s="19" t="s">
        <v>148</v>
      </c>
      <c r="BE991" s="218">
        <f>IF(N991="základní",J991,0)</f>
        <v>0</v>
      </c>
      <c r="BF991" s="218">
        <f>IF(N991="snížená",J991,0)</f>
        <v>0</v>
      </c>
      <c r="BG991" s="218">
        <f>IF(N991="zákl. přenesená",J991,0)</f>
        <v>0</v>
      </c>
      <c r="BH991" s="218">
        <f>IF(N991="sníž. přenesená",J991,0)</f>
        <v>0</v>
      </c>
      <c r="BI991" s="218">
        <f>IF(N991="nulová",J991,0)</f>
        <v>0</v>
      </c>
      <c r="BJ991" s="19" t="s">
        <v>80</v>
      </c>
      <c r="BK991" s="218">
        <f>ROUND(I991*H991,2)</f>
        <v>0</v>
      </c>
      <c r="BL991" s="19" t="s">
        <v>155</v>
      </c>
      <c r="BM991" s="217" t="s">
        <v>1197</v>
      </c>
    </row>
    <row r="992" spans="1:47" s="2" customFormat="1" ht="12">
      <c r="A992" s="40"/>
      <c r="B992" s="41"/>
      <c r="C992" s="42"/>
      <c r="D992" s="219" t="s">
        <v>157</v>
      </c>
      <c r="E992" s="42"/>
      <c r="F992" s="220" t="s">
        <v>1198</v>
      </c>
      <c r="G992" s="42"/>
      <c r="H992" s="42"/>
      <c r="I992" s="221"/>
      <c r="J992" s="42"/>
      <c r="K992" s="42"/>
      <c r="L992" s="46"/>
      <c r="M992" s="222"/>
      <c r="N992" s="223"/>
      <c r="O992" s="86"/>
      <c r="P992" s="86"/>
      <c r="Q992" s="86"/>
      <c r="R992" s="86"/>
      <c r="S992" s="86"/>
      <c r="T992" s="87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T992" s="19" t="s">
        <v>157</v>
      </c>
      <c r="AU992" s="19" t="s">
        <v>82</v>
      </c>
    </row>
    <row r="993" spans="1:51" s="14" customFormat="1" ht="12">
      <c r="A993" s="14"/>
      <c r="B993" s="235"/>
      <c r="C993" s="236"/>
      <c r="D993" s="226" t="s">
        <v>168</v>
      </c>
      <c r="E993" s="237" t="s">
        <v>19</v>
      </c>
      <c r="F993" s="238" t="s">
        <v>1199</v>
      </c>
      <c r="G993" s="236"/>
      <c r="H993" s="239">
        <v>310.748</v>
      </c>
      <c r="I993" s="240"/>
      <c r="J993" s="236"/>
      <c r="K993" s="236"/>
      <c r="L993" s="241"/>
      <c r="M993" s="242"/>
      <c r="N993" s="243"/>
      <c r="O993" s="243"/>
      <c r="P993" s="243"/>
      <c r="Q993" s="243"/>
      <c r="R993" s="243"/>
      <c r="S993" s="243"/>
      <c r="T993" s="24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45" t="s">
        <v>168</v>
      </c>
      <c r="AU993" s="245" t="s">
        <v>82</v>
      </c>
      <c r="AV993" s="14" t="s">
        <v>82</v>
      </c>
      <c r="AW993" s="14" t="s">
        <v>34</v>
      </c>
      <c r="AX993" s="14" t="s">
        <v>80</v>
      </c>
      <c r="AY993" s="245" t="s">
        <v>148</v>
      </c>
    </row>
    <row r="994" spans="1:65" s="2" customFormat="1" ht="24.15" customHeight="1">
      <c r="A994" s="40"/>
      <c r="B994" s="41"/>
      <c r="C994" s="206" t="s">
        <v>1200</v>
      </c>
      <c r="D994" s="206" t="s">
        <v>150</v>
      </c>
      <c r="E994" s="207" t="s">
        <v>1201</v>
      </c>
      <c r="F994" s="208" t="s">
        <v>1202</v>
      </c>
      <c r="G994" s="209" t="s">
        <v>346</v>
      </c>
      <c r="H994" s="210">
        <v>178.318</v>
      </c>
      <c r="I994" s="211"/>
      <c r="J994" s="212">
        <f>ROUND(I994*H994,2)</f>
        <v>0</v>
      </c>
      <c r="K994" s="208" t="s">
        <v>154</v>
      </c>
      <c r="L994" s="46"/>
      <c r="M994" s="213" t="s">
        <v>19</v>
      </c>
      <c r="N994" s="214" t="s">
        <v>43</v>
      </c>
      <c r="O994" s="86"/>
      <c r="P994" s="215">
        <f>O994*H994</f>
        <v>0</v>
      </c>
      <c r="Q994" s="215">
        <v>0</v>
      </c>
      <c r="R994" s="215">
        <f>Q994*H994</f>
        <v>0</v>
      </c>
      <c r="S994" s="215">
        <v>0</v>
      </c>
      <c r="T994" s="216">
        <f>S994*H994</f>
        <v>0</v>
      </c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R994" s="217" t="s">
        <v>155</v>
      </c>
      <c r="AT994" s="217" t="s">
        <v>150</v>
      </c>
      <c r="AU994" s="217" t="s">
        <v>82</v>
      </c>
      <c r="AY994" s="19" t="s">
        <v>148</v>
      </c>
      <c r="BE994" s="218">
        <f>IF(N994="základní",J994,0)</f>
        <v>0</v>
      </c>
      <c r="BF994" s="218">
        <f>IF(N994="snížená",J994,0)</f>
        <v>0</v>
      </c>
      <c r="BG994" s="218">
        <f>IF(N994="zákl. přenesená",J994,0)</f>
        <v>0</v>
      </c>
      <c r="BH994" s="218">
        <f>IF(N994="sníž. přenesená",J994,0)</f>
        <v>0</v>
      </c>
      <c r="BI994" s="218">
        <f>IF(N994="nulová",J994,0)</f>
        <v>0</v>
      </c>
      <c r="BJ994" s="19" t="s">
        <v>80</v>
      </c>
      <c r="BK994" s="218">
        <f>ROUND(I994*H994,2)</f>
        <v>0</v>
      </c>
      <c r="BL994" s="19" t="s">
        <v>155</v>
      </c>
      <c r="BM994" s="217" t="s">
        <v>1203</v>
      </c>
    </row>
    <row r="995" spans="1:47" s="2" customFormat="1" ht="12">
      <c r="A995" s="40"/>
      <c r="B995" s="41"/>
      <c r="C995" s="42"/>
      <c r="D995" s="219" t="s">
        <v>157</v>
      </c>
      <c r="E995" s="42"/>
      <c r="F995" s="220" t="s">
        <v>1204</v>
      </c>
      <c r="G995" s="42"/>
      <c r="H995" s="42"/>
      <c r="I995" s="221"/>
      <c r="J995" s="42"/>
      <c r="K995" s="42"/>
      <c r="L995" s="46"/>
      <c r="M995" s="222"/>
      <c r="N995" s="223"/>
      <c r="O995" s="86"/>
      <c r="P995" s="86"/>
      <c r="Q995" s="86"/>
      <c r="R995" s="86"/>
      <c r="S995" s="86"/>
      <c r="T995" s="87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T995" s="19" t="s">
        <v>157</v>
      </c>
      <c r="AU995" s="19" t="s">
        <v>82</v>
      </c>
    </row>
    <row r="996" spans="1:51" s="14" customFormat="1" ht="12">
      <c r="A996" s="14"/>
      <c r="B996" s="235"/>
      <c r="C996" s="236"/>
      <c r="D996" s="226" t="s">
        <v>168</v>
      </c>
      <c r="E996" s="237" t="s">
        <v>19</v>
      </c>
      <c r="F996" s="238" t="s">
        <v>1205</v>
      </c>
      <c r="G996" s="236"/>
      <c r="H996" s="239">
        <v>178.318</v>
      </c>
      <c r="I996" s="240"/>
      <c r="J996" s="236"/>
      <c r="K996" s="236"/>
      <c r="L996" s="241"/>
      <c r="M996" s="242"/>
      <c r="N996" s="243"/>
      <c r="O996" s="243"/>
      <c r="P996" s="243"/>
      <c r="Q996" s="243"/>
      <c r="R996" s="243"/>
      <c r="S996" s="243"/>
      <c r="T996" s="24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45" t="s">
        <v>168</v>
      </c>
      <c r="AU996" s="245" t="s">
        <v>82</v>
      </c>
      <c r="AV996" s="14" t="s">
        <v>82</v>
      </c>
      <c r="AW996" s="14" t="s">
        <v>34</v>
      </c>
      <c r="AX996" s="14" t="s">
        <v>80</v>
      </c>
      <c r="AY996" s="245" t="s">
        <v>148</v>
      </c>
    </row>
    <row r="997" spans="1:65" s="2" customFormat="1" ht="24.15" customHeight="1">
      <c r="A997" s="40"/>
      <c r="B997" s="41"/>
      <c r="C997" s="206" t="s">
        <v>1206</v>
      </c>
      <c r="D997" s="206" t="s">
        <v>150</v>
      </c>
      <c r="E997" s="207" t="s">
        <v>1207</v>
      </c>
      <c r="F997" s="208" t="s">
        <v>1208</v>
      </c>
      <c r="G997" s="209" t="s">
        <v>346</v>
      </c>
      <c r="H997" s="210">
        <v>13.942</v>
      </c>
      <c r="I997" s="211"/>
      <c r="J997" s="212">
        <f>ROUND(I997*H997,2)</f>
        <v>0</v>
      </c>
      <c r="K997" s="208" t="s">
        <v>154</v>
      </c>
      <c r="L997" s="46"/>
      <c r="M997" s="213" t="s">
        <v>19</v>
      </c>
      <c r="N997" s="214" t="s">
        <v>43</v>
      </c>
      <c r="O997" s="86"/>
      <c r="P997" s="215">
        <f>O997*H997</f>
        <v>0</v>
      </c>
      <c r="Q997" s="215">
        <v>0</v>
      </c>
      <c r="R997" s="215">
        <f>Q997*H997</f>
        <v>0</v>
      </c>
      <c r="S997" s="215">
        <v>0</v>
      </c>
      <c r="T997" s="216">
        <f>S997*H997</f>
        <v>0</v>
      </c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R997" s="217" t="s">
        <v>155</v>
      </c>
      <c r="AT997" s="217" t="s">
        <v>150</v>
      </c>
      <c r="AU997" s="217" t="s">
        <v>82</v>
      </c>
      <c r="AY997" s="19" t="s">
        <v>148</v>
      </c>
      <c r="BE997" s="218">
        <f>IF(N997="základní",J997,0)</f>
        <v>0</v>
      </c>
      <c r="BF997" s="218">
        <f>IF(N997="snížená",J997,0)</f>
        <v>0</v>
      </c>
      <c r="BG997" s="218">
        <f>IF(N997="zákl. přenesená",J997,0)</f>
        <v>0</v>
      </c>
      <c r="BH997" s="218">
        <f>IF(N997="sníž. přenesená",J997,0)</f>
        <v>0</v>
      </c>
      <c r="BI997" s="218">
        <f>IF(N997="nulová",J997,0)</f>
        <v>0</v>
      </c>
      <c r="BJ997" s="19" t="s">
        <v>80</v>
      </c>
      <c r="BK997" s="218">
        <f>ROUND(I997*H997,2)</f>
        <v>0</v>
      </c>
      <c r="BL997" s="19" t="s">
        <v>155</v>
      </c>
      <c r="BM997" s="217" t="s">
        <v>1209</v>
      </c>
    </row>
    <row r="998" spans="1:47" s="2" customFormat="1" ht="12">
      <c r="A998" s="40"/>
      <c r="B998" s="41"/>
      <c r="C998" s="42"/>
      <c r="D998" s="219" t="s">
        <v>157</v>
      </c>
      <c r="E998" s="42"/>
      <c r="F998" s="220" t="s">
        <v>1210</v>
      </c>
      <c r="G998" s="42"/>
      <c r="H998" s="42"/>
      <c r="I998" s="221"/>
      <c r="J998" s="42"/>
      <c r="K998" s="42"/>
      <c r="L998" s="46"/>
      <c r="M998" s="222"/>
      <c r="N998" s="223"/>
      <c r="O998" s="86"/>
      <c r="P998" s="86"/>
      <c r="Q998" s="86"/>
      <c r="R998" s="86"/>
      <c r="S998" s="86"/>
      <c r="T998" s="87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T998" s="19" t="s">
        <v>157</v>
      </c>
      <c r="AU998" s="19" t="s">
        <v>82</v>
      </c>
    </row>
    <row r="999" spans="1:51" s="14" customFormat="1" ht="12">
      <c r="A999" s="14"/>
      <c r="B999" s="235"/>
      <c r="C999" s="236"/>
      <c r="D999" s="226" t="s">
        <v>168</v>
      </c>
      <c r="E999" s="237" t="s">
        <v>19</v>
      </c>
      <c r="F999" s="238" t="s">
        <v>1211</v>
      </c>
      <c r="G999" s="236"/>
      <c r="H999" s="239">
        <v>13.942</v>
      </c>
      <c r="I999" s="240"/>
      <c r="J999" s="236"/>
      <c r="K999" s="236"/>
      <c r="L999" s="241"/>
      <c r="M999" s="242"/>
      <c r="N999" s="243"/>
      <c r="O999" s="243"/>
      <c r="P999" s="243"/>
      <c r="Q999" s="243"/>
      <c r="R999" s="243"/>
      <c r="S999" s="243"/>
      <c r="T999" s="24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45" t="s">
        <v>168</v>
      </c>
      <c r="AU999" s="245" t="s">
        <v>82</v>
      </c>
      <c r="AV999" s="14" t="s">
        <v>82</v>
      </c>
      <c r="AW999" s="14" t="s">
        <v>34</v>
      </c>
      <c r="AX999" s="14" t="s">
        <v>80</v>
      </c>
      <c r="AY999" s="245" t="s">
        <v>148</v>
      </c>
    </row>
    <row r="1000" spans="1:65" s="2" customFormat="1" ht="24.15" customHeight="1">
      <c r="A1000" s="40"/>
      <c r="B1000" s="41"/>
      <c r="C1000" s="206" t="s">
        <v>1212</v>
      </c>
      <c r="D1000" s="206" t="s">
        <v>150</v>
      </c>
      <c r="E1000" s="207" t="s">
        <v>1213</v>
      </c>
      <c r="F1000" s="208" t="s">
        <v>1214</v>
      </c>
      <c r="G1000" s="209" t="s">
        <v>346</v>
      </c>
      <c r="H1000" s="210">
        <v>0.01</v>
      </c>
      <c r="I1000" s="211"/>
      <c r="J1000" s="212">
        <f>ROUND(I1000*H1000,2)</f>
        <v>0</v>
      </c>
      <c r="K1000" s="208" t="s">
        <v>154</v>
      </c>
      <c r="L1000" s="46"/>
      <c r="M1000" s="213" t="s">
        <v>19</v>
      </c>
      <c r="N1000" s="214" t="s">
        <v>43</v>
      </c>
      <c r="O1000" s="86"/>
      <c r="P1000" s="215">
        <f>O1000*H1000</f>
        <v>0</v>
      </c>
      <c r="Q1000" s="215">
        <v>0</v>
      </c>
      <c r="R1000" s="215">
        <f>Q1000*H1000</f>
        <v>0</v>
      </c>
      <c r="S1000" s="215">
        <v>0</v>
      </c>
      <c r="T1000" s="216">
        <f>S1000*H1000</f>
        <v>0</v>
      </c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R1000" s="217" t="s">
        <v>155</v>
      </c>
      <c r="AT1000" s="217" t="s">
        <v>150</v>
      </c>
      <c r="AU1000" s="217" t="s">
        <v>82</v>
      </c>
      <c r="AY1000" s="19" t="s">
        <v>148</v>
      </c>
      <c r="BE1000" s="218">
        <f>IF(N1000="základní",J1000,0)</f>
        <v>0</v>
      </c>
      <c r="BF1000" s="218">
        <f>IF(N1000="snížená",J1000,0)</f>
        <v>0</v>
      </c>
      <c r="BG1000" s="218">
        <f>IF(N1000="zákl. přenesená",J1000,0)</f>
        <v>0</v>
      </c>
      <c r="BH1000" s="218">
        <f>IF(N1000="sníž. přenesená",J1000,0)</f>
        <v>0</v>
      </c>
      <c r="BI1000" s="218">
        <f>IF(N1000="nulová",J1000,0)</f>
        <v>0</v>
      </c>
      <c r="BJ1000" s="19" t="s">
        <v>80</v>
      </c>
      <c r="BK1000" s="218">
        <f>ROUND(I1000*H1000,2)</f>
        <v>0</v>
      </c>
      <c r="BL1000" s="19" t="s">
        <v>155</v>
      </c>
      <c r="BM1000" s="217" t="s">
        <v>1215</v>
      </c>
    </row>
    <row r="1001" spans="1:47" s="2" customFormat="1" ht="12">
      <c r="A1001" s="40"/>
      <c r="B1001" s="41"/>
      <c r="C1001" s="42"/>
      <c r="D1001" s="219" t="s">
        <v>157</v>
      </c>
      <c r="E1001" s="42"/>
      <c r="F1001" s="220" t="s">
        <v>1216</v>
      </c>
      <c r="G1001" s="42"/>
      <c r="H1001" s="42"/>
      <c r="I1001" s="221"/>
      <c r="J1001" s="42"/>
      <c r="K1001" s="42"/>
      <c r="L1001" s="46"/>
      <c r="M1001" s="222"/>
      <c r="N1001" s="223"/>
      <c r="O1001" s="86"/>
      <c r="P1001" s="86"/>
      <c r="Q1001" s="86"/>
      <c r="R1001" s="86"/>
      <c r="S1001" s="86"/>
      <c r="T1001" s="87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T1001" s="19" t="s">
        <v>157</v>
      </c>
      <c r="AU1001" s="19" t="s">
        <v>82</v>
      </c>
    </row>
    <row r="1002" spans="1:51" s="14" customFormat="1" ht="12">
      <c r="A1002" s="14"/>
      <c r="B1002" s="235"/>
      <c r="C1002" s="236"/>
      <c r="D1002" s="226" t="s">
        <v>168</v>
      </c>
      <c r="E1002" s="237" t="s">
        <v>19</v>
      </c>
      <c r="F1002" s="238" t="s">
        <v>1217</v>
      </c>
      <c r="G1002" s="236"/>
      <c r="H1002" s="239">
        <v>0.01</v>
      </c>
      <c r="I1002" s="240"/>
      <c r="J1002" s="236"/>
      <c r="K1002" s="236"/>
      <c r="L1002" s="241"/>
      <c r="M1002" s="242"/>
      <c r="N1002" s="243"/>
      <c r="O1002" s="243"/>
      <c r="P1002" s="243"/>
      <c r="Q1002" s="243"/>
      <c r="R1002" s="243"/>
      <c r="S1002" s="243"/>
      <c r="T1002" s="24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45" t="s">
        <v>168</v>
      </c>
      <c r="AU1002" s="245" t="s">
        <v>82</v>
      </c>
      <c r="AV1002" s="14" t="s">
        <v>82</v>
      </c>
      <c r="AW1002" s="14" t="s">
        <v>34</v>
      </c>
      <c r="AX1002" s="14" t="s">
        <v>80</v>
      </c>
      <c r="AY1002" s="245" t="s">
        <v>148</v>
      </c>
    </row>
    <row r="1003" spans="1:65" s="2" customFormat="1" ht="24.15" customHeight="1">
      <c r="A1003" s="40"/>
      <c r="B1003" s="41"/>
      <c r="C1003" s="206" t="s">
        <v>1218</v>
      </c>
      <c r="D1003" s="206" t="s">
        <v>150</v>
      </c>
      <c r="E1003" s="207" t="s">
        <v>1219</v>
      </c>
      <c r="F1003" s="208" t="s">
        <v>1220</v>
      </c>
      <c r="G1003" s="209" t="s">
        <v>346</v>
      </c>
      <c r="H1003" s="210">
        <v>0.463</v>
      </c>
      <c r="I1003" s="211"/>
      <c r="J1003" s="212">
        <f>ROUND(I1003*H1003,2)</f>
        <v>0</v>
      </c>
      <c r="K1003" s="208" t="s">
        <v>154</v>
      </c>
      <c r="L1003" s="46"/>
      <c r="M1003" s="213" t="s">
        <v>19</v>
      </c>
      <c r="N1003" s="214" t="s">
        <v>43</v>
      </c>
      <c r="O1003" s="86"/>
      <c r="P1003" s="215">
        <f>O1003*H1003</f>
        <v>0</v>
      </c>
      <c r="Q1003" s="215">
        <v>0</v>
      </c>
      <c r="R1003" s="215">
        <f>Q1003*H1003</f>
        <v>0</v>
      </c>
      <c r="S1003" s="215">
        <v>0</v>
      </c>
      <c r="T1003" s="216">
        <f>S1003*H1003</f>
        <v>0</v>
      </c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R1003" s="217" t="s">
        <v>155</v>
      </c>
      <c r="AT1003" s="217" t="s">
        <v>150</v>
      </c>
      <c r="AU1003" s="217" t="s">
        <v>82</v>
      </c>
      <c r="AY1003" s="19" t="s">
        <v>148</v>
      </c>
      <c r="BE1003" s="218">
        <f>IF(N1003="základní",J1003,0)</f>
        <v>0</v>
      </c>
      <c r="BF1003" s="218">
        <f>IF(N1003="snížená",J1003,0)</f>
        <v>0</v>
      </c>
      <c r="BG1003" s="218">
        <f>IF(N1003="zákl. přenesená",J1003,0)</f>
        <v>0</v>
      </c>
      <c r="BH1003" s="218">
        <f>IF(N1003="sníž. přenesená",J1003,0)</f>
        <v>0</v>
      </c>
      <c r="BI1003" s="218">
        <f>IF(N1003="nulová",J1003,0)</f>
        <v>0</v>
      </c>
      <c r="BJ1003" s="19" t="s">
        <v>80</v>
      </c>
      <c r="BK1003" s="218">
        <f>ROUND(I1003*H1003,2)</f>
        <v>0</v>
      </c>
      <c r="BL1003" s="19" t="s">
        <v>155</v>
      </c>
      <c r="BM1003" s="217" t="s">
        <v>1221</v>
      </c>
    </row>
    <row r="1004" spans="1:47" s="2" customFormat="1" ht="12">
      <c r="A1004" s="40"/>
      <c r="B1004" s="41"/>
      <c r="C1004" s="42"/>
      <c r="D1004" s="219" t="s">
        <v>157</v>
      </c>
      <c r="E1004" s="42"/>
      <c r="F1004" s="220" t="s">
        <v>1222</v>
      </c>
      <c r="G1004" s="42"/>
      <c r="H1004" s="42"/>
      <c r="I1004" s="221"/>
      <c r="J1004" s="42"/>
      <c r="K1004" s="42"/>
      <c r="L1004" s="46"/>
      <c r="M1004" s="222"/>
      <c r="N1004" s="223"/>
      <c r="O1004" s="86"/>
      <c r="P1004" s="86"/>
      <c r="Q1004" s="86"/>
      <c r="R1004" s="86"/>
      <c r="S1004" s="86"/>
      <c r="T1004" s="87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T1004" s="19" t="s">
        <v>157</v>
      </c>
      <c r="AU1004" s="19" t="s">
        <v>82</v>
      </c>
    </row>
    <row r="1005" spans="1:51" s="14" customFormat="1" ht="12">
      <c r="A1005" s="14"/>
      <c r="B1005" s="235"/>
      <c r="C1005" s="236"/>
      <c r="D1005" s="226" t="s">
        <v>168</v>
      </c>
      <c r="E1005" s="237" t="s">
        <v>19</v>
      </c>
      <c r="F1005" s="238" t="s">
        <v>1223</v>
      </c>
      <c r="G1005" s="236"/>
      <c r="H1005" s="239">
        <v>0.463</v>
      </c>
      <c r="I1005" s="240"/>
      <c r="J1005" s="236"/>
      <c r="K1005" s="236"/>
      <c r="L1005" s="241"/>
      <c r="M1005" s="242"/>
      <c r="N1005" s="243"/>
      <c r="O1005" s="243"/>
      <c r="P1005" s="243"/>
      <c r="Q1005" s="243"/>
      <c r="R1005" s="243"/>
      <c r="S1005" s="243"/>
      <c r="T1005" s="24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45" t="s">
        <v>168</v>
      </c>
      <c r="AU1005" s="245" t="s">
        <v>82</v>
      </c>
      <c r="AV1005" s="14" t="s">
        <v>82</v>
      </c>
      <c r="AW1005" s="14" t="s">
        <v>34</v>
      </c>
      <c r="AX1005" s="14" t="s">
        <v>80</v>
      </c>
      <c r="AY1005" s="245" t="s">
        <v>148</v>
      </c>
    </row>
    <row r="1006" spans="1:63" s="12" customFormat="1" ht="22.8" customHeight="1">
      <c r="A1006" s="12"/>
      <c r="B1006" s="190"/>
      <c r="C1006" s="191"/>
      <c r="D1006" s="192" t="s">
        <v>71</v>
      </c>
      <c r="E1006" s="204" t="s">
        <v>1224</v>
      </c>
      <c r="F1006" s="204" t="s">
        <v>1225</v>
      </c>
      <c r="G1006" s="191"/>
      <c r="H1006" s="191"/>
      <c r="I1006" s="194"/>
      <c r="J1006" s="205">
        <f>BK1006</f>
        <v>0</v>
      </c>
      <c r="K1006" s="191"/>
      <c r="L1006" s="196"/>
      <c r="M1006" s="197"/>
      <c r="N1006" s="198"/>
      <c r="O1006" s="198"/>
      <c r="P1006" s="199">
        <f>SUM(P1007:P1008)</f>
        <v>0</v>
      </c>
      <c r="Q1006" s="198"/>
      <c r="R1006" s="199">
        <f>SUM(R1007:R1008)</f>
        <v>0</v>
      </c>
      <c r="S1006" s="198"/>
      <c r="T1006" s="200">
        <f>SUM(T1007:T1008)</f>
        <v>0</v>
      </c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R1006" s="201" t="s">
        <v>80</v>
      </c>
      <c r="AT1006" s="202" t="s">
        <v>71</v>
      </c>
      <c r="AU1006" s="202" t="s">
        <v>80</v>
      </c>
      <c r="AY1006" s="201" t="s">
        <v>148</v>
      </c>
      <c r="BK1006" s="203">
        <f>SUM(BK1007:BK1008)</f>
        <v>0</v>
      </c>
    </row>
    <row r="1007" spans="1:65" s="2" customFormat="1" ht="33" customHeight="1">
      <c r="A1007" s="40"/>
      <c r="B1007" s="41"/>
      <c r="C1007" s="206" t="s">
        <v>1226</v>
      </c>
      <c r="D1007" s="206" t="s">
        <v>150</v>
      </c>
      <c r="E1007" s="207" t="s">
        <v>1227</v>
      </c>
      <c r="F1007" s="208" t="s">
        <v>1228</v>
      </c>
      <c r="G1007" s="209" t="s">
        <v>346</v>
      </c>
      <c r="H1007" s="210">
        <v>813.143</v>
      </c>
      <c r="I1007" s="211"/>
      <c r="J1007" s="212">
        <f>ROUND(I1007*H1007,2)</f>
        <v>0</v>
      </c>
      <c r="K1007" s="208" t="s">
        <v>154</v>
      </c>
      <c r="L1007" s="46"/>
      <c r="M1007" s="213" t="s">
        <v>19</v>
      </c>
      <c r="N1007" s="214" t="s">
        <v>43</v>
      </c>
      <c r="O1007" s="86"/>
      <c r="P1007" s="215">
        <f>O1007*H1007</f>
        <v>0</v>
      </c>
      <c r="Q1007" s="215">
        <v>0</v>
      </c>
      <c r="R1007" s="215">
        <f>Q1007*H1007</f>
        <v>0</v>
      </c>
      <c r="S1007" s="215">
        <v>0</v>
      </c>
      <c r="T1007" s="216">
        <f>S1007*H1007</f>
        <v>0</v>
      </c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R1007" s="217" t="s">
        <v>155</v>
      </c>
      <c r="AT1007" s="217" t="s">
        <v>150</v>
      </c>
      <c r="AU1007" s="217" t="s">
        <v>82</v>
      </c>
      <c r="AY1007" s="19" t="s">
        <v>148</v>
      </c>
      <c r="BE1007" s="218">
        <f>IF(N1007="základní",J1007,0)</f>
        <v>0</v>
      </c>
      <c r="BF1007" s="218">
        <f>IF(N1007="snížená",J1007,0)</f>
        <v>0</v>
      </c>
      <c r="BG1007" s="218">
        <f>IF(N1007="zákl. přenesená",J1007,0)</f>
        <v>0</v>
      </c>
      <c r="BH1007" s="218">
        <f>IF(N1007="sníž. přenesená",J1007,0)</f>
        <v>0</v>
      </c>
      <c r="BI1007" s="218">
        <f>IF(N1007="nulová",J1007,0)</f>
        <v>0</v>
      </c>
      <c r="BJ1007" s="19" t="s">
        <v>80</v>
      </c>
      <c r="BK1007" s="218">
        <f>ROUND(I1007*H1007,2)</f>
        <v>0</v>
      </c>
      <c r="BL1007" s="19" t="s">
        <v>155</v>
      </c>
      <c r="BM1007" s="217" t="s">
        <v>1229</v>
      </c>
    </row>
    <row r="1008" spans="1:47" s="2" customFormat="1" ht="12">
      <c r="A1008" s="40"/>
      <c r="B1008" s="41"/>
      <c r="C1008" s="42"/>
      <c r="D1008" s="219" t="s">
        <v>157</v>
      </c>
      <c r="E1008" s="42"/>
      <c r="F1008" s="220" t="s">
        <v>1230</v>
      </c>
      <c r="G1008" s="42"/>
      <c r="H1008" s="42"/>
      <c r="I1008" s="221"/>
      <c r="J1008" s="42"/>
      <c r="K1008" s="42"/>
      <c r="L1008" s="46"/>
      <c r="M1008" s="222"/>
      <c r="N1008" s="223"/>
      <c r="O1008" s="86"/>
      <c r="P1008" s="86"/>
      <c r="Q1008" s="86"/>
      <c r="R1008" s="86"/>
      <c r="S1008" s="86"/>
      <c r="T1008" s="87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T1008" s="19" t="s">
        <v>157</v>
      </c>
      <c r="AU1008" s="19" t="s">
        <v>82</v>
      </c>
    </row>
    <row r="1009" spans="1:63" s="12" customFormat="1" ht="25.9" customHeight="1">
      <c r="A1009" s="12"/>
      <c r="B1009" s="190"/>
      <c r="C1009" s="191"/>
      <c r="D1009" s="192" t="s">
        <v>71</v>
      </c>
      <c r="E1009" s="193" t="s">
        <v>1231</v>
      </c>
      <c r="F1009" s="193" t="s">
        <v>1232</v>
      </c>
      <c r="G1009" s="191"/>
      <c r="H1009" s="191"/>
      <c r="I1009" s="194"/>
      <c r="J1009" s="195">
        <f>BK1009</f>
        <v>0</v>
      </c>
      <c r="K1009" s="191"/>
      <c r="L1009" s="196"/>
      <c r="M1009" s="197"/>
      <c r="N1009" s="198"/>
      <c r="O1009" s="198"/>
      <c r="P1009" s="199">
        <f>P1010+P1078+P1167+P1200+P1231+P1266+P1406+P1425+P1453+P1613+P1654+P1696+P1807+P1982+P2015+P2084+P2108+P2116+P2185</f>
        <v>0</v>
      </c>
      <c r="Q1009" s="198"/>
      <c r="R1009" s="199">
        <f>R1010+R1078+R1167+R1200+R1231+R1266+R1406+R1425+R1453+R1613+R1654+R1696+R1807+R1982+R2015+R2084+R2108+R2116+R2185</f>
        <v>102.19958349</v>
      </c>
      <c r="S1009" s="198"/>
      <c r="T1009" s="200">
        <f>T1010+T1078+T1167+T1200+T1231+T1266+T1406+T1425+T1453+T1613+T1654+T1696+T1807+T1982+T2015+T2084+T2108+T2116+T2185</f>
        <v>46.14203802000001</v>
      </c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R1009" s="201" t="s">
        <v>82</v>
      </c>
      <c r="AT1009" s="202" t="s">
        <v>71</v>
      </c>
      <c r="AU1009" s="202" t="s">
        <v>72</v>
      </c>
      <c r="AY1009" s="201" t="s">
        <v>148</v>
      </c>
      <c r="BK1009" s="203">
        <f>BK1010+BK1078+BK1167+BK1200+BK1231+BK1266+BK1406+BK1425+BK1453+BK1613+BK1654+BK1696+BK1807+BK1982+BK2015+BK2084+BK2108+BK2116+BK2185</f>
        <v>0</v>
      </c>
    </row>
    <row r="1010" spans="1:63" s="12" customFormat="1" ht="22.8" customHeight="1">
      <c r="A1010" s="12"/>
      <c r="B1010" s="190"/>
      <c r="C1010" s="191"/>
      <c r="D1010" s="192" t="s">
        <v>71</v>
      </c>
      <c r="E1010" s="204" t="s">
        <v>1233</v>
      </c>
      <c r="F1010" s="204" t="s">
        <v>1234</v>
      </c>
      <c r="G1010" s="191"/>
      <c r="H1010" s="191"/>
      <c r="I1010" s="194"/>
      <c r="J1010" s="205">
        <f>BK1010</f>
        <v>0</v>
      </c>
      <c r="K1010" s="191"/>
      <c r="L1010" s="196"/>
      <c r="M1010" s="197"/>
      <c r="N1010" s="198"/>
      <c r="O1010" s="198"/>
      <c r="P1010" s="199">
        <f>SUM(P1011:P1077)</f>
        <v>0</v>
      </c>
      <c r="Q1010" s="198"/>
      <c r="R1010" s="199">
        <f>SUM(R1011:R1077)</f>
        <v>3.4900345800000006</v>
      </c>
      <c r="S1010" s="198"/>
      <c r="T1010" s="200">
        <f>SUM(T1011:T1077)</f>
        <v>0</v>
      </c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R1010" s="201" t="s">
        <v>82</v>
      </c>
      <c r="AT1010" s="202" t="s">
        <v>71</v>
      </c>
      <c r="AU1010" s="202" t="s">
        <v>80</v>
      </c>
      <c r="AY1010" s="201" t="s">
        <v>148</v>
      </c>
      <c r="BK1010" s="203">
        <f>SUM(BK1011:BK1077)</f>
        <v>0</v>
      </c>
    </row>
    <row r="1011" spans="1:65" s="2" customFormat="1" ht="21.75" customHeight="1">
      <c r="A1011" s="40"/>
      <c r="B1011" s="41"/>
      <c r="C1011" s="206" t="s">
        <v>1235</v>
      </c>
      <c r="D1011" s="206" t="s">
        <v>150</v>
      </c>
      <c r="E1011" s="207" t="s">
        <v>1236</v>
      </c>
      <c r="F1011" s="208" t="s">
        <v>1237</v>
      </c>
      <c r="G1011" s="209" t="s">
        <v>166</v>
      </c>
      <c r="H1011" s="210">
        <v>234.363</v>
      </c>
      <c r="I1011" s="211"/>
      <c r="J1011" s="212">
        <f>ROUND(I1011*H1011,2)</f>
        <v>0</v>
      </c>
      <c r="K1011" s="208" t="s">
        <v>154</v>
      </c>
      <c r="L1011" s="46"/>
      <c r="M1011" s="213" t="s">
        <v>19</v>
      </c>
      <c r="N1011" s="214" t="s">
        <v>43</v>
      </c>
      <c r="O1011" s="86"/>
      <c r="P1011" s="215">
        <f>O1011*H1011</f>
        <v>0</v>
      </c>
      <c r="Q1011" s="215">
        <v>0</v>
      </c>
      <c r="R1011" s="215">
        <f>Q1011*H1011</f>
        <v>0</v>
      </c>
      <c r="S1011" s="215">
        <v>0</v>
      </c>
      <c r="T1011" s="216">
        <f>S1011*H1011</f>
        <v>0</v>
      </c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R1011" s="217" t="s">
        <v>285</v>
      </c>
      <c r="AT1011" s="217" t="s">
        <v>150</v>
      </c>
      <c r="AU1011" s="217" t="s">
        <v>82</v>
      </c>
      <c r="AY1011" s="19" t="s">
        <v>148</v>
      </c>
      <c r="BE1011" s="218">
        <f>IF(N1011="základní",J1011,0)</f>
        <v>0</v>
      </c>
      <c r="BF1011" s="218">
        <f>IF(N1011="snížená",J1011,0)</f>
        <v>0</v>
      </c>
      <c r="BG1011" s="218">
        <f>IF(N1011="zákl. přenesená",J1011,0)</f>
        <v>0</v>
      </c>
      <c r="BH1011" s="218">
        <f>IF(N1011="sníž. přenesená",J1011,0)</f>
        <v>0</v>
      </c>
      <c r="BI1011" s="218">
        <f>IF(N1011="nulová",J1011,0)</f>
        <v>0</v>
      </c>
      <c r="BJ1011" s="19" t="s">
        <v>80</v>
      </c>
      <c r="BK1011" s="218">
        <f>ROUND(I1011*H1011,2)</f>
        <v>0</v>
      </c>
      <c r="BL1011" s="19" t="s">
        <v>285</v>
      </c>
      <c r="BM1011" s="217" t="s">
        <v>1238</v>
      </c>
    </row>
    <row r="1012" spans="1:47" s="2" customFormat="1" ht="12">
      <c r="A1012" s="40"/>
      <c r="B1012" s="41"/>
      <c r="C1012" s="42"/>
      <c r="D1012" s="219" t="s">
        <v>157</v>
      </c>
      <c r="E1012" s="42"/>
      <c r="F1012" s="220" t="s">
        <v>1239</v>
      </c>
      <c r="G1012" s="42"/>
      <c r="H1012" s="42"/>
      <c r="I1012" s="221"/>
      <c r="J1012" s="42"/>
      <c r="K1012" s="42"/>
      <c r="L1012" s="46"/>
      <c r="M1012" s="222"/>
      <c r="N1012" s="223"/>
      <c r="O1012" s="86"/>
      <c r="P1012" s="86"/>
      <c r="Q1012" s="86"/>
      <c r="R1012" s="86"/>
      <c r="S1012" s="86"/>
      <c r="T1012" s="87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T1012" s="19" t="s">
        <v>157</v>
      </c>
      <c r="AU1012" s="19" t="s">
        <v>82</v>
      </c>
    </row>
    <row r="1013" spans="1:51" s="14" customFormat="1" ht="12">
      <c r="A1013" s="14"/>
      <c r="B1013" s="235"/>
      <c r="C1013" s="236"/>
      <c r="D1013" s="226" t="s">
        <v>168</v>
      </c>
      <c r="E1013" s="237" t="s">
        <v>19</v>
      </c>
      <c r="F1013" s="238" t="s">
        <v>1240</v>
      </c>
      <c r="G1013" s="236"/>
      <c r="H1013" s="239">
        <v>155.423</v>
      </c>
      <c r="I1013" s="240"/>
      <c r="J1013" s="236"/>
      <c r="K1013" s="236"/>
      <c r="L1013" s="241"/>
      <c r="M1013" s="242"/>
      <c r="N1013" s="243"/>
      <c r="O1013" s="243"/>
      <c r="P1013" s="243"/>
      <c r="Q1013" s="243"/>
      <c r="R1013" s="243"/>
      <c r="S1013" s="243"/>
      <c r="T1013" s="24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45" t="s">
        <v>168</v>
      </c>
      <c r="AU1013" s="245" t="s">
        <v>82</v>
      </c>
      <c r="AV1013" s="14" t="s">
        <v>82</v>
      </c>
      <c r="AW1013" s="14" t="s">
        <v>34</v>
      </c>
      <c r="AX1013" s="14" t="s">
        <v>72</v>
      </c>
      <c r="AY1013" s="245" t="s">
        <v>148</v>
      </c>
    </row>
    <row r="1014" spans="1:51" s="14" customFormat="1" ht="12">
      <c r="A1014" s="14"/>
      <c r="B1014" s="235"/>
      <c r="C1014" s="236"/>
      <c r="D1014" s="226" t="s">
        <v>168</v>
      </c>
      <c r="E1014" s="237" t="s">
        <v>19</v>
      </c>
      <c r="F1014" s="238" t="s">
        <v>1241</v>
      </c>
      <c r="G1014" s="236"/>
      <c r="H1014" s="239">
        <v>55.65</v>
      </c>
      <c r="I1014" s="240"/>
      <c r="J1014" s="236"/>
      <c r="K1014" s="236"/>
      <c r="L1014" s="241"/>
      <c r="M1014" s="242"/>
      <c r="N1014" s="243"/>
      <c r="O1014" s="243"/>
      <c r="P1014" s="243"/>
      <c r="Q1014" s="243"/>
      <c r="R1014" s="243"/>
      <c r="S1014" s="243"/>
      <c r="T1014" s="24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45" t="s">
        <v>168</v>
      </c>
      <c r="AU1014" s="245" t="s">
        <v>82</v>
      </c>
      <c r="AV1014" s="14" t="s">
        <v>82</v>
      </c>
      <c r="AW1014" s="14" t="s">
        <v>34</v>
      </c>
      <c r="AX1014" s="14" t="s">
        <v>72</v>
      </c>
      <c r="AY1014" s="245" t="s">
        <v>148</v>
      </c>
    </row>
    <row r="1015" spans="1:51" s="14" customFormat="1" ht="12">
      <c r="A1015" s="14"/>
      <c r="B1015" s="235"/>
      <c r="C1015" s="236"/>
      <c r="D1015" s="226" t="s">
        <v>168</v>
      </c>
      <c r="E1015" s="237" t="s">
        <v>19</v>
      </c>
      <c r="F1015" s="238" t="s">
        <v>1242</v>
      </c>
      <c r="G1015" s="236"/>
      <c r="H1015" s="239">
        <v>15.87</v>
      </c>
      <c r="I1015" s="240"/>
      <c r="J1015" s="236"/>
      <c r="K1015" s="236"/>
      <c r="L1015" s="241"/>
      <c r="M1015" s="242"/>
      <c r="N1015" s="243"/>
      <c r="O1015" s="243"/>
      <c r="P1015" s="243"/>
      <c r="Q1015" s="243"/>
      <c r="R1015" s="243"/>
      <c r="S1015" s="243"/>
      <c r="T1015" s="24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45" t="s">
        <v>168</v>
      </c>
      <c r="AU1015" s="245" t="s">
        <v>82</v>
      </c>
      <c r="AV1015" s="14" t="s">
        <v>82</v>
      </c>
      <c r="AW1015" s="14" t="s">
        <v>34</v>
      </c>
      <c r="AX1015" s="14" t="s">
        <v>72</v>
      </c>
      <c r="AY1015" s="245" t="s">
        <v>148</v>
      </c>
    </row>
    <row r="1016" spans="1:51" s="14" customFormat="1" ht="12">
      <c r="A1016" s="14"/>
      <c r="B1016" s="235"/>
      <c r="C1016" s="236"/>
      <c r="D1016" s="226" t="s">
        <v>168</v>
      </c>
      <c r="E1016" s="237" t="s">
        <v>19</v>
      </c>
      <c r="F1016" s="238" t="s">
        <v>1243</v>
      </c>
      <c r="G1016" s="236"/>
      <c r="H1016" s="239">
        <v>7.42</v>
      </c>
      <c r="I1016" s="240"/>
      <c r="J1016" s="236"/>
      <c r="K1016" s="236"/>
      <c r="L1016" s="241"/>
      <c r="M1016" s="242"/>
      <c r="N1016" s="243"/>
      <c r="O1016" s="243"/>
      <c r="P1016" s="243"/>
      <c r="Q1016" s="243"/>
      <c r="R1016" s="243"/>
      <c r="S1016" s="243"/>
      <c r="T1016" s="24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45" t="s">
        <v>168</v>
      </c>
      <c r="AU1016" s="245" t="s">
        <v>82</v>
      </c>
      <c r="AV1016" s="14" t="s">
        <v>82</v>
      </c>
      <c r="AW1016" s="14" t="s">
        <v>34</v>
      </c>
      <c r="AX1016" s="14" t="s">
        <v>72</v>
      </c>
      <c r="AY1016" s="245" t="s">
        <v>148</v>
      </c>
    </row>
    <row r="1017" spans="1:51" s="15" customFormat="1" ht="12">
      <c r="A1017" s="15"/>
      <c r="B1017" s="246"/>
      <c r="C1017" s="247"/>
      <c r="D1017" s="226" t="s">
        <v>168</v>
      </c>
      <c r="E1017" s="248" t="s">
        <v>19</v>
      </c>
      <c r="F1017" s="249" t="s">
        <v>178</v>
      </c>
      <c r="G1017" s="247"/>
      <c r="H1017" s="250">
        <v>234.363</v>
      </c>
      <c r="I1017" s="251"/>
      <c r="J1017" s="247"/>
      <c r="K1017" s="247"/>
      <c r="L1017" s="252"/>
      <c r="M1017" s="253"/>
      <c r="N1017" s="254"/>
      <c r="O1017" s="254"/>
      <c r="P1017" s="254"/>
      <c r="Q1017" s="254"/>
      <c r="R1017" s="254"/>
      <c r="S1017" s="254"/>
      <c r="T1017" s="25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T1017" s="256" t="s">
        <v>168</v>
      </c>
      <c r="AU1017" s="256" t="s">
        <v>82</v>
      </c>
      <c r="AV1017" s="15" t="s">
        <v>155</v>
      </c>
      <c r="AW1017" s="15" t="s">
        <v>34</v>
      </c>
      <c r="AX1017" s="15" t="s">
        <v>80</v>
      </c>
      <c r="AY1017" s="256" t="s">
        <v>148</v>
      </c>
    </row>
    <row r="1018" spans="1:65" s="2" customFormat="1" ht="16.5" customHeight="1">
      <c r="A1018" s="40"/>
      <c r="B1018" s="41"/>
      <c r="C1018" s="268" t="s">
        <v>1244</v>
      </c>
      <c r="D1018" s="268" t="s">
        <v>279</v>
      </c>
      <c r="E1018" s="269" t="s">
        <v>1245</v>
      </c>
      <c r="F1018" s="270" t="s">
        <v>1246</v>
      </c>
      <c r="G1018" s="271" t="s">
        <v>1247</v>
      </c>
      <c r="H1018" s="272">
        <v>0.077</v>
      </c>
      <c r="I1018" s="273"/>
      <c r="J1018" s="274">
        <f>ROUND(I1018*H1018,2)</f>
        <v>0</v>
      </c>
      <c r="K1018" s="270" t="s">
        <v>154</v>
      </c>
      <c r="L1018" s="275"/>
      <c r="M1018" s="276" t="s">
        <v>19</v>
      </c>
      <c r="N1018" s="277" t="s">
        <v>43</v>
      </c>
      <c r="O1018" s="86"/>
      <c r="P1018" s="215">
        <f>O1018*H1018</f>
        <v>0</v>
      </c>
      <c r="Q1018" s="215">
        <v>0.001</v>
      </c>
      <c r="R1018" s="215">
        <f>Q1018*H1018</f>
        <v>7.7E-05</v>
      </c>
      <c r="S1018" s="215">
        <v>0</v>
      </c>
      <c r="T1018" s="216">
        <f>S1018*H1018</f>
        <v>0</v>
      </c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R1018" s="217" t="s">
        <v>414</v>
      </c>
      <c r="AT1018" s="217" t="s">
        <v>279</v>
      </c>
      <c r="AU1018" s="217" t="s">
        <v>82</v>
      </c>
      <c r="AY1018" s="19" t="s">
        <v>148</v>
      </c>
      <c r="BE1018" s="218">
        <f>IF(N1018="základní",J1018,0)</f>
        <v>0</v>
      </c>
      <c r="BF1018" s="218">
        <f>IF(N1018="snížená",J1018,0)</f>
        <v>0</v>
      </c>
      <c r="BG1018" s="218">
        <f>IF(N1018="zákl. přenesená",J1018,0)</f>
        <v>0</v>
      </c>
      <c r="BH1018" s="218">
        <f>IF(N1018="sníž. přenesená",J1018,0)</f>
        <v>0</v>
      </c>
      <c r="BI1018" s="218">
        <f>IF(N1018="nulová",J1018,0)</f>
        <v>0</v>
      </c>
      <c r="BJ1018" s="19" t="s">
        <v>80</v>
      </c>
      <c r="BK1018" s="218">
        <f>ROUND(I1018*H1018,2)</f>
        <v>0</v>
      </c>
      <c r="BL1018" s="19" t="s">
        <v>285</v>
      </c>
      <c r="BM1018" s="217" t="s">
        <v>1248</v>
      </c>
    </row>
    <row r="1019" spans="1:51" s="14" customFormat="1" ht="12">
      <c r="A1019" s="14"/>
      <c r="B1019" s="235"/>
      <c r="C1019" s="236"/>
      <c r="D1019" s="226" t="s">
        <v>168</v>
      </c>
      <c r="E1019" s="237" t="s">
        <v>19</v>
      </c>
      <c r="F1019" s="238" t="s">
        <v>1249</v>
      </c>
      <c r="G1019" s="236"/>
      <c r="H1019" s="239">
        <v>234.363</v>
      </c>
      <c r="I1019" s="240"/>
      <c r="J1019" s="236"/>
      <c r="K1019" s="236"/>
      <c r="L1019" s="241"/>
      <c r="M1019" s="242"/>
      <c r="N1019" s="243"/>
      <c r="O1019" s="243"/>
      <c r="P1019" s="243"/>
      <c r="Q1019" s="243"/>
      <c r="R1019" s="243"/>
      <c r="S1019" s="243"/>
      <c r="T1019" s="24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45" t="s">
        <v>168</v>
      </c>
      <c r="AU1019" s="245" t="s">
        <v>82</v>
      </c>
      <c r="AV1019" s="14" t="s">
        <v>82</v>
      </c>
      <c r="AW1019" s="14" t="s">
        <v>34</v>
      </c>
      <c r="AX1019" s="14" t="s">
        <v>80</v>
      </c>
      <c r="AY1019" s="245" t="s">
        <v>148</v>
      </c>
    </row>
    <row r="1020" spans="1:51" s="14" customFormat="1" ht="12">
      <c r="A1020" s="14"/>
      <c r="B1020" s="235"/>
      <c r="C1020" s="236"/>
      <c r="D1020" s="226" t="s">
        <v>168</v>
      </c>
      <c r="E1020" s="236"/>
      <c r="F1020" s="238" t="s">
        <v>1250</v>
      </c>
      <c r="G1020" s="236"/>
      <c r="H1020" s="239">
        <v>0.077</v>
      </c>
      <c r="I1020" s="240"/>
      <c r="J1020" s="236"/>
      <c r="K1020" s="236"/>
      <c r="L1020" s="241"/>
      <c r="M1020" s="242"/>
      <c r="N1020" s="243"/>
      <c r="O1020" s="243"/>
      <c r="P1020" s="243"/>
      <c r="Q1020" s="243"/>
      <c r="R1020" s="243"/>
      <c r="S1020" s="243"/>
      <c r="T1020" s="24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45" t="s">
        <v>168</v>
      </c>
      <c r="AU1020" s="245" t="s">
        <v>82</v>
      </c>
      <c r="AV1020" s="14" t="s">
        <v>82</v>
      </c>
      <c r="AW1020" s="14" t="s">
        <v>4</v>
      </c>
      <c r="AX1020" s="14" t="s">
        <v>80</v>
      </c>
      <c r="AY1020" s="245" t="s">
        <v>148</v>
      </c>
    </row>
    <row r="1021" spans="1:65" s="2" customFormat="1" ht="21.75" customHeight="1">
      <c r="A1021" s="40"/>
      <c r="B1021" s="41"/>
      <c r="C1021" s="206" t="s">
        <v>1251</v>
      </c>
      <c r="D1021" s="206" t="s">
        <v>150</v>
      </c>
      <c r="E1021" s="207" t="s">
        <v>1252</v>
      </c>
      <c r="F1021" s="208" t="s">
        <v>1253</v>
      </c>
      <c r="G1021" s="209" t="s">
        <v>166</v>
      </c>
      <c r="H1021" s="210">
        <v>103.129</v>
      </c>
      <c r="I1021" s="211"/>
      <c r="J1021" s="212">
        <f>ROUND(I1021*H1021,2)</f>
        <v>0</v>
      </c>
      <c r="K1021" s="208" t="s">
        <v>154</v>
      </c>
      <c r="L1021" s="46"/>
      <c r="M1021" s="213" t="s">
        <v>19</v>
      </c>
      <c r="N1021" s="214" t="s">
        <v>43</v>
      </c>
      <c r="O1021" s="86"/>
      <c r="P1021" s="215">
        <f>O1021*H1021</f>
        <v>0</v>
      </c>
      <c r="Q1021" s="215">
        <v>0</v>
      </c>
      <c r="R1021" s="215">
        <f>Q1021*H1021</f>
        <v>0</v>
      </c>
      <c r="S1021" s="215">
        <v>0</v>
      </c>
      <c r="T1021" s="216">
        <f>S1021*H1021</f>
        <v>0</v>
      </c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R1021" s="217" t="s">
        <v>285</v>
      </c>
      <c r="AT1021" s="217" t="s">
        <v>150</v>
      </c>
      <c r="AU1021" s="217" t="s">
        <v>82</v>
      </c>
      <c r="AY1021" s="19" t="s">
        <v>148</v>
      </c>
      <c r="BE1021" s="218">
        <f>IF(N1021="základní",J1021,0)</f>
        <v>0</v>
      </c>
      <c r="BF1021" s="218">
        <f>IF(N1021="snížená",J1021,0)</f>
        <v>0</v>
      </c>
      <c r="BG1021" s="218">
        <f>IF(N1021="zákl. přenesená",J1021,0)</f>
        <v>0</v>
      </c>
      <c r="BH1021" s="218">
        <f>IF(N1021="sníž. přenesená",J1021,0)</f>
        <v>0</v>
      </c>
      <c r="BI1021" s="218">
        <f>IF(N1021="nulová",J1021,0)</f>
        <v>0</v>
      </c>
      <c r="BJ1021" s="19" t="s">
        <v>80</v>
      </c>
      <c r="BK1021" s="218">
        <f>ROUND(I1021*H1021,2)</f>
        <v>0</v>
      </c>
      <c r="BL1021" s="19" t="s">
        <v>285</v>
      </c>
      <c r="BM1021" s="217" t="s">
        <v>1254</v>
      </c>
    </row>
    <row r="1022" spans="1:47" s="2" customFormat="1" ht="12">
      <c r="A1022" s="40"/>
      <c r="B1022" s="41"/>
      <c r="C1022" s="42"/>
      <c r="D1022" s="219" t="s">
        <v>157</v>
      </c>
      <c r="E1022" s="42"/>
      <c r="F1022" s="220" t="s">
        <v>1255</v>
      </c>
      <c r="G1022" s="42"/>
      <c r="H1022" s="42"/>
      <c r="I1022" s="221"/>
      <c r="J1022" s="42"/>
      <c r="K1022" s="42"/>
      <c r="L1022" s="46"/>
      <c r="M1022" s="222"/>
      <c r="N1022" s="223"/>
      <c r="O1022" s="86"/>
      <c r="P1022" s="86"/>
      <c r="Q1022" s="86"/>
      <c r="R1022" s="86"/>
      <c r="S1022" s="86"/>
      <c r="T1022" s="87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T1022" s="19" t="s">
        <v>157</v>
      </c>
      <c r="AU1022" s="19" t="s">
        <v>82</v>
      </c>
    </row>
    <row r="1023" spans="1:51" s="13" customFormat="1" ht="12">
      <c r="A1023" s="13"/>
      <c r="B1023" s="224"/>
      <c r="C1023" s="225"/>
      <c r="D1023" s="226" t="s">
        <v>168</v>
      </c>
      <c r="E1023" s="227" t="s">
        <v>19</v>
      </c>
      <c r="F1023" s="228" t="s">
        <v>1256</v>
      </c>
      <c r="G1023" s="225"/>
      <c r="H1023" s="227" t="s">
        <v>19</v>
      </c>
      <c r="I1023" s="229"/>
      <c r="J1023" s="225"/>
      <c r="K1023" s="225"/>
      <c r="L1023" s="230"/>
      <c r="M1023" s="231"/>
      <c r="N1023" s="232"/>
      <c r="O1023" s="232"/>
      <c r="P1023" s="232"/>
      <c r="Q1023" s="232"/>
      <c r="R1023" s="232"/>
      <c r="S1023" s="232"/>
      <c r="T1023" s="23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34" t="s">
        <v>168</v>
      </c>
      <c r="AU1023" s="234" t="s">
        <v>82</v>
      </c>
      <c r="AV1023" s="13" t="s">
        <v>80</v>
      </c>
      <c r="AW1023" s="13" t="s">
        <v>34</v>
      </c>
      <c r="AX1023" s="13" t="s">
        <v>72</v>
      </c>
      <c r="AY1023" s="234" t="s">
        <v>148</v>
      </c>
    </row>
    <row r="1024" spans="1:51" s="14" customFormat="1" ht="12">
      <c r="A1024" s="14"/>
      <c r="B1024" s="235"/>
      <c r="C1024" s="236"/>
      <c r="D1024" s="226" t="s">
        <v>168</v>
      </c>
      <c r="E1024" s="237" t="s">
        <v>19</v>
      </c>
      <c r="F1024" s="238" t="s">
        <v>1257</v>
      </c>
      <c r="G1024" s="236"/>
      <c r="H1024" s="239">
        <v>13.511</v>
      </c>
      <c r="I1024" s="240"/>
      <c r="J1024" s="236"/>
      <c r="K1024" s="236"/>
      <c r="L1024" s="241"/>
      <c r="M1024" s="242"/>
      <c r="N1024" s="243"/>
      <c r="O1024" s="243"/>
      <c r="P1024" s="243"/>
      <c r="Q1024" s="243"/>
      <c r="R1024" s="243"/>
      <c r="S1024" s="243"/>
      <c r="T1024" s="24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45" t="s">
        <v>168</v>
      </c>
      <c r="AU1024" s="245" t="s">
        <v>82</v>
      </c>
      <c r="AV1024" s="14" t="s">
        <v>82</v>
      </c>
      <c r="AW1024" s="14" t="s">
        <v>34</v>
      </c>
      <c r="AX1024" s="14" t="s">
        <v>72</v>
      </c>
      <c r="AY1024" s="245" t="s">
        <v>148</v>
      </c>
    </row>
    <row r="1025" spans="1:51" s="14" customFormat="1" ht="12">
      <c r="A1025" s="14"/>
      <c r="B1025" s="235"/>
      <c r="C1025" s="236"/>
      <c r="D1025" s="226" t="s">
        <v>168</v>
      </c>
      <c r="E1025" s="237" t="s">
        <v>19</v>
      </c>
      <c r="F1025" s="238" t="s">
        <v>1258</v>
      </c>
      <c r="G1025" s="236"/>
      <c r="H1025" s="239">
        <v>32.292</v>
      </c>
      <c r="I1025" s="240"/>
      <c r="J1025" s="236"/>
      <c r="K1025" s="236"/>
      <c r="L1025" s="241"/>
      <c r="M1025" s="242"/>
      <c r="N1025" s="243"/>
      <c r="O1025" s="243"/>
      <c r="P1025" s="243"/>
      <c r="Q1025" s="243"/>
      <c r="R1025" s="243"/>
      <c r="S1025" s="243"/>
      <c r="T1025" s="24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45" t="s">
        <v>168</v>
      </c>
      <c r="AU1025" s="245" t="s">
        <v>82</v>
      </c>
      <c r="AV1025" s="14" t="s">
        <v>82</v>
      </c>
      <c r="AW1025" s="14" t="s">
        <v>34</v>
      </c>
      <c r="AX1025" s="14" t="s">
        <v>72</v>
      </c>
      <c r="AY1025" s="245" t="s">
        <v>148</v>
      </c>
    </row>
    <row r="1026" spans="1:51" s="14" customFormat="1" ht="12">
      <c r="A1026" s="14"/>
      <c r="B1026" s="235"/>
      <c r="C1026" s="236"/>
      <c r="D1026" s="226" t="s">
        <v>168</v>
      </c>
      <c r="E1026" s="237" t="s">
        <v>19</v>
      </c>
      <c r="F1026" s="238" t="s">
        <v>1259</v>
      </c>
      <c r="G1026" s="236"/>
      <c r="H1026" s="239">
        <v>14.396</v>
      </c>
      <c r="I1026" s="240"/>
      <c r="J1026" s="236"/>
      <c r="K1026" s="236"/>
      <c r="L1026" s="241"/>
      <c r="M1026" s="242"/>
      <c r="N1026" s="243"/>
      <c r="O1026" s="243"/>
      <c r="P1026" s="243"/>
      <c r="Q1026" s="243"/>
      <c r="R1026" s="243"/>
      <c r="S1026" s="243"/>
      <c r="T1026" s="24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45" t="s">
        <v>168</v>
      </c>
      <c r="AU1026" s="245" t="s">
        <v>82</v>
      </c>
      <c r="AV1026" s="14" t="s">
        <v>82</v>
      </c>
      <c r="AW1026" s="14" t="s">
        <v>34</v>
      </c>
      <c r="AX1026" s="14" t="s">
        <v>72</v>
      </c>
      <c r="AY1026" s="245" t="s">
        <v>148</v>
      </c>
    </row>
    <row r="1027" spans="1:51" s="14" customFormat="1" ht="12">
      <c r="A1027" s="14"/>
      <c r="B1027" s="235"/>
      <c r="C1027" s="236"/>
      <c r="D1027" s="226" t="s">
        <v>168</v>
      </c>
      <c r="E1027" s="237" t="s">
        <v>19</v>
      </c>
      <c r="F1027" s="238" t="s">
        <v>1260</v>
      </c>
      <c r="G1027" s="236"/>
      <c r="H1027" s="239">
        <v>42.93</v>
      </c>
      <c r="I1027" s="240"/>
      <c r="J1027" s="236"/>
      <c r="K1027" s="236"/>
      <c r="L1027" s="241"/>
      <c r="M1027" s="242"/>
      <c r="N1027" s="243"/>
      <c r="O1027" s="243"/>
      <c r="P1027" s="243"/>
      <c r="Q1027" s="243"/>
      <c r="R1027" s="243"/>
      <c r="S1027" s="243"/>
      <c r="T1027" s="24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45" t="s">
        <v>168</v>
      </c>
      <c r="AU1027" s="245" t="s">
        <v>82</v>
      </c>
      <c r="AV1027" s="14" t="s">
        <v>82</v>
      </c>
      <c r="AW1027" s="14" t="s">
        <v>34</v>
      </c>
      <c r="AX1027" s="14" t="s">
        <v>72</v>
      </c>
      <c r="AY1027" s="245" t="s">
        <v>148</v>
      </c>
    </row>
    <row r="1028" spans="1:51" s="15" customFormat="1" ht="12">
      <c r="A1028" s="15"/>
      <c r="B1028" s="246"/>
      <c r="C1028" s="247"/>
      <c r="D1028" s="226" t="s">
        <v>168</v>
      </c>
      <c r="E1028" s="248" t="s">
        <v>19</v>
      </c>
      <c r="F1028" s="249" t="s">
        <v>178</v>
      </c>
      <c r="G1028" s="247"/>
      <c r="H1028" s="250">
        <v>103.129</v>
      </c>
      <c r="I1028" s="251"/>
      <c r="J1028" s="247"/>
      <c r="K1028" s="247"/>
      <c r="L1028" s="252"/>
      <c r="M1028" s="253"/>
      <c r="N1028" s="254"/>
      <c r="O1028" s="254"/>
      <c r="P1028" s="254"/>
      <c r="Q1028" s="254"/>
      <c r="R1028" s="254"/>
      <c r="S1028" s="254"/>
      <c r="T1028" s="25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T1028" s="256" t="s">
        <v>168</v>
      </c>
      <c r="AU1028" s="256" t="s">
        <v>82</v>
      </c>
      <c r="AV1028" s="15" t="s">
        <v>155</v>
      </c>
      <c r="AW1028" s="15" t="s">
        <v>34</v>
      </c>
      <c r="AX1028" s="15" t="s">
        <v>80</v>
      </c>
      <c r="AY1028" s="256" t="s">
        <v>148</v>
      </c>
    </row>
    <row r="1029" spans="1:65" s="2" customFormat="1" ht="16.5" customHeight="1">
      <c r="A1029" s="40"/>
      <c r="B1029" s="41"/>
      <c r="C1029" s="268" t="s">
        <v>1261</v>
      </c>
      <c r="D1029" s="268" t="s">
        <v>279</v>
      </c>
      <c r="E1029" s="269" t="s">
        <v>1245</v>
      </c>
      <c r="F1029" s="270" t="s">
        <v>1246</v>
      </c>
      <c r="G1029" s="271" t="s">
        <v>1247</v>
      </c>
      <c r="H1029" s="272">
        <v>0.035</v>
      </c>
      <c r="I1029" s="273"/>
      <c r="J1029" s="274">
        <f>ROUND(I1029*H1029,2)</f>
        <v>0</v>
      </c>
      <c r="K1029" s="270" t="s">
        <v>154</v>
      </c>
      <c r="L1029" s="275"/>
      <c r="M1029" s="276" t="s">
        <v>19</v>
      </c>
      <c r="N1029" s="277" t="s">
        <v>43</v>
      </c>
      <c r="O1029" s="86"/>
      <c r="P1029" s="215">
        <f>O1029*H1029</f>
        <v>0</v>
      </c>
      <c r="Q1029" s="215">
        <v>0</v>
      </c>
      <c r="R1029" s="215">
        <f>Q1029*H1029</f>
        <v>0</v>
      </c>
      <c r="S1029" s="215">
        <v>0</v>
      </c>
      <c r="T1029" s="216">
        <f>S1029*H1029</f>
        <v>0</v>
      </c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R1029" s="217" t="s">
        <v>414</v>
      </c>
      <c r="AT1029" s="217" t="s">
        <v>279</v>
      </c>
      <c r="AU1029" s="217" t="s">
        <v>82</v>
      </c>
      <c r="AY1029" s="19" t="s">
        <v>148</v>
      </c>
      <c r="BE1029" s="218">
        <f>IF(N1029="základní",J1029,0)</f>
        <v>0</v>
      </c>
      <c r="BF1029" s="218">
        <f>IF(N1029="snížená",J1029,0)</f>
        <v>0</v>
      </c>
      <c r="BG1029" s="218">
        <f>IF(N1029="zákl. přenesená",J1029,0)</f>
        <v>0</v>
      </c>
      <c r="BH1029" s="218">
        <f>IF(N1029="sníž. přenesená",J1029,0)</f>
        <v>0</v>
      </c>
      <c r="BI1029" s="218">
        <f>IF(N1029="nulová",J1029,0)</f>
        <v>0</v>
      </c>
      <c r="BJ1029" s="19" t="s">
        <v>80</v>
      </c>
      <c r="BK1029" s="218">
        <f>ROUND(I1029*H1029,2)</f>
        <v>0</v>
      </c>
      <c r="BL1029" s="19" t="s">
        <v>285</v>
      </c>
      <c r="BM1029" s="217" t="s">
        <v>1262</v>
      </c>
    </row>
    <row r="1030" spans="1:51" s="14" customFormat="1" ht="12">
      <c r="A1030" s="14"/>
      <c r="B1030" s="235"/>
      <c r="C1030" s="236"/>
      <c r="D1030" s="226" t="s">
        <v>168</v>
      </c>
      <c r="E1030" s="237" t="s">
        <v>19</v>
      </c>
      <c r="F1030" s="238" t="s">
        <v>1263</v>
      </c>
      <c r="G1030" s="236"/>
      <c r="H1030" s="239">
        <v>103.129</v>
      </c>
      <c r="I1030" s="240"/>
      <c r="J1030" s="236"/>
      <c r="K1030" s="236"/>
      <c r="L1030" s="241"/>
      <c r="M1030" s="242"/>
      <c r="N1030" s="243"/>
      <c r="O1030" s="243"/>
      <c r="P1030" s="243"/>
      <c r="Q1030" s="243"/>
      <c r="R1030" s="243"/>
      <c r="S1030" s="243"/>
      <c r="T1030" s="24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45" t="s">
        <v>168</v>
      </c>
      <c r="AU1030" s="245" t="s">
        <v>82</v>
      </c>
      <c r="AV1030" s="14" t="s">
        <v>82</v>
      </c>
      <c r="AW1030" s="14" t="s">
        <v>34</v>
      </c>
      <c r="AX1030" s="14" t="s">
        <v>80</v>
      </c>
      <c r="AY1030" s="245" t="s">
        <v>148</v>
      </c>
    </row>
    <row r="1031" spans="1:51" s="14" customFormat="1" ht="12">
      <c r="A1031" s="14"/>
      <c r="B1031" s="235"/>
      <c r="C1031" s="236"/>
      <c r="D1031" s="226" t="s">
        <v>168</v>
      </c>
      <c r="E1031" s="236"/>
      <c r="F1031" s="238" t="s">
        <v>1264</v>
      </c>
      <c r="G1031" s="236"/>
      <c r="H1031" s="239">
        <v>0.035</v>
      </c>
      <c r="I1031" s="240"/>
      <c r="J1031" s="236"/>
      <c r="K1031" s="236"/>
      <c r="L1031" s="241"/>
      <c r="M1031" s="242"/>
      <c r="N1031" s="243"/>
      <c r="O1031" s="243"/>
      <c r="P1031" s="243"/>
      <c r="Q1031" s="243"/>
      <c r="R1031" s="243"/>
      <c r="S1031" s="243"/>
      <c r="T1031" s="24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45" t="s">
        <v>168</v>
      </c>
      <c r="AU1031" s="245" t="s">
        <v>82</v>
      </c>
      <c r="AV1031" s="14" t="s">
        <v>82</v>
      </c>
      <c r="AW1031" s="14" t="s">
        <v>4</v>
      </c>
      <c r="AX1031" s="14" t="s">
        <v>80</v>
      </c>
      <c r="AY1031" s="245" t="s">
        <v>148</v>
      </c>
    </row>
    <row r="1032" spans="1:65" s="2" customFormat="1" ht="16.5" customHeight="1">
      <c r="A1032" s="40"/>
      <c r="B1032" s="41"/>
      <c r="C1032" s="206" t="s">
        <v>1265</v>
      </c>
      <c r="D1032" s="206" t="s">
        <v>150</v>
      </c>
      <c r="E1032" s="207" t="s">
        <v>1266</v>
      </c>
      <c r="F1032" s="208" t="s">
        <v>1267</v>
      </c>
      <c r="G1032" s="209" t="s">
        <v>166</v>
      </c>
      <c r="H1032" s="210">
        <v>282.85</v>
      </c>
      <c r="I1032" s="211"/>
      <c r="J1032" s="212">
        <f>ROUND(I1032*H1032,2)</f>
        <v>0</v>
      </c>
      <c r="K1032" s="208" t="s">
        <v>154</v>
      </c>
      <c r="L1032" s="46"/>
      <c r="M1032" s="213" t="s">
        <v>19</v>
      </c>
      <c r="N1032" s="214" t="s">
        <v>43</v>
      </c>
      <c r="O1032" s="86"/>
      <c r="P1032" s="215">
        <f>O1032*H1032</f>
        <v>0</v>
      </c>
      <c r="Q1032" s="215">
        <v>0.0004</v>
      </c>
      <c r="R1032" s="215">
        <f>Q1032*H1032</f>
        <v>0.11314000000000002</v>
      </c>
      <c r="S1032" s="215">
        <v>0</v>
      </c>
      <c r="T1032" s="216">
        <f>S1032*H1032</f>
        <v>0</v>
      </c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R1032" s="217" t="s">
        <v>285</v>
      </c>
      <c r="AT1032" s="217" t="s">
        <v>150</v>
      </c>
      <c r="AU1032" s="217" t="s">
        <v>82</v>
      </c>
      <c r="AY1032" s="19" t="s">
        <v>148</v>
      </c>
      <c r="BE1032" s="218">
        <f>IF(N1032="základní",J1032,0)</f>
        <v>0</v>
      </c>
      <c r="BF1032" s="218">
        <f>IF(N1032="snížená",J1032,0)</f>
        <v>0</v>
      </c>
      <c r="BG1032" s="218">
        <f>IF(N1032="zákl. přenesená",J1032,0)</f>
        <v>0</v>
      </c>
      <c r="BH1032" s="218">
        <f>IF(N1032="sníž. přenesená",J1032,0)</f>
        <v>0</v>
      </c>
      <c r="BI1032" s="218">
        <f>IF(N1032="nulová",J1032,0)</f>
        <v>0</v>
      </c>
      <c r="BJ1032" s="19" t="s">
        <v>80</v>
      </c>
      <c r="BK1032" s="218">
        <f>ROUND(I1032*H1032,2)</f>
        <v>0</v>
      </c>
      <c r="BL1032" s="19" t="s">
        <v>285</v>
      </c>
      <c r="BM1032" s="217" t="s">
        <v>1268</v>
      </c>
    </row>
    <row r="1033" spans="1:47" s="2" customFormat="1" ht="12">
      <c r="A1033" s="40"/>
      <c r="B1033" s="41"/>
      <c r="C1033" s="42"/>
      <c r="D1033" s="219" t="s">
        <v>157</v>
      </c>
      <c r="E1033" s="42"/>
      <c r="F1033" s="220" t="s">
        <v>1269</v>
      </c>
      <c r="G1033" s="42"/>
      <c r="H1033" s="42"/>
      <c r="I1033" s="221"/>
      <c r="J1033" s="42"/>
      <c r="K1033" s="42"/>
      <c r="L1033" s="46"/>
      <c r="M1033" s="222"/>
      <c r="N1033" s="223"/>
      <c r="O1033" s="86"/>
      <c r="P1033" s="86"/>
      <c r="Q1033" s="86"/>
      <c r="R1033" s="86"/>
      <c r="S1033" s="86"/>
      <c r="T1033" s="87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T1033" s="19" t="s">
        <v>157</v>
      </c>
      <c r="AU1033" s="19" t="s">
        <v>82</v>
      </c>
    </row>
    <row r="1034" spans="1:51" s="14" customFormat="1" ht="12">
      <c r="A1034" s="14"/>
      <c r="B1034" s="235"/>
      <c r="C1034" s="236"/>
      <c r="D1034" s="226" t="s">
        <v>168</v>
      </c>
      <c r="E1034" s="237" t="s">
        <v>19</v>
      </c>
      <c r="F1034" s="238" t="s">
        <v>1270</v>
      </c>
      <c r="G1034" s="236"/>
      <c r="H1034" s="239">
        <v>203.91</v>
      </c>
      <c r="I1034" s="240"/>
      <c r="J1034" s="236"/>
      <c r="K1034" s="236"/>
      <c r="L1034" s="241"/>
      <c r="M1034" s="242"/>
      <c r="N1034" s="243"/>
      <c r="O1034" s="243"/>
      <c r="P1034" s="243"/>
      <c r="Q1034" s="243"/>
      <c r="R1034" s="243"/>
      <c r="S1034" s="243"/>
      <c r="T1034" s="24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45" t="s">
        <v>168</v>
      </c>
      <c r="AU1034" s="245" t="s">
        <v>82</v>
      </c>
      <c r="AV1034" s="14" t="s">
        <v>82</v>
      </c>
      <c r="AW1034" s="14" t="s">
        <v>34</v>
      </c>
      <c r="AX1034" s="14" t="s">
        <v>72</v>
      </c>
      <c r="AY1034" s="245" t="s">
        <v>148</v>
      </c>
    </row>
    <row r="1035" spans="1:51" s="14" customFormat="1" ht="12">
      <c r="A1035" s="14"/>
      <c r="B1035" s="235"/>
      <c r="C1035" s="236"/>
      <c r="D1035" s="226" t="s">
        <v>168</v>
      </c>
      <c r="E1035" s="237" t="s">
        <v>19</v>
      </c>
      <c r="F1035" s="238" t="s">
        <v>1241</v>
      </c>
      <c r="G1035" s="236"/>
      <c r="H1035" s="239">
        <v>55.65</v>
      </c>
      <c r="I1035" s="240"/>
      <c r="J1035" s="236"/>
      <c r="K1035" s="236"/>
      <c r="L1035" s="241"/>
      <c r="M1035" s="242"/>
      <c r="N1035" s="243"/>
      <c r="O1035" s="243"/>
      <c r="P1035" s="243"/>
      <c r="Q1035" s="243"/>
      <c r="R1035" s="243"/>
      <c r="S1035" s="243"/>
      <c r="T1035" s="24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45" t="s">
        <v>168</v>
      </c>
      <c r="AU1035" s="245" t="s">
        <v>82</v>
      </c>
      <c r="AV1035" s="14" t="s">
        <v>82</v>
      </c>
      <c r="AW1035" s="14" t="s">
        <v>34</v>
      </c>
      <c r="AX1035" s="14" t="s">
        <v>72</v>
      </c>
      <c r="AY1035" s="245" t="s">
        <v>148</v>
      </c>
    </row>
    <row r="1036" spans="1:51" s="14" customFormat="1" ht="12">
      <c r="A1036" s="14"/>
      <c r="B1036" s="235"/>
      <c r="C1036" s="236"/>
      <c r="D1036" s="226" t="s">
        <v>168</v>
      </c>
      <c r="E1036" s="237" t="s">
        <v>19</v>
      </c>
      <c r="F1036" s="238" t="s">
        <v>1271</v>
      </c>
      <c r="G1036" s="236"/>
      <c r="H1036" s="239">
        <v>15.87</v>
      </c>
      <c r="I1036" s="240"/>
      <c r="J1036" s="236"/>
      <c r="K1036" s="236"/>
      <c r="L1036" s="241"/>
      <c r="M1036" s="242"/>
      <c r="N1036" s="243"/>
      <c r="O1036" s="243"/>
      <c r="P1036" s="243"/>
      <c r="Q1036" s="243"/>
      <c r="R1036" s="243"/>
      <c r="S1036" s="243"/>
      <c r="T1036" s="24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45" t="s">
        <v>168</v>
      </c>
      <c r="AU1036" s="245" t="s">
        <v>82</v>
      </c>
      <c r="AV1036" s="14" t="s">
        <v>82</v>
      </c>
      <c r="AW1036" s="14" t="s">
        <v>34</v>
      </c>
      <c r="AX1036" s="14" t="s">
        <v>72</v>
      </c>
      <c r="AY1036" s="245" t="s">
        <v>148</v>
      </c>
    </row>
    <row r="1037" spans="1:51" s="14" customFormat="1" ht="12">
      <c r="A1037" s="14"/>
      <c r="B1037" s="235"/>
      <c r="C1037" s="236"/>
      <c r="D1037" s="226" t="s">
        <v>168</v>
      </c>
      <c r="E1037" s="237" t="s">
        <v>19</v>
      </c>
      <c r="F1037" s="238" t="s">
        <v>1243</v>
      </c>
      <c r="G1037" s="236"/>
      <c r="H1037" s="239">
        <v>7.42</v>
      </c>
      <c r="I1037" s="240"/>
      <c r="J1037" s="236"/>
      <c r="K1037" s="236"/>
      <c r="L1037" s="241"/>
      <c r="M1037" s="242"/>
      <c r="N1037" s="243"/>
      <c r="O1037" s="243"/>
      <c r="P1037" s="243"/>
      <c r="Q1037" s="243"/>
      <c r="R1037" s="243"/>
      <c r="S1037" s="243"/>
      <c r="T1037" s="24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45" t="s">
        <v>168</v>
      </c>
      <c r="AU1037" s="245" t="s">
        <v>82</v>
      </c>
      <c r="AV1037" s="14" t="s">
        <v>82</v>
      </c>
      <c r="AW1037" s="14" t="s">
        <v>34</v>
      </c>
      <c r="AX1037" s="14" t="s">
        <v>72</v>
      </c>
      <c r="AY1037" s="245" t="s">
        <v>148</v>
      </c>
    </row>
    <row r="1038" spans="1:51" s="15" customFormat="1" ht="12">
      <c r="A1038" s="15"/>
      <c r="B1038" s="246"/>
      <c r="C1038" s="247"/>
      <c r="D1038" s="226" t="s">
        <v>168</v>
      </c>
      <c r="E1038" s="248" t="s">
        <v>19</v>
      </c>
      <c r="F1038" s="249" t="s">
        <v>178</v>
      </c>
      <c r="G1038" s="247"/>
      <c r="H1038" s="250">
        <v>282.85</v>
      </c>
      <c r="I1038" s="251"/>
      <c r="J1038" s="247"/>
      <c r="K1038" s="247"/>
      <c r="L1038" s="252"/>
      <c r="M1038" s="253"/>
      <c r="N1038" s="254"/>
      <c r="O1038" s="254"/>
      <c r="P1038" s="254"/>
      <c r="Q1038" s="254"/>
      <c r="R1038" s="254"/>
      <c r="S1038" s="254"/>
      <c r="T1038" s="25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T1038" s="256" t="s">
        <v>168</v>
      </c>
      <c r="AU1038" s="256" t="s">
        <v>82</v>
      </c>
      <c r="AV1038" s="15" t="s">
        <v>155</v>
      </c>
      <c r="AW1038" s="15" t="s">
        <v>34</v>
      </c>
      <c r="AX1038" s="15" t="s">
        <v>80</v>
      </c>
      <c r="AY1038" s="256" t="s">
        <v>148</v>
      </c>
    </row>
    <row r="1039" spans="1:65" s="2" customFormat="1" ht="24.15" customHeight="1">
      <c r="A1039" s="40"/>
      <c r="B1039" s="41"/>
      <c r="C1039" s="268" t="s">
        <v>1272</v>
      </c>
      <c r="D1039" s="268" t="s">
        <v>279</v>
      </c>
      <c r="E1039" s="269" t="s">
        <v>1273</v>
      </c>
      <c r="F1039" s="270" t="s">
        <v>1274</v>
      </c>
      <c r="G1039" s="271" t="s">
        <v>166</v>
      </c>
      <c r="H1039" s="272">
        <v>329.662</v>
      </c>
      <c r="I1039" s="273"/>
      <c r="J1039" s="274">
        <f>ROUND(I1039*H1039,2)</f>
        <v>0</v>
      </c>
      <c r="K1039" s="270" t="s">
        <v>154</v>
      </c>
      <c r="L1039" s="275"/>
      <c r="M1039" s="276" t="s">
        <v>19</v>
      </c>
      <c r="N1039" s="277" t="s">
        <v>43</v>
      </c>
      <c r="O1039" s="86"/>
      <c r="P1039" s="215">
        <f>O1039*H1039</f>
        <v>0</v>
      </c>
      <c r="Q1039" s="215">
        <v>0.0047</v>
      </c>
      <c r="R1039" s="215">
        <f>Q1039*H1039</f>
        <v>1.5494113999999999</v>
      </c>
      <c r="S1039" s="215">
        <v>0</v>
      </c>
      <c r="T1039" s="216">
        <f>S1039*H1039</f>
        <v>0</v>
      </c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R1039" s="217" t="s">
        <v>414</v>
      </c>
      <c r="AT1039" s="217" t="s">
        <v>279</v>
      </c>
      <c r="AU1039" s="217" t="s">
        <v>82</v>
      </c>
      <c r="AY1039" s="19" t="s">
        <v>148</v>
      </c>
      <c r="BE1039" s="218">
        <f>IF(N1039="základní",J1039,0)</f>
        <v>0</v>
      </c>
      <c r="BF1039" s="218">
        <f>IF(N1039="snížená",J1039,0)</f>
        <v>0</v>
      </c>
      <c r="BG1039" s="218">
        <f>IF(N1039="zákl. přenesená",J1039,0)</f>
        <v>0</v>
      </c>
      <c r="BH1039" s="218">
        <f>IF(N1039="sníž. přenesená",J1039,0)</f>
        <v>0</v>
      </c>
      <c r="BI1039" s="218">
        <f>IF(N1039="nulová",J1039,0)</f>
        <v>0</v>
      </c>
      <c r="BJ1039" s="19" t="s">
        <v>80</v>
      </c>
      <c r="BK1039" s="218">
        <f>ROUND(I1039*H1039,2)</f>
        <v>0</v>
      </c>
      <c r="BL1039" s="19" t="s">
        <v>285</v>
      </c>
      <c r="BM1039" s="217" t="s">
        <v>1275</v>
      </c>
    </row>
    <row r="1040" spans="1:51" s="14" customFormat="1" ht="12">
      <c r="A1040" s="14"/>
      <c r="B1040" s="235"/>
      <c r="C1040" s="236"/>
      <c r="D1040" s="226" t="s">
        <v>168</v>
      </c>
      <c r="E1040" s="237" t="s">
        <v>19</v>
      </c>
      <c r="F1040" s="238" t="s">
        <v>1276</v>
      </c>
      <c r="G1040" s="236"/>
      <c r="H1040" s="239">
        <v>282.85</v>
      </c>
      <c r="I1040" s="240"/>
      <c r="J1040" s="236"/>
      <c r="K1040" s="236"/>
      <c r="L1040" s="241"/>
      <c r="M1040" s="242"/>
      <c r="N1040" s="243"/>
      <c r="O1040" s="243"/>
      <c r="P1040" s="243"/>
      <c r="Q1040" s="243"/>
      <c r="R1040" s="243"/>
      <c r="S1040" s="243"/>
      <c r="T1040" s="24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45" t="s">
        <v>168</v>
      </c>
      <c r="AU1040" s="245" t="s">
        <v>82</v>
      </c>
      <c r="AV1040" s="14" t="s">
        <v>82</v>
      </c>
      <c r="AW1040" s="14" t="s">
        <v>34</v>
      </c>
      <c r="AX1040" s="14" t="s">
        <v>80</v>
      </c>
      <c r="AY1040" s="245" t="s">
        <v>148</v>
      </c>
    </row>
    <row r="1041" spans="1:51" s="14" customFormat="1" ht="12">
      <c r="A1041" s="14"/>
      <c r="B1041" s="235"/>
      <c r="C1041" s="236"/>
      <c r="D1041" s="226" t="s">
        <v>168</v>
      </c>
      <c r="E1041" s="236"/>
      <c r="F1041" s="238" t="s">
        <v>1277</v>
      </c>
      <c r="G1041" s="236"/>
      <c r="H1041" s="239">
        <v>329.662</v>
      </c>
      <c r="I1041" s="240"/>
      <c r="J1041" s="236"/>
      <c r="K1041" s="236"/>
      <c r="L1041" s="241"/>
      <c r="M1041" s="242"/>
      <c r="N1041" s="243"/>
      <c r="O1041" s="243"/>
      <c r="P1041" s="243"/>
      <c r="Q1041" s="243"/>
      <c r="R1041" s="243"/>
      <c r="S1041" s="243"/>
      <c r="T1041" s="24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45" t="s">
        <v>168</v>
      </c>
      <c r="AU1041" s="245" t="s">
        <v>82</v>
      </c>
      <c r="AV1041" s="14" t="s">
        <v>82</v>
      </c>
      <c r="AW1041" s="14" t="s">
        <v>4</v>
      </c>
      <c r="AX1041" s="14" t="s">
        <v>80</v>
      </c>
      <c r="AY1041" s="245" t="s">
        <v>148</v>
      </c>
    </row>
    <row r="1042" spans="1:65" s="2" customFormat="1" ht="16.5" customHeight="1">
      <c r="A1042" s="40"/>
      <c r="B1042" s="41"/>
      <c r="C1042" s="206" t="s">
        <v>1278</v>
      </c>
      <c r="D1042" s="206" t="s">
        <v>150</v>
      </c>
      <c r="E1042" s="207" t="s">
        <v>1279</v>
      </c>
      <c r="F1042" s="208" t="s">
        <v>1280</v>
      </c>
      <c r="G1042" s="209" t="s">
        <v>166</v>
      </c>
      <c r="H1042" s="210">
        <v>103.129</v>
      </c>
      <c r="I1042" s="211"/>
      <c r="J1042" s="212">
        <f>ROUND(I1042*H1042,2)</f>
        <v>0</v>
      </c>
      <c r="K1042" s="208" t="s">
        <v>154</v>
      </c>
      <c r="L1042" s="46"/>
      <c r="M1042" s="213" t="s">
        <v>19</v>
      </c>
      <c r="N1042" s="214" t="s">
        <v>43</v>
      </c>
      <c r="O1042" s="86"/>
      <c r="P1042" s="215">
        <f>O1042*H1042</f>
        <v>0</v>
      </c>
      <c r="Q1042" s="215">
        <v>0.0004</v>
      </c>
      <c r="R1042" s="215">
        <f>Q1042*H1042</f>
        <v>0.041251600000000006</v>
      </c>
      <c r="S1042" s="215">
        <v>0</v>
      </c>
      <c r="T1042" s="216">
        <f>S1042*H1042</f>
        <v>0</v>
      </c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R1042" s="217" t="s">
        <v>285</v>
      </c>
      <c r="AT1042" s="217" t="s">
        <v>150</v>
      </c>
      <c r="AU1042" s="217" t="s">
        <v>82</v>
      </c>
      <c r="AY1042" s="19" t="s">
        <v>148</v>
      </c>
      <c r="BE1042" s="218">
        <f>IF(N1042="základní",J1042,0)</f>
        <v>0</v>
      </c>
      <c r="BF1042" s="218">
        <f>IF(N1042="snížená",J1042,0)</f>
        <v>0</v>
      </c>
      <c r="BG1042" s="218">
        <f>IF(N1042="zákl. přenesená",J1042,0)</f>
        <v>0</v>
      </c>
      <c r="BH1042" s="218">
        <f>IF(N1042="sníž. přenesená",J1042,0)</f>
        <v>0</v>
      </c>
      <c r="BI1042" s="218">
        <f>IF(N1042="nulová",J1042,0)</f>
        <v>0</v>
      </c>
      <c r="BJ1042" s="19" t="s">
        <v>80</v>
      </c>
      <c r="BK1042" s="218">
        <f>ROUND(I1042*H1042,2)</f>
        <v>0</v>
      </c>
      <c r="BL1042" s="19" t="s">
        <v>285</v>
      </c>
      <c r="BM1042" s="217" t="s">
        <v>1281</v>
      </c>
    </row>
    <row r="1043" spans="1:47" s="2" customFormat="1" ht="12">
      <c r="A1043" s="40"/>
      <c r="B1043" s="41"/>
      <c r="C1043" s="42"/>
      <c r="D1043" s="219" t="s">
        <v>157</v>
      </c>
      <c r="E1043" s="42"/>
      <c r="F1043" s="220" t="s">
        <v>1282</v>
      </c>
      <c r="G1043" s="42"/>
      <c r="H1043" s="42"/>
      <c r="I1043" s="221"/>
      <c r="J1043" s="42"/>
      <c r="K1043" s="42"/>
      <c r="L1043" s="46"/>
      <c r="M1043" s="222"/>
      <c r="N1043" s="223"/>
      <c r="O1043" s="86"/>
      <c r="P1043" s="86"/>
      <c r="Q1043" s="86"/>
      <c r="R1043" s="86"/>
      <c r="S1043" s="86"/>
      <c r="T1043" s="87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T1043" s="19" t="s">
        <v>157</v>
      </c>
      <c r="AU1043" s="19" t="s">
        <v>82</v>
      </c>
    </row>
    <row r="1044" spans="1:51" s="13" customFormat="1" ht="12">
      <c r="A1044" s="13"/>
      <c r="B1044" s="224"/>
      <c r="C1044" s="225"/>
      <c r="D1044" s="226" t="s">
        <v>168</v>
      </c>
      <c r="E1044" s="227" t="s">
        <v>19</v>
      </c>
      <c r="F1044" s="228" t="s">
        <v>1256</v>
      </c>
      <c r="G1044" s="225"/>
      <c r="H1044" s="227" t="s">
        <v>19</v>
      </c>
      <c r="I1044" s="229"/>
      <c r="J1044" s="225"/>
      <c r="K1044" s="225"/>
      <c r="L1044" s="230"/>
      <c r="M1044" s="231"/>
      <c r="N1044" s="232"/>
      <c r="O1044" s="232"/>
      <c r="P1044" s="232"/>
      <c r="Q1044" s="232"/>
      <c r="R1044" s="232"/>
      <c r="S1044" s="232"/>
      <c r="T1044" s="23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34" t="s">
        <v>168</v>
      </c>
      <c r="AU1044" s="234" t="s">
        <v>82</v>
      </c>
      <c r="AV1044" s="13" t="s">
        <v>80</v>
      </c>
      <c r="AW1044" s="13" t="s">
        <v>34</v>
      </c>
      <c r="AX1044" s="13" t="s">
        <v>72</v>
      </c>
      <c r="AY1044" s="234" t="s">
        <v>148</v>
      </c>
    </row>
    <row r="1045" spans="1:51" s="14" customFormat="1" ht="12">
      <c r="A1045" s="14"/>
      <c r="B1045" s="235"/>
      <c r="C1045" s="236"/>
      <c r="D1045" s="226" t="s">
        <v>168</v>
      </c>
      <c r="E1045" s="237" t="s">
        <v>19</v>
      </c>
      <c r="F1045" s="238" t="s">
        <v>1257</v>
      </c>
      <c r="G1045" s="236"/>
      <c r="H1045" s="239">
        <v>13.511</v>
      </c>
      <c r="I1045" s="240"/>
      <c r="J1045" s="236"/>
      <c r="K1045" s="236"/>
      <c r="L1045" s="241"/>
      <c r="M1045" s="242"/>
      <c r="N1045" s="243"/>
      <c r="O1045" s="243"/>
      <c r="P1045" s="243"/>
      <c r="Q1045" s="243"/>
      <c r="R1045" s="243"/>
      <c r="S1045" s="243"/>
      <c r="T1045" s="24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45" t="s">
        <v>168</v>
      </c>
      <c r="AU1045" s="245" t="s">
        <v>82</v>
      </c>
      <c r="AV1045" s="14" t="s">
        <v>82</v>
      </c>
      <c r="AW1045" s="14" t="s">
        <v>34</v>
      </c>
      <c r="AX1045" s="14" t="s">
        <v>72</v>
      </c>
      <c r="AY1045" s="245" t="s">
        <v>148</v>
      </c>
    </row>
    <row r="1046" spans="1:51" s="14" customFormat="1" ht="12">
      <c r="A1046" s="14"/>
      <c r="B1046" s="235"/>
      <c r="C1046" s="236"/>
      <c r="D1046" s="226" t="s">
        <v>168</v>
      </c>
      <c r="E1046" s="237" t="s">
        <v>19</v>
      </c>
      <c r="F1046" s="238" t="s">
        <v>1258</v>
      </c>
      <c r="G1046" s="236"/>
      <c r="H1046" s="239">
        <v>32.292</v>
      </c>
      <c r="I1046" s="240"/>
      <c r="J1046" s="236"/>
      <c r="K1046" s="236"/>
      <c r="L1046" s="241"/>
      <c r="M1046" s="242"/>
      <c r="N1046" s="243"/>
      <c r="O1046" s="243"/>
      <c r="P1046" s="243"/>
      <c r="Q1046" s="243"/>
      <c r="R1046" s="243"/>
      <c r="S1046" s="243"/>
      <c r="T1046" s="24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45" t="s">
        <v>168</v>
      </c>
      <c r="AU1046" s="245" t="s">
        <v>82</v>
      </c>
      <c r="AV1046" s="14" t="s">
        <v>82</v>
      </c>
      <c r="AW1046" s="14" t="s">
        <v>34</v>
      </c>
      <c r="AX1046" s="14" t="s">
        <v>72</v>
      </c>
      <c r="AY1046" s="245" t="s">
        <v>148</v>
      </c>
    </row>
    <row r="1047" spans="1:51" s="14" customFormat="1" ht="12">
      <c r="A1047" s="14"/>
      <c r="B1047" s="235"/>
      <c r="C1047" s="236"/>
      <c r="D1047" s="226" t="s">
        <v>168</v>
      </c>
      <c r="E1047" s="237" t="s">
        <v>19</v>
      </c>
      <c r="F1047" s="238" t="s">
        <v>1259</v>
      </c>
      <c r="G1047" s="236"/>
      <c r="H1047" s="239">
        <v>14.396</v>
      </c>
      <c r="I1047" s="240"/>
      <c r="J1047" s="236"/>
      <c r="K1047" s="236"/>
      <c r="L1047" s="241"/>
      <c r="M1047" s="242"/>
      <c r="N1047" s="243"/>
      <c r="O1047" s="243"/>
      <c r="P1047" s="243"/>
      <c r="Q1047" s="243"/>
      <c r="R1047" s="243"/>
      <c r="S1047" s="243"/>
      <c r="T1047" s="24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45" t="s">
        <v>168</v>
      </c>
      <c r="AU1047" s="245" t="s">
        <v>82</v>
      </c>
      <c r="AV1047" s="14" t="s">
        <v>82</v>
      </c>
      <c r="AW1047" s="14" t="s">
        <v>34</v>
      </c>
      <c r="AX1047" s="14" t="s">
        <v>72</v>
      </c>
      <c r="AY1047" s="245" t="s">
        <v>148</v>
      </c>
    </row>
    <row r="1048" spans="1:51" s="14" customFormat="1" ht="12">
      <c r="A1048" s="14"/>
      <c r="B1048" s="235"/>
      <c r="C1048" s="236"/>
      <c r="D1048" s="226" t="s">
        <v>168</v>
      </c>
      <c r="E1048" s="237" t="s">
        <v>19</v>
      </c>
      <c r="F1048" s="238" t="s">
        <v>1260</v>
      </c>
      <c r="G1048" s="236"/>
      <c r="H1048" s="239">
        <v>42.93</v>
      </c>
      <c r="I1048" s="240"/>
      <c r="J1048" s="236"/>
      <c r="K1048" s="236"/>
      <c r="L1048" s="241"/>
      <c r="M1048" s="242"/>
      <c r="N1048" s="243"/>
      <c r="O1048" s="243"/>
      <c r="P1048" s="243"/>
      <c r="Q1048" s="243"/>
      <c r="R1048" s="243"/>
      <c r="S1048" s="243"/>
      <c r="T1048" s="24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45" t="s">
        <v>168</v>
      </c>
      <c r="AU1048" s="245" t="s">
        <v>82</v>
      </c>
      <c r="AV1048" s="14" t="s">
        <v>82</v>
      </c>
      <c r="AW1048" s="14" t="s">
        <v>34</v>
      </c>
      <c r="AX1048" s="14" t="s">
        <v>72</v>
      </c>
      <c r="AY1048" s="245" t="s">
        <v>148</v>
      </c>
    </row>
    <row r="1049" spans="1:51" s="15" customFormat="1" ht="12">
      <c r="A1049" s="15"/>
      <c r="B1049" s="246"/>
      <c r="C1049" s="247"/>
      <c r="D1049" s="226" t="s">
        <v>168</v>
      </c>
      <c r="E1049" s="248" t="s">
        <v>19</v>
      </c>
      <c r="F1049" s="249" t="s">
        <v>178</v>
      </c>
      <c r="G1049" s="247"/>
      <c r="H1049" s="250">
        <v>103.129</v>
      </c>
      <c r="I1049" s="251"/>
      <c r="J1049" s="247"/>
      <c r="K1049" s="247"/>
      <c r="L1049" s="252"/>
      <c r="M1049" s="253"/>
      <c r="N1049" s="254"/>
      <c r="O1049" s="254"/>
      <c r="P1049" s="254"/>
      <c r="Q1049" s="254"/>
      <c r="R1049" s="254"/>
      <c r="S1049" s="254"/>
      <c r="T1049" s="25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T1049" s="256" t="s">
        <v>168</v>
      </c>
      <c r="AU1049" s="256" t="s">
        <v>82</v>
      </c>
      <c r="AV1049" s="15" t="s">
        <v>155</v>
      </c>
      <c r="AW1049" s="15" t="s">
        <v>34</v>
      </c>
      <c r="AX1049" s="15" t="s">
        <v>80</v>
      </c>
      <c r="AY1049" s="256" t="s">
        <v>148</v>
      </c>
    </row>
    <row r="1050" spans="1:65" s="2" customFormat="1" ht="24.15" customHeight="1">
      <c r="A1050" s="40"/>
      <c r="B1050" s="41"/>
      <c r="C1050" s="268" t="s">
        <v>1283</v>
      </c>
      <c r="D1050" s="268" t="s">
        <v>279</v>
      </c>
      <c r="E1050" s="269" t="s">
        <v>1284</v>
      </c>
      <c r="F1050" s="270" t="s">
        <v>1285</v>
      </c>
      <c r="G1050" s="271" t="s">
        <v>166</v>
      </c>
      <c r="H1050" s="272">
        <v>125.921</v>
      </c>
      <c r="I1050" s="273"/>
      <c r="J1050" s="274">
        <f>ROUND(I1050*H1050,2)</f>
        <v>0</v>
      </c>
      <c r="K1050" s="270" t="s">
        <v>154</v>
      </c>
      <c r="L1050" s="275"/>
      <c r="M1050" s="276" t="s">
        <v>19</v>
      </c>
      <c r="N1050" s="277" t="s">
        <v>43</v>
      </c>
      <c r="O1050" s="86"/>
      <c r="P1050" s="215">
        <f>O1050*H1050</f>
        <v>0</v>
      </c>
      <c r="Q1050" s="215">
        <v>0.0044</v>
      </c>
      <c r="R1050" s="215">
        <f>Q1050*H1050</f>
        <v>0.5540524000000001</v>
      </c>
      <c r="S1050" s="215">
        <v>0</v>
      </c>
      <c r="T1050" s="216">
        <f>S1050*H1050</f>
        <v>0</v>
      </c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R1050" s="217" t="s">
        <v>414</v>
      </c>
      <c r="AT1050" s="217" t="s">
        <v>279</v>
      </c>
      <c r="AU1050" s="217" t="s">
        <v>82</v>
      </c>
      <c r="AY1050" s="19" t="s">
        <v>148</v>
      </c>
      <c r="BE1050" s="218">
        <f>IF(N1050="základní",J1050,0)</f>
        <v>0</v>
      </c>
      <c r="BF1050" s="218">
        <f>IF(N1050="snížená",J1050,0)</f>
        <v>0</v>
      </c>
      <c r="BG1050" s="218">
        <f>IF(N1050="zákl. přenesená",J1050,0)</f>
        <v>0</v>
      </c>
      <c r="BH1050" s="218">
        <f>IF(N1050="sníž. přenesená",J1050,0)</f>
        <v>0</v>
      </c>
      <c r="BI1050" s="218">
        <f>IF(N1050="nulová",J1050,0)</f>
        <v>0</v>
      </c>
      <c r="BJ1050" s="19" t="s">
        <v>80</v>
      </c>
      <c r="BK1050" s="218">
        <f>ROUND(I1050*H1050,2)</f>
        <v>0</v>
      </c>
      <c r="BL1050" s="19" t="s">
        <v>285</v>
      </c>
      <c r="BM1050" s="217" t="s">
        <v>1286</v>
      </c>
    </row>
    <row r="1051" spans="1:51" s="14" customFormat="1" ht="12">
      <c r="A1051" s="14"/>
      <c r="B1051" s="235"/>
      <c r="C1051" s="236"/>
      <c r="D1051" s="226" t="s">
        <v>168</v>
      </c>
      <c r="E1051" s="237" t="s">
        <v>19</v>
      </c>
      <c r="F1051" s="238" t="s">
        <v>1263</v>
      </c>
      <c r="G1051" s="236"/>
      <c r="H1051" s="239">
        <v>103.129</v>
      </c>
      <c r="I1051" s="240"/>
      <c r="J1051" s="236"/>
      <c r="K1051" s="236"/>
      <c r="L1051" s="241"/>
      <c r="M1051" s="242"/>
      <c r="N1051" s="243"/>
      <c r="O1051" s="243"/>
      <c r="P1051" s="243"/>
      <c r="Q1051" s="243"/>
      <c r="R1051" s="243"/>
      <c r="S1051" s="243"/>
      <c r="T1051" s="24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45" t="s">
        <v>168</v>
      </c>
      <c r="AU1051" s="245" t="s">
        <v>82</v>
      </c>
      <c r="AV1051" s="14" t="s">
        <v>82</v>
      </c>
      <c r="AW1051" s="14" t="s">
        <v>34</v>
      </c>
      <c r="AX1051" s="14" t="s">
        <v>80</v>
      </c>
      <c r="AY1051" s="245" t="s">
        <v>148</v>
      </c>
    </row>
    <row r="1052" spans="1:51" s="14" customFormat="1" ht="12">
      <c r="A1052" s="14"/>
      <c r="B1052" s="235"/>
      <c r="C1052" s="236"/>
      <c r="D1052" s="226" t="s">
        <v>168</v>
      </c>
      <c r="E1052" s="236"/>
      <c r="F1052" s="238" t="s">
        <v>1287</v>
      </c>
      <c r="G1052" s="236"/>
      <c r="H1052" s="239">
        <v>125.921</v>
      </c>
      <c r="I1052" s="240"/>
      <c r="J1052" s="236"/>
      <c r="K1052" s="236"/>
      <c r="L1052" s="241"/>
      <c r="M1052" s="242"/>
      <c r="N1052" s="243"/>
      <c r="O1052" s="243"/>
      <c r="P1052" s="243"/>
      <c r="Q1052" s="243"/>
      <c r="R1052" s="243"/>
      <c r="S1052" s="243"/>
      <c r="T1052" s="24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45" t="s">
        <v>168</v>
      </c>
      <c r="AU1052" s="245" t="s">
        <v>82</v>
      </c>
      <c r="AV1052" s="14" t="s">
        <v>82</v>
      </c>
      <c r="AW1052" s="14" t="s">
        <v>4</v>
      </c>
      <c r="AX1052" s="14" t="s">
        <v>80</v>
      </c>
      <c r="AY1052" s="245" t="s">
        <v>148</v>
      </c>
    </row>
    <row r="1053" spans="1:65" s="2" customFormat="1" ht="33" customHeight="1">
      <c r="A1053" s="40"/>
      <c r="B1053" s="41"/>
      <c r="C1053" s="206" t="s">
        <v>1288</v>
      </c>
      <c r="D1053" s="206" t="s">
        <v>150</v>
      </c>
      <c r="E1053" s="207" t="s">
        <v>1289</v>
      </c>
      <c r="F1053" s="208" t="s">
        <v>1290</v>
      </c>
      <c r="G1053" s="209" t="s">
        <v>166</v>
      </c>
      <c r="H1053" s="210">
        <v>102.474</v>
      </c>
      <c r="I1053" s="211"/>
      <c r="J1053" s="212">
        <f>ROUND(I1053*H1053,2)</f>
        <v>0</v>
      </c>
      <c r="K1053" s="208" t="s">
        <v>154</v>
      </c>
      <c r="L1053" s="46"/>
      <c r="M1053" s="213" t="s">
        <v>19</v>
      </c>
      <c r="N1053" s="214" t="s">
        <v>43</v>
      </c>
      <c r="O1053" s="86"/>
      <c r="P1053" s="215">
        <f>O1053*H1053</f>
        <v>0</v>
      </c>
      <c r="Q1053" s="215">
        <v>0.00064</v>
      </c>
      <c r="R1053" s="215">
        <f>Q1053*H1053</f>
        <v>0.06558336000000001</v>
      </c>
      <c r="S1053" s="215">
        <v>0</v>
      </c>
      <c r="T1053" s="216">
        <f>S1053*H1053</f>
        <v>0</v>
      </c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R1053" s="217" t="s">
        <v>285</v>
      </c>
      <c r="AT1053" s="217" t="s">
        <v>150</v>
      </c>
      <c r="AU1053" s="217" t="s">
        <v>82</v>
      </c>
      <c r="AY1053" s="19" t="s">
        <v>148</v>
      </c>
      <c r="BE1053" s="218">
        <f>IF(N1053="základní",J1053,0)</f>
        <v>0</v>
      </c>
      <c r="BF1053" s="218">
        <f>IF(N1053="snížená",J1053,0)</f>
        <v>0</v>
      </c>
      <c r="BG1053" s="218">
        <f>IF(N1053="zákl. přenesená",J1053,0)</f>
        <v>0</v>
      </c>
      <c r="BH1053" s="218">
        <f>IF(N1053="sníž. přenesená",J1053,0)</f>
        <v>0</v>
      </c>
      <c r="BI1053" s="218">
        <f>IF(N1053="nulová",J1053,0)</f>
        <v>0</v>
      </c>
      <c r="BJ1053" s="19" t="s">
        <v>80</v>
      </c>
      <c r="BK1053" s="218">
        <f>ROUND(I1053*H1053,2)</f>
        <v>0</v>
      </c>
      <c r="BL1053" s="19" t="s">
        <v>285</v>
      </c>
      <c r="BM1053" s="217" t="s">
        <v>1291</v>
      </c>
    </row>
    <row r="1054" spans="1:47" s="2" customFormat="1" ht="12">
      <c r="A1054" s="40"/>
      <c r="B1054" s="41"/>
      <c r="C1054" s="42"/>
      <c r="D1054" s="219" t="s">
        <v>157</v>
      </c>
      <c r="E1054" s="42"/>
      <c r="F1054" s="220" t="s">
        <v>1292</v>
      </c>
      <c r="G1054" s="42"/>
      <c r="H1054" s="42"/>
      <c r="I1054" s="221"/>
      <c r="J1054" s="42"/>
      <c r="K1054" s="42"/>
      <c r="L1054" s="46"/>
      <c r="M1054" s="222"/>
      <c r="N1054" s="223"/>
      <c r="O1054" s="86"/>
      <c r="P1054" s="86"/>
      <c r="Q1054" s="86"/>
      <c r="R1054" s="86"/>
      <c r="S1054" s="86"/>
      <c r="T1054" s="87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T1054" s="19" t="s">
        <v>157</v>
      </c>
      <c r="AU1054" s="19" t="s">
        <v>82</v>
      </c>
    </row>
    <row r="1055" spans="1:51" s="14" customFormat="1" ht="12">
      <c r="A1055" s="14"/>
      <c r="B1055" s="235"/>
      <c r="C1055" s="236"/>
      <c r="D1055" s="226" t="s">
        <v>168</v>
      </c>
      <c r="E1055" s="237" t="s">
        <v>19</v>
      </c>
      <c r="F1055" s="238" t="s">
        <v>1293</v>
      </c>
      <c r="G1055" s="236"/>
      <c r="H1055" s="239">
        <v>55.976</v>
      </c>
      <c r="I1055" s="240"/>
      <c r="J1055" s="236"/>
      <c r="K1055" s="236"/>
      <c r="L1055" s="241"/>
      <c r="M1055" s="242"/>
      <c r="N1055" s="243"/>
      <c r="O1055" s="243"/>
      <c r="P1055" s="243"/>
      <c r="Q1055" s="243"/>
      <c r="R1055" s="243"/>
      <c r="S1055" s="243"/>
      <c r="T1055" s="24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45" t="s">
        <v>168</v>
      </c>
      <c r="AU1055" s="245" t="s">
        <v>82</v>
      </c>
      <c r="AV1055" s="14" t="s">
        <v>82</v>
      </c>
      <c r="AW1055" s="14" t="s">
        <v>34</v>
      </c>
      <c r="AX1055" s="14" t="s">
        <v>72</v>
      </c>
      <c r="AY1055" s="245" t="s">
        <v>148</v>
      </c>
    </row>
    <row r="1056" spans="1:51" s="14" customFormat="1" ht="12">
      <c r="A1056" s="14"/>
      <c r="B1056" s="235"/>
      <c r="C1056" s="236"/>
      <c r="D1056" s="226" t="s">
        <v>168</v>
      </c>
      <c r="E1056" s="237" t="s">
        <v>19</v>
      </c>
      <c r="F1056" s="238" t="s">
        <v>1294</v>
      </c>
      <c r="G1056" s="236"/>
      <c r="H1056" s="239">
        <v>23.92</v>
      </c>
      <c r="I1056" s="240"/>
      <c r="J1056" s="236"/>
      <c r="K1056" s="236"/>
      <c r="L1056" s="241"/>
      <c r="M1056" s="242"/>
      <c r="N1056" s="243"/>
      <c r="O1056" s="243"/>
      <c r="P1056" s="243"/>
      <c r="Q1056" s="243"/>
      <c r="R1056" s="243"/>
      <c r="S1056" s="243"/>
      <c r="T1056" s="24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45" t="s">
        <v>168</v>
      </c>
      <c r="AU1056" s="245" t="s">
        <v>82</v>
      </c>
      <c r="AV1056" s="14" t="s">
        <v>82</v>
      </c>
      <c r="AW1056" s="14" t="s">
        <v>34</v>
      </c>
      <c r="AX1056" s="14" t="s">
        <v>72</v>
      </c>
      <c r="AY1056" s="245" t="s">
        <v>148</v>
      </c>
    </row>
    <row r="1057" spans="1:51" s="14" customFormat="1" ht="12">
      <c r="A1057" s="14"/>
      <c r="B1057" s="235"/>
      <c r="C1057" s="236"/>
      <c r="D1057" s="226" t="s">
        <v>168</v>
      </c>
      <c r="E1057" s="237" t="s">
        <v>19</v>
      </c>
      <c r="F1057" s="238" t="s">
        <v>1295</v>
      </c>
      <c r="G1057" s="236"/>
      <c r="H1057" s="239">
        <v>22.578</v>
      </c>
      <c r="I1057" s="240"/>
      <c r="J1057" s="236"/>
      <c r="K1057" s="236"/>
      <c r="L1057" s="241"/>
      <c r="M1057" s="242"/>
      <c r="N1057" s="243"/>
      <c r="O1057" s="243"/>
      <c r="P1057" s="243"/>
      <c r="Q1057" s="243"/>
      <c r="R1057" s="243"/>
      <c r="S1057" s="243"/>
      <c r="T1057" s="24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45" t="s">
        <v>168</v>
      </c>
      <c r="AU1057" s="245" t="s">
        <v>82</v>
      </c>
      <c r="AV1057" s="14" t="s">
        <v>82</v>
      </c>
      <c r="AW1057" s="14" t="s">
        <v>34</v>
      </c>
      <c r="AX1057" s="14" t="s">
        <v>72</v>
      </c>
      <c r="AY1057" s="245" t="s">
        <v>148</v>
      </c>
    </row>
    <row r="1058" spans="1:51" s="15" customFormat="1" ht="12">
      <c r="A1058" s="15"/>
      <c r="B1058" s="246"/>
      <c r="C1058" s="247"/>
      <c r="D1058" s="226" t="s">
        <v>168</v>
      </c>
      <c r="E1058" s="248" t="s">
        <v>19</v>
      </c>
      <c r="F1058" s="249" t="s">
        <v>178</v>
      </c>
      <c r="G1058" s="247"/>
      <c r="H1058" s="250">
        <v>102.474</v>
      </c>
      <c r="I1058" s="251"/>
      <c r="J1058" s="247"/>
      <c r="K1058" s="247"/>
      <c r="L1058" s="252"/>
      <c r="M1058" s="253"/>
      <c r="N1058" s="254"/>
      <c r="O1058" s="254"/>
      <c r="P1058" s="254"/>
      <c r="Q1058" s="254"/>
      <c r="R1058" s="254"/>
      <c r="S1058" s="254"/>
      <c r="T1058" s="25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T1058" s="256" t="s">
        <v>168</v>
      </c>
      <c r="AU1058" s="256" t="s">
        <v>82</v>
      </c>
      <c r="AV1058" s="15" t="s">
        <v>155</v>
      </c>
      <c r="AW1058" s="15" t="s">
        <v>34</v>
      </c>
      <c r="AX1058" s="15" t="s">
        <v>80</v>
      </c>
      <c r="AY1058" s="256" t="s">
        <v>148</v>
      </c>
    </row>
    <row r="1059" spans="1:65" s="2" customFormat="1" ht="16.5" customHeight="1">
      <c r="A1059" s="40"/>
      <c r="B1059" s="41"/>
      <c r="C1059" s="206" t="s">
        <v>1296</v>
      </c>
      <c r="D1059" s="206" t="s">
        <v>150</v>
      </c>
      <c r="E1059" s="207" t="s">
        <v>1297</v>
      </c>
      <c r="F1059" s="208" t="s">
        <v>1298</v>
      </c>
      <c r="G1059" s="209" t="s">
        <v>173</v>
      </c>
      <c r="H1059" s="210">
        <v>126.04</v>
      </c>
      <c r="I1059" s="211"/>
      <c r="J1059" s="212">
        <f>ROUND(I1059*H1059,2)</f>
        <v>0</v>
      </c>
      <c r="K1059" s="208" t="s">
        <v>154</v>
      </c>
      <c r="L1059" s="46"/>
      <c r="M1059" s="213" t="s">
        <v>19</v>
      </c>
      <c r="N1059" s="214" t="s">
        <v>43</v>
      </c>
      <c r="O1059" s="86"/>
      <c r="P1059" s="215">
        <f>O1059*H1059</f>
        <v>0</v>
      </c>
      <c r="Q1059" s="215">
        <v>4E-05</v>
      </c>
      <c r="R1059" s="215">
        <f>Q1059*H1059</f>
        <v>0.0050416</v>
      </c>
      <c r="S1059" s="215">
        <v>0</v>
      </c>
      <c r="T1059" s="216">
        <f>S1059*H1059</f>
        <v>0</v>
      </c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R1059" s="217" t="s">
        <v>285</v>
      </c>
      <c r="AT1059" s="217" t="s">
        <v>150</v>
      </c>
      <c r="AU1059" s="217" t="s">
        <v>82</v>
      </c>
      <c r="AY1059" s="19" t="s">
        <v>148</v>
      </c>
      <c r="BE1059" s="218">
        <f>IF(N1059="základní",J1059,0)</f>
        <v>0</v>
      </c>
      <c r="BF1059" s="218">
        <f>IF(N1059="snížená",J1059,0)</f>
        <v>0</v>
      </c>
      <c r="BG1059" s="218">
        <f>IF(N1059="zákl. přenesená",J1059,0)</f>
        <v>0</v>
      </c>
      <c r="BH1059" s="218">
        <f>IF(N1059="sníž. přenesená",J1059,0)</f>
        <v>0</v>
      </c>
      <c r="BI1059" s="218">
        <f>IF(N1059="nulová",J1059,0)</f>
        <v>0</v>
      </c>
      <c r="BJ1059" s="19" t="s">
        <v>80</v>
      </c>
      <c r="BK1059" s="218">
        <f>ROUND(I1059*H1059,2)</f>
        <v>0</v>
      </c>
      <c r="BL1059" s="19" t="s">
        <v>285</v>
      </c>
      <c r="BM1059" s="217" t="s">
        <v>1299</v>
      </c>
    </row>
    <row r="1060" spans="1:47" s="2" customFormat="1" ht="12">
      <c r="A1060" s="40"/>
      <c r="B1060" s="41"/>
      <c r="C1060" s="42"/>
      <c r="D1060" s="219" t="s">
        <v>157</v>
      </c>
      <c r="E1060" s="42"/>
      <c r="F1060" s="220" t="s">
        <v>1300</v>
      </c>
      <c r="G1060" s="42"/>
      <c r="H1060" s="42"/>
      <c r="I1060" s="221"/>
      <c r="J1060" s="42"/>
      <c r="K1060" s="42"/>
      <c r="L1060" s="46"/>
      <c r="M1060" s="222"/>
      <c r="N1060" s="223"/>
      <c r="O1060" s="86"/>
      <c r="P1060" s="86"/>
      <c r="Q1060" s="86"/>
      <c r="R1060" s="86"/>
      <c r="S1060" s="86"/>
      <c r="T1060" s="87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T1060" s="19" t="s">
        <v>157</v>
      </c>
      <c r="AU1060" s="19" t="s">
        <v>82</v>
      </c>
    </row>
    <row r="1061" spans="1:51" s="14" customFormat="1" ht="12">
      <c r="A1061" s="14"/>
      <c r="B1061" s="235"/>
      <c r="C1061" s="236"/>
      <c r="D1061" s="226" t="s">
        <v>168</v>
      </c>
      <c r="E1061" s="237" t="s">
        <v>19</v>
      </c>
      <c r="F1061" s="238" t="s">
        <v>1301</v>
      </c>
      <c r="G1061" s="236"/>
      <c r="H1061" s="239">
        <v>64.34</v>
      </c>
      <c r="I1061" s="240"/>
      <c r="J1061" s="236"/>
      <c r="K1061" s="236"/>
      <c r="L1061" s="241"/>
      <c r="M1061" s="242"/>
      <c r="N1061" s="243"/>
      <c r="O1061" s="243"/>
      <c r="P1061" s="243"/>
      <c r="Q1061" s="243"/>
      <c r="R1061" s="243"/>
      <c r="S1061" s="243"/>
      <c r="T1061" s="24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45" t="s">
        <v>168</v>
      </c>
      <c r="AU1061" s="245" t="s">
        <v>82</v>
      </c>
      <c r="AV1061" s="14" t="s">
        <v>82</v>
      </c>
      <c r="AW1061" s="14" t="s">
        <v>34</v>
      </c>
      <c r="AX1061" s="14" t="s">
        <v>72</v>
      </c>
      <c r="AY1061" s="245" t="s">
        <v>148</v>
      </c>
    </row>
    <row r="1062" spans="1:51" s="14" customFormat="1" ht="12">
      <c r="A1062" s="14"/>
      <c r="B1062" s="235"/>
      <c r="C1062" s="236"/>
      <c r="D1062" s="226" t="s">
        <v>168</v>
      </c>
      <c r="E1062" s="237" t="s">
        <v>19</v>
      </c>
      <c r="F1062" s="238" t="s">
        <v>1302</v>
      </c>
      <c r="G1062" s="236"/>
      <c r="H1062" s="239">
        <v>29.9</v>
      </c>
      <c r="I1062" s="240"/>
      <c r="J1062" s="236"/>
      <c r="K1062" s="236"/>
      <c r="L1062" s="241"/>
      <c r="M1062" s="242"/>
      <c r="N1062" s="243"/>
      <c r="O1062" s="243"/>
      <c r="P1062" s="243"/>
      <c r="Q1062" s="243"/>
      <c r="R1062" s="243"/>
      <c r="S1062" s="243"/>
      <c r="T1062" s="24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45" t="s">
        <v>168</v>
      </c>
      <c r="AU1062" s="245" t="s">
        <v>82</v>
      </c>
      <c r="AV1062" s="14" t="s">
        <v>82</v>
      </c>
      <c r="AW1062" s="14" t="s">
        <v>34</v>
      </c>
      <c r="AX1062" s="14" t="s">
        <v>72</v>
      </c>
      <c r="AY1062" s="245" t="s">
        <v>148</v>
      </c>
    </row>
    <row r="1063" spans="1:51" s="14" customFormat="1" ht="12">
      <c r="A1063" s="14"/>
      <c r="B1063" s="235"/>
      <c r="C1063" s="236"/>
      <c r="D1063" s="226" t="s">
        <v>168</v>
      </c>
      <c r="E1063" s="237" t="s">
        <v>19</v>
      </c>
      <c r="F1063" s="238" t="s">
        <v>1303</v>
      </c>
      <c r="G1063" s="236"/>
      <c r="H1063" s="239">
        <v>31.8</v>
      </c>
      <c r="I1063" s="240"/>
      <c r="J1063" s="236"/>
      <c r="K1063" s="236"/>
      <c r="L1063" s="241"/>
      <c r="M1063" s="242"/>
      <c r="N1063" s="243"/>
      <c r="O1063" s="243"/>
      <c r="P1063" s="243"/>
      <c r="Q1063" s="243"/>
      <c r="R1063" s="243"/>
      <c r="S1063" s="243"/>
      <c r="T1063" s="24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45" t="s">
        <v>168</v>
      </c>
      <c r="AU1063" s="245" t="s">
        <v>82</v>
      </c>
      <c r="AV1063" s="14" t="s">
        <v>82</v>
      </c>
      <c r="AW1063" s="14" t="s">
        <v>34</v>
      </c>
      <c r="AX1063" s="14" t="s">
        <v>72</v>
      </c>
      <c r="AY1063" s="245" t="s">
        <v>148</v>
      </c>
    </row>
    <row r="1064" spans="1:51" s="15" customFormat="1" ht="12">
      <c r="A1064" s="15"/>
      <c r="B1064" s="246"/>
      <c r="C1064" s="247"/>
      <c r="D1064" s="226" t="s">
        <v>168</v>
      </c>
      <c r="E1064" s="248" t="s">
        <v>19</v>
      </c>
      <c r="F1064" s="249" t="s">
        <v>178</v>
      </c>
      <c r="G1064" s="247"/>
      <c r="H1064" s="250">
        <v>126.04</v>
      </c>
      <c r="I1064" s="251"/>
      <c r="J1064" s="247"/>
      <c r="K1064" s="247"/>
      <c r="L1064" s="252"/>
      <c r="M1064" s="253"/>
      <c r="N1064" s="254"/>
      <c r="O1064" s="254"/>
      <c r="P1064" s="254"/>
      <c r="Q1064" s="254"/>
      <c r="R1064" s="254"/>
      <c r="S1064" s="254"/>
      <c r="T1064" s="25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T1064" s="256" t="s">
        <v>168</v>
      </c>
      <c r="AU1064" s="256" t="s">
        <v>82</v>
      </c>
      <c r="AV1064" s="15" t="s">
        <v>155</v>
      </c>
      <c r="AW1064" s="15" t="s">
        <v>34</v>
      </c>
      <c r="AX1064" s="15" t="s">
        <v>80</v>
      </c>
      <c r="AY1064" s="256" t="s">
        <v>148</v>
      </c>
    </row>
    <row r="1065" spans="1:65" s="2" customFormat="1" ht="16.5" customHeight="1">
      <c r="A1065" s="40"/>
      <c r="B1065" s="41"/>
      <c r="C1065" s="268" t="s">
        <v>1304</v>
      </c>
      <c r="D1065" s="268" t="s">
        <v>279</v>
      </c>
      <c r="E1065" s="269" t="s">
        <v>1305</v>
      </c>
      <c r="F1065" s="270" t="s">
        <v>1306</v>
      </c>
      <c r="G1065" s="271" t="s">
        <v>173</v>
      </c>
      <c r="H1065" s="272">
        <v>128.561</v>
      </c>
      <c r="I1065" s="273"/>
      <c r="J1065" s="274">
        <f>ROUND(I1065*H1065,2)</f>
        <v>0</v>
      </c>
      <c r="K1065" s="270" t="s">
        <v>154</v>
      </c>
      <c r="L1065" s="275"/>
      <c r="M1065" s="276" t="s">
        <v>19</v>
      </c>
      <c r="N1065" s="277" t="s">
        <v>43</v>
      </c>
      <c r="O1065" s="86"/>
      <c r="P1065" s="215">
        <f>O1065*H1065</f>
        <v>0</v>
      </c>
      <c r="Q1065" s="215">
        <v>0.00012</v>
      </c>
      <c r="R1065" s="215">
        <f>Q1065*H1065</f>
        <v>0.015427320000000001</v>
      </c>
      <c r="S1065" s="215">
        <v>0</v>
      </c>
      <c r="T1065" s="216">
        <f>S1065*H1065</f>
        <v>0</v>
      </c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R1065" s="217" t="s">
        <v>414</v>
      </c>
      <c r="AT1065" s="217" t="s">
        <v>279</v>
      </c>
      <c r="AU1065" s="217" t="s">
        <v>82</v>
      </c>
      <c r="AY1065" s="19" t="s">
        <v>148</v>
      </c>
      <c r="BE1065" s="218">
        <f>IF(N1065="základní",J1065,0)</f>
        <v>0</v>
      </c>
      <c r="BF1065" s="218">
        <f>IF(N1065="snížená",J1065,0)</f>
        <v>0</v>
      </c>
      <c r="BG1065" s="218">
        <f>IF(N1065="zákl. přenesená",J1065,0)</f>
        <v>0</v>
      </c>
      <c r="BH1065" s="218">
        <f>IF(N1065="sníž. přenesená",J1065,0)</f>
        <v>0</v>
      </c>
      <c r="BI1065" s="218">
        <f>IF(N1065="nulová",J1065,0)</f>
        <v>0</v>
      </c>
      <c r="BJ1065" s="19" t="s">
        <v>80</v>
      </c>
      <c r="BK1065" s="218">
        <f>ROUND(I1065*H1065,2)</f>
        <v>0</v>
      </c>
      <c r="BL1065" s="19" t="s">
        <v>285</v>
      </c>
      <c r="BM1065" s="217" t="s">
        <v>1307</v>
      </c>
    </row>
    <row r="1066" spans="1:51" s="14" customFormat="1" ht="12">
      <c r="A1066" s="14"/>
      <c r="B1066" s="235"/>
      <c r="C1066" s="236"/>
      <c r="D1066" s="226" t="s">
        <v>168</v>
      </c>
      <c r="E1066" s="237" t="s">
        <v>19</v>
      </c>
      <c r="F1066" s="238" t="s">
        <v>1308</v>
      </c>
      <c r="G1066" s="236"/>
      <c r="H1066" s="239">
        <v>126.04</v>
      </c>
      <c r="I1066" s="240"/>
      <c r="J1066" s="236"/>
      <c r="K1066" s="236"/>
      <c r="L1066" s="241"/>
      <c r="M1066" s="242"/>
      <c r="N1066" s="243"/>
      <c r="O1066" s="243"/>
      <c r="P1066" s="243"/>
      <c r="Q1066" s="243"/>
      <c r="R1066" s="243"/>
      <c r="S1066" s="243"/>
      <c r="T1066" s="24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45" t="s">
        <v>168</v>
      </c>
      <c r="AU1066" s="245" t="s">
        <v>82</v>
      </c>
      <c r="AV1066" s="14" t="s">
        <v>82</v>
      </c>
      <c r="AW1066" s="14" t="s">
        <v>34</v>
      </c>
      <c r="AX1066" s="14" t="s">
        <v>80</v>
      </c>
      <c r="AY1066" s="245" t="s">
        <v>148</v>
      </c>
    </row>
    <row r="1067" spans="1:51" s="14" customFormat="1" ht="12">
      <c r="A1067" s="14"/>
      <c r="B1067" s="235"/>
      <c r="C1067" s="236"/>
      <c r="D1067" s="226" t="s">
        <v>168</v>
      </c>
      <c r="E1067" s="236"/>
      <c r="F1067" s="238" t="s">
        <v>1309</v>
      </c>
      <c r="G1067" s="236"/>
      <c r="H1067" s="239">
        <v>128.561</v>
      </c>
      <c r="I1067" s="240"/>
      <c r="J1067" s="236"/>
      <c r="K1067" s="236"/>
      <c r="L1067" s="241"/>
      <c r="M1067" s="242"/>
      <c r="N1067" s="243"/>
      <c r="O1067" s="243"/>
      <c r="P1067" s="243"/>
      <c r="Q1067" s="243"/>
      <c r="R1067" s="243"/>
      <c r="S1067" s="243"/>
      <c r="T1067" s="24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45" t="s">
        <v>168</v>
      </c>
      <c r="AU1067" s="245" t="s">
        <v>82</v>
      </c>
      <c r="AV1067" s="14" t="s">
        <v>82</v>
      </c>
      <c r="AW1067" s="14" t="s">
        <v>4</v>
      </c>
      <c r="AX1067" s="14" t="s">
        <v>80</v>
      </c>
      <c r="AY1067" s="245" t="s">
        <v>148</v>
      </c>
    </row>
    <row r="1068" spans="1:65" s="2" customFormat="1" ht="21.75" customHeight="1">
      <c r="A1068" s="40"/>
      <c r="B1068" s="41"/>
      <c r="C1068" s="206" t="s">
        <v>1310</v>
      </c>
      <c r="D1068" s="206" t="s">
        <v>150</v>
      </c>
      <c r="E1068" s="207" t="s">
        <v>1311</v>
      </c>
      <c r="F1068" s="208" t="s">
        <v>1312</v>
      </c>
      <c r="G1068" s="209" t="s">
        <v>166</v>
      </c>
      <c r="H1068" s="210">
        <v>222.95</v>
      </c>
      <c r="I1068" s="211"/>
      <c r="J1068" s="212">
        <f>ROUND(I1068*H1068,2)</f>
        <v>0</v>
      </c>
      <c r="K1068" s="208" t="s">
        <v>154</v>
      </c>
      <c r="L1068" s="46"/>
      <c r="M1068" s="213" t="s">
        <v>19</v>
      </c>
      <c r="N1068" s="214" t="s">
        <v>43</v>
      </c>
      <c r="O1068" s="86"/>
      <c r="P1068" s="215">
        <f>O1068*H1068</f>
        <v>0</v>
      </c>
      <c r="Q1068" s="215">
        <v>5E-05</v>
      </c>
      <c r="R1068" s="215">
        <f>Q1068*H1068</f>
        <v>0.0111475</v>
      </c>
      <c r="S1068" s="215">
        <v>0</v>
      </c>
      <c r="T1068" s="216">
        <f>S1068*H1068</f>
        <v>0</v>
      </c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R1068" s="217" t="s">
        <v>285</v>
      </c>
      <c r="AT1068" s="217" t="s">
        <v>150</v>
      </c>
      <c r="AU1068" s="217" t="s">
        <v>82</v>
      </c>
      <c r="AY1068" s="19" t="s">
        <v>148</v>
      </c>
      <c r="BE1068" s="218">
        <f>IF(N1068="základní",J1068,0)</f>
        <v>0</v>
      </c>
      <c r="BF1068" s="218">
        <f>IF(N1068="snížená",J1068,0)</f>
        <v>0</v>
      </c>
      <c r="BG1068" s="218">
        <f>IF(N1068="zákl. přenesená",J1068,0)</f>
        <v>0</v>
      </c>
      <c r="BH1068" s="218">
        <f>IF(N1068="sníž. přenesená",J1068,0)</f>
        <v>0</v>
      </c>
      <c r="BI1068" s="218">
        <f>IF(N1068="nulová",J1068,0)</f>
        <v>0</v>
      </c>
      <c r="BJ1068" s="19" t="s">
        <v>80</v>
      </c>
      <c r="BK1068" s="218">
        <f>ROUND(I1068*H1068,2)</f>
        <v>0</v>
      </c>
      <c r="BL1068" s="19" t="s">
        <v>285</v>
      </c>
      <c r="BM1068" s="217" t="s">
        <v>1313</v>
      </c>
    </row>
    <row r="1069" spans="1:47" s="2" customFormat="1" ht="12">
      <c r="A1069" s="40"/>
      <c r="B1069" s="41"/>
      <c r="C1069" s="42"/>
      <c r="D1069" s="219" t="s">
        <v>157</v>
      </c>
      <c r="E1069" s="42"/>
      <c r="F1069" s="220" t="s">
        <v>1314</v>
      </c>
      <c r="G1069" s="42"/>
      <c r="H1069" s="42"/>
      <c r="I1069" s="221"/>
      <c r="J1069" s="42"/>
      <c r="K1069" s="42"/>
      <c r="L1069" s="46"/>
      <c r="M1069" s="222"/>
      <c r="N1069" s="223"/>
      <c r="O1069" s="86"/>
      <c r="P1069" s="86"/>
      <c r="Q1069" s="86"/>
      <c r="R1069" s="86"/>
      <c r="S1069" s="86"/>
      <c r="T1069" s="87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T1069" s="19" t="s">
        <v>157</v>
      </c>
      <c r="AU1069" s="19" t="s">
        <v>82</v>
      </c>
    </row>
    <row r="1070" spans="1:51" s="14" customFormat="1" ht="12">
      <c r="A1070" s="14"/>
      <c r="B1070" s="235"/>
      <c r="C1070" s="236"/>
      <c r="D1070" s="226" t="s">
        <v>168</v>
      </c>
      <c r="E1070" s="237" t="s">
        <v>19</v>
      </c>
      <c r="F1070" s="238" t="s">
        <v>1315</v>
      </c>
      <c r="G1070" s="236"/>
      <c r="H1070" s="239">
        <v>222.95</v>
      </c>
      <c r="I1070" s="240"/>
      <c r="J1070" s="236"/>
      <c r="K1070" s="236"/>
      <c r="L1070" s="241"/>
      <c r="M1070" s="242"/>
      <c r="N1070" s="243"/>
      <c r="O1070" s="243"/>
      <c r="P1070" s="243"/>
      <c r="Q1070" s="243"/>
      <c r="R1070" s="243"/>
      <c r="S1070" s="243"/>
      <c r="T1070" s="24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45" t="s">
        <v>168</v>
      </c>
      <c r="AU1070" s="245" t="s">
        <v>82</v>
      </c>
      <c r="AV1070" s="14" t="s">
        <v>82</v>
      </c>
      <c r="AW1070" s="14" t="s">
        <v>34</v>
      </c>
      <c r="AX1070" s="14" t="s">
        <v>80</v>
      </c>
      <c r="AY1070" s="245" t="s">
        <v>148</v>
      </c>
    </row>
    <row r="1071" spans="1:65" s="2" customFormat="1" ht="24.15" customHeight="1">
      <c r="A1071" s="40"/>
      <c r="B1071" s="41"/>
      <c r="C1071" s="268" t="s">
        <v>1316</v>
      </c>
      <c r="D1071" s="268" t="s">
        <v>279</v>
      </c>
      <c r="E1071" s="269" t="s">
        <v>1317</v>
      </c>
      <c r="F1071" s="270" t="s">
        <v>1318</v>
      </c>
      <c r="G1071" s="271" t="s">
        <v>166</v>
      </c>
      <c r="H1071" s="272">
        <v>236.438</v>
      </c>
      <c r="I1071" s="273"/>
      <c r="J1071" s="274">
        <f>ROUND(I1071*H1071,2)</f>
        <v>0</v>
      </c>
      <c r="K1071" s="270" t="s">
        <v>154</v>
      </c>
      <c r="L1071" s="275"/>
      <c r="M1071" s="276" t="s">
        <v>19</v>
      </c>
      <c r="N1071" s="277" t="s">
        <v>43</v>
      </c>
      <c r="O1071" s="86"/>
      <c r="P1071" s="215">
        <f>O1071*H1071</f>
        <v>0</v>
      </c>
      <c r="Q1071" s="215">
        <v>0.0048</v>
      </c>
      <c r="R1071" s="215">
        <f>Q1071*H1071</f>
        <v>1.1349023999999999</v>
      </c>
      <c r="S1071" s="215">
        <v>0</v>
      </c>
      <c r="T1071" s="216">
        <f>S1071*H1071</f>
        <v>0</v>
      </c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R1071" s="217" t="s">
        <v>414</v>
      </c>
      <c r="AT1071" s="217" t="s">
        <v>279</v>
      </c>
      <c r="AU1071" s="217" t="s">
        <v>82</v>
      </c>
      <c r="AY1071" s="19" t="s">
        <v>148</v>
      </c>
      <c r="BE1071" s="218">
        <f>IF(N1071="základní",J1071,0)</f>
        <v>0</v>
      </c>
      <c r="BF1071" s="218">
        <f>IF(N1071="snížená",J1071,0)</f>
        <v>0</v>
      </c>
      <c r="BG1071" s="218">
        <f>IF(N1071="zákl. přenesená",J1071,0)</f>
        <v>0</v>
      </c>
      <c r="BH1071" s="218">
        <f>IF(N1071="sníž. přenesená",J1071,0)</f>
        <v>0</v>
      </c>
      <c r="BI1071" s="218">
        <f>IF(N1071="nulová",J1071,0)</f>
        <v>0</v>
      </c>
      <c r="BJ1071" s="19" t="s">
        <v>80</v>
      </c>
      <c r="BK1071" s="218">
        <f>ROUND(I1071*H1071,2)</f>
        <v>0</v>
      </c>
      <c r="BL1071" s="19" t="s">
        <v>285</v>
      </c>
      <c r="BM1071" s="217" t="s">
        <v>1319</v>
      </c>
    </row>
    <row r="1072" spans="1:51" s="14" customFormat="1" ht="12">
      <c r="A1072" s="14"/>
      <c r="B1072" s="235"/>
      <c r="C1072" s="236"/>
      <c r="D1072" s="226" t="s">
        <v>168</v>
      </c>
      <c r="E1072" s="237" t="s">
        <v>19</v>
      </c>
      <c r="F1072" s="238" t="s">
        <v>1320</v>
      </c>
      <c r="G1072" s="236"/>
      <c r="H1072" s="239">
        <v>222.95</v>
      </c>
      <c r="I1072" s="240"/>
      <c r="J1072" s="236"/>
      <c r="K1072" s="236"/>
      <c r="L1072" s="241"/>
      <c r="M1072" s="242"/>
      <c r="N1072" s="243"/>
      <c r="O1072" s="243"/>
      <c r="P1072" s="243"/>
      <c r="Q1072" s="243"/>
      <c r="R1072" s="243"/>
      <c r="S1072" s="243"/>
      <c r="T1072" s="24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45" t="s">
        <v>168</v>
      </c>
      <c r="AU1072" s="245" t="s">
        <v>82</v>
      </c>
      <c r="AV1072" s="14" t="s">
        <v>82</v>
      </c>
      <c r="AW1072" s="14" t="s">
        <v>34</v>
      </c>
      <c r="AX1072" s="14" t="s">
        <v>80</v>
      </c>
      <c r="AY1072" s="245" t="s">
        <v>148</v>
      </c>
    </row>
    <row r="1073" spans="1:51" s="14" customFormat="1" ht="12">
      <c r="A1073" s="14"/>
      <c r="B1073" s="235"/>
      <c r="C1073" s="236"/>
      <c r="D1073" s="226" t="s">
        <v>168</v>
      </c>
      <c r="E1073" s="236"/>
      <c r="F1073" s="238" t="s">
        <v>1321</v>
      </c>
      <c r="G1073" s="236"/>
      <c r="H1073" s="239">
        <v>236.438</v>
      </c>
      <c r="I1073" s="240"/>
      <c r="J1073" s="236"/>
      <c r="K1073" s="236"/>
      <c r="L1073" s="241"/>
      <c r="M1073" s="242"/>
      <c r="N1073" s="243"/>
      <c r="O1073" s="243"/>
      <c r="P1073" s="243"/>
      <c r="Q1073" s="243"/>
      <c r="R1073" s="243"/>
      <c r="S1073" s="243"/>
      <c r="T1073" s="24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45" t="s">
        <v>168</v>
      </c>
      <c r="AU1073" s="245" t="s">
        <v>82</v>
      </c>
      <c r="AV1073" s="14" t="s">
        <v>82</v>
      </c>
      <c r="AW1073" s="14" t="s">
        <v>4</v>
      </c>
      <c r="AX1073" s="14" t="s">
        <v>80</v>
      </c>
      <c r="AY1073" s="245" t="s">
        <v>148</v>
      </c>
    </row>
    <row r="1074" spans="1:65" s="2" customFormat="1" ht="24.15" customHeight="1">
      <c r="A1074" s="40"/>
      <c r="B1074" s="41"/>
      <c r="C1074" s="206" t="s">
        <v>1322</v>
      </c>
      <c r="D1074" s="206" t="s">
        <v>150</v>
      </c>
      <c r="E1074" s="207" t="s">
        <v>1323</v>
      </c>
      <c r="F1074" s="208" t="s">
        <v>1324</v>
      </c>
      <c r="G1074" s="209" t="s">
        <v>346</v>
      </c>
      <c r="H1074" s="210">
        <v>3.49</v>
      </c>
      <c r="I1074" s="211"/>
      <c r="J1074" s="212">
        <f>ROUND(I1074*H1074,2)</f>
        <v>0</v>
      </c>
      <c r="K1074" s="208" t="s">
        <v>154</v>
      </c>
      <c r="L1074" s="46"/>
      <c r="M1074" s="213" t="s">
        <v>19</v>
      </c>
      <c r="N1074" s="214" t="s">
        <v>43</v>
      </c>
      <c r="O1074" s="86"/>
      <c r="P1074" s="215">
        <f>O1074*H1074</f>
        <v>0</v>
      </c>
      <c r="Q1074" s="215">
        <v>0</v>
      </c>
      <c r="R1074" s="215">
        <f>Q1074*H1074</f>
        <v>0</v>
      </c>
      <c r="S1074" s="215">
        <v>0</v>
      </c>
      <c r="T1074" s="216">
        <f>S1074*H1074</f>
        <v>0</v>
      </c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R1074" s="217" t="s">
        <v>285</v>
      </c>
      <c r="AT1074" s="217" t="s">
        <v>150</v>
      </c>
      <c r="AU1074" s="217" t="s">
        <v>82</v>
      </c>
      <c r="AY1074" s="19" t="s">
        <v>148</v>
      </c>
      <c r="BE1074" s="218">
        <f>IF(N1074="základní",J1074,0)</f>
        <v>0</v>
      </c>
      <c r="BF1074" s="218">
        <f>IF(N1074="snížená",J1074,0)</f>
        <v>0</v>
      </c>
      <c r="BG1074" s="218">
        <f>IF(N1074="zákl. přenesená",J1074,0)</f>
        <v>0</v>
      </c>
      <c r="BH1074" s="218">
        <f>IF(N1074="sníž. přenesená",J1074,0)</f>
        <v>0</v>
      </c>
      <c r="BI1074" s="218">
        <f>IF(N1074="nulová",J1074,0)</f>
        <v>0</v>
      </c>
      <c r="BJ1074" s="19" t="s">
        <v>80</v>
      </c>
      <c r="BK1074" s="218">
        <f>ROUND(I1074*H1074,2)</f>
        <v>0</v>
      </c>
      <c r="BL1074" s="19" t="s">
        <v>285</v>
      </c>
      <c r="BM1074" s="217" t="s">
        <v>1325</v>
      </c>
    </row>
    <row r="1075" spans="1:47" s="2" customFormat="1" ht="12">
      <c r="A1075" s="40"/>
      <c r="B1075" s="41"/>
      <c r="C1075" s="42"/>
      <c r="D1075" s="219" t="s">
        <v>157</v>
      </c>
      <c r="E1075" s="42"/>
      <c r="F1075" s="220" t="s">
        <v>1326</v>
      </c>
      <c r="G1075" s="42"/>
      <c r="H1075" s="42"/>
      <c r="I1075" s="221"/>
      <c r="J1075" s="42"/>
      <c r="K1075" s="42"/>
      <c r="L1075" s="46"/>
      <c r="M1075" s="222"/>
      <c r="N1075" s="223"/>
      <c r="O1075" s="86"/>
      <c r="P1075" s="86"/>
      <c r="Q1075" s="86"/>
      <c r="R1075" s="86"/>
      <c r="S1075" s="86"/>
      <c r="T1075" s="87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T1075" s="19" t="s">
        <v>157</v>
      </c>
      <c r="AU1075" s="19" t="s">
        <v>82</v>
      </c>
    </row>
    <row r="1076" spans="1:65" s="2" customFormat="1" ht="33" customHeight="1">
      <c r="A1076" s="40"/>
      <c r="B1076" s="41"/>
      <c r="C1076" s="206" t="s">
        <v>1327</v>
      </c>
      <c r="D1076" s="206" t="s">
        <v>150</v>
      </c>
      <c r="E1076" s="207" t="s">
        <v>1328</v>
      </c>
      <c r="F1076" s="208" t="s">
        <v>1329</v>
      </c>
      <c r="G1076" s="209" t="s">
        <v>346</v>
      </c>
      <c r="H1076" s="210">
        <v>3.49</v>
      </c>
      <c r="I1076" s="211"/>
      <c r="J1076" s="212">
        <f>ROUND(I1076*H1076,2)</f>
        <v>0</v>
      </c>
      <c r="K1076" s="208" t="s">
        <v>154</v>
      </c>
      <c r="L1076" s="46"/>
      <c r="M1076" s="213" t="s">
        <v>19</v>
      </c>
      <c r="N1076" s="214" t="s">
        <v>43</v>
      </c>
      <c r="O1076" s="86"/>
      <c r="P1076" s="215">
        <f>O1076*H1076</f>
        <v>0</v>
      </c>
      <c r="Q1076" s="215">
        <v>0</v>
      </c>
      <c r="R1076" s="215">
        <f>Q1076*H1076</f>
        <v>0</v>
      </c>
      <c r="S1076" s="215">
        <v>0</v>
      </c>
      <c r="T1076" s="216">
        <f>S1076*H1076</f>
        <v>0</v>
      </c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R1076" s="217" t="s">
        <v>285</v>
      </c>
      <c r="AT1076" s="217" t="s">
        <v>150</v>
      </c>
      <c r="AU1076" s="217" t="s">
        <v>82</v>
      </c>
      <c r="AY1076" s="19" t="s">
        <v>148</v>
      </c>
      <c r="BE1076" s="218">
        <f>IF(N1076="základní",J1076,0)</f>
        <v>0</v>
      </c>
      <c r="BF1076" s="218">
        <f>IF(N1076="snížená",J1076,0)</f>
        <v>0</v>
      </c>
      <c r="BG1076" s="218">
        <f>IF(N1076="zákl. přenesená",J1076,0)</f>
        <v>0</v>
      </c>
      <c r="BH1076" s="218">
        <f>IF(N1076="sníž. přenesená",J1076,0)</f>
        <v>0</v>
      </c>
      <c r="BI1076" s="218">
        <f>IF(N1076="nulová",J1076,0)</f>
        <v>0</v>
      </c>
      <c r="BJ1076" s="19" t="s">
        <v>80</v>
      </c>
      <c r="BK1076" s="218">
        <f>ROUND(I1076*H1076,2)</f>
        <v>0</v>
      </c>
      <c r="BL1076" s="19" t="s">
        <v>285</v>
      </c>
      <c r="BM1076" s="217" t="s">
        <v>1330</v>
      </c>
    </row>
    <row r="1077" spans="1:47" s="2" customFormat="1" ht="12">
      <c r="A1077" s="40"/>
      <c r="B1077" s="41"/>
      <c r="C1077" s="42"/>
      <c r="D1077" s="219" t="s">
        <v>157</v>
      </c>
      <c r="E1077" s="42"/>
      <c r="F1077" s="220" t="s">
        <v>1331</v>
      </c>
      <c r="G1077" s="42"/>
      <c r="H1077" s="42"/>
      <c r="I1077" s="221"/>
      <c r="J1077" s="42"/>
      <c r="K1077" s="42"/>
      <c r="L1077" s="46"/>
      <c r="M1077" s="222"/>
      <c r="N1077" s="223"/>
      <c r="O1077" s="86"/>
      <c r="P1077" s="86"/>
      <c r="Q1077" s="86"/>
      <c r="R1077" s="86"/>
      <c r="S1077" s="86"/>
      <c r="T1077" s="87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T1077" s="19" t="s">
        <v>157</v>
      </c>
      <c r="AU1077" s="19" t="s">
        <v>82</v>
      </c>
    </row>
    <row r="1078" spans="1:63" s="12" customFormat="1" ht="22.8" customHeight="1">
      <c r="A1078" s="12"/>
      <c r="B1078" s="190"/>
      <c r="C1078" s="191"/>
      <c r="D1078" s="192" t="s">
        <v>71</v>
      </c>
      <c r="E1078" s="204" t="s">
        <v>1332</v>
      </c>
      <c r="F1078" s="204" t="s">
        <v>1333</v>
      </c>
      <c r="G1078" s="191"/>
      <c r="H1078" s="191"/>
      <c r="I1078" s="194"/>
      <c r="J1078" s="205">
        <f>BK1078</f>
        <v>0</v>
      </c>
      <c r="K1078" s="191"/>
      <c r="L1078" s="196"/>
      <c r="M1078" s="197"/>
      <c r="N1078" s="198"/>
      <c r="O1078" s="198"/>
      <c r="P1078" s="199">
        <f>SUM(P1079:P1166)</f>
        <v>0</v>
      </c>
      <c r="Q1078" s="198"/>
      <c r="R1078" s="199">
        <f>SUM(R1079:R1166)</f>
        <v>6.97592129</v>
      </c>
      <c r="S1078" s="198"/>
      <c r="T1078" s="200">
        <f>SUM(T1079:T1166)</f>
        <v>0</v>
      </c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R1078" s="201" t="s">
        <v>82</v>
      </c>
      <c r="AT1078" s="202" t="s">
        <v>71</v>
      </c>
      <c r="AU1078" s="202" t="s">
        <v>80</v>
      </c>
      <c r="AY1078" s="201" t="s">
        <v>148</v>
      </c>
      <c r="BK1078" s="203">
        <f>SUM(BK1079:BK1166)</f>
        <v>0</v>
      </c>
    </row>
    <row r="1079" spans="1:65" s="2" customFormat="1" ht="24.15" customHeight="1">
      <c r="A1079" s="40"/>
      <c r="B1079" s="41"/>
      <c r="C1079" s="206" t="s">
        <v>1334</v>
      </c>
      <c r="D1079" s="206" t="s">
        <v>150</v>
      </c>
      <c r="E1079" s="207" t="s">
        <v>1335</v>
      </c>
      <c r="F1079" s="208" t="s">
        <v>1336</v>
      </c>
      <c r="G1079" s="209" t="s">
        <v>166</v>
      </c>
      <c r="H1079" s="210">
        <v>101.596</v>
      </c>
      <c r="I1079" s="211"/>
      <c r="J1079" s="212">
        <f>ROUND(I1079*H1079,2)</f>
        <v>0</v>
      </c>
      <c r="K1079" s="208" t="s">
        <v>154</v>
      </c>
      <c r="L1079" s="46"/>
      <c r="M1079" s="213" t="s">
        <v>19</v>
      </c>
      <c r="N1079" s="214" t="s">
        <v>43</v>
      </c>
      <c r="O1079" s="86"/>
      <c r="P1079" s="215">
        <f>O1079*H1079</f>
        <v>0</v>
      </c>
      <c r="Q1079" s="215">
        <v>0</v>
      </c>
      <c r="R1079" s="215">
        <f>Q1079*H1079</f>
        <v>0</v>
      </c>
      <c r="S1079" s="215">
        <v>0</v>
      </c>
      <c r="T1079" s="216">
        <f>S1079*H1079</f>
        <v>0</v>
      </c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R1079" s="217" t="s">
        <v>285</v>
      </c>
      <c r="AT1079" s="217" t="s">
        <v>150</v>
      </c>
      <c r="AU1079" s="217" t="s">
        <v>82</v>
      </c>
      <c r="AY1079" s="19" t="s">
        <v>148</v>
      </c>
      <c r="BE1079" s="218">
        <f>IF(N1079="základní",J1079,0)</f>
        <v>0</v>
      </c>
      <c r="BF1079" s="218">
        <f>IF(N1079="snížená",J1079,0)</f>
        <v>0</v>
      </c>
      <c r="BG1079" s="218">
        <f>IF(N1079="zákl. přenesená",J1079,0)</f>
        <v>0</v>
      </c>
      <c r="BH1079" s="218">
        <f>IF(N1079="sníž. přenesená",J1079,0)</f>
        <v>0</v>
      </c>
      <c r="BI1079" s="218">
        <f>IF(N1079="nulová",J1079,0)</f>
        <v>0</v>
      </c>
      <c r="BJ1079" s="19" t="s">
        <v>80</v>
      </c>
      <c r="BK1079" s="218">
        <f>ROUND(I1079*H1079,2)</f>
        <v>0</v>
      </c>
      <c r="BL1079" s="19" t="s">
        <v>285</v>
      </c>
      <c r="BM1079" s="217" t="s">
        <v>1337</v>
      </c>
    </row>
    <row r="1080" spans="1:47" s="2" customFormat="1" ht="12">
      <c r="A1080" s="40"/>
      <c r="B1080" s="41"/>
      <c r="C1080" s="42"/>
      <c r="D1080" s="219" t="s">
        <v>157</v>
      </c>
      <c r="E1080" s="42"/>
      <c r="F1080" s="220" t="s">
        <v>1338</v>
      </c>
      <c r="G1080" s="42"/>
      <c r="H1080" s="42"/>
      <c r="I1080" s="221"/>
      <c r="J1080" s="42"/>
      <c r="K1080" s="42"/>
      <c r="L1080" s="46"/>
      <c r="M1080" s="222"/>
      <c r="N1080" s="223"/>
      <c r="O1080" s="86"/>
      <c r="P1080" s="86"/>
      <c r="Q1080" s="86"/>
      <c r="R1080" s="86"/>
      <c r="S1080" s="86"/>
      <c r="T1080" s="87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T1080" s="19" t="s">
        <v>157</v>
      </c>
      <c r="AU1080" s="19" t="s">
        <v>82</v>
      </c>
    </row>
    <row r="1081" spans="1:51" s="14" customFormat="1" ht="12">
      <c r="A1081" s="14"/>
      <c r="B1081" s="235"/>
      <c r="C1081" s="236"/>
      <c r="D1081" s="226" t="s">
        <v>168</v>
      </c>
      <c r="E1081" s="237" t="s">
        <v>19</v>
      </c>
      <c r="F1081" s="238" t="s">
        <v>1339</v>
      </c>
      <c r="G1081" s="236"/>
      <c r="H1081" s="239">
        <v>101.596</v>
      </c>
      <c r="I1081" s="240"/>
      <c r="J1081" s="236"/>
      <c r="K1081" s="236"/>
      <c r="L1081" s="241"/>
      <c r="M1081" s="242"/>
      <c r="N1081" s="243"/>
      <c r="O1081" s="243"/>
      <c r="P1081" s="243"/>
      <c r="Q1081" s="243"/>
      <c r="R1081" s="243"/>
      <c r="S1081" s="243"/>
      <c r="T1081" s="24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45" t="s">
        <v>168</v>
      </c>
      <c r="AU1081" s="245" t="s">
        <v>82</v>
      </c>
      <c r="AV1081" s="14" t="s">
        <v>82</v>
      </c>
      <c r="AW1081" s="14" t="s">
        <v>34</v>
      </c>
      <c r="AX1081" s="14" t="s">
        <v>80</v>
      </c>
      <c r="AY1081" s="245" t="s">
        <v>148</v>
      </c>
    </row>
    <row r="1082" spans="1:65" s="2" customFormat="1" ht="21.75" customHeight="1">
      <c r="A1082" s="40"/>
      <c r="B1082" s="41"/>
      <c r="C1082" s="268" t="s">
        <v>1340</v>
      </c>
      <c r="D1082" s="268" t="s">
        <v>279</v>
      </c>
      <c r="E1082" s="269" t="s">
        <v>1341</v>
      </c>
      <c r="F1082" s="270" t="s">
        <v>1342</v>
      </c>
      <c r="G1082" s="271" t="s">
        <v>166</v>
      </c>
      <c r="H1082" s="272">
        <v>56.763</v>
      </c>
      <c r="I1082" s="273"/>
      <c r="J1082" s="274">
        <f>ROUND(I1082*H1082,2)</f>
        <v>0</v>
      </c>
      <c r="K1082" s="270" t="s">
        <v>154</v>
      </c>
      <c r="L1082" s="275"/>
      <c r="M1082" s="276" t="s">
        <v>19</v>
      </c>
      <c r="N1082" s="277" t="s">
        <v>43</v>
      </c>
      <c r="O1082" s="86"/>
      <c r="P1082" s="215">
        <f>O1082*H1082</f>
        <v>0</v>
      </c>
      <c r="Q1082" s="215">
        <v>0.0166</v>
      </c>
      <c r="R1082" s="215">
        <f>Q1082*H1082</f>
        <v>0.9422657999999999</v>
      </c>
      <c r="S1082" s="215">
        <v>0</v>
      </c>
      <c r="T1082" s="216">
        <f>S1082*H1082</f>
        <v>0</v>
      </c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R1082" s="217" t="s">
        <v>414</v>
      </c>
      <c r="AT1082" s="217" t="s">
        <v>279</v>
      </c>
      <c r="AU1082" s="217" t="s">
        <v>82</v>
      </c>
      <c r="AY1082" s="19" t="s">
        <v>148</v>
      </c>
      <c r="BE1082" s="218">
        <f>IF(N1082="základní",J1082,0)</f>
        <v>0</v>
      </c>
      <c r="BF1082" s="218">
        <f>IF(N1082="snížená",J1082,0)</f>
        <v>0</v>
      </c>
      <c r="BG1082" s="218">
        <f>IF(N1082="zákl. přenesená",J1082,0)</f>
        <v>0</v>
      </c>
      <c r="BH1082" s="218">
        <f>IF(N1082="sníž. přenesená",J1082,0)</f>
        <v>0</v>
      </c>
      <c r="BI1082" s="218">
        <f>IF(N1082="nulová",J1082,0)</f>
        <v>0</v>
      </c>
      <c r="BJ1082" s="19" t="s">
        <v>80</v>
      </c>
      <c r="BK1082" s="218">
        <f>ROUND(I1082*H1082,2)</f>
        <v>0</v>
      </c>
      <c r="BL1082" s="19" t="s">
        <v>285</v>
      </c>
      <c r="BM1082" s="217" t="s">
        <v>1343</v>
      </c>
    </row>
    <row r="1083" spans="1:51" s="14" customFormat="1" ht="12">
      <c r="A1083" s="14"/>
      <c r="B1083" s="235"/>
      <c r="C1083" s="236"/>
      <c r="D1083" s="226" t="s">
        <v>168</v>
      </c>
      <c r="E1083" s="237" t="s">
        <v>19</v>
      </c>
      <c r="F1083" s="238" t="s">
        <v>1344</v>
      </c>
      <c r="G1083" s="236"/>
      <c r="H1083" s="239">
        <v>55.65</v>
      </c>
      <c r="I1083" s="240"/>
      <c r="J1083" s="236"/>
      <c r="K1083" s="236"/>
      <c r="L1083" s="241"/>
      <c r="M1083" s="242"/>
      <c r="N1083" s="243"/>
      <c r="O1083" s="243"/>
      <c r="P1083" s="243"/>
      <c r="Q1083" s="243"/>
      <c r="R1083" s="243"/>
      <c r="S1083" s="243"/>
      <c r="T1083" s="24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45" t="s">
        <v>168</v>
      </c>
      <c r="AU1083" s="245" t="s">
        <v>82</v>
      </c>
      <c r="AV1083" s="14" t="s">
        <v>82</v>
      </c>
      <c r="AW1083" s="14" t="s">
        <v>34</v>
      </c>
      <c r="AX1083" s="14" t="s">
        <v>72</v>
      </c>
      <c r="AY1083" s="245" t="s">
        <v>148</v>
      </c>
    </row>
    <row r="1084" spans="1:51" s="15" customFormat="1" ht="12">
      <c r="A1084" s="15"/>
      <c r="B1084" s="246"/>
      <c r="C1084" s="247"/>
      <c r="D1084" s="226" t="s">
        <v>168</v>
      </c>
      <c r="E1084" s="248" t="s">
        <v>19</v>
      </c>
      <c r="F1084" s="249" t="s">
        <v>178</v>
      </c>
      <c r="G1084" s="247"/>
      <c r="H1084" s="250">
        <v>55.65</v>
      </c>
      <c r="I1084" s="251"/>
      <c r="J1084" s="247"/>
      <c r="K1084" s="247"/>
      <c r="L1084" s="252"/>
      <c r="M1084" s="253"/>
      <c r="N1084" s="254"/>
      <c r="O1084" s="254"/>
      <c r="P1084" s="254"/>
      <c r="Q1084" s="254"/>
      <c r="R1084" s="254"/>
      <c r="S1084" s="254"/>
      <c r="T1084" s="25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T1084" s="256" t="s">
        <v>168</v>
      </c>
      <c r="AU1084" s="256" t="s">
        <v>82</v>
      </c>
      <c r="AV1084" s="15" t="s">
        <v>155</v>
      </c>
      <c r="AW1084" s="15" t="s">
        <v>34</v>
      </c>
      <c r="AX1084" s="15" t="s">
        <v>80</v>
      </c>
      <c r="AY1084" s="256" t="s">
        <v>148</v>
      </c>
    </row>
    <row r="1085" spans="1:51" s="14" customFormat="1" ht="12">
      <c r="A1085" s="14"/>
      <c r="B1085" s="235"/>
      <c r="C1085" s="236"/>
      <c r="D1085" s="226" t="s">
        <v>168</v>
      </c>
      <c r="E1085" s="236"/>
      <c r="F1085" s="238" t="s">
        <v>1345</v>
      </c>
      <c r="G1085" s="236"/>
      <c r="H1085" s="239">
        <v>56.763</v>
      </c>
      <c r="I1085" s="240"/>
      <c r="J1085" s="236"/>
      <c r="K1085" s="236"/>
      <c r="L1085" s="241"/>
      <c r="M1085" s="242"/>
      <c r="N1085" s="243"/>
      <c r="O1085" s="243"/>
      <c r="P1085" s="243"/>
      <c r="Q1085" s="243"/>
      <c r="R1085" s="243"/>
      <c r="S1085" s="243"/>
      <c r="T1085" s="24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T1085" s="245" t="s">
        <v>168</v>
      </c>
      <c r="AU1085" s="245" t="s">
        <v>82</v>
      </c>
      <c r="AV1085" s="14" t="s">
        <v>82</v>
      </c>
      <c r="AW1085" s="14" t="s">
        <v>4</v>
      </c>
      <c r="AX1085" s="14" t="s">
        <v>80</v>
      </c>
      <c r="AY1085" s="245" t="s">
        <v>148</v>
      </c>
    </row>
    <row r="1086" spans="1:65" s="2" customFormat="1" ht="21.75" customHeight="1">
      <c r="A1086" s="40"/>
      <c r="B1086" s="41"/>
      <c r="C1086" s="268" t="s">
        <v>1346</v>
      </c>
      <c r="D1086" s="268" t="s">
        <v>279</v>
      </c>
      <c r="E1086" s="269" t="s">
        <v>1347</v>
      </c>
      <c r="F1086" s="270" t="s">
        <v>1348</v>
      </c>
      <c r="G1086" s="271" t="s">
        <v>166</v>
      </c>
      <c r="H1086" s="272">
        <v>46.865</v>
      </c>
      <c r="I1086" s="273"/>
      <c r="J1086" s="274">
        <f>ROUND(I1086*H1086,2)</f>
        <v>0</v>
      </c>
      <c r="K1086" s="270" t="s">
        <v>154</v>
      </c>
      <c r="L1086" s="275"/>
      <c r="M1086" s="276" t="s">
        <v>19</v>
      </c>
      <c r="N1086" s="277" t="s">
        <v>43</v>
      </c>
      <c r="O1086" s="86"/>
      <c r="P1086" s="215">
        <f>O1086*H1086</f>
        <v>0</v>
      </c>
      <c r="Q1086" s="215">
        <v>0.0188</v>
      </c>
      <c r="R1086" s="215">
        <f>Q1086*H1086</f>
        <v>0.8810620000000001</v>
      </c>
      <c r="S1086" s="215">
        <v>0</v>
      </c>
      <c r="T1086" s="216">
        <f>S1086*H1086</f>
        <v>0</v>
      </c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R1086" s="217" t="s">
        <v>414</v>
      </c>
      <c r="AT1086" s="217" t="s">
        <v>279</v>
      </c>
      <c r="AU1086" s="217" t="s">
        <v>82</v>
      </c>
      <c r="AY1086" s="19" t="s">
        <v>148</v>
      </c>
      <c r="BE1086" s="218">
        <f>IF(N1086="základní",J1086,0)</f>
        <v>0</v>
      </c>
      <c r="BF1086" s="218">
        <f>IF(N1086="snížená",J1086,0)</f>
        <v>0</v>
      </c>
      <c r="BG1086" s="218">
        <f>IF(N1086="zákl. přenesená",J1086,0)</f>
        <v>0</v>
      </c>
      <c r="BH1086" s="218">
        <f>IF(N1086="sníž. přenesená",J1086,0)</f>
        <v>0</v>
      </c>
      <c r="BI1086" s="218">
        <f>IF(N1086="nulová",J1086,0)</f>
        <v>0</v>
      </c>
      <c r="BJ1086" s="19" t="s">
        <v>80</v>
      </c>
      <c r="BK1086" s="218">
        <f>ROUND(I1086*H1086,2)</f>
        <v>0</v>
      </c>
      <c r="BL1086" s="19" t="s">
        <v>285</v>
      </c>
      <c r="BM1086" s="217" t="s">
        <v>1349</v>
      </c>
    </row>
    <row r="1087" spans="1:51" s="14" customFormat="1" ht="12">
      <c r="A1087" s="14"/>
      <c r="B1087" s="235"/>
      <c r="C1087" s="236"/>
      <c r="D1087" s="226" t="s">
        <v>168</v>
      </c>
      <c r="E1087" s="237" t="s">
        <v>19</v>
      </c>
      <c r="F1087" s="238" t="s">
        <v>1350</v>
      </c>
      <c r="G1087" s="236"/>
      <c r="H1087" s="239">
        <v>45.946</v>
      </c>
      <c r="I1087" s="240"/>
      <c r="J1087" s="236"/>
      <c r="K1087" s="236"/>
      <c r="L1087" s="241"/>
      <c r="M1087" s="242"/>
      <c r="N1087" s="243"/>
      <c r="O1087" s="243"/>
      <c r="P1087" s="243"/>
      <c r="Q1087" s="243"/>
      <c r="R1087" s="243"/>
      <c r="S1087" s="243"/>
      <c r="T1087" s="24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45" t="s">
        <v>168</v>
      </c>
      <c r="AU1087" s="245" t="s">
        <v>82</v>
      </c>
      <c r="AV1087" s="14" t="s">
        <v>82</v>
      </c>
      <c r="AW1087" s="14" t="s">
        <v>34</v>
      </c>
      <c r="AX1087" s="14" t="s">
        <v>72</v>
      </c>
      <c r="AY1087" s="245" t="s">
        <v>148</v>
      </c>
    </row>
    <row r="1088" spans="1:51" s="15" customFormat="1" ht="12">
      <c r="A1088" s="15"/>
      <c r="B1088" s="246"/>
      <c r="C1088" s="247"/>
      <c r="D1088" s="226" t="s">
        <v>168</v>
      </c>
      <c r="E1088" s="248" t="s">
        <v>19</v>
      </c>
      <c r="F1088" s="249" t="s">
        <v>178</v>
      </c>
      <c r="G1088" s="247"/>
      <c r="H1088" s="250">
        <v>45.946</v>
      </c>
      <c r="I1088" s="251"/>
      <c r="J1088" s="247"/>
      <c r="K1088" s="247"/>
      <c r="L1088" s="252"/>
      <c r="M1088" s="253"/>
      <c r="N1088" s="254"/>
      <c r="O1088" s="254"/>
      <c r="P1088" s="254"/>
      <c r="Q1088" s="254"/>
      <c r="R1088" s="254"/>
      <c r="S1088" s="254"/>
      <c r="T1088" s="25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T1088" s="256" t="s">
        <v>168</v>
      </c>
      <c r="AU1088" s="256" t="s">
        <v>82</v>
      </c>
      <c r="AV1088" s="15" t="s">
        <v>155</v>
      </c>
      <c r="AW1088" s="15" t="s">
        <v>34</v>
      </c>
      <c r="AX1088" s="15" t="s">
        <v>80</v>
      </c>
      <c r="AY1088" s="256" t="s">
        <v>148</v>
      </c>
    </row>
    <row r="1089" spans="1:51" s="14" customFormat="1" ht="12">
      <c r="A1089" s="14"/>
      <c r="B1089" s="235"/>
      <c r="C1089" s="236"/>
      <c r="D1089" s="226" t="s">
        <v>168</v>
      </c>
      <c r="E1089" s="236"/>
      <c r="F1089" s="238" t="s">
        <v>1351</v>
      </c>
      <c r="G1089" s="236"/>
      <c r="H1089" s="239">
        <v>46.865</v>
      </c>
      <c r="I1089" s="240"/>
      <c r="J1089" s="236"/>
      <c r="K1089" s="236"/>
      <c r="L1089" s="241"/>
      <c r="M1089" s="242"/>
      <c r="N1089" s="243"/>
      <c r="O1089" s="243"/>
      <c r="P1089" s="243"/>
      <c r="Q1089" s="243"/>
      <c r="R1089" s="243"/>
      <c r="S1089" s="243"/>
      <c r="T1089" s="24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45" t="s">
        <v>168</v>
      </c>
      <c r="AU1089" s="245" t="s">
        <v>82</v>
      </c>
      <c r="AV1089" s="14" t="s">
        <v>82</v>
      </c>
      <c r="AW1089" s="14" t="s">
        <v>4</v>
      </c>
      <c r="AX1089" s="14" t="s">
        <v>80</v>
      </c>
      <c r="AY1089" s="245" t="s">
        <v>148</v>
      </c>
    </row>
    <row r="1090" spans="1:65" s="2" customFormat="1" ht="24.15" customHeight="1">
      <c r="A1090" s="40"/>
      <c r="B1090" s="41"/>
      <c r="C1090" s="206" t="s">
        <v>1352</v>
      </c>
      <c r="D1090" s="206" t="s">
        <v>150</v>
      </c>
      <c r="E1090" s="207" t="s">
        <v>1353</v>
      </c>
      <c r="F1090" s="208" t="s">
        <v>1354</v>
      </c>
      <c r="G1090" s="209" t="s">
        <v>166</v>
      </c>
      <c r="H1090" s="210">
        <v>198.785</v>
      </c>
      <c r="I1090" s="211"/>
      <c r="J1090" s="212">
        <f>ROUND(I1090*H1090,2)</f>
        <v>0</v>
      </c>
      <c r="K1090" s="208" t="s">
        <v>154</v>
      </c>
      <c r="L1090" s="46"/>
      <c r="M1090" s="213" t="s">
        <v>19</v>
      </c>
      <c r="N1090" s="214" t="s">
        <v>43</v>
      </c>
      <c r="O1090" s="86"/>
      <c r="P1090" s="215">
        <f>O1090*H1090</f>
        <v>0</v>
      </c>
      <c r="Q1090" s="215">
        <v>0</v>
      </c>
      <c r="R1090" s="215">
        <f>Q1090*H1090</f>
        <v>0</v>
      </c>
      <c r="S1090" s="215">
        <v>0</v>
      </c>
      <c r="T1090" s="216">
        <f>S1090*H1090</f>
        <v>0</v>
      </c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R1090" s="217" t="s">
        <v>285</v>
      </c>
      <c r="AT1090" s="217" t="s">
        <v>150</v>
      </c>
      <c r="AU1090" s="217" t="s">
        <v>82</v>
      </c>
      <c r="AY1090" s="19" t="s">
        <v>148</v>
      </c>
      <c r="BE1090" s="218">
        <f>IF(N1090="základní",J1090,0)</f>
        <v>0</v>
      </c>
      <c r="BF1090" s="218">
        <f>IF(N1090="snížená",J1090,0)</f>
        <v>0</v>
      </c>
      <c r="BG1090" s="218">
        <f>IF(N1090="zákl. přenesená",J1090,0)</f>
        <v>0</v>
      </c>
      <c r="BH1090" s="218">
        <f>IF(N1090="sníž. přenesená",J1090,0)</f>
        <v>0</v>
      </c>
      <c r="BI1090" s="218">
        <f>IF(N1090="nulová",J1090,0)</f>
        <v>0</v>
      </c>
      <c r="BJ1090" s="19" t="s">
        <v>80</v>
      </c>
      <c r="BK1090" s="218">
        <f>ROUND(I1090*H1090,2)</f>
        <v>0</v>
      </c>
      <c r="BL1090" s="19" t="s">
        <v>285</v>
      </c>
      <c r="BM1090" s="217" t="s">
        <v>1355</v>
      </c>
    </row>
    <row r="1091" spans="1:47" s="2" customFormat="1" ht="12">
      <c r="A1091" s="40"/>
      <c r="B1091" s="41"/>
      <c r="C1091" s="42"/>
      <c r="D1091" s="219" t="s">
        <v>157</v>
      </c>
      <c r="E1091" s="42"/>
      <c r="F1091" s="220" t="s">
        <v>1356</v>
      </c>
      <c r="G1091" s="42"/>
      <c r="H1091" s="42"/>
      <c r="I1091" s="221"/>
      <c r="J1091" s="42"/>
      <c r="K1091" s="42"/>
      <c r="L1091" s="46"/>
      <c r="M1091" s="222"/>
      <c r="N1091" s="223"/>
      <c r="O1091" s="86"/>
      <c r="P1091" s="86"/>
      <c r="Q1091" s="86"/>
      <c r="R1091" s="86"/>
      <c r="S1091" s="86"/>
      <c r="T1091" s="87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T1091" s="19" t="s">
        <v>157</v>
      </c>
      <c r="AU1091" s="19" t="s">
        <v>82</v>
      </c>
    </row>
    <row r="1092" spans="1:51" s="13" customFormat="1" ht="12">
      <c r="A1092" s="13"/>
      <c r="B1092" s="224"/>
      <c r="C1092" s="225"/>
      <c r="D1092" s="226" t="s">
        <v>168</v>
      </c>
      <c r="E1092" s="227" t="s">
        <v>19</v>
      </c>
      <c r="F1092" s="228" t="s">
        <v>400</v>
      </c>
      <c r="G1092" s="225"/>
      <c r="H1092" s="227" t="s">
        <v>19</v>
      </c>
      <c r="I1092" s="229"/>
      <c r="J1092" s="225"/>
      <c r="K1092" s="225"/>
      <c r="L1092" s="230"/>
      <c r="M1092" s="231"/>
      <c r="N1092" s="232"/>
      <c r="O1092" s="232"/>
      <c r="P1092" s="232"/>
      <c r="Q1092" s="232"/>
      <c r="R1092" s="232"/>
      <c r="S1092" s="232"/>
      <c r="T1092" s="23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34" t="s">
        <v>168</v>
      </c>
      <c r="AU1092" s="234" t="s">
        <v>82</v>
      </c>
      <c r="AV1092" s="13" t="s">
        <v>80</v>
      </c>
      <c r="AW1092" s="13" t="s">
        <v>34</v>
      </c>
      <c r="AX1092" s="13" t="s">
        <v>72</v>
      </c>
      <c r="AY1092" s="234" t="s">
        <v>148</v>
      </c>
    </row>
    <row r="1093" spans="1:51" s="14" customFormat="1" ht="12">
      <c r="A1093" s="14"/>
      <c r="B1093" s="235"/>
      <c r="C1093" s="236"/>
      <c r="D1093" s="226" t="s">
        <v>168</v>
      </c>
      <c r="E1093" s="237" t="s">
        <v>19</v>
      </c>
      <c r="F1093" s="238" t="s">
        <v>1357</v>
      </c>
      <c r="G1093" s="236"/>
      <c r="H1093" s="239">
        <v>155.28</v>
      </c>
      <c r="I1093" s="240"/>
      <c r="J1093" s="236"/>
      <c r="K1093" s="236"/>
      <c r="L1093" s="241"/>
      <c r="M1093" s="242"/>
      <c r="N1093" s="243"/>
      <c r="O1093" s="243"/>
      <c r="P1093" s="243"/>
      <c r="Q1093" s="243"/>
      <c r="R1093" s="243"/>
      <c r="S1093" s="243"/>
      <c r="T1093" s="24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45" t="s">
        <v>168</v>
      </c>
      <c r="AU1093" s="245" t="s">
        <v>82</v>
      </c>
      <c r="AV1093" s="14" t="s">
        <v>82</v>
      </c>
      <c r="AW1093" s="14" t="s">
        <v>34</v>
      </c>
      <c r="AX1093" s="14" t="s">
        <v>72</v>
      </c>
      <c r="AY1093" s="245" t="s">
        <v>148</v>
      </c>
    </row>
    <row r="1094" spans="1:51" s="14" customFormat="1" ht="12">
      <c r="A1094" s="14"/>
      <c r="B1094" s="235"/>
      <c r="C1094" s="236"/>
      <c r="D1094" s="226" t="s">
        <v>168</v>
      </c>
      <c r="E1094" s="237" t="s">
        <v>19</v>
      </c>
      <c r="F1094" s="238" t="s">
        <v>1358</v>
      </c>
      <c r="G1094" s="236"/>
      <c r="H1094" s="239">
        <v>4.019</v>
      </c>
      <c r="I1094" s="240"/>
      <c r="J1094" s="236"/>
      <c r="K1094" s="236"/>
      <c r="L1094" s="241"/>
      <c r="M1094" s="242"/>
      <c r="N1094" s="243"/>
      <c r="O1094" s="243"/>
      <c r="P1094" s="243"/>
      <c r="Q1094" s="243"/>
      <c r="R1094" s="243"/>
      <c r="S1094" s="243"/>
      <c r="T1094" s="24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45" t="s">
        <v>168</v>
      </c>
      <c r="AU1094" s="245" t="s">
        <v>82</v>
      </c>
      <c r="AV1094" s="14" t="s">
        <v>82</v>
      </c>
      <c r="AW1094" s="14" t="s">
        <v>34</v>
      </c>
      <c r="AX1094" s="14" t="s">
        <v>72</v>
      </c>
      <c r="AY1094" s="245" t="s">
        <v>148</v>
      </c>
    </row>
    <row r="1095" spans="1:51" s="16" customFormat="1" ht="12">
      <c r="A1095" s="16"/>
      <c r="B1095" s="257"/>
      <c r="C1095" s="258"/>
      <c r="D1095" s="226" t="s">
        <v>168</v>
      </c>
      <c r="E1095" s="259" t="s">
        <v>19</v>
      </c>
      <c r="F1095" s="260" t="s">
        <v>256</v>
      </c>
      <c r="G1095" s="258"/>
      <c r="H1095" s="261">
        <v>159.299</v>
      </c>
      <c r="I1095" s="262"/>
      <c r="J1095" s="258"/>
      <c r="K1095" s="258"/>
      <c r="L1095" s="263"/>
      <c r="M1095" s="264"/>
      <c r="N1095" s="265"/>
      <c r="O1095" s="265"/>
      <c r="P1095" s="265"/>
      <c r="Q1095" s="265"/>
      <c r="R1095" s="265"/>
      <c r="S1095" s="265"/>
      <c r="T1095" s="26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T1095" s="267" t="s">
        <v>168</v>
      </c>
      <c r="AU1095" s="267" t="s">
        <v>82</v>
      </c>
      <c r="AV1095" s="16" t="s">
        <v>163</v>
      </c>
      <c r="AW1095" s="16" t="s">
        <v>34</v>
      </c>
      <c r="AX1095" s="16" t="s">
        <v>72</v>
      </c>
      <c r="AY1095" s="267" t="s">
        <v>148</v>
      </c>
    </row>
    <row r="1096" spans="1:51" s="13" customFormat="1" ht="12">
      <c r="A1096" s="13"/>
      <c r="B1096" s="224"/>
      <c r="C1096" s="225"/>
      <c r="D1096" s="226" t="s">
        <v>168</v>
      </c>
      <c r="E1096" s="227" t="s">
        <v>19</v>
      </c>
      <c r="F1096" s="228" t="s">
        <v>576</v>
      </c>
      <c r="G1096" s="225"/>
      <c r="H1096" s="227" t="s">
        <v>19</v>
      </c>
      <c r="I1096" s="229"/>
      <c r="J1096" s="225"/>
      <c r="K1096" s="225"/>
      <c r="L1096" s="230"/>
      <c r="M1096" s="231"/>
      <c r="N1096" s="232"/>
      <c r="O1096" s="232"/>
      <c r="P1096" s="232"/>
      <c r="Q1096" s="232"/>
      <c r="R1096" s="232"/>
      <c r="S1096" s="232"/>
      <c r="T1096" s="23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34" t="s">
        <v>168</v>
      </c>
      <c r="AU1096" s="234" t="s">
        <v>82</v>
      </c>
      <c r="AV1096" s="13" t="s">
        <v>80</v>
      </c>
      <c r="AW1096" s="13" t="s">
        <v>34</v>
      </c>
      <c r="AX1096" s="13" t="s">
        <v>72</v>
      </c>
      <c r="AY1096" s="234" t="s">
        <v>148</v>
      </c>
    </row>
    <row r="1097" spans="1:51" s="14" customFormat="1" ht="12">
      <c r="A1097" s="14"/>
      <c r="B1097" s="235"/>
      <c r="C1097" s="236"/>
      <c r="D1097" s="226" t="s">
        <v>168</v>
      </c>
      <c r="E1097" s="237" t="s">
        <v>19</v>
      </c>
      <c r="F1097" s="238" t="s">
        <v>1359</v>
      </c>
      <c r="G1097" s="236"/>
      <c r="H1097" s="239">
        <v>37.8</v>
      </c>
      <c r="I1097" s="240"/>
      <c r="J1097" s="236"/>
      <c r="K1097" s="236"/>
      <c r="L1097" s="241"/>
      <c r="M1097" s="242"/>
      <c r="N1097" s="243"/>
      <c r="O1097" s="243"/>
      <c r="P1097" s="243"/>
      <c r="Q1097" s="243"/>
      <c r="R1097" s="243"/>
      <c r="S1097" s="243"/>
      <c r="T1097" s="24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45" t="s">
        <v>168</v>
      </c>
      <c r="AU1097" s="245" t="s">
        <v>82</v>
      </c>
      <c r="AV1097" s="14" t="s">
        <v>82</v>
      </c>
      <c r="AW1097" s="14" t="s">
        <v>34</v>
      </c>
      <c r="AX1097" s="14" t="s">
        <v>72</v>
      </c>
      <c r="AY1097" s="245" t="s">
        <v>148</v>
      </c>
    </row>
    <row r="1098" spans="1:51" s="14" customFormat="1" ht="12">
      <c r="A1098" s="14"/>
      <c r="B1098" s="235"/>
      <c r="C1098" s="236"/>
      <c r="D1098" s="226" t="s">
        <v>168</v>
      </c>
      <c r="E1098" s="237" t="s">
        <v>19</v>
      </c>
      <c r="F1098" s="238" t="s">
        <v>1360</v>
      </c>
      <c r="G1098" s="236"/>
      <c r="H1098" s="239">
        <v>1.686</v>
      </c>
      <c r="I1098" s="240"/>
      <c r="J1098" s="236"/>
      <c r="K1098" s="236"/>
      <c r="L1098" s="241"/>
      <c r="M1098" s="242"/>
      <c r="N1098" s="243"/>
      <c r="O1098" s="243"/>
      <c r="P1098" s="243"/>
      <c r="Q1098" s="243"/>
      <c r="R1098" s="243"/>
      <c r="S1098" s="243"/>
      <c r="T1098" s="24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45" t="s">
        <v>168</v>
      </c>
      <c r="AU1098" s="245" t="s">
        <v>82</v>
      </c>
      <c r="AV1098" s="14" t="s">
        <v>82</v>
      </c>
      <c r="AW1098" s="14" t="s">
        <v>34</v>
      </c>
      <c r="AX1098" s="14" t="s">
        <v>72</v>
      </c>
      <c r="AY1098" s="245" t="s">
        <v>148</v>
      </c>
    </row>
    <row r="1099" spans="1:51" s="16" customFormat="1" ht="12">
      <c r="A1099" s="16"/>
      <c r="B1099" s="257"/>
      <c r="C1099" s="258"/>
      <c r="D1099" s="226" t="s">
        <v>168</v>
      </c>
      <c r="E1099" s="259" t="s">
        <v>19</v>
      </c>
      <c r="F1099" s="260" t="s">
        <v>256</v>
      </c>
      <c r="G1099" s="258"/>
      <c r="H1099" s="261">
        <v>39.486</v>
      </c>
      <c r="I1099" s="262"/>
      <c r="J1099" s="258"/>
      <c r="K1099" s="258"/>
      <c r="L1099" s="263"/>
      <c r="M1099" s="264"/>
      <c r="N1099" s="265"/>
      <c r="O1099" s="265"/>
      <c r="P1099" s="265"/>
      <c r="Q1099" s="265"/>
      <c r="R1099" s="265"/>
      <c r="S1099" s="265"/>
      <c r="T1099" s="26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6"/>
      <c r="AT1099" s="267" t="s">
        <v>168</v>
      </c>
      <c r="AU1099" s="267" t="s">
        <v>82</v>
      </c>
      <c r="AV1099" s="16" t="s">
        <v>163</v>
      </c>
      <c r="AW1099" s="16" t="s">
        <v>34</v>
      </c>
      <c r="AX1099" s="16" t="s">
        <v>72</v>
      </c>
      <c r="AY1099" s="267" t="s">
        <v>148</v>
      </c>
    </row>
    <row r="1100" spans="1:51" s="15" customFormat="1" ht="12">
      <c r="A1100" s="15"/>
      <c r="B1100" s="246"/>
      <c r="C1100" s="247"/>
      <c r="D1100" s="226" t="s">
        <v>168</v>
      </c>
      <c r="E1100" s="248" t="s">
        <v>19</v>
      </c>
      <c r="F1100" s="249" t="s">
        <v>178</v>
      </c>
      <c r="G1100" s="247"/>
      <c r="H1100" s="250">
        <v>198.785</v>
      </c>
      <c r="I1100" s="251"/>
      <c r="J1100" s="247"/>
      <c r="K1100" s="247"/>
      <c r="L1100" s="252"/>
      <c r="M1100" s="253"/>
      <c r="N1100" s="254"/>
      <c r="O1100" s="254"/>
      <c r="P1100" s="254"/>
      <c r="Q1100" s="254"/>
      <c r="R1100" s="254"/>
      <c r="S1100" s="254"/>
      <c r="T1100" s="25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T1100" s="256" t="s">
        <v>168</v>
      </c>
      <c r="AU1100" s="256" t="s">
        <v>82</v>
      </c>
      <c r="AV1100" s="15" t="s">
        <v>155</v>
      </c>
      <c r="AW1100" s="15" t="s">
        <v>34</v>
      </c>
      <c r="AX1100" s="15" t="s">
        <v>80</v>
      </c>
      <c r="AY1100" s="256" t="s">
        <v>148</v>
      </c>
    </row>
    <row r="1101" spans="1:65" s="2" customFormat="1" ht="16.5" customHeight="1">
      <c r="A1101" s="40"/>
      <c r="B1101" s="41"/>
      <c r="C1101" s="268" t="s">
        <v>1361</v>
      </c>
      <c r="D1101" s="268" t="s">
        <v>279</v>
      </c>
      <c r="E1101" s="269" t="s">
        <v>1362</v>
      </c>
      <c r="F1101" s="270" t="s">
        <v>1363</v>
      </c>
      <c r="G1101" s="271" t="s">
        <v>166</v>
      </c>
      <c r="H1101" s="272">
        <v>202.761</v>
      </c>
      <c r="I1101" s="273"/>
      <c r="J1101" s="274">
        <f>ROUND(I1101*H1101,2)</f>
        <v>0</v>
      </c>
      <c r="K1101" s="270" t="s">
        <v>154</v>
      </c>
      <c r="L1101" s="275"/>
      <c r="M1101" s="276" t="s">
        <v>19</v>
      </c>
      <c r="N1101" s="277" t="s">
        <v>43</v>
      </c>
      <c r="O1101" s="86"/>
      <c r="P1101" s="215">
        <f>O1101*H1101</f>
        <v>0</v>
      </c>
      <c r="Q1101" s="215">
        <v>0.00333</v>
      </c>
      <c r="R1101" s="215">
        <f>Q1101*H1101</f>
        <v>0.67519413</v>
      </c>
      <c r="S1101" s="215">
        <v>0</v>
      </c>
      <c r="T1101" s="216">
        <f>S1101*H1101</f>
        <v>0</v>
      </c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R1101" s="217" t="s">
        <v>414</v>
      </c>
      <c r="AT1101" s="217" t="s">
        <v>279</v>
      </c>
      <c r="AU1101" s="217" t="s">
        <v>82</v>
      </c>
      <c r="AY1101" s="19" t="s">
        <v>148</v>
      </c>
      <c r="BE1101" s="218">
        <f>IF(N1101="základní",J1101,0)</f>
        <v>0</v>
      </c>
      <c r="BF1101" s="218">
        <f>IF(N1101="snížená",J1101,0)</f>
        <v>0</v>
      </c>
      <c r="BG1101" s="218">
        <f>IF(N1101="zákl. přenesená",J1101,0)</f>
        <v>0</v>
      </c>
      <c r="BH1101" s="218">
        <f>IF(N1101="sníž. přenesená",J1101,0)</f>
        <v>0</v>
      </c>
      <c r="BI1101" s="218">
        <f>IF(N1101="nulová",J1101,0)</f>
        <v>0</v>
      </c>
      <c r="BJ1101" s="19" t="s">
        <v>80</v>
      </c>
      <c r="BK1101" s="218">
        <f>ROUND(I1101*H1101,2)</f>
        <v>0</v>
      </c>
      <c r="BL1101" s="19" t="s">
        <v>285</v>
      </c>
      <c r="BM1101" s="217" t="s">
        <v>1364</v>
      </c>
    </row>
    <row r="1102" spans="1:51" s="14" customFormat="1" ht="12">
      <c r="A1102" s="14"/>
      <c r="B1102" s="235"/>
      <c r="C1102" s="236"/>
      <c r="D1102" s="226" t="s">
        <v>168</v>
      </c>
      <c r="E1102" s="237" t="s">
        <v>19</v>
      </c>
      <c r="F1102" s="238" t="s">
        <v>1365</v>
      </c>
      <c r="G1102" s="236"/>
      <c r="H1102" s="239">
        <v>198.785</v>
      </c>
      <c r="I1102" s="240"/>
      <c r="J1102" s="236"/>
      <c r="K1102" s="236"/>
      <c r="L1102" s="241"/>
      <c r="M1102" s="242"/>
      <c r="N1102" s="243"/>
      <c r="O1102" s="243"/>
      <c r="P1102" s="243"/>
      <c r="Q1102" s="243"/>
      <c r="R1102" s="243"/>
      <c r="S1102" s="243"/>
      <c r="T1102" s="24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45" t="s">
        <v>168</v>
      </c>
      <c r="AU1102" s="245" t="s">
        <v>82</v>
      </c>
      <c r="AV1102" s="14" t="s">
        <v>82</v>
      </c>
      <c r="AW1102" s="14" t="s">
        <v>34</v>
      </c>
      <c r="AX1102" s="14" t="s">
        <v>80</v>
      </c>
      <c r="AY1102" s="245" t="s">
        <v>148</v>
      </c>
    </row>
    <row r="1103" spans="1:51" s="14" customFormat="1" ht="12">
      <c r="A1103" s="14"/>
      <c r="B1103" s="235"/>
      <c r="C1103" s="236"/>
      <c r="D1103" s="226" t="s">
        <v>168</v>
      </c>
      <c r="E1103" s="236"/>
      <c r="F1103" s="238" t="s">
        <v>1366</v>
      </c>
      <c r="G1103" s="236"/>
      <c r="H1103" s="239">
        <v>202.761</v>
      </c>
      <c r="I1103" s="240"/>
      <c r="J1103" s="236"/>
      <c r="K1103" s="236"/>
      <c r="L1103" s="241"/>
      <c r="M1103" s="242"/>
      <c r="N1103" s="243"/>
      <c r="O1103" s="243"/>
      <c r="P1103" s="243"/>
      <c r="Q1103" s="243"/>
      <c r="R1103" s="243"/>
      <c r="S1103" s="243"/>
      <c r="T1103" s="24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45" t="s">
        <v>168</v>
      </c>
      <c r="AU1103" s="245" t="s">
        <v>82</v>
      </c>
      <c r="AV1103" s="14" t="s">
        <v>82</v>
      </c>
      <c r="AW1103" s="14" t="s">
        <v>4</v>
      </c>
      <c r="AX1103" s="14" t="s">
        <v>80</v>
      </c>
      <c r="AY1103" s="245" t="s">
        <v>148</v>
      </c>
    </row>
    <row r="1104" spans="1:65" s="2" customFormat="1" ht="24.15" customHeight="1">
      <c r="A1104" s="40"/>
      <c r="B1104" s="41"/>
      <c r="C1104" s="206" t="s">
        <v>1367</v>
      </c>
      <c r="D1104" s="206" t="s">
        <v>150</v>
      </c>
      <c r="E1104" s="207" t="s">
        <v>1353</v>
      </c>
      <c r="F1104" s="208" t="s">
        <v>1354</v>
      </c>
      <c r="G1104" s="209" t="s">
        <v>166</v>
      </c>
      <c r="H1104" s="210">
        <v>9.921</v>
      </c>
      <c r="I1104" s="211"/>
      <c r="J1104" s="212">
        <f>ROUND(I1104*H1104,2)</f>
        <v>0</v>
      </c>
      <c r="K1104" s="208" t="s">
        <v>154</v>
      </c>
      <c r="L1104" s="46"/>
      <c r="M1104" s="213" t="s">
        <v>19</v>
      </c>
      <c r="N1104" s="214" t="s">
        <v>43</v>
      </c>
      <c r="O1104" s="86"/>
      <c r="P1104" s="215">
        <f>O1104*H1104</f>
        <v>0</v>
      </c>
      <c r="Q1104" s="215">
        <v>0</v>
      </c>
      <c r="R1104" s="215">
        <f>Q1104*H1104</f>
        <v>0</v>
      </c>
      <c r="S1104" s="215">
        <v>0</v>
      </c>
      <c r="T1104" s="216">
        <f>S1104*H1104</f>
        <v>0</v>
      </c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R1104" s="217" t="s">
        <v>285</v>
      </c>
      <c r="AT1104" s="217" t="s">
        <v>150</v>
      </c>
      <c r="AU1104" s="217" t="s">
        <v>82</v>
      </c>
      <c r="AY1104" s="19" t="s">
        <v>148</v>
      </c>
      <c r="BE1104" s="218">
        <f>IF(N1104="základní",J1104,0)</f>
        <v>0</v>
      </c>
      <c r="BF1104" s="218">
        <f>IF(N1104="snížená",J1104,0)</f>
        <v>0</v>
      </c>
      <c r="BG1104" s="218">
        <f>IF(N1104="zákl. přenesená",J1104,0)</f>
        <v>0</v>
      </c>
      <c r="BH1104" s="218">
        <f>IF(N1104="sníž. přenesená",J1104,0)</f>
        <v>0</v>
      </c>
      <c r="BI1104" s="218">
        <f>IF(N1104="nulová",J1104,0)</f>
        <v>0</v>
      </c>
      <c r="BJ1104" s="19" t="s">
        <v>80</v>
      </c>
      <c r="BK1104" s="218">
        <f>ROUND(I1104*H1104,2)</f>
        <v>0</v>
      </c>
      <c r="BL1104" s="19" t="s">
        <v>285</v>
      </c>
      <c r="BM1104" s="217" t="s">
        <v>1368</v>
      </c>
    </row>
    <row r="1105" spans="1:47" s="2" customFormat="1" ht="12">
      <c r="A1105" s="40"/>
      <c r="B1105" s="41"/>
      <c r="C1105" s="42"/>
      <c r="D1105" s="219" t="s">
        <v>157</v>
      </c>
      <c r="E1105" s="42"/>
      <c r="F1105" s="220" t="s">
        <v>1356</v>
      </c>
      <c r="G1105" s="42"/>
      <c r="H1105" s="42"/>
      <c r="I1105" s="221"/>
      <c r="J1105" s="42"/>
      <c r="K1105" s="42"/>
      <c r="L1105" s="46"/>
      <c r="M1105" s="222"/>
      <c r="N1105" s="223"/>
      <c r="O1105" s="86"/>
      <c r="P1105" s="86"/>
      <c r="Q1105" s="86"/>
      <c r="R1105" s="86"/>
      <c r="S1105" s="86"/>
      <c r="T1105" s="87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T1105" s="19" t="s">
        <v>157</v>
      </c>
      <c r="AU1105" s="19" t="s">
        <v>82</v>
      </c>
    </row>
    <row r="1106" spans="1:51" s="14" customFormat="1" ht="12">
      <c r="A1106" s="14"/>
      <c r="B1106" s="235"/>
      <c r="C1106" s="236"/>
      <c r="D1106" s="226" t="s">
        <v>168</v>
      </c>
      <c r="E1106" s="237" t="s">
        <v>19</v>
      </c>
      <c r="F1106" s="238" t="s">
        <v>1369</v>
      </c>
      <c r="G1106" s="236"/>
      <c r="H1106" s="239">
        <v>9.921</v>
      </c>
      <c r="I1106" s="240"/>
      <c r="J1106" s="236"/>
      <c r="K1106" s="236"/>
      <c r="L1106" s="241"/>
      <c r="M1106" s="242"/>
      <c r="N1106" s="243"/>
      <c r="O1106" s="243"/>
      <c r="P1106" s="243"/>
      <c r="Q1106" s="243"/>
      <c r="R1106" s="243"/>
      <c r="S1106" s="243"/>
      <c r="T1106" s="24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45" t="s">
        <v>168</v>
      </c>
      <c r="AU1106" s="245" t="s">
        <v>82</v>
      </c>
      <c r="AV1106" s="14" t="s">
        <v>82</v>
      </c>
      <c r="AW1106" s="14" t="s">
        <v>34</v>
      </c>
      <c r="AX1106" s="14" t="s">
        <v>80</v>
      </c>
      <c r="AY1106" s="245" t="s">
        <v>148</v>
      </c>
    </row>
    <row r="1107" spans="1:65" s="2" customFormat="1" ht="16.5" customHeight="1">
      <c r="A1107" s="40"/>
      <c r="B1107" s="41"/>
      <c r="C1107" s="268" t="s">
        <v>1370</v>
      </c>
      <c r="D1107" s="268" t="s">
        <v>279</v>
      </c>
      <c r="E1107" s="269" t="s">
        <v>1371</v>
      </c>
      <c r="F1107" s="270" t="s">
        <v>1372</v>
      </c>
      <c r="G1107" s="271" t="s">
        <v>166</v>
      </c>
      <c r="H1107" s="272">
        <v>10.119</v>
      </c>
      <c r="I1107" s="273"/>
      <c r="J1107" s="274">
        <f>ROUND(I1107*H1107,2)</f>
        <v>0</v>
      </c>
      <c r="K1107" s="270" t="s">
        <v>154</v>
      </c>
      <c r="L1107" s="275"/>
      <c r="M1107" s="276" t="s">
        <v>19</v>
      </c>
      <c r="N1107" s="277" t="s">
        <v>43</v>
      </c>
      <c r="O1107" s="86"/>
      <c r="P1107" s="215">
        <f>O1107*H1107</f>
        <v>0</v>
      </c>
      <c r="Q1107" s="215">
        <v>0.008</v>
      </c>
      <c r="R1107" s="215">
        <f>Q1107*H1107</f>
        <v>0.080952</v>
      </c>
      <c r="S1107" s="215">
        <v>0</v>
      </c>
      <c r="T1107" s="216">
        <f>S1107*H1107</f>
        <v>0</v>
      </c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R1107" s="217" t="s">
        <v>414</v>
      </c>
      <c r="AT1107" s="217" t="s">
        <v>279</v>
      </c>
      <c r="AU1107" s="217" t="s">
        <v>82</v>
      </c>
      <c r="AY1107" s="19" t="s">
        <v>148</v>
      </c>
      <c r="BE1107" s="218">
        <f>IF(N1107="základní",J1107,0)</f>
        <v>0</v>
      </c>
      <c r="BF1107" s="218">
        <f>IF(N1107="snížená",J1107,0)</f>
        <v>0</v>
      </c>
      <c r="BG1107" s="218">
        <f>IF(N1107="zákl. přenesená",J1107,0)</f>
        <v>0</v>
      </c>
      <c r="BH1107" s="218">
        <f>IF(N1107="sníž. přenesená",J1107,0)</f>
        <v>0</v>
      </c>
      <c r="BI1107" s="218">
        <f>IF(N1107="nulová",J1107,0)</f>
        <v>0</v>
      </c>
      <c r="BJ1107" s="19" t="s">
        <v>80</v>
      </c>
      <c r="BK1107" s="218">
        <f>ROUND(I1107*H1107,2)</f>
        <v>0</v>
      </c>
      <c r="BL1107" s="19" t="s">
        <v>285</v>
      </c>
      <c r="BM1107" s="217" t="s">
        <v>1373</v>
      </c>
    </row>
    <row r="1108" spans="1:51" s="14" customFormat="1" ht="12">
      <c r="A1108" s="14"/>
      <c r="B1108" s="235"/>
      <c r="C1108" s="236"/>
      <c r="D1108" s="226" t="s">
        <v>168</v>
      </c>
      <c r="E1108" s="237" t="s">
        <v>19</v>
      </c>
      <c r="F1108" s="238" t="s">
        <v>1374</v>
      </c>
      <c r="G1108" s="236"/>
      <c r="H1108" s="239">
        <v>9.921</v>
      </c>
      <c r="I1108" s="240"/>
      <c r="J1108" s="236"/>
      <c r="K1108" s="236"/>
      <c r="L1108" s="241"/>
      <c r="M1108" s="242"/>
      <c r="N1108" s="243"/>
      <c r="O1108" s="243"/>
      <c r="P1108" s="243"/>
      <c r="Q1108" s="243"/>
      <c r="R1108" s="243"/>
      <c r="S1108" s="243"/>
      <c r="T1108" s="24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45" t="s">
        <v>168</v>
      </c>
      <c r="AU1108" s="245" t="s">
        <v>82</v>
      </c>
      <c r="AV1108" s="14" t="s">
        <v>82</v>
      </c>
      <c r="AW1108" s="14" t="s">
        <v>34</v>
      </c>
      <c r="AX1108" s="14" t="s">
        <v>80</v>
      </c>
      <c r="AY1108" s="245" t="s">
        <v>148</v>
      </c>
    </row>
    <row r="1109" spans="1:51" s="14" customFormat="1" ht="12">
      <c r="A1109" s="14"/>
      <c r="B1109" s="235"/>
      <c r="C1109" s="236"/>
      <c r="D1109" s="226" t="s">
        <v>168</v>
      </c>
      <c r="E1109" s="236"/>
      <c r="F1109" s="238" t="s">
        <v>1375</v>
      </c>
      <c r="G1109" s="236"/>
      <c r="H1109" s="239">
        <v>10.119</v>
      </c>
      <c r="I1109" s="240"/>
      <c r="J1109" s="236"/>
      <c r="K1109" s="236"/>
      <c r="L1109" s="241"/>
      <c r="M1109" s="242"/>
      <c r="N1109" s="243"/>
      <c r="O1109" s="243"/>
      <c r="P1109" s="243"/>
      <c r="Q1109" s="243"/>
      <c r="R1109" s="243"/>
      <c r="S1109" s="243"/>
      <c r="T1109" s="24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45" t="s">
        <v>168</v>
      </c>
      <c r="AU1109" s="245" t="s">
        <v>82</v>
      </c>
      <c r="AV1109" s="14" t="s">
        <v>82</v>
      </c>
      <c r="AW1109" s="14" t="s">
        <v>4</v>
      </c>
      <c r="AX1109" s="14" t="s">
        <v>80</v>
      </c>
      <c r="AY1109" s="245" t="s">
        <v>148</v>
      </c>
    </row>
    <row r="1110" spans="1:65" s="2" customFormat="1" ht="24.15" customHeight="1">
      <c r="A1110" s="40"/>
      <c r="B1110" s="41"/>
      <c r="C1110" s="206" t="s">
        <v>1376</v>
      </c>
      <c r="D1110" s="206" t="s">
        <v>150</v>
      </c>
      <c r="E1110" s="207" t="s">
        <v>1377</v>
      </c>
      <c r="F1110" s="208" t="s">
        <v>1378</v>
      </c>
      <c r="G1110" s="209" t="s">
        <v>166</v>
      </c>
      <c r="H1110" s="210">
        <v>222.95</v>
      </c>
      <c r="I1110" s="211"/>
      <c r="J1110" s="212">
        <f>ROUND(I1110*H1110,2)</f>
        <v>0</v>
      </c>
      <c r="K1110" s="208" t="s">
        <v>154</v>
      </c>
      <c r="L1110" s="46"/>
      <c r="M1110" s="213" t="s">
        <v>19</v>
      </c>
      <c r="N1110" s="214" t="s">
        <v>43</v>
      </c>
      <c r="O1110" s="86"/>
      <c r="P1110" s="215">
        <f>O1110*H1110</f>
        <v>0</v>
      </c>
      <c r="Q1110" s="215">
        <v>0</v>
      </c>
      <c r="R1110" s="215">
        <f>Q1110*H1110</f>
        <v>0</v>
      </c>
      <c r="S1110" s="215">
        <v>0</v>
      </c>
      <c r="T1110" s="216">
        <f>S1110*H1110</f>
        <v>0</v>
      </c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R1110" s="217" t="s">
        <v>285</v>
      </c>
      <c r="AT1110" s="217" t="s">
        <v>150</v>
      </c>
      <c r="AU1110" s="217" t="s">
        <v>82</v>
      </c>
      <c r="AY1110" s="19" t="s">
        <v>148</v>
      </c>
      <c r="BE1110" s="218">
        <f>IF(N1110="základní",J1110,0)</f>
        <v>0</v>
      </c>
      <c r="BF1110" s="218">
        <f>IF(N1110="snížená",J1110,0)</f>
        <v>0</v>
      </c>
      <c r="BG1110" s="218">
        <f>IF(N1110="zákl. přenesená",J1110,0)</f>
        <v>0</v>
      </c>
      <c r="BH1110" s="218">
        <f>IF(N1110="sníž. přenesená",J1110,0)</f>
        <v>0</v>
      </c>
      <c r="BI1110" s="218">
        <f>IF(N1110="nulová",J1110,0)</f>
        <v>0</v>
      </c>
      <c r="BJ1110" s="19" t="s">
        <v>80</v>
      </c>
      <c r="BK1110" s="218">
        <f>ROUND(I1110*H1110,2)</f>
        <v>0</v>
      </c>
      <c r="BL1110" s="19" t="s">
        <v>285</v>
      </c>
      <c r="BM1110" s="217" t="s">
        <v>1379</v>
      </c>
    </row>
    <row r="1111" spans="1:47" s="2" customFormat="1" ht="12">
      <c r="A1111" s="40"/>
      <c r="B1111" s="41"/>
      <c r="C1111" s="42"/>
      <c r="D1111" s="219" t="s">
        <v>157</v>
      </c>
      <c r="E1111" s="42"/>
      <c r="F1111" s="220" t="s">
        <v>1380</v>
      </c>
      <c r="G1111" s="42"/>
      <c r="H1111" s="42"/>
      <c r="I1111" s="221"/>
      <c r="J1111" s="42"/>
      <c r="K1111" s="42"/>
      <c r="L1111" s="46"/>
      <c r="M1111" s="222"/>
      <c r="N1111" s="223"/>
      <c r="O1111" s="86"/>
      <c r="P1111" s="86"/>
      <c r="Q1111" s="86"/>
      <c r="R1111" s="86"/>
      <c r="S1111" s="86"/>
      <c r="T1111" s="87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T1111" s="19" t="s">
        <v>157</v>
      </c>
      <c r="AU1111" s="19" t="s">
        <v>82</v>
      </c>
    </row>
    <row r="1112" spans="1:51" s="13" customFormat="1" ht="12">
      <c r="A1112" s="13"/>
      <c r="B1112" s="224"/>
      <c r="C1112" s="225"/>
      <c r="D1112" s="226" t="s">
        <v>168</v>
      </c>
      <c r="E1112" s="227" t="s">
        <v>19</v>
      </c>
      <c r="F1112" s="228" t="s">
        <v>400</v>
      </c>
      <c r="G1112" s="225"/>
      <c r="H1112" s="227" t="s">
        <v>19</v>
      </c>
      <c r="I1112" s="229"/>
      <c r="J1112" s="225"/>
      <c r="K1112" s="225"/>
      <c r="L1112" s="230"/>
      <c r="M1112" s="231"/>
      <c r="N1112" s="232"/>
      <c r="O1112" s="232"/>
      <c r="P1112" s="232"/>
      <c r="Q1112" s="232"/>
      <c r="R1112" s="232"/>
      <c r="S1112" s="232"/>
      <c r="T1112" s="23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34" t="s">
        <v>168</v>
      </c>
      <c r="AU1112" s="234" t="s">
        <v>82</v>
      </c>
      <c r="AV1112" s="13" t="s">
        <v>80</v>
      </c>
      <c r="AW1112" s="13" t="s">
        <v>34</v>
      </c>
      <c r="AX1112" s="13" t="s">
        <v>72</v>
      </c>
      <c r="AY1112" s="234" t="s">
        <v>148</v>
      </c>
    </row>
    <row r="1113" spans="1:51" s="14" customFormat="1" ht="12">
      <c r="A1113" s="14"/>
      <c r="B1113" s="235"/>
      <c r="C1113" s="236"/>
      <c r="D1113" s="226" t="s">
        <v>168</v>
      </c>
      <c r="E1113" s="237" t="s">
        <v>19</v>
      </c>
      <c r="F1113" s="238" t="s">
        <v>1381</v>
      </c>
      <c r="G1113" s="236"/>
      <c r="H1113" s="239">
        <v>222.95</v>
      </c>
      <c r="I1113" s="240"/>
      <c r="J1113" s="236"/>
      <c r="K1113" s="236"/>
      <c r="L1113" s="241"/>
      <c r="M1113" s="242"/>
      <c r="N1113" s="243"/>
      <c r="O1113" s="243"/>
      <c r="P1113" s="243"/>
      <c r="Q1113" s="243"/>
      <c r="R1113" s="243"/>
      <c r="S1113" s="243"/>
      <c r="T1113" s="24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45" t="s">
        <v>168</v>
      </c>
      <c r="AU1113" s="245" t="s">
        <v>82</v>
      </c>
      <c r="AV1113" s="14" t="s">
        <v>82</v>
      </c>
      <c r="AW1113" s="14" t="s">
        <v>34</v>
      </c>
      <c r="AX1113" s="14" t="s">
        <v>80</v>
      </c>
      <c r="AY1113" s="245" t="s">
        <v>148</v>
      </c>
    </row>
    <row r="1114" spans="1:65" s="2" customFormat="1" ht="16.5" customHeight="1">
      <c r="A1114" s="40"/>
      <c r="B1114" s="41"/>
      <c r="C1114" s="268" t="s">
        <v>1382</v>
      </c>
      <c r="D1114" s="268" t="s">
        <v>279</v>
      </c>
      <c r="E1114" s="269" t="s">
        <v>1383</v>
      </c>
      <c r="F1114" s="270" t="s">
        <v>1384</v>
      </c>
      <c r="G1114" s="271" t="s">
        <v>166</v>
      </c>
      <c r="H1114" s="272">
        <v>454.818</v>
      </c>
      <c r="I1114" s="273"/>
      <c r="J1114" s="274">
        <f>ROUND(I1114*H1114,2)</f>
        <v>0</v>
      </c>
      <c r="K1114" s="270" t="s">
        <v>154</v>
      </c>
      <c r="L1114" s="275"/>
      <c r="M1114" s="276" t="s">
        <v>19</v>
      </c>
      <c r="N1114" s="277" t="s">
        <v>43</v>
      </c>
      <c r="O1114" s="86"/>
      <c r="P1114" s="215">
        <f>O1114*H1114</f>
        <v>0</v>
      </c>
      <c r="Q1114" s="215">
        <v>0.0042</v>
      </c>
      <c r="R1114" s="215">
        <f>Q1114*H1114</f>
        <v>1.9102355999999998</v>
      </c>
      <c r="S1114" s="215">
        <v>0</v>
      </c>
      <c r="T1114" s="216">
        <f>S1114*H1114</f>
        <v>0</v>
      </c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R1114" s="217" t="s">
        <v>414</v>
      </c>
      <c r="AT1114" s="217" t="s">
        <v>279</v>
      </c>
      <c r="AU1114" s="217" t="s">
        <v>82</v>
      </c>
      <c r="AY1114" s="19" t="s">
        <v>148</v>
      </c>
      <c r="BE1114" s="218">
        <f>IF(N1114="základní",J1114,0)</f>
        <v>0</v>
      </c>
      <c r="BF1114" s="218">
        <f>IF(N1114="snížená",J1114,0)</f>
        <v>0</v>
      </c>
      <c r="BG1114" s="218">
        <f>IF(N1114="zákl. přenesená",J1114,0)</f>
        <v>0</v>
      </c>
      <c r="BH1114" s="218">
        <f>IF(N1114="sníž. přenesená",J1114,0)</f>
        <v>0</v>
      </c>
      <c r="BI1114" s="218">
        <f>IF(N1114="nulová",J1114,0)</f>
        <v>0</v>
      </c>
      <c r="BJ1114" s="19" t="s">
        <v>80</v>
      </c>
      <c r="BK1114" s="218">
        <f>ROUND(I1114*H1114,2)</f>
        <v>0</v>
      </c>
      <c r="BL1114" s="19" t="s">
        <v>285</v>
      </c>
      <c r="BM1114" s="217" t="s">
        <v>1385</v>
      </c>
    </row>
    <row r="1115" spans="1:51" s="14" customFormat="1" ht="12">
      <c r="A1115" s="14"/>
      <c r="B1115" s="235"/>
      <c r="C1115" s="236"/>
      <c r="D1115" s="226" t="s">
        <v>168</v>
      </c>
      <c r="E1115" s="237" t="s">
        <v>19</v>
      </c>
      <c r="F1115" s="238" t="s">
        <v>1320</v>
      </c>
      <c r="G1115" s="236"/>
      <c r="H1115" s="239">
        <v>222.95</v>
      </c>
      <c r="I1115" s="240"/>
      <c r="J1115" s="236"/>
      <c r="K1115" s="236"/>
      <c r="L1115" s="241"/>
      <c r="M1115" s="242"/>
      <c r="N1115" s="243"/>
      <c r="O1115" s="243"/>
      <c r="P1115" s="243"/>
      <c r="Q1115" s="243"/>
      <c r="R1115" s="243"/>
      <c r="S1115" s="243"/>
      <c r="T1115" s="24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45" t="s">
        <v>168</v>
      </c>
      <c r="AU1115" s="245" t="s">
        <v>82</v>
      </c>
      <c r="AV1115" s="14" t="s">
        <v>82</v>
      </c>
      <c r="AW1115" s="14" t="s">
        <v>34</v>
      </c>
      <c r="AX1115" s="14" t="s">
        <v>80</v>
      </c>
      <c r="AY1115" s="245" t="s">
        <v>148</v>
      </c>
    </row>
    <row r="1116" spans="1:51" s="14" customFormat="1" ht="12">
      <c r="A1116" s="14"/>
      <c r="B1116" s="235"/>
      <c r="C1116" s="236"/>
      <c r="D1116" s="226" t="s">
        <v>168</v>
      </c>
      <c r="E1116" s="236"/>
      <c r="F1116" s="238" t="s">
        <v>1386</v>
      </c>
      <c r="G1116" s="236"/>
      <c r="H1116" s="239">
        <v>454.818</v>
      </c>
      <c r="I1116" s="240"/>
      <c r="J1116" s="236"/>
      <c r="K1116" s="236"/>
      <c r="L1116" s="241"/>
      <c r="M1116" s="242"/>
      <c r="N1116" s="243"/>
      <c r="O1116" s="243"/>
      <c r="P1116" s="243"/>
      <c r="Q1116" s="243"/>
      <c r="R1116" s="243"/>
      <c r="S1116" s="243"/>
      <c r="T1116" s="24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45" t="s">
        <v>168</v>
      </c>
      <c r="AU1116" s="245" t="s">
        <v>82</v>
      </c>
      <c r="AV1116" s="14" t="s">
        <v>82</v>
      </c>
      <c r="AW1116" s="14" t="s">
        <v>4</v>
      </c>
      <c r="AX1116" s="14" t="s">
        <v>80</v>
      </c>
      <c r="AY1116" s="245" t="s">
        <v>148</v>
      </c>
    </row>
    <row r="1117" spans="1:65" s="2" customFormat="1" ht="16.5" customHeight="1">
      <c r="A1117" s="40"/>
      <c r="B1117" s="41"/>
      <c r="C1117" s="268" t="s">
        <v>1387</v>
      </c>
      <c r="D1117" s="268" t="s">
        <v>279</v>
      </c>
      <c r="E1117" s="269" t="s">
        <v>1388</v>
      </c>
      <c r="F1117" s="270" t="s">
        <v>1389</v>
      </c>
      <c r="G1117" s="271" t="s">
        <v>166</v>
      </c>
      <c r="H1117" s="272">
        <v>454.818</v>
      </c>
      <c r="I1117" s="273"/>
      <c r="J1117" s="274">
        <f>ROUND(I1117*H1117,2)</f>
        <v>0</v>
      </c>
      <c r="K1117" s="270" t="s">
        <v>154</v>
      </c>
      <c r="L1117" s="275"/>
      <c r="M1117" s="276" t="s">
        <v>19</v>
      </c>
      <c r="N1117" s="277" t="s">
        <v>43</v>
      </c>
      <c r="O1117" s="86"/>
      <c r="P1117" s="215">
        <f>O1117*H1117</f>
        <v>0</v>
      </c>
      <c r="Q1117" s="215">
        <v>0.0048</v>
      </c>
      <c r="R1117" s="215">
        <f>Q1117*H1117</f>
        <v>2.1831264</v>
      </c>
      <c r="S1117" s="215">
        <v>0</v>
      </c>
      <c r="T1117" s="216">
        <f>S1117*H1117</f>
        <v>0</v>
      </c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R1117" s="217" t="s">
        <v>414</v>
      </c>
      <c r="AT1117" s="217" t="s">
        <v>279</v>
      </c>
      <c r="AU1117" s="217" t="s">
        <v>82</v>
      </c>
      <c r="AY1117" s="19" t="s">
        <v>148</v>
      </c>
      <c r="BE1117" s="218">
        <f>IF(N1117="základní",J1117,0)</f>
        <v>0</v>
      </c>
      <c r="BF1117" s="218">
        <f>IF(N1117="snížená",J1117,0)</f>
        <v>0</v>
      </c>
      <c r="BG1117" s="218">
        <f>IF(N1117="zákl. přenesená",J1117,0)</f>
        <v>0</v>
      </c>
      <c r="BH1117" s="218">
        <f>IF(N1117="sníž. přenesená",J1117,0)</f>
        <v>0</v>
      </c>
      <c r="BI1117" s="218">
        <f>IF(N1117="nulová",J1117,0)</f>
        <v>0</v>
      </c>
      <c r="BJ1117" s="19" t="s">
        <v>80</v>
      </c>
      <c r="BK1117" s="218">
        <f>ROUND(I1117*H1117,2)</f>
        <v>0</v>
      </c>
      <c r="BL1117" s="19" t="s">
        <v>285</v>
      </c>
      <c r="BM1117" s="217" t="s">
        <v>1390</v>
      </c>
    </row>
    <row r="1118" spans="1:51" s="14" customFormat="1" ht="12">
      <c r="A1118" s="14"/>
      <c r="B1118" s="235"/>
      <c r="C1118" s="236"/>
      <c r="D1118" s="226" t="s">
        <v>168</v>
      </c>
      <c r="E1118" s="237" t="s">
        <v>19</v>
      </c>
      <c r="F1118" s="238" t="s">
        <v>1320</v>
      </c>
      <c r="G1118" s="236"/>
      <c r="H1118" s="239">
        <v>222.95</v>
      </c>
      <c r="I1118" s="240"/>
      <c r="J1118" s="236"/>
      <c r="K1118" s="236"/>
      <c r="L1118" s="241"/>
      <c r="M1118" s="242"/>
      <c r="N1118" s="243"/>
      <c r="O1118" s="243"/>
      <c r="P1118" s="243"/>
      <c r="Q1118" s="243"/>
      <c r="R1118" s="243"/>
      <c r="S1118" s="243"/>
      <c r="T1118" s="24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45" t="s">
        <v>168</v>
      </c>
      <c r="AU1118" s="245" t="s">
        <v>82</v>
      </c>
      <c r="AV1118" s="14" t="s">
        <v>82</v>
      </c>
      <c r="AW1118" s="14" t="s">
        <v>34</v>
      </c>
      <c r="AX1118" s="14" t="s">
        <v>80</v>
      </c>
      <c r="AY1118" s="245" t="s">
        <v>148</v>
      </c>
    </row>
    <row r="1119" spans="1:51" s="14" customFormat="1" ht="12">
      <c r="A1119" s="14"/>
      <c r="B1119" s="235"/>
      <c r="C1119" s="236"/>
      <c r="D1119" s="226" t="s">
        <v>168</v>
      </c>
      <c r="E1119" s="236"/>
      <c r="F1119" s="238" t="s">
        <v>1386</v>
      </c>
      <c r="G1119" s="236"/>
      <c r="H1119" s="239">
        <v>454.818</v>
      </c>
      <c r="I1119" s="240"/>
      <c r="J1119" s="236"/>
      <c r="K1119" s="236"/>
      <c r="L1119" s="241"/>
      <c r="M1119" s="242"/>
      <c r="N1119" s="243"/>
      <c r="O1119" s="243"/>
      <c r="P1119" s="243"/>
      <c r="Q1119" s="243"/>
      <c r="R1119" s="243"/>
      <c r="S1119" s="243"/>
      <c r="T1119" s="24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45" t="s">
        <v>168</v>
      </c>
      <c r="AU1119" s="245" t="s">
        <v>82</v>
      </c>
      <c r="AV1119" s="14" t="s">
        <v>82</v>
      </c>
      <c r="AW1119" s="14" t="s">
        <v>4</v>
      </c>
      <c r="AX1119" s="14" t="s">
        <v>80</v>
      </c>
      <c r="AY1119" s="245" t="s">
        <v>148</v>
      </c>
    </row>
    <row r="1120" spans="1:65" s="2" customFormat="1" ht="24.15" customHeight="1">
      <c r="A1120" s="40"/>
      <c r="B1120" s="41"/>
      <c r="C1120" s="206" t="s">
        <v>1391</v>
      </c>
      <c r="D1120" s="206" t="s">
        <v>150</v>
      </c>
      <c r="E1120" s="207" t="s">
        <v>1392</v>
      </c>
      <c r="F1120" s="208" t="s">
        <v>1393</v>
      </c>
      <c r="G1120" s="209" t="s">
        <v>166</v>
      </c>
      <c r="H1120" s="210">
        <v>3.276</v>
      </c>
      <c r="I1120" s="211"/>
      <c r="J1120" s="212">
        <f>ROUND(I1120*H1120,2)</f>
        <v>0</v>
      </c>
      <c r="K1120" s="208" t="s">
        <v>154</v>
      </c>
      <c r="L1120" s="46"/>
      <c r="M1120" s="213" t="s">
        <v>19</v>
      </c>
      <c r="N1120" s="214" t="s">
        <v>43</v>
      </c>
      <c r="O1120" s="86"/>
      <c r="P1120" s="215">
        <f>O1120*H1120</f>
        <v>0</v>
      </c>
      <c r="Q1120" s="215">
        <v>0</v>
      </c>
      <c r="R1120" s="215">
        <f>Q1120*H1120</f>
        <v>0</v>
      </c>
      <c r="S1120" s="215">
        <v>0</v>
      </c>
      <c r="T1120" s="216">
        <f>S1120*H1120</f>
        <v>0</v>
      </c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R1120" s="217" t="s">
        <v>285</v>
      </c>
      <c r="AT1120" s="217" t="s">
        <v>150</v>
      </c>
      <c r="AU1120" s="217" t="s">
        <v>82</v>
      </c>
      <c r="AY1120" s="19" t="s">
        <v>148</v>
      </c>
      <c r="BE1120" s="218">
        <f>IF(N1120="základní",J1120,0)</f>
        <v>0</v>
      </c>
      <c r="BF1120" s="218">
        <f>IF(N1120="snížená",J1120,0)</f>
        <v>0</v>
      </c>
      <c r="BG1120" s="218">
        <f>IF(N1120="zákl. přenesená",J1120,0)</f>
        <v>0</v>
      </c>
      <c r="BH1120" s="218">
        <f>IF(N1120="sníž. přenesená",J1120,0)</f>
        <v>0</v>
      </c>
      <c r="BI1120" s="218">
        <f>IF(N1120="nulová",J1120,0)</f>
        <v>0</v>
      </c>
      <c r="BJ1120" s="19" t="s">
        <v>80</v>
      </c>
      <c r="BK1120" s="218">
        <f>ROUND(I1120*H1120,2)</f>
        <v>0</v>
      </c>
      <c r="BL1120" s="19" t="s">
        <v>285</v>
      </c>
      <c r="BM1120" s="217" t="s">
        <v>1394</v>
      </c>
    </row>
    <row r="1121" spans="1:47" s="2" customFormat="1" ht="12">
      <c r="A1121" s="40"/>
      <c r="B1121" s="41"/>
      <c r="C1121" s="42"/>
      <c r="D1121" s="219" t="s">
        <v>157</v>
      </c>
      <c r="E1121" s="42"/>
      <c r="F1121" s="220" t="s">
        <v>1395</v>
      </c>
      <c r="G1121" s="42"/>
      <c r="H1121" s="42"/>
      <c r="I1121" s="221"/>
      <c r="J1121" s="42"/>
      <c r="K1121" s="42"/>
      <c r="L1121" s="46"/>
      <c r="M1121" s="222"/>
      <c r="N1121" s="223"/>
      <c r="O1121" s="86"/>
      <c r="P1121" s="86"/>
      <c r="Q1121" s="86"/>
      <c r="R1121" s="86"/>
      <c r="S1121" s="86"/>
      <c r="T1121" s="87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T1121" s="19" t="s">
        <v>157</v>
      </c>
      <c r="AU1121" s="19" t="s">
        <v>82</v>
      </c>
    </row>
    <row r="1122" spans="1:51" s="13" customFormat="1" ht="12">
      <c r="A1122" s="13"/>
      <c r="B1122" s="224"/>
      <c r="C1122" s="225"/>
      <c r="D1122" s="226" t="s">
        <v>168</v>
      </c>
      <c r="E1122" s="227" t="s">
        <v>19</v>
      </c>
      <c r="F1122" s="228" t="s">
        <v>400</v>
      </c>
      <c r="G1122" s="225"/>
      <c r="H1122" s="227" t="s">
        <v>19</v>
      </c>
      <c r="I1122" s="229"/>
      <c r="J1122" s="225"/>
      <c r="K1122" s="225"/>
      <c r="L1122" s="230"/>
      <c r="M1122" s="231"/>
      <c r="N1122" s="232"/>
      <c r="O1122" s="232"/>
      <c r="P1122" s="232"/>
      <c r="Q1122" s="232"/>
      <c r="R1122" s="232"/>
      <c r="S1122" s="232"/>
      <c r="T1122" s="23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34" t="s">
        <v>168</v>
      </c>
      <c r="AU1122" s="234" t="s">
        <v>82</v>
      </c>
      <c r="AV1122" s="13" t="s">
        <v>80</v>
      </c>
      <c r="AW1122" s="13" t="s">
        <v>34</v>
      </c>
      <c r="AX1122" s="13" t="s">
        <v>72</v>
      </c>
      <c r="AY1122" s="234" t="s">
        <v>148</v>
      </c>
    </row>
    <row r="1123" spans="1:51" s="13" customFormat="1" ht="12">
      <c r="A1123" s="13"/>
      <c r="B1123" s="224"/>
      <c r="C1123" s="225"/>
      <c r="D1123" s="226" t="s">
        <v>168</v>
      </c>
      <c r="E1123" s="227" t="s">
        <v>19</v>
      </c>
      <c r="F1123" s="228" t="s">
        <v>1396</v>
      </c>
      <c r="G1123" s="225"/>
      <c r="H1123" s="227" t="s">
        <v>19</v>
      </c>
      <c r="I1123" s="229"/>
      <c r="J1123" s="225"/>
      <c r="K1123" s="225"/>
      <c r="L1123" s="230"/>
      <c r="M1123" s="231"/>
      <c r="N1123" s="232"/>
      <c r="O1123" s="232"/>
      <c r="P1123" s="232"/>
      <c r="Q1123" s="232"/>
      <c r="R1123" s="232"/>
      <c r="S1123" s="232"/>
      <c r="T1123" s="23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34" t="s">
        <v>168</v>
      </c>
      <c r="AU1123" s="234" t="s">
        <v>82</v>
      </c>
      <c r="AV1123" s="13" t="s">
        <v>80</v>
      </c>
      <c r="AW1123" s="13" t="s">
        <v>34</v>
      </c>
      <c r="AX1123" s="13" t="s">
        <v>72</v>
      </c>
      <c r="AY1123" s="234" t="s">
        <v>148</v>
      </c>
    </row>
    <row r="1124" spans="1:51" s="14" customFormat="1" ht="12">
      <c r="A1124" s="14"/>
      <c r="B1124" s="235"/>
      <c r="C1124" s="236"/>
      <c r="D1124" s="226" t="s">
        <v>168</v>
      </c>
      <c r="E1124" s="237" t="s">
        <v>19</v>
      </c>
      <c r="F1124" s="238" t="s">
        <v>1397</v>
      </c>
      <c r="G1124" s="236"/>
      <c r="H1124" s="239">
        <v>0.54</v>
      </c>
      <c r="I1124" s="240"/>
      <c r="J1124" s="236"/>
      <c r="K1124" s="236"/>
      <c r="L1124" s="241"/>
      <c r="M1124" s="242"/>
      <c r="N1124" s="243"/>
      <c r="O1124" s="243"/>
      <c r="P1124" s="243"/>
      <c r="Q1124" s="243"/>
      <c r="R1124" s="243"/>
      <c r="S1124" s="243"/>
      <c r="T1124" s="24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45" t="s">
        <v>168</v>
      </c>
      <c r="AU1124" s="245" t="s">
        <v>82</v>
      </c>
      <c r="AV1124" s="14" t="s">
        <v>82</v>
      </c>
      <c r="AW1124" s="14" t="s">
        <v>34</v>
      </c>
      <c r="AX1124" s="14" t="s">
        <v>72</v>
      </c>
      <c r="AY1124" s="245" t="s">
        <v>148</v>
      </c>
    </row>
    <row r="1125" spans="1:51" s="14" customFormat="1" ht="12">
      <c r="A1125" s="14"/>
      <c r="B1125" s="235"/>
      <c r="C1125" s="236"/>
      <c r="D1125" s="226" t="s">
        <v>168</v>
      </c>
      <c r="E1125" s="237" t="s">
        <v>19</v>
      </c>
      <c r="F1125" s="238" t="s">
        <v>1398</v>
      </c>
      <c r="G1125" s="236"/>
      <c r="H1125" s="239">
        <v>0.969</v>
      </c>
      <c r="I1125" s="240"/>
      <c r="J1125" s="236"/>
      <c r="K1125" s="236"/>
      <c r="L1125" s="241"/>
      <c r="M1125" s="242"/>
      <c r="N1125" s="243"/>
      <c r="O1125" s="243"/>
      <c r="P1125" s="243"/>
      <c r="Q1125" s="243"/>
      <c r="R1125" s="243"/>
      <c r="S1125" s="243"/>
      <c r="T1125" s="24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45" t="s">
        <v>168</v>
      </c>
      <c r="AU1125" s="245" t="s">
        <v>82</v>
      </c>
      <c r="AV1125" s="14" t="s">
        <v>82</v>
      </c>
      <c r="AW1125" s="14" t="s">
        <v>34</v>
      </c>
      <c r="AX1125" s="14" t="s">
        <v>72</v>
      </c>
      <c r="AY1125" s="245" t="s">
        <v>148</v>
      </c>
    </row>
    <row r="1126" spans="1:51" s="14" customFormat="1" ht="12">
      <c r="A1126" s="14"/>
      <c r="B1126" s="235"/>
      <c r="C1126" s="236"/>
      <c r="D1126" s="226" t="s">
        <v>168</v>
      </c>
      <c r="E1126" s="237" t="s">
        <v>19</v>
      </c>
      <c r="F1126" s="238" t="s">
        <v>1399</v>
      </c>
      <c r="G1126" s="236"/>
      <c r="H1126" s="239">
        <v>0.798</v>
      </c>
      <c r="I1126" s="240"/>
      <c r="J1126" s="236"/>
      <c r="K1126" s="236"/>
      <c r="L1126" s="241"/>
      <c r="M1126" s="242"/>
      <c r="N1126" s="243"/>
      <c r="O1126" s="243"/>
      <c r="P1126" s="243"/>
      <c r="Q1126" s="243"/>
      <c r="R1126" s="243"/>
      <c r="S1126" s="243"/>
      <c r="T1126" s="24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45" t="s">
        <v>168</v>
      </c>
      <c r="AU1126" s="245" t="s">
        <v>82</v>
      </c>
      <c r="AV1126" s="14" t="s">
        <v>82</v>
      </c>
      <c r="AW1126" s="14" t="s">
        <v>34</v>
      </c>
      <c r="AX1126" s="14" t="s">
        <v>72</v>
      </c>
      <c r="AY1126" s="245" t="s">
        <v>148</v>
      </c>
    </row>
    <row r="1127" spans="1:51" s="14" customFormat="1" ht="12">
      <c r="A1127" s="14"/>
      <c r="B1127" s="235"/>
      <c r="C1127" s="236"/>
      <c r="D1127" s="226" t="s">
        <v>168</v>
      </c>
      <c r="E1127" s="237" t="s">
        <v>19</v>
      </c>
      <c r="F1127" s="238" t="s">
        <v>1400</v>
      </c>
      <c r="G1127" s="236"/>
      <c r="H1127" s="239">
        <v>0.969</v>
      </c>
      <c r="I1127" s="240"/>
      <c r="J1127" s="236"/>
      <c r="K1127" s="236"/>
      <c r="L1127" s="241"/>
      <c r="M1127" s="242"/>
      <c r="N1127" s="243"/>
      <c r="O1127" s="243"/>
      <c r="P1127" s="243"/>
      <c r="Q1127" s="243"/>
      <c r="R1127" s="243"/>
      <c r="S1127" s="243"/>
      <c r="T1127" s="24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45" t="s">
        <v>168</v>
      </c>
      <c r="AU1127" s="245" t="s">
        <v>82</v>
      </c>
      <c r="AV1127" s="14" t="s">
        <v>82</v>
      </c>
      <c r="AW1127" s="14" t="s">
        <v>34</v>
      </c>
      <c r="AX1127" s="14" t="s">
        <v>72</v>
      </c>
      <c r="AY1127" s="245" t="s">
        <v>148</v>
      </c>
    </row>
    <row r="1128" spans="1:51" s="15" customFormat="1" ht="12">
      <c r="A1128" s="15"/>
      <c r="B1128" s="246"/>
      <c r="C1128" s="247"/>
      <c r="D1128" s="226" t="s">
        <v>168</v>
      </c>
      <c r="E1128" s="248" t="s">
        <v>19</v>
      </c>
      <c r="F1128" s="249" t="s">
        <v>178</v>
      </c>
      <c r="G1128" s="247"/>
      <c r="H1128" s="250">
        <v>3.276</v>
      </c>
      <c r="I1128" s="251"/>
      <c r="J1128" s="247"/>
      <c r="K1128" s="247"/>
      <c r="L1128" s="252"/>
      <c r="M1128" s="253"/>
      <c r="N1128" s="254"/>
      <c r="O1128" s="254"/>
      <c r="P1128" s="254"/>
      <c r="Q1128" s="254"/>
      <c r="R1128" s="254"/>
      <c r="S1128" s="254"/>
      <c r="T1128" s="255"/>
      <c r="U1128" s="15"/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5"/>
      <c r="AT1128" s="256" t="s">
        <v>168</v>
      </c>
      <c r="AU1128" s="256" t="s">
        <v>82</v>
      </c>
      <c r="AV1128" s="15" t="s">
        <v>155</v>
      </c>
      <c r="AW1128" s="15" t="s">
        <v>34</v>
      </c>
      <c r="AX1128" s="15" t="s">
        <v>80</v>
      </c>
      <c r="AY1128" s="256" t="s">
        <v>148</v>
      </c>
    </row>
    <row r="1129" spans="1:65" s="2" customFormat="1" ht="16.5" customHeight="1">
      <c r="A1129" s="40"/>
      <c r="B1129" s="41"/>
      <c r="C1129" s="268" t="s">
        <v>1401</v>
      </c>
      <c r="D1129" s="268" t="s">
        <v>279</v>
      </c>
      <c r="E1129" s="269" t="s">
        <v>1402</v>
      </c>
      <c r="F1129" s="270" t="s">
        <v>1403</v>
      </c>
      <c r="G1129" s="271" t="s">
        <v>166</v>
      </c>
      <c r="H1129" s="272">
        <v>3.44</v>
      </c>
      <c r="I1129" s="273"/>
      <c r="J1129" s="274">
        <f>ROUND(I1129*H1129,2)</f>
        <v>0</v>
      </c>
      <c r="K1129" s="270" t="s">
        <v>154</v>
      </c>
      <c r="L1129" s="275"/>
      <c r="M1129" s="276" t="s">
        <v>19</v>
      </c>
      <c r="N1129" s="277" t="s">
        <v>43</v>
      </c>
      <c r="O1129" s="86"/>
      <c r="P1129" s="215">
        <f>O1129*H1129</f>
        <v>0</v>
      </c>
      <c r="Q1129" s="215">
        <v>0.0025</v>
      </c>
      <c r="R1129" s="215">
        <f>Q1129*H1129</f>
        <v>0.0086</v>
      </c>
      <c r="S1129" s="215">
        <v>0</v>
      </c>
      <c r="T1129" s="216">
        <f>S1129*H1129</f>
        <v>0</v>
      </c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R1129" s="217" t="s">
        <v>414</v>
      </c>
      <c r="AT1129" s="217" t="s">
        <v>279</v>
      </c>
      <c r="AU1129" s="217" t="s">
        <v>82</v>
      </c>
      <c r="AY1129" s="19" t="s">
        <v>148</v>
      </c>
      <c r="BE1129" s="218">
        <f>IF(N1129="základní",J1129,0)</f>
        <v>0</v>
      </c>
      <c r="BF1129" s="218">
        <f>IF(N1129="snížená",J1129,0)</f>
        <v>0</v>
      </c>
      <c r="BG1129" s="218">
        <f>IF(N1129="zákl. přenesená",J1129,0)</f>
        <v>0</v>
      </c>
      <c r="BH1129" s="218">
        <f>IF(N1129="sníž. přenesená",J1129,0)</f>
        <v>0</v>
      </c>
      <c r="BI1129" s="218">
        <f>IF(N1129="nulová",J1129,0)</f>
        <v>0</v>
      </c>
      <c r="BJ1129" s="19" t="s">
        <v>80</v>
      </c>
      <c r="BK1129" s="218">
        <f>ROUND(I1129*H1129,2)</f>
        <v>0</v>
      </c>
      <c r="BL1129" s="19" t="s">
        <v>285</v>
      </c>
      <c r="BM1129" s="217" t="s">
        <v>1404</v>
      </c>
    </row>
    <row r="1130" spans="1:51" s="14" customFormat="1" ht="12">
      <c r="A1130" s="14"/>
      <c r="B1130" s="235"/>
      <c r="C1130" s="236"/>
      <c r="D1130" s="226" t="s">
        <v>168</v>
      </c>
      <c r="E1130" s="237" t="s">
        <v>19</v>
      </c>
      <c r="F1130" s="238" t="s">
        <v>1405</v>
      </c>
      <c r="G1130" s="236"/>
      <c r="H1130" s="239">
        <v>3.276</v>
      </c>
      <c r="I1130" s="240"/>
      <c r="J1130" s="236"/>
      <c r="K1130" s="236"/>
      <c r="L1130" s="241"/>
      <c r="M1130" s="242"/>
      <c r="N1130" s="243"/>
      <c r="O1130" s="243"/>
      <c r="P1130" s="243"/>
      <c r="Q1130" s="243"/>
      <c r="R1130" s="243"/>
      <c r="S1130" s="243"/>
      <c r="T1130" s="24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45" t="s">
        <v>168</v>
      </c>
      <c r="AU1130" s="245" t="s">
        <v>82</v>
      </c>
      <c r="AV1130" s="14" t="s">
        <v>82</v>
      </c>
      <c r="AW1130" s="14" t="s">
        <v>34</v>
      </c>
      <c r="AX1130" s="14" t="s">
        <v>80</v>
      </c>
      <c r="AY1130" s="245" t="s">
        <v>148</v>
      </c>
    </row>
    <row r="1131" spans="1:51" s="14" customFormat="1" ht="12">
      <c r="A1131" s="14"/>
      <c r="B1131" s="235"/>
      <c r="C1131" s="236"/>
      <c r="D1131" s="226" t="s">
        <v>168</v>
      </c>
      <c r="E1131" s="236"/>
      <c r="F1131" s="238" t="s">
        <v>1406</v>
      </c>
      <c r="G1131" s="236"/>
      <c r="H1131" s="239">
        <v>3.44</v>
      </c>
      <c r="I1131" s="240"/>
      <c r="J1131" s="236"/>
      <c r="K1131" s="236"/>
      <c r="L1131" s="241"/>
      <c r="M1131" s="242"/>
      <c r="N1131" s="243"/>
      <c r="O1131" s="243"/>
      <c r="P1131" s="243"/>
      <c r="Q1131" s="243"/>
      <c r="R1131" s="243"/>
      <c r="S1131" s="243"/>
      <c r="T1131" s="24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45" t="s">
        <v>168</v>
      </c>
      <c r="AU1131" s="245" t="s">
        <v>82</v>
      </c>
      <c r="AV1131" s="14" t="s">
        <v>82</v>
      </c>
      <c r="AW1131" s="14" t="s">
        <v>4</v>
      </c>
      <c r="AX1131" s="14" t="s">
        <v>80</v>
      </c>
      <c r="AY1131" s="245" t="s">
        <v>148</v>
      </c>
    </row>
    <row r="1132" spans="1:65" s="2" customFormat="1" ht="24.15" customHeight="1">
      <c r="A1132" s="40"/>
      <c r="B1132" s="41"/>
      <c r="C1132" s="206" t="s">
        <v>1407</v>
      </c>
      <c r="D1132" s="206" t="s">
        <v>150</v>
      </c>
      <c r="E1132" s="207" t="s">
        <v>1408</v>
      </c>
      <c r="F1132" s="208" t="s">
        <v>1409</v>
      </c>
      <c r="G1132" s="209" t="s">
        <v>166</v>
      </c>
      <c r="H1132" s="210">
        <v>9.921</v>
      </c>
      <c r="I1132" s="211"/>
      <c r="J1132" s="212">
        <f>ROUND(I1132*H1132,2)</f>
        <v>0</v>
      </c>
      <c r="K1132" s="208" t="s">
        <v>154</v>
      </c>
      <c r="L1132" s="46"/>
      <c r="M1132" s="213" t="s">
        <v>19</v>
      </c>
      <c r="N1132" s="214" t="s">
        <v>43</v>
      </c>
      <c r="O1132" s="86"/>
      <c r="P1132" s="215">
        <f>O1132*H1132</f>
        <v>0</v>
      </c>
      <c r="Q1132" s="215">
        <v>0</v>
      </c>
      <c r="R1132" s="215">
        <f>Q1132*H1132</f>
        <v>0</v>
      </c>
      <c r="S1132" s="215">
        <v>0</v>
      </c>
      <c r="T1132" s="216">
        <f>S1132*H1132</f>
        <v>0</v>
      </c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R1132" s="217" t="s">
        <v>285</v>
      </c>
      <c r="AT1132" s="217" t="s">
        <v>150</v>
      </c>
      <c r="AU1132" s="217" t="s">
        <v>82</v>
      </c>
      <c r="AY1132" s="19" t="s">
        <v>148</v>
      </c>
      <c r="BE1132" s="218">
        <f>IF(N1132="základní",J1132,0)</f>
        <v>0</v>
      </c>
      <c r="BF1132" s="218">
        <f>IF(N1132="snížená",J1132,0)</f>
        <v>0</v>
      </c>
      <c r="BG1132" s="218">
        <f>IF(N1132="zákl. přenesená",J1132,0)</f>
        <v>0</v>
      </c>
      <c r="BH1132" s="218">
        <f>IF(N1132="sníž. přenesená",J1132,0)</f>
        <v>0</v>
      </c>
      <c r="BI1132" s="218">
        <f>IF(N1132="nulová",J1132,0)</f>
        <v>0</v>
      </c>
      <c r="BJ1132" s="19" t="s">
        <v>80</v>
      </c>
      <c r="BK1132" s="218">
        <f>ROUND(I1132*H1132,2)</f>
        <v>0</v>
      </c>
      <c r="BL1132" s="19" t="s">
        <v>285</v>
      </c>
      <c r="BM1132" s="217" t="s">
        <v>1410</v>
      </c>
    </row>
    <row r="1133" spans="1:47" s="2" customFormat="1" ht="12">
      <c r="A1133" s="40"/>
      <c r="B1133" s="41"/>
      <c r="C1133" s="42"/>
      <c r="D1133" s="219" t="s">
        <v>157</v>
      </c>
      <c r="E1133" s="42"/>
      <c r="F1133" s="220" t="s">
        <v>1411</v>
      </c>
      <c r="G1133" s="42"/>
      <c r="H1133" s="42"/>
      <c r="I1133" s="221"/>
      <c r="J1133" s="42"/>
      <c r="K1133" s="42"/>
      <c r="L1133" s="46"/>
      <c r="M1133" s="222"/>
      <c r="N1133" s="223"/>
      <c r="O1133" s="86"/>
      <c r="P1133" s="86"/>
      <c r="Q1133" s="86"/>
      <c r="R1133" s="86"/>
      <c r="S1133" s="86"/>
      <c r="T1133" s="87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T1133" s="19" t="s">
        <v>157</v>
      </c>
      <c r="AU1133" s="19" t="s">
        <v>82</v>
      </c>
    </row>
    <row r="1134" spans="1:51" s="14" customFormat="1" ht="12">
      <c r="A1134" s="14"/>
      <c r="B1134" s="235"/>
      <c r="C1134" s="236"/>
      <c r="D1134" s="226" t="s">
        <v>168</v>
      </c>
      <c r="E1134" s="237" t="s">
        <v>19</v>
      </c>
      <c r="F1134" s="238" t="s">
        <v>1369</v>
      </c>
      <c r="G1134" s="236"/>
      <c r="H1134" s="239">
        <v>9.921</v>
      </c>
      <c r="I1134" s="240"/>
      <c r="J1134" s="236"/>
      <c r="K1134" s="236"/>
      <c r="L1134" s="241"/>
      <c r="M1134" s="242"/>
      <c r="N1134" s="243"/>
      <c r="O1134" s="243"/>
      <c r="P1134" s="243"/>
      <c r="Q1134" s="243"/>
      <c r="R1134" s="243"/>
      <c r="S1134" s="243"/>
      <c r="T1134" s="24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45" t="s">
        <v>168</v>
      </c>
      <c r="AU1134" s="245" t="s">
        <v>82</v>
      </c>
      <c r="AV1134" s="14" t="s">
        <v>82</v>
      </c>
      <c r="AW1134" s="14" t="s">
        <v>34</v>
      </c>
      <c r="AX1134" s="14" t="s">
        <v>80</v>
      </c>
      <c r="AY1134" s="245" t="s">
        <v>148</v>
      </c>
    </row>
    <row r="1135" spans="1:65" s="2" customFormat="1" ht="16.5" customHeight="1">
      <c r="A1135" s="40"/>
      <c r="B1135" s="41"/>
      <c r="C1135" s="268" t="s">
        <v>1412</v>
      </c>
      <c r="D1135" s="268" t="s">
        <v>279</v>
      </c>
      <c r="E1135" s="269" t="s">
        <v>1413</v>
      </c>
      <c r="F1135" s="270" t="s">
        <v>1414</v>
      </c>
      <c r="G1135" s="271" t="s">
        <v>166</v>
      </c>
      <c r="H1135" s="272">
        <v>10.119</v>
      </c>
      <c r="I1135" s="273"/>
      <c r="J1135" s="274">
        <f>ROUND(I1135*H1135,2)</f>
        <v>0</v>
      </c>
      <c r="K1135" s="270" t="s">
        <v>154</v>
      </c>
      <c r="L1135" s="275"/>
      <c r="M1135" s="276" t="s">
        <v>19</v>
      </c>
      <c r="N1135" s="277" t="s">
        <v>43</v>
      </c>
      <c r="O1135" s="86"/>
      <c r="P1135" s="215">
        <f>O1135*H1135</f>
        <v>0</v>
      </c>
      <c r="Q1135" s="215">
        <v>0.007</v>
      </c>
      <c r="R1135" s="215">
        <f>Q1135*H1135</f>
        <v>0.070833</v>
      </c>
      <c r="S1135" s="215">
        <v>0</v>
      </c>
      <c r="T1135" s="216">
        <f>S1135*H1135</f>
        <v>0</v>
      </c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R1135" s="217" t="s">
        <v>414</v>
      </c>
      <c r="AT1135" s="217" t="s">
        <v>279</v>
      </c>
      <c r="AU1135" s="217" t="s">
        <v>82</v>
      </c>
      <c r="AY1135" s="19" t="s">
        <v>148</v>
      </c>
      <c r="BE1135" s="218">
        <f>IF(N1135="základní",J1135,0)</f>
        <v>0</v>
      </c>
      <c r="BF1135" s="218">
        <f>IF(N1135="snížená",J1135,0)</f>
        <v>0</v>
      </c>
      <c r="BG1135" s="218">
        <f>IF(N1135="zákl. přenesená",J1135,0)</f>
        <v>0</v>
      </c>
      <c r="BH1135" s="218">
        <f>IF(N1135="sníž. přenesená",J1135,0)</f>
        <v>0</v>
      </c>
      <c r="BI1135" s="218">
        <f>IF(N1135="nulová",J1135,0)</f>
        <v>0</v>
      </c>
      <c r="BJ1135" s="19" t="s">
        <v>80</v>
      </c>
      <c r="BK1135" s="218">
        <f>ROUND(I1135*H1135,2)</f>
        <v>0</v>
      </c>
      <c r="BL1135" s="19" t="s">
        <v>285</v>
      </c>
      <c r="BM1135" s="217" t="s">
        <v>1415</v>
      </c>
    </row>
    <row r="1136" spans="1:51" s="14" customFormat="1" ht="12">
      <c r="A1136" s="14"/>
      <c r="B1136" s="235"/>
      <c r="C1136" s="236"/>
      <c r="D1136" s="226" t="s">
        <v>168</v>
      </c>
      <c r="E1136" s="237" t="s">
        <v>19</v>
      </c>
      <c r="F1136" s="238" t="s">
        <v>1374</v>
      </c>
      <c r="G1136" s="236"/>
      <c r="H1136" s="239">
        <v>9.921</v>
      </c>
      <c r="I1136" s="240"/>
      <c r="J1136" s="236"/>
      <c r="K1136" s="236"/>
      <c r="L1136" s="241"/>
      <c r="M1136" s="242"/>
      <c r="N1136" s="243"/>
      <c r="O1136" s="243"/>
      <c r="P1136" s="243"/>
      <c r="Q1136" s="243"/>
      <c r="R1136" s="243"/>
      <c r="S1136" s="243"/>
      <c r="T1136" s="24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T1136" s="245" t="s">
        <v>168</v>
      </c>
      <c r="AU1136" s="245" t="s">
        <v>82</v>
      </c>
      <c r="AV1136" s="14" t="s">
        <v>82</v>
      </c>
      <c r="AW1136" s="14" t="s">
        <v>34</v>
      </c>
      <c r="AX1136" s="14" t="s">
        <v>80</v>
      </c>
      <c r="AY1136" s="245" t="s">
        <v>148</v>
      </c>
    </row>
    <row r="1137" spans="1:51" s="14" customFormat="1" ht="12">
      <c r="A1137" s="14"/>
      <c r="B1137" s="235"/>
      <c r="C1137" s="236"/>
      <c r="D1137" s="226" t="s">
        <v>168</v>
      </c>
      <c r="E1137" s="236"/>
      <c r="F1137" s="238" t="s">
        <v>1375</v>
      </c>
      <c r="G1137" s="236"/>
      <c r="H1137" s="239">
        <v>10.119</v>
      </c>
      <c r="I1137" s="240"/>
      <c r="J1137" s="236"/>
      <c r="K1137" s="236"/>
      <c r="L1137" s="241"/>
      <c r="M1137" s="242"/>
      <c r="N1137" s="243"/>
      <c r="O1137" s="243"/>
      <c r="P1137" s="243"/>
      <c r="Q1137" s="243"/>
      <c r="R1137" s="243"/>
      <c r="S1137" s="243"/>
      <c r="T1137" s="24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45" t="s">
        <v>168</v>
      </c>
      <c r="AU1137" s="245" t="s">
        <v>82</v>
      </c>
      <c r="AV1137" s="14" t="s">
        <v>82</v>
      </c>
      <c r="AW1137" s="14" t="s">
        <v>4</v>
      </c>
      <c r="AX1137" s="14" t="s">
        <v>80</v>
      </c>
      <c r="AY1137" s="245" t="s">
        <v>148</v>
      </c>
    </row>
    <row r="1138" spans="1:65" s="2" customFormat="1" ht="24.15" customHeight="1">
      <c r="A1138" s="40"/>
      <c r="B1138" s="41"/>
      <c r="C1138" s="206" t="s">
        <v>1416</v>
      </c>
      <c r="D1138" s="206" t="s">
        <v>150</v>
      </c>
      <c r="E1138" s="207" t="s">
        <v>1417</v>
      </c>
      <c r="F1138" s="208" t="s">
        <v>1418</v>
      </c>
      <c r="G1138" s="209" t="s">
        <v>166</v>
      </c>
      <c r="H1138" s="210">
        <v>45.196</v>
      </c>
      <c r="I1138" s="211"/>
      <c r="J1138" s="212">
        <f>ROUND(I1138*H1138,2)</f>
        <v>0</v>
      </c>
      <c r="K1138" s="208" t="s">
        <v>154</v>
      </c>
      <c r="L1138" s="46"/>
      <c r="M1138" s="213" t="s">
        <v>19</v>
      </c>
      <c r="N1138" s="214" t="s">
        <v>43</v>
      </c>
      <c r="O1138" s="86"/>
      <c r="P1138" s="215">
        <f>O1138*H1138</f>
        <v>0</v>
      </c>
      <c r="Q1138" s="215">
        <v>0</v>
      </c>
      <c r="R1138" s="215">
        <f>Q1138*H1138</f>
        <v>0</v>
      </c>
      <c r="S1138" s="215">
        <v>0</v>
      </c>
      <c r="T1138" s="216">
        <f>S1138*H1138</f>
        <v>0</v>
      </c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R1138" s="217" t="s">
        <v>285</v>
      </c>
      <c r="AT1138" s="217" t="s">
        <v>150</v>
      </c>
      <c r="AU1138" s="217" t="s">
        <v>82</v>
      </c>
      <c r="AY1138" s="19" t="s">
        <v>148</v>
      </c>
      <c r="BE1138" s="218">
        <f>IF(N1138="základní",J1138,0)</f>
        <v>0</v>
      </c>
      <c r="BF1138" s="218">
        <f>IF(N1138="snížená",J1138,0)</f>
        <v>0</v>
      </c>
      <c r="BG1138" s="218">
        <f>IF(N1138="zákl. přenesená",J1138,0)</f>
        <v>0</v>
      </c>
      <c r="BH1138" s="218">
        <f>IF(N1138="sníž. přenesená",J1138,0)</f>
        <v>0</v>
      </c>
      <c r="BI1138" s="218">
        <f>IF(N1138="nulová",J1138,0)</f>
        <v>0</v>
      </c>
      <c r="BJ1138" s="19" t="s">
        <v>80</v>
      </c>
      <c r="BK1138" s="218">
        <f>ROUND(I1138*H1138,2)</f>
        <v>0</v>
      </c>
      <c r="BL1138" s="19" t="s">
        <v>285</v>
      </c>
      <c r="BM1138" s="217" t="s">
        <v>1419</v>
      </c>
    </row>
    <row r="1139" spans="1:47" s="2" customFormat="1" ht="12">
      <c r="A1139" s="40"/>
      <c r="B1139" s="41"/>
      <c r="C1139" s="42"/>
      <c r="D1139" s="219" t="s">
        <v>157</v>
      </c>
      <c r="E1139" s="42"/>
      <c r="F1139" s="220" t="s">
        <v>1420</v>
      </c>
      <c r="G1139" s="42"/>
      <c r="H1139" s="42"/>
      <c r="I1139" s="221"/>
      <c r="J1139" s="42"/>
      <c r="K1139" s="42"/>
      <c r="L1139" s="46"/>
      <c r="M1139" s="222"/>
      <c r="N1139" s="223"/>
      <c r="O1139" s="86"/>
      <c r="P1139" s="86"/>
      <c r="Q1139" s="86"/>
      <c r="R1139" s="86"/>
      <c r="S1139" s="86"/>
      <c r="T1139" s="87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T1139" s="19" t="s">
        <v>157</v>
      </c>
      <c r="AU1139" s="19" t="s">
        <v>82</v>
      </c>
    </row>
    <row r="1140" spans="1:51" s="13" customFormat="1" ht="12">
      <c r="A1140" s="13"/>
      <c r="B1140" s="224"/>
      <c r="C1140" s="225"/>
      <c r="D1140" s="226" t="s">
        <v>168</v>
      </c>
      <c r="E1140" s="227" t="s">
        <v>19</v>
      </c>
      <c r="F1140" s="228" t="s">
        <v>576</v>
      </c>
      <c r="G1140" s="225"/>
      <c r="H1140" s="227" t="s">
        <v>19</v>
      </c>
      <c r="I1140" s="229"/>
      <c r="J1140" s="225"/>
      <c r="K1140" s="225"/>
      <c r="L1140" s="230"/>
      <c r="M1140" s="231"/>
      <c r="N1140" s="232"/>
      <c r="O1140" s="232"/>
      <c r="P1140" s="232"/>
      <c r="Q1140" s="232"/>
      <c r="R1140" s="232"/>
      <c r="S1140" s="232"/>
      <c r="T1140" s="23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34" t="s">
        <v>168</v>
      </c>
      <c r="AU1140" s="234" t="s">
        <v>82</v>
      </c>
      <c r="AV1140" s="13" t="s">
        <v>80</v>
      </c>
      <c r="AW1140" s="13" t="s">
        <v>34</v>
      </c>
      <c r="AX1140" s="13" t="s">
        <v>72</v>
      </c>
      <c r="AY1140" s="234" t="s">
        <v>148</v>
      </c>
    </row>
    <row r="1141" spans="1:51" s="14" customFormat="1" ht="12">
      <c r="A1141" s="14"/>
      <c r="B1141" s="235"/>
      <c r="C1141" s="236"/>
      <c r="D1141" s="226" t="s">
        <v>168</v>
      </c>
      <c r="E1141" s="237" t="s">
        <v>19</v>
      </c>
      <c r="F1141" s="238" t="s">
        <v>1359</v>
      </c>
      <c r="G1141" s="236"/>
      <c r="H1141" s="239">
        <v>37.8</v>
      </c>
      <c r="I1141" s="240"/>
      <c r="J1141" s="236"/>
      <c r="K1141" s="236"/>
      <c r="L1141" s="241"/>
      <c r="M1141" s="242"/>
      <c r="N1141" s="243"/>
      <c r="O1141" s="243"/>
      <c r="P1141" s="243"/>
      <c r="Q1141" s="243"/>
      <c r="R1141" s="243"/>
      <c r="S1141" s="243"/>
      <c r="T1141" s="24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45" t="s">
        <v>168</v>
      </c>
      <c r="AU1141" s="245" t="s">
        <v>82</v>
      </c>
      <c r="AV1141" s="14" t="s">
        <v>82</v>
      </c>
      <c r="AW1141" s="14" t="s">
        <v>34</v>
      </c>
      <c r="AX1141" s="14" t="s">
        <v>72</v>
      </c>
      <c r="AY1141" s="245" t="s">
        <v>148</v>
      </c>
    </row>
    <row r="1142" spans="1:51" s="14" customFormat="1" ht="12">
      <c r="A1142" s="14"/>
      <c r="B1142" s="235"/>
      <c r="C1142" s="236"/>
      <c r="D1142" s="226" t="s">
        <v>168</v>
      </c>
      <c r="E1142" s="237" t="s">
        <v>19</v>
      </c>
      <c r="F1142" s="238" t="s">
        <v>1360</v>
      </c>
      <c r="G1142" s="236"/>
      <c r="H1142" s="239">
        <v>1.686</v>
      </c>
      <c r="I1142" s="240"/>
      <c r="J1142" s="236"/>
      <c r="K1142" s="236"/>
      <c r="L1142" s="241"/>
      <c r="M1142" s="242"/>
      <c r="N1142" s="243"/>
      <c r="O1142" s="243"/>
      <c r="P1142" s="243"/>
      <c r="Q1142" s="243"/>
      <c r="R1142" s="243"/>
      <c r="S1142" s="243"/>
      <c r="T1142" s="24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45" t="s">
        <v>168</v>
      </c>
      <c r="AU1142" s="245" t="s">
        <v>82</v>
      </c>
      <c r="AV1142" s="14" t="s">
        <v>82</v>
      </c>
      <c r="AW1142" s="14" t="s">
        <v>34</v>
      </c>
      <c r="AX1142" s="14" t="s">
        <v>72</v>
      </c>
      <c r="AY1142" s="245" t="s">
        <v>148</v>
      </c>
    </row>
    <row r="1143" spans="1:51" s="16" customFormat="1" ht="12">
      <c r="A1143" s="16"/>
      <c r="B1143" s="257"/>
      <c r="C1143" s="258"/>
      <c r="D1143" s="226" t="s">
        <v>168</v>
      </c>
      <c r="E1143" s="259" t="s">
        <v>19</v>
      </c>
      <c r="F1143" s="260" t="s">
        <v>256</v>
      </c>
      <c r="G1143" s="258"/>
      <c r="H1143" s="261">
        <v>39.486</v>
      </c>
      <c r="I1143" s="262"/>
      <c r="J1143" s="258"/>
      <c r="K1143" s="258"/>
      <c r="L1143" s="263"/>
      <c r="M1143" s="264"/>
      <c r="N1143" s="265"/>
      <c r="O1143" s="265"/>
      <c r="P1143" s="265"/>
      <c r="Q1143" s="265"/>
      <c r="R1143" s="265"/>
      <c r="S1143" s="265"/>
      <c r="T1143" s="26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/>
      <c r="AT1143" s="267" t="s">
        <v>168</v>
      </c>
      <c r="AU1143" s="267" t="s">
        <v>82</v>
      </c>
      <c r="AV1143" s="16" t="s">
        <v>163</v>
      </c>
      <c r="AW1143" s="16" t="s">
        <v>34</v>
      </c>
      <c r="AX1143" s="16" t="s">
        <v>72</v>
      </c>
      <c r="AY1143" s="267" t="s">
        <v>148</v>
      </c>
    </row>
    <row r="1144" spans="1:51" s="13" customFormat="1" ht="12">
      <c r="A1144" s="13"/>
      <c r="B1144" s="224"/>
      <c r="C1144" s="225"/>
      <c r="D1144" s="226" t="s">
        <v>168</v>
      </c>
      <c r="E1144" s="227" t="s">
        <v>19</v>
      </c>
      <c r="F1144" s="228" t="s">
        <v>211</v>
      </c>
      <c r="G1144" s="225"/>
      <c r="H1144" s="227" t="s">
        <v>19</v>
      </c>
      <c r="I1144" s="229"/>
      <c r="J1144" s="225"/>
      <c r="K1144" s="225"/>
      <c r="L1144" s="230"/>
      <c r="M1144" s="231"/>
      <c r="N1144" s="232"/>
      <c r="O1144" s="232"/>
      <c r="P1144" s="232"/>
      <c r="Q1144" s="232"/>
      <c r="R1144" s="232"/>
      <c r="S1144" s="232"/>
      <c r="T1144" s="23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34" t="s">
        <v>168</v>
      </c>
      <c r="AU1144" s="234" t="s">
        <v>82</v>
      </c>
      <c r="AV1144" s="13" t="s">
        <v>80</v>
      </c>
      <c r="AW1144" s="13" t="s">
        <v>34</v>
      </c>
      <c r="AX1144" s="13" t="s">
        <v>72</v>
      </c>
      <c r="AY1144" s="234" t="s">
        <v>148</v>
      </c>
    </row>
    <row r="1145" spans="1:51" s="14" customFormat="1" ht="12">
      <c r="A1145" s="14"/>
      <c r="B1145" s="235"/>
      <c r="C1145" s="236"/>
      <c r="D1145" s="226" t="s">
        <v>168</v>
      </c>
      <c r="E1145" s="237" t="s">
        <v>19</v>
      </c>
      <c r="F1145" s="238" t="s">
        <v>1421</v>
      </c>
      <c r="G1145" s="236"/>
      <c r="H1145" s="239">
        <v>5.71</v>
      </c>
      <c r="I1145" s="240"/>
      <c r="J1145" s="236"/>
      <c r="K1145" s="236"/>
      <c r="L1145" s="241"/>
      <c r="M1145" s="242"/>
      <c r="N1145" s="243"/>
      <c r="O1145" s="243"/>
      <c r="P1145" s="243"/>
      <c r="Q1145" s="243"/>
      <c r="R1145" s="243"/>
      <c r="S1145" s="243"/>
      <c r="T1145" s="24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45" t="s">
        <v>168</v>
      </c>
      <c r="AU1145" s="245" t="s">
        <v>82</v>
      </c>
      <c r="AV1145" s="14" t="s">
        <v>82</v>
      </c>
      <c r="AW1145" s="14" t="s">
        <v>34</v>
      </c>
      <c r="AX1145" s="14" t="s">
        <v>72</v>
      </c>
      <c r="AY1145" s="245" t="s">
        <v>148</v>
      </c>
    </row>
    <row r="1146" spans="1:51" s="16" customFormat="1" ht="12">
      <c r="A1146" s="16"/>
      <c r="B1146" s="257"/>
      <c r="C1146" s="258"/>
      <c r="D1146" s="226" t="s">
        <v>168</v>
      </c>
      <c r="E1146" s="259" t="s">
        <v>19</v>
      </c>
      <c r="F1146" s="260" t="s">
        <v>256</v>
      </c>
      <c r="G1146" s="258"/>
      <c r="H1146" s="261">
        <v>5.71</v>
      </c>
      <c r="I1146" s="262"/>
      <c r="J1146" s="258"/>
      <c r="K1146" s="258"/>
      <c r="L1146" s="263"/>
      <c r="M1146" s="264"/>
      <c r="N1146" s="265"/>
      <c r="O1146" s="265"/>
      <c r="P1146" s="265"/>
      <c r="Q1146" s="265"/>
      <c r="R1146" s="265"/>
      <c r="S1146" s="265"/>
      <c r="T1146" s="26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T1146" s="267" t="s">
        <v>168</v>
      </c>
      <c r="AU1146" s="267" t="s">
        <v>82</v>
      </c>
      <c r="AV1146" s="16" t="s">
        <v>163</v>
      </c>
      <c r="AW1146" s="16" t="s">
        <v>34</v>
      </c>
      <c r="AX1146" s="16" t="s">
        <v>72</v>
      </c>
      <c r="AY1146" s="267" t="s">
        <v>148</v>
      </c>
    </row>
    <row r="1147" spans="1:51" s="15" customFormat="1" ht="12">
      <c r="A1147" s="15"/>
      <c r="B1147" s="246"/>
      <c r="C1147" s="247"/>
      <c r="D1147" s="226" t="s">
        <v>168</v>
      </c>
      <c r="E1147" s="248" t="s">
        <v>19</v>
      </c>
      <c r="F1147" s="249" t="s">
        <v>178</v>
      </c>
      <c r="G1147" s="247"/>
      <c r="H1147" s="250">
        <v>45.196</v>
      </c>
      <c r="I1147" s="251"/>
      <c r="J1147" s="247"/>
      <c r="K1147" s="247"/>
      <c r="L1147" s="252"/>
      <c r="M1147" s="253"/>
      <c r="N1147" s="254"/>
      <c r="O1147" s="254"/>
      <c r="P1147" s="254"/>
      <c r="Q1147" s="254"/>
      <c r="R1147" s="254"/>
      <c r="S1147" s="254"/>
      <c r="T1147" s="255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T1147" s="256" t="s">
        <v>168</v>
      </c>
      <c r="AU1147" s="256" t="s">
        <v>82</v>
      </c>
      <c r="AV1147" s="15" t="s">
        <v>155</v>
      </c>
      <c r="AW1147" s="15" t="s">
        <v>34</v>
      </c>
      <c r="AX1147" s="15" t="s">
        <v>80</v>
      </c>
      <c r="AY1147" s="256" t="s">
        <v>148</v>
      </c>
    </row>
    <row r="1148" spans="1:65" s="2" customFormat="1" ht="16.5" customHeight="1">
      <c r="A1148" s="40"/>
      <c r="B1148" s="41"/>
      <c r="C1148" s="268" t="s">
        <v>1422</v>
      </c>
      <c r="D1148" s="268" t="s">
        <v>279</v>
      </c>
      <c r="E1148" s="269" t="s">
        <v>1423</v>
      </c>
      <c r="F1148" s="270" t="s">
        <v>1424</v>
      </c>
      <c r="G1148" s="271" t="s">
        <v>166</v>
      </c>
      <c r="H1148" s="272">
        <v>52.676</v>
      </c>
      <c r="I1148" s="273"/>
      <c r="J1148" s="274">
        <f>ROUND(I1148*H1148,2)</f>
        <v>0</v>
      </c>
      <c r="K1148" s="270" t="s">
        <v>154</v>
      </c>
      <c r="L1148" s="275"/>
      <c r="M1148" s="276" t="s">
        <v>19</v>
      </c>
      <c r="N1148" s="277" t="s">
        <v>43</v>
      </c>
      <c r="O1148" s="86"/>
      <c r="P1148" s="215">
        <f>O1148*H1148</f>
        <v>0</v>
      </c>
      <c r="Q1148" s="215">
        <v>0.00061</v>
      </c>
      <c r="R1148" s="215">
        <f>Q1148*H1148</f>
        <v>0.03213236</v>
      </c>
      <c r="S1148" s="215">
        <v>0</v>
      </c>
      <c r="T1148" s="216">
        <f>S1148*H1148</f>
        <v>0</v>
      </c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R1148" s="217" t="s">
        <v>414</v>
      </c>
      <c r="AT1148" s="217" t="s">
        <v>279</v>
      </c>
      <c r="AU1148" s="217" t="s">
        <v>82</v>
      </c>
      <c r="AY1148" s="19" t="s">
        <v>148</v>
      </c>
      <c r="BE1148" s="218">
        <f>IF(N1148="základní",J1148,0)</f>
        <v>0</v>
      </c>
      <c r="BF1148" s="218">
        <f>IF(N1148="snížená",J1148,0)</f>
        <v>0</v>
      </c>
      <c r="BG1148" s="218">
        <f>IF(N1148="zákl. přenesená",J1148,0)</f>
        <v>0</v>
      </c>
      <c r="BH1148" s="218">
        <f>IF(N1148="sníž. přenesená",J1148,0)</f>
        <v>0</v>
      </c>
      <c r="BI1148" s="218">
        <f>IF(N1148="nulová",J1148,0)</f>
        <v>0</v>
      </c>
      <c r="BJ1148" s="19" t="s">
        <v>80</v>
      </c>
      <c r="BK1148" s="218">
        <f>ROUND(I1148*H1148,2)</f>
        <v>0</v>
      </c>
      <c r="BL1148" s="19" t="s">
        <v>285</v>
      </c>
      <c r="BM1148" s="217" t="s">
        <v>1425</v>
      </c>
    </row>
    <row r="1149" spans="1:51" s="14" customFormat="1" ht="12">
      <c r="A1149" s="14"/>
      <c r="B1149" s="235"/>
      <c r="C1149" s="236"/>
      <c r="D1149" s="226" t="s">
        <v>168</v>
      </c>
      <c r="E1149" s="237" t="s">
        <v>19</v>
      </c>
      <c r="F1149" s="238" t="s">
        <v>1426</v>
      </c>
      <c r="G1149" s="236"/>
      <c r="H1149" s="239">
        <v>45.196</v>
      </c>
      <c r="I1149" s="240"/>
      <c r="J1149" s="236"/>
      <c r="K1149" s="236"/>
      <c r="L1149" s="241"/>
      <c r="M1149" s="242"/>
      <c r="N1149" s="243"/>
      <c r="O1149" s="243"/>
      <c r="P1149" s="243"/>
      <c r="Q1149" s="243"/>
      <c r="R1149" s="243"/>
      <c r="S1149" s="243"/>
      <c r="T1149" s="24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45" t="s">
        <v>168</v>
      </c>
      <c r="AU1149" s="245" t="s">
        <v>82</v>
      </c>
      <c r="AV1149" s="14" t="s">
        <v>82</v>
      </c>
      <c r="AW1149" s="14" t="s">
        <v>34</v>
      </c>
      <c r="AX1149" s="14" t="s">
        <v>80</v>
      </c>
      <c r="AY1149" s="245" t="s">
        <v>148</v>
      </c>
    </row>
    <row r="1150" spans="1:51" s="14" customFormat="1" ht="12">
      <c r="A1150" s="14"/>
      <c r="B1150" s="235"/>
      <c r="C1150" s="236"/>
      <c r="D1150" s="226" t="s">
        <v>168</v>
      </c>
      <c r="E1150" s="236"/>
      <c r="F1150" s="238" t="s">
        <v>1427</v>
      </c>
      <c r="G1150" s="236"/>
      <c r="H1150" s="239">
        <v>52.676</v>
      </c>
      <c r="I1150" s="240"/>
      <c r="J1150" s="236"/>
      <c r="K1150" s="236"/>
      <c r="L1150" s="241"/>
      <c r="M1150" s="242"/>
      <c r="N1150" s="243"/>
      <c r="O1150" s="243"/>
      <c r="P1150" s="243"/>
      <c r="Q1150" s="243"/>
      <c r="R1150" s="243"/>
      <c r="S1150" s="243"/>
      <c r="T1150" s="24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45" t="s">
        <v>168</v>
      </c>
      <c r="AU1150" s="245" t="s">
        <v>82</v>
      </c>
      <c r="AV1150" s="14" t="s">
        <v>82</v>
      </c>
      <c r="AW1150" s="14" t="s">
        <v>4</v>
      </c>
      <c r="AX1150" s="14" t="s">
        <v>80</v>
      </c>
      <c r="AY1150" s="245" t="s">
        <v>148</v>
      </c>
    </row>
    <row r="1151" spans="1:65" s="2" customFormat="1" ht="24.15" customHeight="1">
      <c r="A1151" s="40"/>
      <c r="B1151" s="41"/>
      <c r="C1151" s="206" t="s">
        <v>1428</v>
      </c>
      <c r="D1151" s="206" t="s">
        <v>150</v>
      </c>
      <c r="E1151" s="207" t="s">
        <v>1429</v>
      </c>
      <c r="F1151" s="208" t="s">
        <v>1430</v>
      </c>
      <c r="G1151" s="209" t="s">
        <v>173</v>
      </c>
      <c r="H1151" s="210">
        <v>120</v>
      </c>
      <c r="I1151" s="211"/>
      <c r="J1151" s="212">
        <f>ROUND(I1151*H1151,2)</f>
        <v>0</v>
      </c>
      <c r="K1151" s="208" t="s">
        <v>154</v>
      </c>
      <c r="L1151" s="46"/>
      <c r="M1151" s="213" t="s">
        <v>19</v>
      </c>
      <c r="N1151" s="214" t="s">
        <v>43</v>
      </c>
      <c r="O1151" s="86"/>
      <c r="P1151" s="215">
        <f>O1151*H1151</f>
        <v>0</v>
      </c>
      <c r="Q1151" s="215">
        <v>0</v>
      </c>
      <c r="R1151" s="215">
        <f>Q1151*H1151</f>
        <v>0</v>
      </c>
      <c r="S1151" s="215">
        <v>0</v>
      </c>
      <c r="T1151" s="216">
        <f>S1151*H1151</f>
        <v>0</v>
      </c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R1151" s="217" t="s">
        <v>285</v>
      </c>
      <c r="AT1151" s="217" t="s">
        <v>150</v>
      </c>
      <c r="AU1151" s="217" t="s">
        <v>82</v>
      </c>
      <c r="AY1151" s="19" t="s">
        <v>148</v>
      </c>
      <c r="BE1151" s="218">
        <f>IF(N1151="základní",J1151,0)</f>
        <v>0</v>
      </c>
      <c r="BF1151" s="218">
        <f>IF(N1151="snížená",J1151,0)</f>
        <v>0</v>
      </c>
      <c r="BG1151" s="218">
        <f>IF(N1151="zákl. přenesená",J1151,0)</f>
        <v>0</v>
      </c>
      <c r="BH1151" s="218">
        <f>IF(N1151="sníž. přenesená",J1151,0)</f>
        <v>0</v>
      </c>
      <c r="BI1151" s="218">
        <f>IF(N1151="nulová",J1151,0)</f>
        <v>0</v>
      </c>
      <c r="BJ1151" s="19" t="s">
        <v>80</v>
      </c>
      <c r="BK1151" s="218">
        <f>ROUND(I1151*H1151,2)</f>
        <v>0</v>
      </c>
      <c r="BL1151" s="19" t="s">
        <v>285</v>
      </c>
      <c r="BM1151" s="217" t="s">
        <v>1431</v>
      </c>
    </row>
    <row r="1152" spans="1:47" s="2" customFormat="1" ht="12">
      <c r="A1152" s="40"/>
      <c r="B1152" s="41"/>
      <c r="C1152" s="42"/>
      <c r="D1152" s="219" t="s">
        <v>157</v>
      </c>
      <c r="E1152" s="42"/>
      <c r="F1152" s="220" t="s">
        <v>1432</v>
      </c>
      <c r="G1152" s="42"/>
      <c r="H1152" s="42"/>
      <c r="I1152" s="221"/>
      <c r="J1152" s="42"/>
      <c r="K1152" s="42"/>
      <c r="L1152" s="46"/>
      <c r="M1152" s="222"/>
      <c r="N1152" s="223"/>
      <c r="O1152" s="86"/>
      <c r="P1152" s="86"/>
      <c r="Q1152" s="86"/>
      <c r="R1152" s="86"/>
      <c r="S1152" s="86"/>
      <c r="T1152" s="87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T1152" s="19" t="s">
        <v>157</v>
      </c>
      <c r="AU1152" s="19" t="s">
        <v>82</v>
      </c>
    </row>
    <row r="1153" spans="1:65" s="2" customFormat="1" ht="16.5" customHeight="1">
      <c r="A1153" s="40"/>
      <c r="B1153" s="41"/>
      <c r="C1153" s="268" t="s">
        <v>1433</v>
      </c>
      <c r="D1153" s="268" t="s">
        <v>279</v>
      </c>
      <c r="E1153" s="269" t="s">
        <v>1434</v>
      </c>
      <c r="F1153" s="270" t="s">
        <v>1435</v>
      </c>
      <c r="G1153" s="271" t="s">
        <v>166</v>
      </c>
      <c r="H1153" s="272">
        <v>31.5</v>
      </c>
      <c r="I1153" s="273"/>
      <c r="J1153" s="274">
        <f>ROUND(I1153*H1153,2)</f>
        <v>0</v>
      </c>
      <c r="K1153" s="270" t="s">
        <v>19</v>
      </c>
      <c r="L1153" s="275"/>
      <c r="M1153" s="276" t="s">
        <v>19</v>
      </c>
      <c r="N1153" s="277" t="s">
        <v>43</v>
      </c>
      <c r="O1153" s="86"/>
      <c r="P1153" s="215">
        <f>O1153*H1153</f>
        <v>0</v>
      </c>
      <c r="Q1153" s="215">
        <v>0.00152</v>
      </c>
      <c r="R1153" s="215">
        <f>Q1153*H1153</f>
        <v>0.047880000000000006</v>
      </c>
      <c r="S1153" s="215">
        <v>0</v>
      </c>
      <c r="T1153" s="216">
        <f>S1153*H1153</f>
        <v>0</v>
      </c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R1153" s="217" t="s">
        <v>414</v>
      </c>
      <c r="AT1153" s="217" t="s">
        <v>279</v>
      </c>
      <c r="AU1153" s="217" t="s">
        <v>82</v>
      </c>
      <c r="AY1153" s="19" t="s">
        <v>148</v>
      </c>
      <c r="BE1153" s="218">
        <f>IF(N1153="základní",J1153,0)</f>
        <v>0</v>
      </c>
      <c r="BF1153" s="218">
        <f>IF(N1153="snížená",J1153,0)</f>
        <v>0</v>
      </c>
      <c r="BG1153" s="218">
        <f>IF(N1153="zákl. přenesená",J1153,0)</f>
        <v>0</v>
      </c>
      <c r="BH1153" s="218">
        <f>IF(N1153="sníž. přenesená",J1153,0)</f>
        <v>0</v>
      </c>
      <c r="BI1153" s="218">
        <f>IF(N1153="nulová",J1153,0)</f>
        <v>0</v>
      </c>
      <c r="BJ1153" s="19" t="s">
        <v>80</v>
      </c>
      <c r="BK1153" s="218">
        <f>ROUND(I1153*H1153,2)</f>
        <v>0</v>
      </c>
      <c r="BL1153" s="19" t="s">
        <v>285</v>
      </c>
      <c r="BM1153" s="217" t="s">
        <v>1436</v>
      </c>
    </row>
    <row r="1154" spans="1:51" s="14" customFormat="1" ht="12">
      <c r="A1154" s="14"/>
      <c r="B1154" s="235"/>
      <c r="C1154" s="236"/>
      <c r="D1154" s="226" t="s">
        <v>168</v>
      </c>
      <c r="E1154" s="236"/>
      <c r="F1154" s="238" t="s">
        <v>1437</v>
      </c>
      <c r="G1154" s="236"/>
      <c r="H1154" s="239">
        <v>31.5</v>
      </c>
      <c r="I1154" s="240"/>
      <c r="J1154" s="236"/>
      <c r="K1154" s="236"/>
      <c r="L1154" s="241"/>
      <c r="M1154" s="242"/>
      <c r="N1154" s="243"/>
      <c r="O1154" s="243"/>
      <c r="P1154" s="243"/>
      <c r="Q1154" s="243"/>
      <c r="R1154" s="243"/>
      <c r="S1154" s="243"/>
      <c r="T1154" s="24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45" t="s">
        <v>168</v>
      </c>
      <c r="AU1154" s="245" t="s">
        <v>82</v>
      </c>
      <c r="AV1154" s="14" t="s">
        <v>82</v>
      </c>
      <c r="AW1154" s="14" t="s">
        <v>4</v>
      </c>
      <c r="AX1154" s="14" t="s">
        <v>80</v>
      </c>
      <c r="AY1154" s="245" t="s">
        <v>148</v>
      </c>
    </row>
    <row r="1155" spans="1:65" s="2" customFormat="1" ht="16.5" customHeight="1">
      <c r="A1155" s="40"/>
      <c r="B1155" s="41"/>
      <c r="C1155" s="268" t="s">
        <v>1438</v>
      </c>
      <c r="D1155" s="268" t="s">
        <v>279</v>
      </c>
      <c r="E1155" s="269" t="s">
        <v>1439</v>
      </c>
      <c r="F1155" s="270" t="s">
        <v>1440</v>
      </c>
      <c r="G1155" s="271" t="s">
        <v>166</v>
      </c>
      <c r="H1155" s="272">
        <v>42</v>
      </c>
      <c r="I1155" s="273"/>
      <c r="J1155" s="274">
        <f>ROUND(I1155*H1155,2)</f>
        <v>0</v>
      </c>
      <c r="K1155" s="270" t="s">
        <v>19</v>
      </c>
      <c r="L1155" s="275"/>
      <c r="M1155" s="276" t="s">
        <v>19</v>
      </c>
      <c r="N1155" s="277" t="s">
        <v>43</v>
      </c>
      <c r="O1155" s="86"/>
      <c r="P1155" s="215">
        <f>O1155*H1155</f>
        <v>0</v>
      </c>
      <c r="Q1155" s="215">
        <v>0.00152</v>
      </c>
      <c r="R1155" s="215">
        <f>Q1155*H1155</f>
        <v>0.06384000000000001</v>
      </c>
      <c r="S1155" s="215">
        <v>0</v>
      </c>
      <c r="T1155" s="216">
        <f>S1155*H1155</f>
        <v>0</v>
      </c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R1155" s="217" t="s">
        <v>414</v>
      </c>
      <c r="AT1155" s="217" t="s">
        <v>279</v>
      </c>
      <c r="AU1155" s="217" t="s">
        <v>82</v>
      </c>
      <c r="AY1155" s="19" t="s">
        <v>148</v>
      </c>
      <c r="BE1155" s="218">
        <f>IF(N1155="základní",J1155,0)</f>
        <v>0</v>
      </c>
      <c r="BF1155" s="218">
        <f>IF(N1155="snížená",J1155,0)</f>
        <v>0</v>
      </c>
      <c r="BG1155" s="218">
        <f>IF(N1155="zákl. přenesená",J1155,0)</f>
        <v>0</v>
      </c>
      <c r="BH1155" s="218">
        <f>IF(N1155="sníž. přenesená",J1155,0)</f>
        <v>0</v>
      </c>
      <c r="BI1155" s="218">
        <f>IF(N1155="nulová",J1155,0)</f>
        <v>0</v>
      </c>
      <c r="BJ1155" s="19" t="s">
        <v>80</v>
      </c>
      <c r="BK1155" s="218">
        <f>ROUND(I1155*H1155,2)</f>
        <v>0</v>
      </c>
      <c r="BL1155" s="19" t="s">
        <v>285</v>
      </c>
      <c r="BM1155" s="217" t="s">
        <v>1441</v>
      </c>
    </row>
    <row r="1156" spans="1:51" s="14" customFormat="1" ht="12">
      <c r="A1156" s="14"/>
      <c r="B1156" s="235"/>
      <c r="C1156" s="236"/>
      <c r="D1156" s="226" t="s">
        <v>168</v>
      </c>
      <c r="E1156" s="236"/>
      <c r="F1156" s="238" t="s">
        <v>1442</v>
      </c>
      <c r="G1156" s="236"/>
      <c r="H1156" s="239">
        <v>42</v>
      </c>
      <c r="I1156" s="240"/>
      <c r="J1156" s="236"/>
      <c r="K1156" s="236"/>
      <c r="L1156" s="241"/>
      <c r="M1156" s="242"/>
      <c r="N1156" s="243"/>
      <c r="O1156" s="243"/>
      <c r="P1156" s="243"/>
      <c r="Q1156" s="243"/>
      <c r="R1156" s="243"/>
      <c r="S1156" s="243"/>
      <c r="T1156" s="24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45" t="s">
        <v>168</v>
      </c>
      <c r="AU1156" s="245" t="s">
        <v>82</v>
      </c>
      <c r="AV1156" s="14" t="s">
        <v>82</v>
      </c>
      <c r="AW1156" s="14" t="s">
        <v>4</v>
      </c>
      <c r="AX1156" s="14" t="s">
        <v>80</v>
      </c>
      <c r="AY1156" s="245" t="s">
        <v>148</v>
      </c>
    </row>
    <row r="1157" spans="1:65" s="2" customFormat="1" ht="16.5" customHeight="1">
      <c r="A1157" s="40"/>
      <c r="B1157" s="41"/>
      <c r="C1157" s="268" t="s">
        <v>1443</v>
      </c>
      <c r="D1157" s="268" t="s">
        <v>279</v>
      </c>
      <c r="E1157" s="269" t="s">
        <v>1444</v>
      </c>
      <c r="F1157" s="270" t="s">
        <v>1445</v>
      </c>
      <c r="G1157" s="271" t="s">
        <v>166</v>
      </c>
      <c r="H1157" s="272">
        <v>21</v>
      </c>
      <c r="I1157" s="273"/>
      <c r="J1157" s="274">
        <f>ROUND(I1157*H1157,2)</f>
        <v>0</v>
      </c>
      <c r="K1157" s="270" t="s">
        <v>19</v>
      </c>
      <c r="L1157" s="275"/>
      <c r="M1157" s="276" t="s">
        <v>19</v>
      </c>
      <c r="N1157" s="277" t="s">
        <v>43</v>
      </c>
      <c r="O1157" s="86"/>
      <c r="P1157" s="215">
        <f>O1157*H1157</f>
        <v>0</v>
      </c>
      <c r="Q1157" s="215">
        <v>0.00152</v>
      </c>
      <c r="R1157" s="215">
        <f>Q1157*H1157</f>
        <v>0.031920000000000004</v>
      </c>
      <c r="S1157" s="215">
        <v>0</v>
      </c>
      <c r="T1157" s="216">
        <f>S1157*H1157</f>
        <v>0</v>
      </c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R1157" s="217" t="s">
        <v>414</v>
      </c>
      <c r="AT1157" s="217" t="s">
        <v>279</v>
      </c>
      <c r="AU1157" s="217" t="s">
        <v>82</v>
      </c>
      <c r="AY1157" s="19" t="s">
        <v>148</v>
      </c>
      <c r="BE1157" s="218">
        <f>IF(N1157="základní",J1157,0)</f>
        <v>0</v>
      </c>
      <c r="BF1157" s="218">
        <f>IF(N1157="snížená",J1157,0)</f>
        <v>0</v>
      </c>
      <c r="BG1157" s="218">
        <f>IF(N1157="zákl. přenesená",J1157,0)</f>
        <v>0</v>
      </c>
      <c r="BH1157" s="218">
        <f>IF(N1157="sníž. přenesená",J1157,0)</f>
        <v>0</v>
      </c>
      <c r="BI1157" s="218">
        <f>IF(N1157="nulová",J1157,0)</f>
        <v>0</v>
      </c>
      <c r="BJ1157" s="19" t="s">
        <v>80</v>
      </c>
      <c r="BK1157" s="218">
        <f>ROUND(I1157*H1157,2)</f>
        <v>0</v>
      </c>
      <c r="BL1157" s="19" t="s">
        <v>285</v>
      </c>
      <c r="BM1157" s="217" t="s">
        <v>1446</v>
      </c>
    </row>
    <row r="1158" spans="1:51" s="14" customFormat="1" ht="12">
      <c r="A1158" s="14"/>
      <c r="B1158" s="235"/>
      <c r="C1158" s="236"/>
      <c r="D1158" s="226" t="s">
        <v>168</v>
      </c>
      <c r="E1158" s="236"/>
      <c r="F1158" s="238" t="s">
        <v>1447</v>
      </c>
      <c r="G1158" s="236"/>
      <c r="H1158" s="239">
        <v>21</v>
      </c>
      <c r="I1158" s="240"/>
      <c r="J1158" s="236"/>
      <c r="K1158" s="236"/>
      <c r="L1158" s="241"/>
      <c r="M1158" s="242"/>
      <c r="N1158" s="243"/>
      <c r="O1158" s="243"/>
      <c r="P1158" s="243"/>
      <c r="Q1158" s="243"/>
      <c r="R1158" s="243"/>
      <c r="S1158" s="243"/>
      <c r="T1158" s="24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45" t="s">
        <v>168</v>
      </c>
      <c r="AU1158" s="245" t="s">
        <v>82</v>
      </c>
      <c r="AV1158" s="14" t="s">
        <v>82</v>
      </c>
      <c r="AW1158" s="14" t="s">
        <v>4</v>
      </c>
      <c r="AX1158" s="14" t="s">
        <v>80</v>
      </c>
      <c r="AY1158" s="245" t="s">
        <v>148</v>
      </c>
    </row>
    <row r="1159" spans="1:65" s="2" customFormat="1" ht="16.5" customHeight="1">
      <c r="A1159" s="40"/>
      <c r="B1159" s="41"/>
      <c r="C1159" s="268" t="s">
        <v>1448</v>
      </c>
      <c r="D1159" s="268" t="s">
        <v>279</v>
      </c>
      <c r="E1159" s="269" t="s">
        <v>1449</v>
      </c>
      <c r="F1159" s="270" t="s">
        <v>1450</v>
      </c>
      <c r="G1159" s="271" t="s">
        <v>166</v>
      </c>
      <c r="H1159" s="272">
        <v>21</v>
      </c>
      <c r="I1159" s="273"/>
      <c r="J1159" s="274">
        <f>ROUND(I1159*H1159,2)</f>
        <v>0</v>
      </c>
      <c r="K1159" s="270" t="s">
        <v>19</v>
      </c>
      <c r="L1159" s="275"/>
      <c r="M1159" s="276" t="s">
        <v>19</v>
      </c>
      <c r="N1159" s="277" t="s">
        <v>43</v>
      </c>
      <c r="O1159" s="86"/>
      <c r="P1159" s="215">
        <f>O1159*H1159</f>
        <v>0</v>
      </c>
      <c r="Q1159" s="215">
        <v>0.00152</v>
      </c>
      <c r="R1159" s="215">
        <f>Q1159*H1159</f>
        <v>0.031920000000000004</v>
      </c>
      <c r="S1159" s="215">
        <v>0</v>
      </c>
      <c r="T1159" s="216">
        <f>S1159*H1159</f>
        <v>0</v>
      </c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R1159" s="217" t="s">
        <v>414</v>
      </c>
      <c r="AT1159" s="217" t="s">
        <v>279</v>
      </c>
      <c r="AU1159" s="217" t="s">
        <v>82</v>
      </c>
      <c r="AY1159" s="19" t="s">
        <v>148</v>
      </c>
      <c r="BE1159" s="218">
        <f>IF(N1159="základní",J1159,0)</f>
        <v>0</v>
      </c>
      <c r="BF1159" s="218">
        <f>IF(N1159="snížená",J1159,0)</f>
        <v>0</v>
      </c>
      <c r="BG1159" s="218">
        <f>IF(N1159="zákl. přenesená",J1159,0)</f>
        <v>0</v>
      </c>
      <c r="BH1159" s="218">
        <f>IF(N1159="sníž. přenesená",J1159,0)</f>
        <v>0</v>
      </c>
      <c r="BI1159" s="218">
        <f>IF(N1159="nulová",J1159,0)</f>
        <v>0</v>
      </c>
      <c r="BJ1159" s="19" t="s">
        <v>80</v>
      </c>
      <c r="BK1159" s="218">
        <f>ROUND(I1159*H1159,2)</f>
        <v>0</v>
      </c>
      <c r="BL1159" s="19" t="s">
        <v>285</v>
      </c>
      <c r="BM1159" s="217" t="s">
        <v>1451</v>
      </c>
    </row>
    <row r="1160" spans="1:51" s="14" customFormat="1" ht="12">
      <c r="A1160" s="14"/>
      <c r="B1160" s="235"/>
      <c r="C1160" s="236"/>
      <c r="D1160" s="226" t="s">
        <v>168</v>
      </c>
      <c r="E1160" s="236"/>
      <c r="F1160" s="238" t="s">
        <v>1447</v>
      </c>
      <c r="G1160" s="236"/>
      <c r="H1160" s="239">
        <v>21</v>
      </c>
      <c r="I1160" s="240"/>
      <c r="J1160" s="236"/>
      <c r="K1160" s="236"/>
      <c r="L1160" s="241"/>
      <c r="M1160" s="242"/>
      <c r="N1160" s="243"/>
      <c r="O1160" s="243"/>
      <c r="P1160" s="243"/>
      <c r="Q1160" s="243"/>
      <c r="R1160" s="243"/>
      <c r="S1160" s="243"/>
      <c r="T1160" s="24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T1160" s="245" t="s">
        <v>168</v>
      </c>
      <c r="AU1160" s="245" t="s">
        <v>82</v>
      </c>
      <c r="AV1160" s="14" t="s">
        <v>82</v>
      </c>
      <c r="AW1160" s="14" t="s">
        <v>4</v>
      </c>
      <c r="AX1160" s="14" t="s">
        <v>80</v>
      </c>
      <c r="AY1160" s="245" t="s">
        <v>148</v>
      </c>
    </row>
    <row r="1161" spans="1:65" s="2" customFormat="1" ht="16.5" customHeight="1">
      <c r="A1161" s="40"/>
      <c r="B1161" s="41"/>
      <c r="C1161" s="268" t="s">
        <v>1452</v>
      </c>
      <c r="D1161" s="268" t="s">
        <v>279</v>
      </c>
      <c r="E1161" s="269" t="s">
        <v>1453</v>
      </c>
      <c r="F1161" s="270" t="s">
        <v>1454</v>
      </c>
      <c r="G1161" s="271" t="s">
        <v>166</v>
      </c>
      <c r="H1161" s="272">
        <v>10.5</v>
      </c>
      <c r="I1161" s="273"/>
      <c r="J1161" s="274">
        <f>ROUND(I1161*H1161,2)</f>
        <v>0</v>
      </c>
      <c r="K1161" s="270" t="s">
        <v>19</v>
      </c>
      <c r="L1161" s="275"/>
      <c r="M1161" s="276" t="s">
        <v>19</v>
      </c>
      <c r="N1161" s="277" t="s">
        <v>43</v>
      </c>
      <c r="O1161" s="86"/>
      <c r="P1161" s="215">
        <f>O1161*H1161</f>
        <v>0</v>
      </c>
      <c r="Q1161" s="215">
        <v>0.00152</v>
      </c>
      <c r="R1161" s="215">
        <f>Q1161*H1161</f>
        <v>0.015960000000000002</v>
      </c>
      <c r="S1161" s="215">
        <v>0</v>
      </c>
      <c r="T1161" s="216">
        <f>S1161*H1161</f>
        <v>0</v>
      </c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R1161" s="217" t="s">
        <v>414</v>
      </c>
      <c r="AT1161" s="217" t="s">
        <v>279</v>
      </c>
      <c r="AU1161" s="217" t="s">
        <v>82</v>
      </c>
      <c r="AY1161" s="19" t="s">
        <v>148</v>
      </c>
      <c r="BE1161" s="218">
        <f>IF(N1161="základní",J1161,0)</f>
        <v>0</v>
      </c>
      <c r="BF1161" s="218">
        <f>IF(N1161="snížená",J1161,0)</f>
        <v>0</v>
      </c>
      <c r="BG1161" s="218">
        <f>IF(N1161="zákl. přenesená",J1161,0)</f>
        <v>0</v>
      </c>
      <c r="BH1161" s="218">
        <f>IF(N1161="sníž. přenesená",J1161,0)</f>
        <v>0</v>
      </c>
      <c r="BI1161" s="218">
        <f>IF(N1161="nulová",J1161,0)</f>
        <v>0</v>
      </c>
      <c r="BJ1161" s="19" t="s">
        <v>80</v>
      </c>
      <c r="BK1161" s="218">
        <f>ROUND(I1161*H1161,2)</f>
        <v>0</v>
      </c>
      <c r="BL1161" s="19" t="s">
        <v>285</v>
      </c>
      <c r="BM1161" s="217" t="s">
        <v>1455</v>
      </c>
    </row>
    <row r="1162" spans="1:51" s="14" customFormat="1" ht="12">
      <c r="A1162" s="14"/>
      <c r="B1162" s="235"/>
      <c r="C1162" s="236"/>
      <c r="D1162" s="226" t="s">
        <v>168</v>
      </c>
      <c r="E1162" s="236"/>
      <c r="F1162" s="238" t="s">
        <v>1456</v>
      </c>
      <c r="G1162" s="236"/>
      <c r="H1162" s="239">
        <v>10.5</v>
      </c>
      <c r="I1162" s="240"/>
      <c r="J1162" s="236"/>
      <c r="K1162" s="236"/>
      <c r="L1162" s="241"/>
      <c r="M1162" s="242"/>
      <c r="N1162" s="243"/>
      <c r="O1162" s="243"/>
      <c r="P1162" s="243"/>
      <c r="Q1162" s="243"/>
      <c r="R1162" s="243"/>
      <c r="S1162" s="243"/>
      <c r="T1162" s="24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45" t="s">
        <v>168</v>
      </c>
      <c r="AU1162" s="245" t="s">
        <v>82</v>
      </c>
      <c r="AV1162" s="14" t="s">
        <v>82</v>
      </c>
      <c r="AW1162" s="14" t="s">
        <v>4</v>
      </c>
      <c r="AX1162" s="14" t="s">
        <v>80</v>
      </c>
      <c r="AY1162" s="245" t="s">
        <v>148</v>
      </c>
    </row>
    <row r="1163" spans="1:65" s="2" customFormat="1" ht="24.15" customHeight="1">
      <c r="A1163" s="40"/>
      <c r="B1163" s="41"/>
      <c r="C1163" s="206" t="s">
        <v>1457</v>
      </c>
      <c r="D1163" s="206" t="s">
        <v>150</v>
      </c>
      <c r="E1163" s="207" t="s">
        <v>1458</v>
      </c>
      <c r="F1163" s="208" t="s">
        <v>1459</v>
      </c>
      <c r="G1163" s="209" t="s">
        <v>346</v>
      </c>
      <c r="H1163" s="210">
        <v>6.976</v>
      </c>
      <c r="I1163" s="211"/>
      <c r="J1163" s="212">
        <f>ROUND(I1163*H1163,2)</f>
        <v>0</v>
      </c>
      <c r="K1163" s="208" t="s">
        <v>154</v>
      </c>
      <c r="L1163" s="46"/>
      <c r="M1163" s="213" t="s">
        <v>19</v>
      </c>
      <c r="N1163" s="214" t="s">
        <v>43</v>
      </c>
      <c r="O1163" s="86"/>
      <c r="P1163" s="215">
        <f>O1163*H1163</f>
        <v>0</v>
      </c>
      <c r="Q1163" s="215">
        <v>0</v>
      </c>
      <c r="R1163" s="215">
        <f>Q1163*H1163</f>
        <v>0</v>
      </c>
      <c r="S1163" s="215">
        <v>0</v>
      </c>
      <c r="T1163" s="216">
        <f>S1163*H1163</f>
        <v>0</v>
      </c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R1163" s="217" t="s">
        <v>285</v>
      </c>
      <c r="AT1163" s="217" t="s">
        <v>150</v>
      </c>
      <c r="AU1163" s="217" t="s">
        <v>82</v>
      </c>
      <c r="AY1163" s="19" t="s">
        <v>148</v>
      </c>
      <c r="BE1163" s="218">
        <f>IF(N1163="základní",J1163,0)</f>
        <v>0</v>
      </c>
      <c r="BF1163" s="218">
        <f>IF(N1163="snížená",J1163,0)</f>
        <v>0</v>
      </c>
      <c r="BG1163" s="218">
        <f>IF(N1163="zákl. přenesená",J1163,0)</f>
        <v>0</v>
      </c>
      <c r="BH1163" s="218">
        <f>IF(N1163="sníž. přenesená",J1163,0)</f>
        <v>0</v>
      </c>
      <c r="BI1163" s="218">
        <f>IF(N1163="nulová",J1163,0)</f>
        <v>0</v>
      </c>
      <c r="BJ1163" s="19" t="s">
        <v>80</v>
      </c>
      <c r="BK1163" s="218">
        <f>ROUND(I1163*H1163,2)</f>
        <v>0</v>
      </c>
      <c r="BL1163" s="19" t="s">
        <v>285</v>
      </c>
      <c r="BM1163" s="217" t="s">
        <v>1460</v>
      </c>
    </row>
    <row r="1164" spans="1:47" s="2" customFormat="1" ht="12">
      <c r="A1164" s="40"/>
      <c r="B1164" s="41"/>
      <c r="C1164" s="42"/>
      <c r="D1164" s="219" t="s">
        <v>157</v>
      </c>
      <c r="E1164" s="42"/>
      <c r="F1164" s="220" t="s">
        <v>1461</v>
      </c>
      <c r="G1164" s="42"/>
      <c r="H1164" s="42"/>
      <c r="I1164" s="221"/>
      <c r="J1164" s="42"/>
      <c r="K1164" s="42"/>
      <c r="L1164" s="46"/>
      <c r="M1164" s="222"/>
      <c r="N1164" s="223"/>
      <c r="O1164" s="86"/>
      <c r="P1164" s="86"/>
      <c r="Q1164" s="86"/>
      <c r="R1164" s="86"/>
      <c r="S1164" s="86"/>
      <c r="T1164" s="87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T1164" s="19" t="s">
        <v>157</v>
      </c>
      <c r="AU1164" s="19" t="s">
        <v>82</v>
      </c>
    </row>
    <row r="1165" spans="1:65" s="2" customFormat="1" ht="24.15" customHeight="1">
      <c r="A1165" s="40"/>
      <c r="B1165" s="41"/>
      <c r="C1165" s="206" t="s">
        <v>1462</v>
      </c>
      <c r="D1165" s="206" t="s">
        <v>150</v>
      </c>
      <c r="E1165" s="207" t="s">
        <v>1463</v>
      </c>
      <c r="F1165" s="208" t="s">
        <v>1464</v>
      </c>
      <c r="G1165" s="209" t="s">
        <v>346</v>
      </c>
      <c r="H1165" s="210">
        <v>6.976</v>
      </c>
      <c r="I1165" s="211"/>
      <c r="J1165" s="212">
        <f>ROUND(I1165*H1165,2)</f>
        <v>0</v>
      </c>
      <c r="K1165" s="208" t="s">
        <v>154</v>
      </c>
      <c r="L1165" s="46"/>
      <c r="M1165" s="213" t="s">
        <v>19</v>
      </c>
      <c r="N1165" s="214" t="s">
        <v>43</v>
      </c>
      <c r="O1165" s="86"/>
      <c r="P1165" s="215">
        <f>O1165*H1165</f>
        <v>0</v>
      </c>
      <c r="Q1165" s="215">
        <v>0</v>
      </c>
      <c r="R1165" s="215">
        <f>Q1165*H1165</f>
        <v>0</v>
      </c>
      <c r="S1165" s="215">
        <v>0</v>
      </c>
      <c r="T1165" s="216">
        <f>S1165*H1165</f>
        <v>0</v>
      </c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R1165" s="217" t="s">
        <v>285</v>
      </c>
      <c r="AT1165" s="217" t="s">
        <v>150</v>
      </c>
      <c r="AU1165" s="217" t="s">
        <v>82</v>
      </c>
      <c r="AY1165" s="19" t="s">
        <v>148</v>
      </c>
      <c r="BE1165" s="218">
        <f>IF(N1165="základní",J1165,0)</f>
        <v>0</v>
      </c>
      <c r="BF1165" s="218">
        <f>IF(N1165="snížená",J1165,0)</f>
        <v>0</v>
      </c>
      <c r="BG1165" s="218">
        <f>IF(N1165="zákl. přenesená",J1165,0)</f>
        <v>0</v>
      </c>
      <c r="BH1165" s="218">
        <f>IF(N1165="sníž. přenesená",J1165,0)</f>
        <v>0</v>
      </c>
      <c r="BI1165" s="218">
        <f>IF(N1165="nulová",J1165,0)</f>
        <v>0</v>
      </c>
      <c r="BJ1165" s="19" t="s">
        <v>80</v>
      </c>
      <c r="BK1165" s="218">
        <f>ROUND(I1165*H1165,2)</f>
        <v>0</v>
      </c>
      <c r="BL1165" s="19" t="s">
        <v>285</v>
      </c>
      <c r="BM1165" s="217" t="s">
        <v>1465</v>
      </c>
    </row>
    <row r="1166" spans="1:47" s="2" customFormat="1" ht="12">
      <c r="A1166" s="40"/>
      <c r="B1166" s="41"/>
      <c r="C1166" s="42"/>
      <c r="D1166" s="219" t="s">
        <v>157</v>
      </c>
      <c r="E1166" s="42"/>
      <c r="F1166" s="220" t="s">
        <v>1466</v>
      </c>
      <c r="G1166" s="42"/>
      <c r="H1166" s="42"/>
      <c r="I1166" s="221"/>
      <c r="J1166" s="42"/>
      <c r="K1166" s="42"/>
      <c r="L1166" s="46"/>
      <c r="M1166" s="222"/>
      <c r="N1166" s="223"/>
      <c r="O1166" s="86"/>
      <c r="P1166" s="86"/>
      <c r="Q1166" s="86"/>
      <c r="R1166" s="86"/>
      <c r="S1166" s="86"/>
      <c r="T1166" s="87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T1166" s="19" t="s">
        <v>157</v>
      </c>
      <c r="AU1166" s="19" t="s">
        <v>82</v>
      </c>
    </row>
    <row r="1167" spans="1:63" s="12" customFormat="1" ht="22.8" customHeight="1">
      <c r="A1167" s="12"/>
      <c r="B1167" s="190"/>
      <c r="C1167" s="191"/>
      <c r="D1167" s="192" t="s">
        <v>71</v>
      </c>
      <c r="E1167" s="204" t="s">
        <v>1467</v>
      </c>
      <c r="F1167" s="204" t="s">
        <v>1468</v>
      </c>
      <c r="G1167" s="191"/>
      <c r="H1167" s="191"/>
      <c r="I1167" s="194"/>
      <c r="J1167" s="205">
        <f>BK1167</f>
        <v>0</v>
      </c>
      <c r="K1167" s="191"/>
      <c r="L1167" s="196"/>
      <c r="M1167" s="197"/>
      <c r="N1167" s="198"/>
      <c r="O1167" s="198"/>
      <c r="P1167" s="199">
        <f>SUM(P1168:P1199)</f>
        <v>0</v>
      </c>
      <c r="Q1167" s="198"/>
      <c r="R1167" s="199">
        <f>SUM(R1168:R1199)</f>
        <v>0.10349</v>
      </c>
      <c r="S1167" s="198"/>
      <c r="T1167" s="200">
        <f>SUM(T1168:T1199)</f>
        <v>0.06142</v>
      </c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R1167" s="201" t="s">
        <v>82</v>
      </c>
      <c r="AT1167" s="202" t="s">
        <v>71</v>
      </c>
      <c r="AU1167" s="202" t="s">
        <v>80</v>
      </c>
      <c r="AY1167" s="201" t="s">
        <v>148</v>
      </c>
      <c r="BK1167" s="203">
        <f>SUM(BK1168:BK1199)</f>
        <v>0</v>
      </c>
    </row>
    <row r="1168" spans="1:65" s="2" customFormat="1" ht="16.5" customHeight="1">
      <c r="A1168" s="40"/>
      <c r="B1168" s="41"/>
      <c r="C1168" s="206" t="s">
        <v>1469</v>
      </c>
      <c r="D1168" s="206" t="s">
        <v>150</v>
      </c>
      <c r="E1168" s="207" t="s">
        <v>1470</v>
      </c>
      <c r="F1168" s="208" t="s">
        <v>1471</v>
      </c>
      <c r="G1168" s="209" t="s">
        <v>173</v>
      </c>
      <c r="H1168" s="210">
        <v>3</v>
      </c>
      <c r="I1168" s="211"/>
      <c r="J1168" s="212">
        <f>ROUND(I1168*H1168,2)</f>
        <v>0</v>
      </c>
      <c r="K1168" s="208" t="s">
        <v>154</v>
      </c>
      <c r="L1168" s="46"/>
      <c r="M1168" s="213" t="s">
        <v>19</v>
      </c>
      <c r="N1168" s="214" t="s">
        <v>43</v>
      </c>
      <c r="O1168" s="86"/>
      <c r="P1168" s="215">
        <f>O1168*H1168</f>
        <v>0</v>
      </c>
      <c r="Q1168" s="215">
        <v>0</v>
      </c>
      <c r="R1168" s="215">
        <f>Q1168*H1168</f>
        <v>0</v>
      </c>
      <c r="S1168" s="215">
        <v>0.0021</v>
      </c>
      <c r="T1168" s="216">
        <f>S1168*H1168</f>
        <v>0.0063</v>
      </c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R1168" s="217" t="s">
        <v>285</v>
      </c>
      <c r="AT1168" s="217" t="s">
        <v>150</v>
      </c>
      <c r="AU1168" s="217" t="s">
        <v>82</v>
      </c>
      <c r="AY1168" s="19" t="s">
        <v>148</v>
      </c>
      <c r="BE1168" s="218">
        <f>IF(N1168="základní",J1168,0)</f>
        <v>0</v>
      </c>
      <c r="BF1168" s="218">
        <f>IF(N1168="snížená",J1168,0)</f>
        <v>0</v>
      </c>
      <c r="BG1168" s="218">
        <f>IF(N1168="zákl. přenesená",J1168,0)</f>
        <v>0</v>
      </c>
      <c r="BH1168" s="218">
        <f>IF(N1168="sníž. přenesená",J1168,0)</f>
        <v>0</v>
      </c>
      <c r="BI1168" s="218">
        <f>IF(N1168="nulová",J1168,0)</f>
        <v>0</v>
      </c>
      <c r="BJ1168" s="19" t="s">
        <v>80</v>
      </c>
      <c r="BK1168" s="218">
        <f>ROUND(I1168*H1168,2)</f>
        <v>0</v>
      </c>
      <c r="BL1168" s="19" t="s">
        <v>285</v>
      </c>
      <c r="BM1168" s="217" t="s">
        <v>1472</v>
      </c>
    </row>
    <row r="1169" spans="1:47" s="2" customFormat="1" ht="12">
      <c r="A1169" s="40"/>
      <c r="B1169" s="41"/>
      <c r="C1169" s="42"/>
      <c r="D1169" s="219" t="s">
        <v>157</v>
      </c>
      <c r="E1169" s="42"/>
      <c r="F1169" s="220" t="s">
        <v>1473</v>
      </c>
      <c r="G1169" s="42"/>
      <c r="H1169" s="42"/>
      <c r="I1169" s="221"/>
      <c r="J1169" s="42"/>
      <c r="K1169" s="42"/>
      <c r="L1169" s="46"/>
      <c r="M1169" s="222"/>
      <c r="N1169" s="223"/>
      <c r="O1169" s="86"/>
      <c r="P1169" s="86"/>
      <c r="Q1169" s="86"/>
      <c r="R1169" s="86"/>
      <c r="S1169" s="86"/>
      <c r="T1169" s="87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T1169" s="19" t="s">
        <v>157</v>
      </c>
      <c r="AU1169" s="19" t="s">
        <v>82</v>
      </c>
    </row>
    <row r="1170" spans="1:51" s="14" customFormat="1" ht="12">
      <c r="A1170" s="14"/>
      <c r="B1170" s="235"/>
      <c r="C1170" s="236"/>
      <c r="D1170" s="226" t="s">
        <v>168</v>
      </c>
      <c r="E1170" s="237" t="s">
        <v>19</v>
      </c>
      <c r="F1170" s="238" t="s">
        <v>1474</v>
      </c>
      <c r="G1170" s="236"/>
      <c r="H1170" s="239">
        <v>3</v>
      </c>
      <c r="I1170" s="240"/>
      <c r="J1170" s="236"/>
      <c r="K1170" s="236"/>
      <c r="L1170" s="241"/>
      <c r="M1170" s="242"/>
      <c r="N1170" s="243"/>
      <c r="O1170" s="243"/>
      <c r="P1170" s="243"/>
      <c r="Q1170" s="243"/>
      <c r="R1170" s="243"/>
      <c r="S1170" s="243"/>
      <c r="T1170" s="24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T1170" s="245" t="s">
        <v>168</v>
      </c>
      <c r="AU1170" s="245" t="s">
        <v>82</v>
      </c>
      <c r="AV1170" s="14" t="s">
        <v>82</v>
      </c>
      <c r="AW1170" s="14" t="s">
        <v>34</v>
      </c>
      <c r="AX1170" s="14" t="s">
        <v>80</v>
      </c>
      <c r="AY1170" s="245" t="s">
        <v>148</v>
      </c>
    </row>
    <row r="1171" spans="1:65" s="2" customFormat="1" ht="16.5" customHeight="1">
      <c r="A1171" s="40"/>
      <c r="B1171" s="41"/>
      <c r="C1171" s="206" t="s">
        <v>1475</v>
      </c>
      <c r="D1171" s="206" t="s">
        <v>150</v>
      </c>
      <c r="E1171" s="207" t="s">
        <v>1476</v>
      </c>
      <c r="F1171" s="208" t="s">
        <v>1477</v>
      </c>
      <c r="G1171" s="209" t="s">
        <v>173</v>
      </c>
      <c r="H1171" s="210">
        <v>5</v>
      </c>
      <c r="I1171" s="211"/>
      <c r="J1171" s="212">
        <f>ROUND(I1171*H1171,2)</f>
        <v>0</v>
      </c>
      <c r="K1171" s="208" t="s">
        <v>154</v>
      </c>
      <c r="L1171" s="46"/>
      <c r="M1171" s="213" t="s">
        <v>19</v>
      </c>
      <c r="N1171" s="214" t="s">
        <v>43</v>
      </c>
      <c r="O1171" s="86"/>
      <c r="P1171" s="215">
        <f>O1171*H1171</f>
        <v>0</v>
      </c>
      <c r="Q1171" s="215">
        <v>0.00073</v>
      </c>
      <c r="R1171" s="215">
        <f>Q1171*H1171</f>
        <v>0.0036499999999999996</v>
      </c>
      <c r="S1171" s="215">
        <v>0</v>
      </c>
      <c r="T1171" s="216">
        <f>S1171*H1171</f>
        <v>0</v>
      </c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R1171" s="217" t="s">
        <v>285</v>
      </c>
      <c r="AT1171" s="217" t="s">
        <v>150</v>
      </c>
      <c r="AU1171" s="217" t="s">
        <v>82</v>
      </c>
      <c r="AY1171" s="19" t="s">
        <v>148</v>
      </c>
      <c r="BE1171" s="218">
        <f>IF(N1171="základní",J1171,0)</f>
        <v>0</v>
      </c>
      <c r="BF1171" s="218">
        <f>IF(N1171="snížená",J1171,0)</f>
        <v>0</v>
      </c>
      <c r="BG1171" s="218">
        <f>IF(N1171="zákl. přenesená",J1171,0)</f>
        <v>0</v>
      </c>
      <c r="BH1171" s="218">
        <f>IF(N1171="sníž. přenesená",J1171,0)</f>
        <v>0</v>
      </c>
      <c r="BI1171" s="218">
        <f>IF(N1171="nulová",J1171,0)</f>
        <v>0</v>
      </c>
      <c r="BJ1171" s="19" t="s">
        <v>80</v>
      </c>
      <c r="BK1171" s="218">
        <f>ROUND(I1171*H1171,2)</f>
        <v>0</v>
      </c>
      <c r="BL1171" s="19" t="s">
        <v>285</v>
      </c>
      <c r="BM1171" s="217" t="s">
        <v>1478</v>
      </c>
    </row>
    <row r="1172" spans="1:47" s="2" customFormat="1" ht="12">
      <c r="A1172" s="40"/>
      <c r="B1172" s="41"/>
      <c r="C1172" s="42"/>
      <c r="D1172" s="219" t="s">
        <v>157</v>
      </c>
      <c r="E1172" s="42"/>
      <c r="F1172" s="220" t="s">
        <v>1479</v>
      </c>
      <c r="G1172" s="42"/>
      <c r="H1172" s="42"/>
      <c r="I1172" s="221"/>
      <c r="J1172" s="42"/>
      <c r="K1172" s="42"/>
      <c r="L1172" s="46"/>
      <c r="M1172" s="222"/>
      <c r="N1172" s="223"/>
      <c r="O1172" s="86"/>
      <c r="P1172" s="86"/>
      <c r="Q1172" s="86"/>
      <c r="R1172" s="86"/>
      <c r="S1172" s="86"/>
      <c r="T1172" s="87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T1172" s="19" t="s">
        <v>157</v>
      </c>
      <c r="AU1172" s="19" t="s">
        <v>82</v>
      </c>
    </row>
    <row r="1173" spans="1:65" s="2" customFormat="1" ht="16.5" customHeight="1">
      <c r="A1173" s="40"/>
      <c r="B1173" s="41"/>
      <c r="C1173" s="206" t="s">
        <v>1480</v>
      </c>
      <c r="D1173" s="206" t="s">
        <v>150</v>
      </c>
      <c r="E1173" s="207" t="s">
        <v>1481</v>
      </c>
      <c r="F1173" s="208" t="s">
        <v>1482</v>
      </c>
      <c r="G1173" s="209" t="s">
        <v>173</v>
      </c>
      <c r="H1173" s="210">
        <v>30</v>
      </c>
      <c r="I1173" s="211"/>
      <c r="J1173" s="212">
        <f>ROUND(I1173*H1173,2)</f>
        <v>0</v>
      </c>
      <c r="K1173" s="208" t="s">
        <v>154</v>
      </c>
      <c r="L1173" s="46"/>
      <c r="M1173" s="213" t="s">
        <v>19</v>
      </c>
      <c r="N1173" s="214" t="s">
        <v>43</v>
      </c>
      <c r="O1173" s="86"/>
      <c r="P1173" s="215">
        <f>O1173*H1173</f>
        <v>0</v>
      </c>
      <c r="Q1173" s="215">
        <v>0.00206</v>
      </c>
      <c r="R1173" s="215">
        <f>Q1173*H1173</f>
        <v>0.06180000000000001</v>
      </c>
      <c r="S1173" s="215">
        <v>0</v>
      </c>
      <c r="T1173" s="216">
        <f>S1173*H1173</f>
        <v>0</v>
      </c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R1173" s="217" t="s">
        <v>285</v>
      </c>
      <c r="AT1173" s="217" t="s">
        <v>150</v>
      </c>
      <c r="AU1173" s="217" t="s">
        <v>82</v>
      </c>
      <c r="AY1173" s="19" t="s">
        <v>148</v>
      </c>
      <c r="BE1173" s="218">
        <f>IF(N1173="základní",J1173,0)</f>
        <v>0</v>
      </c>
      <c r="BF1173" s="218">
        <f>IF(N1173="snížená",J1173,0)</f>
        <v>0</v>
      </c>
      <c r="BG1173" s="218">
        <f>IF(N1173="zákl. přenesená",J1173,0)</f>
        <v>0</v>
      </c>
      <c r="BH1173" s="218">
        <f>IF(N1173="sníž. přenesená",J1173,0)</f>
        <v>0</v>
      </c>
      <c r="BI1173" s="218">
        <f>IF(N1173="nulová",J1173,0)</f>
        <v>0</v>
      </c>
      <c r="BJ1173" s="19" t="s">
        <v>80</v>
      </c>
      <c r="BK1173" s="218">
        <f>ROUND(I1173*H1173,2)</f>
        <v>0</v>
      </c>
      <c r="BL1173" s="19" t="s">
        <v>285</v>
      </c>
      <c r="BM1173" s="217" t="s">
        <v>1483</v>
      </c>
    </row>
    <row r="1174" spans="1:47" s="2" customFormat="1" ht="12">
      <c r="A1174" s="40"/>
      <c r="B1174" s="41"/>
      <c r="C1174" s="42"/>
      <c r="D1174" s="219" t="s">
        <v>157</v>
      </c>
      <c r="E1174" s="42"/>
      <c r="F1174" s="220" t="s">
        <v>1484</v>
      </c>
      <c r="G1174" s="42"/>
      <c r="H1174" s="42"/>
      <c r="I1174" s="221"/>
      <c r="J1174" s="42"/>
      <c r="K1174" s="42"/>
      <c r="L1174" s="46"/>
      <c r="M1174" s="222"/>
      <c r="N1174" s="223"/>
      <c r="O1174" s="86"/>
      <c r="P1174" s="86"/>
      <c r="Q1174" s="86"/>
      <c r="R1174" s="86"/>
      <c r="S1174" s="86"/>
      <c r="T1174" s="87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T1174" s="19" t="s">
        <v>157</v>
      </c>
      <c r="AU1174" s="19" t="s">
        <v>82</v>
      </c>
    </row>
    <row r="1175" spans="1:65" s="2" customFormat="1" ht="16.5" customHeight="1">
      <c r="A1175" s="40"/>
      <c r="B1175" s="41"/>
      <c r="C1175" s="206" t="s">
        <v>1485</v>
      </c>
      <c r="D1175" s="206" t="s">
        <v>150</v>
      </c>
      <c r="E1175" s="207" t="s">
        <v>1486</v>
      </c>
      <c r="F1175" s="208" t="s">
        <v>1487</v>
      </c>
      <c r="G1175" s="209" t="s">
        <v>173</v>
      </c>
      <c r="H1175" s="210">
        <v>5</v>
      </c>
      <c r="I1175" s="211"/>
      <c r="J1175" s="212">
        <f>ROUND(I1175*H1175,2)</f>
        <v>0</v>
      </c>
      <c r="K1175" s="208" t="s">
        <v>154</v>
      </c>
      <c r="L1175" s="46"/>
      <c r="M1175" s="213" t="s">
        <v>19</v>
      </c>
      <c r="N1175" s="214" t="s">
        <v>43</v>
      </c>
      <c r="O1175" s="86"/>
      <c r="P1175" s="215">
        <f>O1175*H1175</f>
        <v>0</v>
      </c>
      <c r="Q1175" s="215">
        <v>0.00041</v>
      </c>
      <c r="R1175" s="215">
        <f>Q1175*H1175</f>
        <v>0.0020499999999999997</v>
      </c>
      <c r="S1175" s="215">
        <v>0</v>
      </c>
      <c r="T1175" s="216">
        <f>S1175*H1175</f>
        <v>0</v>
      </c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R1175" s="217" t="s">
        <v>285</v>
      </c>
      <c r="AT1175" s="217" t="s">
        <v>150</v>
      </c>
      <c r="AU1175" s="217" t="s">
        <v>82</v>
      </c>
      <c r="AY1175" s="19" t="s">
        <v>148</v>
      </c>
      <c r="BE1175" s="218">
        <f>IF(N1175="základní",J1175,0)</f>
        <v>0</v>
      </c>
      <c r="BF1175" s="218">
        <f>IF(N1175="snížená",J1175,0)</f>
        <v>0</v>
      </c>
      <c r="BG1175" s="218">
        <f>IF(N1175="zákl. přenesená",J1175,0)</f>
        <v>0</v>
      </c>
      <c r="BH1175" s="218">
        <f>IF(N1175="sníž. přenesená",J1175,0)</f>
        <v>0</v>
      </c>
      <c r="BI1175" s="218">
        <f>IF(N1175="nulová",J1175,0)</f>
        <v>0</v>
      </c>
      <c r="BJ1175" s="19" t="s">
        <v>80</v>
      </c>
      <c r="BK1175" s="218">
        <f>ROUND(I1175*H1175,2)</f>
        <v>0</v>
      </c>
      <c r="BL1175" s="19" t="s">
        <v>285</v>
      </c>
      <c r="BM1175" s="217" t="s">
        <v>1488</v>
      </c>
    </row>
    <row r="1176" spans="1:47" s="2" customFormat="1" ht="12">
      <c r="A1176" s="40"/>
      <c r="B1176" s="41"/>
      <c r="C1176" s="42"/>
      <c r="D1176" s="219" t="s">
        <v>157</v>
      </c>
      <c r="E1176" s="42"/>
      <c r="F1176" s="220" t="s">
        <v>1489</v>
      </c>
      <c r="G1176" s="42"/>
      <c r="H1176" s="42"/>
      <c r="I1176" s="221"/>
      <c r="J1176" s="42"/>
      <c r="K1176" s="42"/>
      <c r="L1176" s="46"/>
      <c r="M1176" s="222"/>
      <c r="N1176" s="223"/>
      <c r="O1176" s="86"/>
      <c r="P1176" s="86"/>
      <c r="Q1176" s="86"/>
      <c r="R1176" s="86"/>
      <c r="S1176" s="86"/>
      <c r="T1176" s="87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T1176" s="19" t="s">
        <v>157</v>
      </c>
      <c r="AU1176" s="19" t="s">
        <v>82</v>
      </c>
    </row>
    <row r="1177" spans="1:65" s="2" customFormat="1" ht="16.5" customHeight="1">
      <c r="A1177" s="40"/>
      <c r="B1177" s="41"/>
      <c r="C1177" s="206" t="s">
        <v>1490</v>
      </c>
      <c r="D1177" s="206" t="s">
        <v>150</v>
      </c>
      <c r="E1177" s="207" t="s">
        <v>1491</v>
      </c>
      <c r="F1177" s="208" t="s">
        <v>1492</v>
      </c>
      <c r="G1177" s="209" t="s">
        <v>173</v>
      </c>
      <c r="H1177" s="210">
        <v>10</v>
      </c>
      <c r="I1177" s="211"/>
      <c r="J1177" s="212">
        <f>ROUND(I1177*H1177,2)</f>
        <v>0</v>
      </c>
      <c r="K1177" s="208" t="s">
        <v>154</v>
      </c>
      <c r="L1177" s="46"/>
      <c r="M1177" s="213" t="s">
        <v>19</v>
      </c>
      <c r="N1177" s="214" t="s">
        <v>43</v>
      </c>
      <c r="O1177" s="86"/>
      <c r="P1177" s="215">
        <f>O1177*H1177</f>
        <v>0</v>
      </c>
      <c r="Q1177" s="215">
        <v>0.00048</v>
      </c>
      <c r="R1177" s="215">
        <f>Q1177*H1177</f>
        <v>0.0048000000000000004</v>
      </c>
      <c r="S1177" s="215">
        <v>0</v>
      </c>
      <c r="T1177" s="216">
        <f>S1177*H1177</f>
        <v>0</v>
      </c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R1177" s="217" t="s">
        <v>285</v>
      </c>
      <c r="AT1177" s="217" t="s">
        <v>150</v>
      </c>
      <c r="AU1177" s="217" t="s">
        <v>82</v>
      </c>
      <c r="AY1177" s="19" t="s">
        <v>148</v>
      </c>
      <c r="BE1177" s="218">
        <f>IF(N1177="základní",J1177,0)</f>
        <v>0</v>
      </c>
      <c r="BF1177" s="218">
        <f>IF(N1177="snížená",J1177,0)</f>
        <v>0</v>
      </c>
      <c r="BG1177" s="218">
        <f>IF(N1177="zákl. přenesená",J1177,0)</f>
        <v>0</v>
      </c>
      <c r="BH1177" s="218">
        <f>IF(N1177="sníž. přenesená",J1177,0)</f>
        <v>0</v>
      </c>
      <c r="BI1177" s="218">
        <f>IF(N1177="nulová",J1177,0)</f>
        <v>0</v>
      </c>
      <c r="BJ1177" s="19" t="s">
        <v>80</v>
      </c>
      <c r="BK1177" s="218">
        <f>ROUND(I1177*H1177,2)</f>
        <v>0</v>
      </c>
      <c r="BL1177" s="19" t="s">
        <v>285</v>
      </c>
      <c r="BM1177" s="217" t="s">
        <v>1493</v>
      </c>
    </row>
    <row r="1178" spans="1:47" s="2" customFormat="1" ht="12">
      <c r="A1178" s="40"/>
      <c r="B1178" s="41"/>
      <c r="C1178" s="42"/>
      <c r="D1178" s="219" t="s">
        <v>157</v>
      </c>
      <c r="E1178" s="42"/>
      <c r="F1178" s="220" t="s">
        <v>1494</v>
      </c>
      <c r="G1178" s="42"/>
      <c r="H1178" s="42"/>
      <c r="I1178" s="221"/>
      <c r="J1178" s="42"/>
      <c r="K1178" s="42"/>
      <c r="L1178" s="46"/>
      <c r="M1178" s="222"/>
      <c r="N1178" s="223"/>
      <c r="O1178" s="86"/>
      <c r="P1178" s="86"/>
      <c r="Q1178" s="86"/>
      <c r="R1178" s="86"/>
      <c r="S1178" s="86"/>
      <c r="T1178" s="87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T1178" s="19" t="s">
        <v>157</v>
      </c>
      <c r="AU1178" s="19" t="s">
        <v>82</v>
      </c>
    </row>
    <row r="1179" spans="1:65" s="2" customFormat="1" ht="16.5" customHeight="1">
      <c r="A1179" s="40"/>
      <c r="B1179" s="41"/>
      <c r="C1179" s="206" t="s">
        <v>1495</v>
      </c>
      <c r="D1179" s="206" t="s">
        <v>150</v>
      </c>
      <c r="E1179" s="207" t="s">
        <v>1496</v>
      </c>
      <c r="F1179" s="208" t="s">
        <v>1497</v>
      </c>
      <c r="G1179" s="209" t="s">
        <v>173</v>
      </c>
      <c r="H1179" s="210">
        <v>5</v>
      </c>
      <c r="I1179" s="211"/>
      <c r="J1179" s="212">
        <f>ROUND(I1179*H1179,2)</f>
        <v>0</v>
      </c>
      <c r="K1179" s="208" t="s">
        <v>154</v>
      </c>
      <c r="L1179" s="46"/>
      <c r="M1179" s="213" t="s">
        <v>19</v>
      </c>
      <c r="N1179" s="214" t="s">
        <v>43</v>
      </c>
      <c r="O1179" s="86"/>
      <c r="P1179" s="215">
        <f>O1179*H1179</f>
        <v>0</v>
      </c>
      <c r="Q1179" s="215">
        <v>0.00038</v>
      </c>
      <c r="R1179" s="215">
        <f>Q1179*H1179</f>
        <v>0.0019000000000000002</v>
      </c>
      <c r="S1179" s="215">
        <v>0</v>
      </c>
      <c r="T1179" s="216">
        <f>S1179*H1179</f>
        <v>0</v>
      </c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R1179" s="217" t="s">
        <v>285</v>
      </c>
      <c r="AT1179" s="217" t="s">
        <v>150</v>
      </c>
      <c r="AU1179" s="217" t="s">
        <v>82</v>
      </c>
      <c r="AY1179" s="19" t="s">
        <v>148</v>
      </c>
      <c r="BE1179" s="218">
        <f>IF(N1179="základní",J1179,0)</f>
        <v>0</v>
      </c>
      <c r="BF1179" s="218">
        <f>IF(N1179="snížená",J1179,0)</f>
        <v>0</v>
      </c>
      <c r="BG1179" s="218">
        <f>IF(N1179="zákl. přenesená",J1179,0)</f>
        <v>0</v>
      </c>
      <c r="BH1179" s="218">
        <f>IF(N1179="sníž. přenesená",J1179,0)</f>
        <v>0</v>
      </c>
      <c r="BI1179" s="218">
        <f>IF(N1179="nulová",J1179,0)</f>
        <v>0</v>
      </c>
      <c r="BJ1179" s="19" t="s">
        <v>80</v>
      </c>
      <c r="BK1179" s="218">
        <f>ROUND(I1179*H1179,2)</f>
        <v>0</v>
      </c>
      <c r="BL1179" s="19" t="s">
        <v>285</v>
      </c>
      <c r="BM1179" s="217" t="s">
        <v>1498</v>
      </c>
    </row>
    <row r="1180" spans="1:47" s="2" customFormat="1" ht="12">
      <c r="A1180" s="40"/>
      <c r="B1180" s="41"/>
      <c r="C1180" s="42"/>
      <c r="D1180" s="219" t="s">
        <v>157</v>
      </c>
      <c r="E1180" s="42"/>
      <c r="F1180" s="220" t="s">
        <v>1499</v>
      </c>
      <c r="G1180" s="42"/>
      <c r="H1180" s="42"/>
      <c r="I1180" s="221"/>
      <c r="J1180" s="42"/>
      <c r="K1180" s="42"/>
      <c r="L1180" s="46"/>
      <c r="M1180" s="222"/>
      <c r="N1180" s="223"/>
      <c r="O1180" s="86"/>
      <c r="P1180" s="86"/>
      <c r="Q1180" s="86"/>
      <c r="R1180" s="86"/>
      <c r="S1180" s="86"/>
      <c r="T1180" s="87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T1180" s="19" t="s">
        <v>157</v>
      </c>
      <c r="AU1180" s="19" t="s">
        <v>82</v>
      </c>
    </row>
    <row r="1181" spans="1:65" s="2" customFormat="1" ht="16.5" customHeight="1">
      <c r="A1181" s="40"/>
      <c r="B1181" s="41"/>
      <c r="C1181" s="206" t="s">
        <v>1500</v>
      </c>
      <c r="D1181" s="206" t="s">
        <v>150</v>
      </c>
      <c r="E1181" s="207" t="s">
        <v>1501</v>
      </c>
      <c r="F1181" s="208" t="s">
        <v>1502</v>
      </c>
      <c r="G1181" s="209" t="s">
        <v>153</v>
      </c>
      <c r="H1181" s="210">
        <v>2</v>
      </c>
      <c r="I1181" s="211"/>
      <c r="J1181" s="212">
        <f>ROUND(I1181*H1181,2)</f>
        <v>0</v>
      </c>
      <c r="K1181" s="208" t="s">
        <v>154</v>
      </c>
      <c r="L1181" s="46"/>
      <c r="M1181" s="213" t="s">
        <v>19</v>
      </c>
      <c r="N1181" s="214" t="s">
        <v>43</v>
      </c>
      <c r="O1181" s="86"/>
      <c r="P1181" s="215">
        <f>O1181*H1181</f>
        <v>0</v>
      </c>
      <c r="Q1181" s="215">
        <v>0</v>
      </c>
      <c r="R1181" s="215">
        <f>Q1181*H1181</f>
        <v>0</v>
      </c>
      <c r="S1181" s="215">
        <v>0.02756</v>
      </c>
      <c r="T1181" s="216">
        <f>S1181*H1181</f>
        <v>0.05512</v>
      </c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R1181" s="217" t="s">
        <v>155</v>
      </c>
      <c r="AT1181" s="217" t="s">
        <v>150</v>
      </c>
      <c r="AU1181" s="217" t="s">
        <v>82</v>
      </c>
      <c r="AY1181" s="19" t="s">
        <v>148</v>
      </c>
      <c r="BE1181" s="218">
        <f>IF(N1181="základní",J1181,0)</f>
        <v>0</v>
      </c>
      <c r="BF1181" s="218">
        <f>IF(N1181="snížená",J1181,0)</f>
        <v>0</v>
      </c>
      <c r="BG1181" s="218">
        <f>IF(N1181="zákl. přenesená",J1181,0)</f>
        <v>0</v>
      </c>
      <c r="BH1181" s="218">
        <f>IF(N1181="sníž. přenesená",J1181,0)</f>
        <v>0</v>
      </c>
      <c r="BI1181" s="218">
        <f>IF(N1181="nulová",J1181,0)</f>
        <v>0</v>
      </c>
      <c r="BJ1181" s="19" t="s">
        <v>80</v>
      </c>
      <c r="BK1181" s="218">
        <f>ROUND(I1181*H1181,2)</f>
        <v>0</v>
      </c>
      <c r="BL1181" s="19" t="s">
        <v>155</v>
      </c>
      <c r="BM1181" s="217" t="s">
        <v>1503</v>
      </c>
    </row>
    <row r="1182" spans="1:47" s="2" customFormat="1" ht="12">
      <c r="A1182" s="40"/>
      <c r="B1182" s="41"/>
      <c r="C1182" s="42"/>
      <c r="D1182" s="219" t="s">
        <v>157</v>
      </c>
      <c r="E1182" s="42"/>
      <c r="F1182" s="220" t="s">
        <v>1504</v>
      </c>
      <c r="G1182" s="42"/>
      <c r="H1182" s="42"/>
      <c r="I1182" s="221"/>
      <c r="J1182" s="42"/>
      <c r="K1182" s="42"/>
      <c r="L1182" s="46"/>
      <c r="M1182" s="222"/>
      <c r="N1182" s="223"/>
      <c r="O1182" s="86"/>
      <c r="P1182" s="86"/>
      <c r="Q1182" s="86"/>
      <c r="R1182" s="86"/>
      <c r="S1182" s="86"/>
      <c r="T1182" s="87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T1182" s="19" t="s">
        <v>157</v>
      </c>
      <c r="AU1182" s="19" t="s">
        <v>82</v>
      </c>
    </row>
    <row r="1183" spans="1:65" s="2" customFormat="1" ht="16.5" customHeight="1">
      <c r="A1183" s="40"/>
      <c r="B1183" s="41"/>
      <c r="C1183" s="206" t="s">
        <v>1505</v>
      </c>
      <c r="D1183" s="206" t="s">
        <v>150</v>
      </c>
      <c r="E1183" s="207" t="s">
        <v>1506</v>
      </c>
      <c r="F1183" s="208" t="s">
        <v>1507</v>
      </c>
      <c r="G1183" s="209" t="s">
        <v>153</v>
      </c>
      <c r="H1183" s="210">
        <v>15</v>
      </c>
      <c r="I1183" s="211"/>
      <c r="J1183" s="212">
        <f>ROUND(I1183*H1183,2)</f>
        <v>0</v>
      </c>
      <c r="K1183" s="208" t="s">
        <v>154</v>
      </c>
      <c r="L1183" s="46"/>
      <c r="M1183" s="213" t="s">
        <v>19</v>
      </c>
      <c r="N1183" s="214" t="s">
        <v>43</v>
      </c>
      <c r="O1183" s="86"/>
      <c r="P1183" s="215">
        <f>O1183*H1183</f>
        <v>0</v>
      </c>
      <c r="Q1183" s="215">
        <v>0.0015</v>
      </c>
      <c r="R1183" s="215">
        <f>Q1183*H1183</f>
        <v>0.0225</v>
      </c>
      <c r="S1183" s="215">
        <v>0</v>
      </c>
      <c r="T1183" s="216">
        <f>S1183*H1183</f>
        <v>0</v>
      </c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R1183" s="217" t="s">
        <v>285</v>
      </c>
      <c r="AT1183" s="217" t="s">
        <v>150</v>
      </c>
      <c r="AU1183" s="217" t="s">
        <v>82</v>
      </c>
      <c r="AY1183" s="19" t="s">
        <v>148</v>
      </c>
      <c r="BE1183" s="218">
        <f>IF(N1183="základní",J1183,0)</f>
        <v>0</v>
      </c>
      <c r="BF1183" s="218">
        <f>IF(N1183="snížená",J1183,0)</f>
        <v>0</v>
      </c>
      <c r="BG1183" s="218">
        <f>IF(N1183="zákl. přenesená",J1183,0)</f>
        <v>0</v>
      </c>
      <c r="BH1183" s="218">
        <f>IF(N1183="sníž. přenesená",J1183,0)</f>
        <v>0</v>
      </c>
      <c r="BI1183" s="218">
        <f>IF(N1183="nulová",J1183,0)</f>
        <v>0</v>
      </c>
      <c r="BJ1183" s="19" t="s">
        <v>80</v>
      </c>
      <c r="BK1183" s="218">
        <f>ROUND(I1183*H1183,2)</f>
        <v>0</v>
      </c>
      <c r="BL1183" s="19" t="s">
        <v>285</v>
      </c>
      <c r="BM1183" s="217" t="s">
        <v>1508</v>
      </c>
    </row>
    <row r="1184" spans="1:47" s="2" customFormat="1" ht="12">
      <c r="A1184" s="40"/>
      <c r="B1184" s="41"/>
      <c r="C1184" s="42"/>
      <c r="D1184" s="219" t="s">
        <v>157</v>
      </c>
      <c r="E1184" s="42"/>
      <c r="F1184" s="220" t="s">
        <v>1509</v>
      </c>
      <c r="G1184" s="42"/>
      <c r="H1184" s="42"/>
      <c r="I1184" s="221"/>
      <c r="J1184" s="42"/>
      <c r="K1184" s="42"/>
      <c r="L1184" s="46"/>
      <c r="M1184" s="222"/>
      <c r="N1184" s="223"/>
      <c r="O1184" s="86"/>
      <c r="P1184" s="86"/>
      <c r="Q1184" s="86"/>
      <c r="R1184" s="86"/>
      <c r="S1184" s="86"/>
      <c r="T1184" s="87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T1184" s="19" t="s">
        <v>157</v>
      </c>
      <c r="AU1184" s="19" t="s">
        <v>82</v>
      </c>
    </row>
    <row r="1185" spans="1:65" s="2" customFormat="1" ht="16.5" customHeight="1">
      <c r="A1185" s="40"/>
      <c r="B1185" s="41"/>
      <c r="C1185" s="206" t="s">
        <v>1510</v>
      </c>
      <c r="D1185" s="206" t="s">
        <v>150</v>
      </c>
      <c r="E1185" s="207" t="s">
        <v>1511</v>
      </c>
      <c r="F1185" s="208" t="s">
        <v>1512</v>
      </c>
      <c r="G1185" s="209" t="s">
        <v>153</v>
      </c>
      <c r="H1185" s="210">
        <v>4</v>
      </c>
      <c r="I1185" s="211"/>
      <c r="J1185" s="212">
        <f>ROUND(I1185*H1185,2)</f>
        <v>0</v>
      </c>
      <c r="K1185" s="208" t="s">
        <v>154</v>
      </c>
      <c r="L1185" s="46"/>
      <c r="M1185" s="213" t="s">
        <v>19</v>
      </c>
      <c r="N1185" s="214" t="s">
        <v>43</v>
      </c>
      <c r="O1185" s="86"/>
      <c r="P1185" s="215">
        <f>O1185*H1185</f>
        <v>0</v>
      </c>
      <c r="Q1185" s="215">
        <v>0.00029</v>
      </c>
      <c r="R1185" s="215">
        <f>Q1185*H1185</f>
        <v>0.00116</v>
      </c>
      <c r="S1185" s="215">
        <v>0</v>
      </c>
      <c r="T1185" s="216">
        <f>S1185*H1185</f>
        <v>0</v>
      </c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R1185" s="217" t="s">
        <v>285</v>
      </c>
      <c r="AT1185" s="217" t="s">
        <v>150</v>
      </c>
      <c r="AU1185" s="217" t="s">
        <v>82</v>
      </c>
      <c r="AY1185" s="19" t="s">
        <v>148</v>
      </c>
      <c r="BE1185" s="218">
        <f>IF(N1185="základní",J1185,0)</f>
        <v>0</v>
      </c>
      <c r="BF1185" s="218">
        <f>IF(N1185="snížená",J1185,0)</f>
        <v>0</v>
      </c>
      <c r="BG1185" s="218">
        <f>IF(N1185="zákl. přenesená",J1185,0)</f>
        <v>0</v>
      </c>
      <c r="BH1185" s="218">
        <f>IF(N1185="sníž. přenesená",J1185,0)</f>
        <v>0</v>
      </c>
      <c r="BI1185" s="218">
        <f>IF(N1185="nulová",J1185,0)</f>
        <v>0</v>
      </c>
      <c r="BJ1185" s="19" t="s">
        <v>80</v>
      </c>
      <c r="BK1185" s="218">
        <f>ROUND(I1185*H1185,2)</f>
        <v>0</v>
      </c>
      <c r="BL1185" s="19" t="s">
        <v>285</v>
      </c>
      <c r="BM1185" s="217" t="s">
        <v>1513</v>
      </c>
    </row>
    <row r="1186" spans="1:47" s="2" customFormat="1" ht="12">
      <c r="A1186" s="40"/>
      <c r="B1186" s="41"/>
      <c r="C1186" s="42"/>
      <c r="D1186" s="219" t="s">
        <v>157</v>
      </c>
      <c r="E1186" s="42"/>
      <c r="F1186" s="220" t="s">
        <v>1514</v>
      </c>
      <c r="G1186" s="42"/>
      <c r="H1186" s="42"/>
      <c r="I1186" s="221"/>
      <c r="J1186" s="42"/>
      <c r="K1186" s="42"/>
      <c r="L1186" s="46"/>
      <c r="M1186" s="222"/>
      <c r="N1186" s="223"/>
      <c r="O1186" s="86"/>
      <c r="P1186" s="86"/>
      <c r="Q1186" s="86"/>
      <c r="R1186" s="86"/>
      <c r="S1186" s="86"/>
      <c r="T1186" s="87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T1186" s="19" t="s">
        <v>157</v>
      </c>
      <c r="AU1186" s="19" t="s">
        <v>82</v>
      </c>
    </row>
    <row r="1187" spans="1:65" s="2" customFormat="1" ht="21.75" customHeight="1">
      <c r="A1187" s="40"/>
      <c r="B1187" s="41"/>
      <c r="C1187" s="206" t="s">
        <v>1515</v>
      </c>
      <c r="D1187" s="206" t="s">
        <v>150</v>
      </c>
      <c r="E1187" s="207" t="s">
        <v>1516</v>
      </c>
      <c r="F1187" s="208" t="s">
        <v>1517</v>
      </c>
      <c r="G1187" s="209" t="s">
        <v>153</v>
      </c>
      <c r="H1187" s="210">
        <v>2</v>
      </c>
      <c r="I1187" s="211"/>
      <c r="J1187" s="212">
        <f>ROUND(I1187*H1187,2)</f>
        <v>0</v>
      </c>
      <c r="K1187" s="208" t="s">
        <v>154</v>
      </c>
      <c r="L1187" s="46"/>
      <c r="M1187" s="213" t="s">
        <v>19</v>
      </c>
      <c r="N1187" s="214" t="s">
        <v>43</v>
      </c>
      <c r="O1187" s="86"/>
      <c r="P1187" s="215">
        <f>O1187*H1187</f>
        <v>0</v>
      </c>
      <c r="Q1187" s="215">
        <v>2E-05</v>
      </c>
      <c r="R1187" s="215">
        <f>Q1187*H1187</f>
        <v>4E-05</v>
      </c>
      <c r="S1187" s="215">
        <v>0</v>
      </c>
      <c r="T1187" s="216">
        <f>S1187*H1187</f>
        <v>0</v>
      </c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R1187" s="217" t="s">
        <v>285</v>
      </c>
      <c r="AT1187" s="217" t="s">
        <v>150</v>
      </c>
      <c r="AU1187" s="217" t="s">
        <v>82</v>
      </c>
      <c r="AY1187" s="19" t="s">
        <v>148</v>
      </c>
      <c r="BE1187" s="218">
        <f>IF(N1187="základní",J1187,0)</f>
        <v>0</v>
      </c>
      <c r="BF1187" s="218">
        <f>IF(N1187="snížená",J1187,0)</f>
        <v>0</v>
      </c>
      <c r="BG1187" s="218">
        <f>IF(N1187="zákl. přenesená",J1187,0)</f>
        <v>0</v>
      </c>
      <c r="BH1187" s="218">
        <f>IF(N1187="sníž. přenesená",J1187,0)</f>
        <v>0</v>
      </c>
      <c r="BI1187" s="218">
        <f>IF(N1187="nulová",J1187,0)</f>
        <v>0</v>
      </c>
      <c r="BJ1187" s="19" t="s">
        <v>80</v>
      </c>
      <c r="BK1187" s="218">
        <f>ROUND(I1187*H1187,2)</f>
        <v>0</v>
      </c>
      <c r="BL1187" s="19" t="s">
        <v>285</v>
      </c>
      <c r="BM1187" s="217" t="s">
        <v>1518</v>
      </c>
    </row>
    <row r="1188" spans="1:47" s="2" customFormat="1" ht="12">
      <c r="A1188" s="40"/>
      <c r="B1188" s="41"/>
      <c r="C1188" s="42"/>
      <c r="D1188" s="219" t="s">
        <v>157</v>
      </c>
      <c r="E1188" s="42"/>
      <c r="F1188" s="220" t="s">
        <v>1519</v>
      </c>
      <c r="G1188" s="42"/>
      <c r="H1188" s="42"/>
      <c r="I1188" s="221"/>
      <c r="J1188" s="42"/>
      <c r="K1188" s="42"/>
      <c r="L1188" s="46"/>
      <c r="M1188" s="222"/>
      <c r="N1188" s="223"/>
      <c r="O1188" s="86"/>
      <c r="P1188" s="86"/>
      <c r="Q1188" s="86"/>
      <c r="R1188" s="86"/>
      <c r="S1188" s="86"/>
      <c r="T1188" s="87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T1188" s="19" t="s">
        <v>157</v>
      </c>
      <c r="AU1188" s="19" t="s">
        <v>82</v>
      </c>
    </row>
    <row r="1189" spans="1:65" s="2" customFormat="1" ht="16.5" customHeight="1">
      <c r="A1189" s="40"/>
      <c r="B1189" s="41"/>
      <c r="C1189" s="268" t="s">
        <v>1520</v>
      </c>
      <c r="D1189" s="268" t="s">
        <v>279</v>
      </c>
      <c r="E1189" s="269" t="s">
        <v>1521</v>
      </c>
      <c r="F1189" s="270" t="s">
        <v>1522</v>
      </c>
      <c r="G1189" s="271" t="s">
        <v>153</v>
      </c>
      <c r="H1189" s="272">
        <v>2</v>
      </c>
      <c r="I1189" s="273"/>
      <c r="J1189" s="274">
        <f>ROUND(I1189*H1189,2)</f>
        <v>0</v>
      </c>
      <c r="K1189" s="270" t="s">
        <v>19</v>
      </c>
      <c r="L1189" s="275"/>
      <c r="M1189" s="276" t="s">
        <v>19</v>
      </c>
      <c r="N1189" s="277" t="s">
        <v>43</v>
      </c>
      <c r="O1189" s="86"/>
      <c r="P1189" s="215">
        <f>O1189*H1189</f>
        <v>0</v>
      </c>
      <c r="Q1189" s="215">
        <v>0.00048</v>
      </c>
      <c r="R1189" s="215">
        <f>Q1189*H1189</f>
        <v>0.00096</v>
      </c>
      <c r="S1189" s="215">
        <v>0</v>
      </c>
      <c r="T1189" s="216">
        <f>S1189*H1189</f>
        <v>0</v>
      </c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R1189" s="217" t="s">
        <v>414</v>
      </c>
      <c r="AT1189" s="217" t="s">
        <v>279</v>
      </c>
      <c r="AU1189" s="217" t="s">
        <v>82</v>
      </c>
      <c r="AY1189" s="19" t="s">
        <v>148</v>
      </c>
      <c r="BE1189" s="218">
        <f>IF(N1189="základní",J1189,0)</f>
        <v>0</v>
      </c>
      <c r="BF1189" s="218">
        <f>IF(N1189="snížená",J1189,0)</f>
        <v>0</v>
      </c>
      <c r="BG1189" s="218">
        <f>IF(N1189="zákl. přenesená",J1189,0)</f>
        <v>0</v>
      </c>
      <c r="BH1189" s="218">
        <f>IF(N1189="sníž. přenesená",J1189,0)</f>
        <v>0</v>
      </c>
      <c r="BI1189" s="218">
        <f>IF(N1189="nulová",J1189,0)</f>
        <v>0</v>
      </c>
      <c r="BJ1189" s="19" t="s">
        <v>80</v>
      </c>
      <c r="BK1189" s="218">
        <f>ROUND(I1189*H1189,2)</f>
        <v>0</v>
      </c>
      <c r="BL1189" s="19" t="s">
        <v>285</v>
      </c>
      <c r="BM1189" s="217" t="s">
        <v>1523</v>
      </c>
    </row>
    <row r="1190" spans="1:51" s="14" customFormat="1" ht="12">
      <c r="A1190" s="14"/>
      <c r="B1190" s="235"/>
      <c r="C1190" s="236"/>
      <c r="D1190" s="226" t="s">
        <v>168</v>
      </c>
      <c r="E1190" s="237" t="s">
        <v>19</v>
      </c>
      <c r="F1190" s="238" t="s">
        <v>1524</v>
      </c>
      <c r="G1190" s="236"/>
      <c r="H1190" s="239">
        <v>1</v>
      </c>
      <c r="I1190" s="240"/>
      <c r="J1190" s="236"/>
      <c r="K1190" s="236"/>
      <c r="L1190" s="241"/>
      <c r="M1190" s="242"/>
      <c r="N1190" s="243"/>
      <c r="O1190" s="243"/>
      <c r="P1190" s="243"/>
      <c r="Q1190" s="243"/>
      <c r="R1190" s="243"/>
      <c r="S1190" s="243"/>
      <c r="T1190" s="24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45" t="s">
        <v>168</v>
      </c>
      <c r="AU1190" s="245" t="s">
        <v>82</v>
      </c>
      <c r="AV1190" s="14" t="s">
        <v>82</v>
      </c>
      <c r="AW1190" s="14" t="s">
        <v>34</v>
      </c>
      <c r="AX1190" s="14" t="s">
        <v>72</v>
      </c>
      <c r="AY1190" s="245" t="s">
        <v>148</v>
      </c>
    </row>
    <row r="1191" spans="1:51" s="14" customFormat="1" ht="12">
      <c r="A1191" s="14"/>
      <c r="B1191" s="235"/>
      <c r="C1191" s="236"/>
      <c r="D1191" s="226" t="s">
        <v>168</v>
      </c>
      <c r="E1191" s="237" t="s">
        <v>19</v>
      </c>
      <c r="F1191" s="238" t="s">
        <v>1525</v>
      </c>
      <c r="G1191" s="236"/>
      <c r="H1191" s="239">
        <v>1</v>
      </c>
      <c r="I1191" s="240"/>
      <c r="J1191" s="236"/>
      <c r="K1191" s="236"/>
      <c r="L1191" s="241"/>
      <c r="M1191" s="242"/>
      <c r="N1191" s="243"/>
      <c r="O1191" s="243"/>
      <c r="P1191" s="243"/>
      <c r="Q1191" s="243"/>
      <c r="R1191" s="243"/>
      <c r="S1191" s="243"/>
      <c r="T1191" s="24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T1191" s="245" t="s">
        <v>168</v>
      </c>
      <c r="AU1191" s="245" t="s">
        <v>82</v>
      </c>
      <c r="AV1191" s="14" t="s">
        <v>82</v>
      </c>
      <c r="AW1191" s="14" t="s">
        <v>34</v>
      </c>
      <c r="AX1191" s="14" t="s">
        <v>72</v>
      </c>
      <c r="AY1191" s="245" t="s">
        <v>148</v>
      </c>
    </row>
    <row r="1192" spans="1:51" s="15" customFormat="1" ht="12">
      <c r="A1192" s="15"/>
      <c r="B1192" s="246"/>
      <c r="C1192" s="247"/>
      <c r="D1192" s="226" t="s">
        <v>168</v>
      </c>
      <c r="E1192" s="248" t="s">
        <v>19</v>
      </c>
      <c r="F1192" s="249" t="s">
        <v>178</v>
      </c>
      <c r="G1192" s="247"/>
      <c r="H1192" s="250">
        <v>2</v>
      </c>
      <c r="I1192" s="251"/>
      <c r="J1192" s="247"/>
      <c r="K1192" s="247"/>
      <c r="L1192" s="252"/>
      <c r="M1192" s="253"/>
      <c r="N1192" s="254"/>
      <c r="O1192" s="254"/>
      <c r="P1192" s="254"/>
      <c r="Q1192" s="254"/>
      <c r="R1192" s="254"/>
      <c r="S1192" s="254"/>
      <c r="T1192" s="255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T1192" s="256" t="s">
        <v>168</v>
      </c>
      <c r="AU1192" s="256" t="s">
        <v>82</v>
      </c>
      <c r="AV1192" s="15" t="s">
        <v>155</v>
      </c>
      <c r="AW1192" s="15" t="s">
        <v>34</v>
      </c>
      <c r="AX1192" s="15" t="s">
        <v>80</v>
      </c>
      <c r="AY1192" s="256" t="s">
        <v>148</v>
      </c>
    </row>
    <row r="1193" spans="1:65" s="2" customFormat="1" ht="16.5" customHeight="1">
      <c r="A1193" s="40"/>
      <c r="B1193" s="41"/>
      <c r="C1193" s="268" t="s">
        <v>1526</v>
      </c>
      <c r="D1193" s="268" t="s">
        <v>279</v>
      </c>
      <c r="E1193" s="269" t="s">
        <v>1527</v>
      </c>
      <c r="F1193" s="270" t="s">
        <v>1528</v>
      </c>
      <c r="G1193" s="271" t="s">
        <v>153</v>
      </c>
      <c r="H1193" s="272">
        <v>1</v>
      </c>
      <c r="I1193" s="273"/>
      <c r="J1193" s="274">
        <f>ROUND(I1193*H1193,2)</f>
        <v>0</v>
      </c>
      <c r="K1193" s="270" t="s">
        <v>154</v>
      </c>
      <c r="L1193" s="275"/>
      <c r="M1193" s="276" t="s">
        <v>19</v>
      </c>
      <c r="N1193" s="277" t="s">
        <v>43</v>
      </c>
      <c r="O1193" s="86"/>
      <c r="P1193" s="215">
        <f>O1193*H1193</f>
        <v>0</v>
      </c>
      <c r="Q1193" s="215">
        <v>0.00014</v>
      </c>
      <c r="R1193" s="215">
        <f>Q1193*H1193</f>
        <v>0.00014</v>
      </c>
      <c r="S1193" s="215">
        <v>0</v>
      </c>
      <c r="T1193" s="216">
        <f>S1193*H1193</f>
        <v>0</v>
      </c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R1193" s="217" t="s">
        <v>414</v>
      </c>
      <c r="AT1193" s="217" t="s">
        <v>279</v>
      </c>
      <c r="AU1193" s="217" t="s">
        <v>82</v>
      </c>
      <c r="AY1193" s="19" t="s">
        <v>148</v>
      </c>
      <c r="BE1193" s="218">
        <f>IF(N1193="základní",J1193,0)</f>
        <v>0</v>
      </c>
      <c r="BF1193" s="218">
        <f>IF(N1193="snížená",J1193,0)</f>
        <v>0</v>
      </c>
      <c r="BG1193" s="218">
        <f>IF(N1193="zákl. přenesená",J1193,0)</f>
        <v>0</v>
      </c>
      <c r="BH1193" s="218">
        <f>IF(N1193="sníž. přenesená",J1193,0)</f>
        <v>0</v>
      </c>
      <c r="BI1193" s="218">
        <f>IF(N1193="nulová",J1193,0)</f>
        <v>0</v>
      </c>
      <c r="BJ1193" s="19" t="s">
        <v>80</v>
      </c>
      <c r="BK1193" s="218">
        <f>ROUND(I1193*H1193,2)</f>
        <v>0</v>
      </c>
      <c r="BL1193" s="19" t="s">
        <v>285</v>
      </c>
      <c r="BM1193" s="217" t="s">
        <v>1529</v>
      </c>
    </row>
    <row r="1194" spans="1:65" s="2" customFormat="1" ht="16.5" customHeight="1">
      <c r="A1194" s="40"/>
      <c r="B1194" s="41"/>
      <c r="C1194" s="268" t="s">
        <v>1530</v>
      </c>
      <c r="D1194" s="268" t="s">
        <v>279</v>
      </c>
      <c r="E1194" s="269" t="s">
        <v>1531</v>
      </c>
      <c r="F1194" s="270" t="s">
        <v>1532</v>
      </c>
      <c r="G1194" s="271" t="s">
        <v>153</v>
      </c>
      <c r="H1194" s="272">
        <v>5</v>
      </c>
      <c r="I1194" s="273"/>
      <c r="J1194" s="274">
        <f>ROUND(I1194*H1194,2)</f>
        <v>0</v>
      </c>
      <c r="K1194" s="270" t="s">
        <v>154</v>
      </c>
      <c r="L1194" s="275"/>
      <c r="M1194" s="276" t="s">
        <v>19</v>
      </c>
      <c r="N1194" s="277" t="s">
        <v>43</v>
      </c>
      <c r="O1194" s="86"/>
      <c r="P1194" s="215">
        <f>O1194*H1194</f>
        <v>0</v>
      </c>
      <c r="Q1194" s="215">
        <v>0.00033</v>
      </c>
      <c r="R1194" s="215">
        <f>Q1194*H1194</f>
        <v>0.00165</v>
      </c>
      <c r="S1194" s="215">
        <v>0</v>
      </c>
      <c r="T1194" s="216">
        <f>S1194*H1194</f>
        <v>0</v>
      </c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R1194" s="217" t="s">
        <v>414</v>
      </c>
      <c r="AT1194" s="217" t="s">
        <v>279</v>
      </c>
      <c r="AU1194" s="217" t="s">
        <v>82</v>
      </c>
      <c r="AY1194" s="19" t="s">
        <v>148</v>
      </c>
      <c r="BE1194" s="218">
        <f>IF(N1194="základní",J1194,0)</f>
        <v>0</v>
      </c>
      <c r="BF1194" s="218">
        <f>IF(N1194="snížená",J1194,0)</f>
        <v>0</v>
      </c>
      <c r="BG1194" s="218">
        <f>IF(N1194="zákl. přenesená",J1194,0)</f>
        <v>0</v>
      </c>
      <c r="BH1194" s="218">
        <f>IF(N1194="sníž. přenesená",J1194,0)</f>
        <v>0</v>
      </c>
      <c r="BI1194" s="218">
        <f>IF(N1194="nulová",J1194,0)</f>
        <v>0</v>
      </c>
      <c r="BJ1194" s="19" t="s">
        <v>80</v>
      </c>
      <c r="BK1194" s="218">
        <f>ROUND(I1194*H1194,2)</f>
        <v>0</v>
      </c>
      <c r="BL1194" s="19" t="s">
        <v>285</v>
      </c>
      <c r="BM1194" s="217" t="s">
        <v>1533</v>
      </c>
    </row>
    <row r="1195" spans="1:65" s="2" customFormat="1" ht="16.5" customHeight="1">
      <c r="A1195" s="40"/>
      <c r="B1195" s="41"/>
      <c r="C1195" s="206" t="s">
        <v>1534</v>
      </c>
      <c r="D1195" s="206" t="s">
        <v>150</v>
      </c>
      <c r="E1195" s="207" t="s">
        <v>1535</v>
      </c>
      <c r="F1195" s="208" t="s">
        <v>1536</v>
      </c>
      <c r="G1195" s="209" t="s">
        <v>153</v>
      </c>
      <c r="H1195" s="210">
        <v>4</v>
      </c>
      <c r="I1195" s="211"/>
      <c r="J1195" s="212">
        <f>ROUND(I1195*H1195,2)</f>
        <v>0</v>
      </c>
      <c r="K1195" s="208" t="s">
        <v>19</v>
      </c>
      <c r="L1195" s="46"/>
      <c r="M1195" s="213" t="s">
        <v>19</v>
      </c>
      <c r="N1195" s="214" t="s">
        <v>43</v>
      </c>
      <c r="O1195" s="86"/>
      <c r="P1195" s="215">
        <f>O1195*H1195</f>
        <v>0</v>
      </c>
      <c r="Q1195" s="215">
        <v>0.00071</v>
      </c>
      <c r="R1195" s="215">
        <f>Q1195*H1195</f>
        <v>0.00284</v>
      </c>
      <c r="S1195" s="215">
        <v>0</v>
      </c>
      <c r="T1195" s="216">
        <f>S1195*H1195</f>
        <v>0</v>
      </c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R1195" s="217" t="s">
        <v>285</v>
      </c>
      <c r="AT1195" s="217" t="s">
        <v>150</v>
      </c>
      <c r="AU1195" s="217" t="s">
        <v>82</v>
      </c>
      <c r="AY1195" s="19" t="s">
        <v>148</v>
      </c>
      <c r="BE1195" s="218">
        <f>IF(N1195="základní",J1195,0)</f>
        <v>0</v>
      </c>
      <c r="BF1195" s="218">
        <f>IF(N1195="snížená",J1195,0)</f>
        <v>0</v>
      </c>
      <c r="BG1195" s="218">
        <f>IF(N1195="zákl. přenesená",J1195,0)</f>
        <v>0</v>
      </c>
      <c r="BH1195" s="218">
        <f>IF(N1195="sníž. přenesená",J1195,0)</f>
        <v>0</v>
      </c>
      <c r="BI1195" s="218">
        <f>IF(N1195="nulová",J1195,0)</f>
        <v>0</v>
      </c>
      <c r="BJ1195" s="19" t="s">
        <v>80</v>
      </c>
      <c r="BK1195" s="218">
        <f>ROUND(I1195*H1195,2)</f>
        <v>0</v>
      </c>
      <c r="BL1195" s="19" t="s">
        <v>285</v>
      </c>
      <c r="BM1195" s="217" t="s">
        <v>1537</v>
      </c>
    </row>
    <row r="1196" spans="1:65" s="2" customFormat="1" ht="24.15" customHeight="1">
      <c r="A1196" s="40"/>
      <c r="B1196" s="41"/>
      <c r="C1196" s="206" t="s">
        <v>1538</v>
      </c>
      <c r="D1196" s="206" t="s">
        <v>150</v>
      </c>
      <c r="E1196" s="207" t="s">
        <v>1539</v>
      </c>
      <c r="F1196" s="208" t="s">
        <v>1540</v>
      </c>
      <c r="G1196" s="209" t="s">
        <v>346</v>
      </c>
      <c r="H1196" s="210">
        <v>0.103</v>
      </c>
      <c r="I1196" s="211"/>
      <c r="J1196" s="212">
        <f>ROUND(I1196*H1196,2)</f>
        <v>0</v>
      </c>
      <c r="K1196" s="208" t="s">
        <v>154</v>
      </c>
      <c r="L1196" s="46"/>
      <c r="M1196" s="213" t="s">
        <v>19</v>
      </c>
      <c r="N1196" s="214" t="s">
        <v>43</v>
      </c>
      <c r="O1196" s="86"/>
      <c r="P1196" s="215">
        <f>O1196*H1196</f>
        <v>0</v>
      </c>
      <c r="Q1196" s="215">
        <v>0</v>
      </c>
      <c r="R1196" s="215">
        <f>Q1196*H1196</f>
        <v>0</v>
      </c>
      <c r="S1196" s="215">
        <v>0</v>
      </c>
      <c r="T1196" s="216">
        <f>S1196*H1196</f>
        <v>0</v>
      </c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R1196" s="217" t="s">
        <v>285</v>
      </c>
      <c r="AT1196" s="217" t="s">
        <v>150</v>
      </c>
      <c r="AU1196" s="217" t="s">
        <v>82</v>
      </c>
      <c r="AY1196" s="19" t="s">
        <v>148</v>
      </c>
      <c r="BE1196" s="218">
        <f>IF(N1196="základní",J1196,0)</f>
        <v>0</v>
      </c>
      <c r="BF1196" s="218">
        <f>IF(N1196="snížená",J1196,0)</f>
        <v>0</v>
      </c>
      <c r="BG1196" s="218">
        <f>IF(N1196="zákl. přenesená",J1196,0)</f>
        <v>0</v>
      </c>
      <c r="BH1196" s="218">
        <f>IF(N1196="sníž. přenesená",J1196,0)</f>
        <v>0</v>
      </c>
      <c r="BI1196" s="218">
        <f>IF(N1196="nulová",J1196,0)</f>
        <v>0</v>
      </c>
      <c r="BJ1196" s="19" t="s">
        <v>80</v>
      </c>
      <c r="BK1196" s="218">
        <f>ROUND(I1196*H1196,2)</f>
        <v>0</v>
      </c>
      <c r="BL1196" s="19" t="s">
        <v>285</v>
      </c>
      <c r="BM1196" s="217" t="s">
        <v>1541</v>
      </c>
    </row>
    <row r="1197" spans="1:47" s="2" customFormat="1" ht="12">
      <c r="A1197" s="40"/>
      <c r="B1197" s="41"/>
      <c r="C1197" s="42"/>
      <c r="D1197" s="219" t="s">
        <v>157</v>
      </c>
      <c r="E1197" s="42"/>
      <c r="F1197" s="220" t="s">
        <v>1542</v>
      </c>
      <c r="G1197" s="42"/>
      <c r="H1197" s="42"/>
      <c r="I1197" s="221"/>
      <c r="J1197" s="42"/>
      <c r="K1197" s="42"/>
      <c r="L1197" s="46"/>
      <c r="M1197" s="222"/>
      <c r="N1197" s="223"/>
      <c r="O1197" s="86"/>
      <c r="P1197" s="86"/>
      <c r="Q1197" s="86"/>
      <c r="R1197" s="86"/>
      <c r="S1197" s="86"/>
      <c r="T1197" s="87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T1197" s="19" t="s">
        <v>157</v>
      </c>
      <c r="AU1197" s="19" t="s">
        <v>82</v>
      </c>
    </row>
    <row r="1198" spans="1:65" s="2" customFormat="1" ht="24.15" customHeight="1">
      <c r="A1198" s="40"/>
      <c r="B1198" s="41"/>
      <c r="C1198" s="206" t="s">
        <v>1543</v>
      </c>
      <c r="D1198" s="206" t="s">
        <v>150</v>
      </c>
      <c r="E1198" s="207" t="s">
        <v>1544</v>
      </c>
      <c r="F1198" s="208" t="s">
        <v>1545</v>
      </c>
      <c r="G1198" s="209" t="s">
        <v>346</v>
      </c>
      <c r="H1198" s="210">
        <v>0.103</v>
      </c>
      <c r="I1198" s="211"/>
      <c r="J1198" s="212">
        <f>ROUND(I1198*H1198,2)</f>
        <v>0</v>
      </c>
      <c r="K1198" s="208" t="s">
        <v>154</v>
      </c>
      <c r="L1198" s="46"/>
      <c r="M1198" s="213" t="s">
        <v>19</v>
      </c>
      <c r="N1198" s="214" t="s">
        <v>43</v>
      </c>
      <c r="O1198" s="86"/>
      <c r="P1198" s="215">
        <f>O1198*H1198</f>
        <v>0</v>
      </c>
      <c r="Q1198" s="215">
        <v>0</v>
      </c>
      <c r="R1198" s="215">
        <f>Q1198*H1198</f>
        <v>0</v>
      </c>
      <c r="S1198" s="215">
        <v>0</v>
      </c>
      <c r="T1198" s="216">
        <f>S1198*H1198</f>
        <v>0</v>
      </c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R1198" s="217" t="s">
        <v>285</v>
      </c>
      <c r="AT1198" s="217" t="s">
        <v>150</v>
      </c>
      <c r="AU1198" s="217" t="s">
        <v>82</v>
      </c>
      <c r="AY1198" s="19" t="s">
        <v>148</v>
      </c>
      <c r="BE1198" s="218">
        <f>IF(N1198="základní",J1198,0)</f>
        <v>0</v>
      </c>
      <c r="BF1198" s="218">
        <f>IF(N1198="snížená",J1198,0)</f>
        <v>0</v>
      </c>
      <c r="BG1198" s="218">
        <f>IF(N1198="zákl. přenesená",J1198,0)</f>
        <v>0</v>
      </c>
      <c r="BH1198" s="218">
        <f>IF(N1198="sníž. přenesená",J1198,0)</f>
        <v>0</v>
      </c>
      <c r="BI1198" s="218">
        <f>IF(N1198="nulová",J1198,0)</f>
        <v>0</v>
      </c>
      <c r="BJ1198" s="19" t="s">
        <v>80</v>
      </c>
      <c r="BK1198" s="218">
        <f>ROUND(I1198*H1198,2)</f>
        <v>0</v>
      </c>
      <c r="BL1198" s="19" t="s">
        <v>285</v>
      </c>
      <c r="BM1198" s="217" t="s">
        <v>1546</v>
      </c>
    </row>
    <row r="1199" spans="1:47" s="2" customFormat="1" ht="12">
      <c r="A1199" s="40"/>
      <c r="B1199" s="41"/>
      <c r="C1199" s="42"/>
      <c r="D1199" s="219" t="s">
        <v>157</v>
      </c>
      <c r="E1199" s="42"/>
      <c r="F1199" s="220" t="s">
        <v>1547</v>
      </c>
      <c r="G1199" s="42"/>
      <c r="H1199" s="42"/>
      <c r="I1199" s="221"/>
      <c r="J1199" s="42"/>
      <c r="K1199" s="42"/>
      <c r="L1199" s="46"/>
      <c r="M1199" s="222"/>
      <c r="N1199" s="223"/>
      <c r="O1199" s="86"/>
      <c r="P1199" s="86"/>
      <c r="Q1199" s="86"/>
      <c r="R1199" s="86"/>
      <c r="S1199" s="86"/>
      <c r="T1199" s="87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T1199" s="19" t="s">
        <v>157</v>
      </c>
      <c r="AU1199" s="19" t="s">
        <v>82</v>
      </c>
    </row>
    <row r="1200" spans="1:63" s="12" customFormat="1" ht="22.8" customHeight="1">
      <c r="A1200" s="12"/>
      <c r="B1200" s="190"/>
      <c r="C1200" s="191"/>
      <c r="D1200" s="192" t="s">
        <v>71</v>
      </c>
      <c r="E1200" s="204" t="s">
        <v>1548</v>
      </c>
      <c r="F1200" s="204" t="s">
        <v>1549</v>
      </c>
      <c r="G1200" s="191"/>
      <c r="H1200" s="191"/>
      <c r="I1200" s="194"/>
      <c r="J1200" s="205">
        <f>BK1200</f>
        <v>0</v>
      </c>
      <c r="K1200" s="191"/>
      <c r="L1200" s="196"/>
      <c r="M1200" s="197"/>
      <c r="N1200" s="198"/>
      <c r="O1200" s="198"/>
      <c r="P1200" s="199">
        <f>SUM(P1201:P1230)</f>
        <v>0</v>
      </c>
      <c r="Q1200" s="198"/>
      <c r="R1200" s="199">
        <f>SUM(R1201:R1230)</f>
        <v>0.15042</v>
      </c>
      <c r="S1200" s="198"/>
      <c r="T1200" s="200">
        <f>SUM(T1201:T1230)</f>
        <v>0.01389</v>
      </c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R1200" s="201" t="s">
        <v>82</v>
      </c>
      <c r="AT1200" s="202" t="s">
        <v>71</v>
      </c>
      <c r="AU1200" s="202" t="s">
        <v>80</v>
      </c>
      <c r="AY1200" s="201" t="s">
        <v>148</v>
      </c>
      <c r="BK1200" s="203">
        <f>SUM(BK1201:BK1230)</f>
        <v>0</v>
      </c>
    </row>
    <row r="1201" spans="1:65" s="2" customFormat="1" ht="16.5" customHeight="1">
      <c r="A1201" s="40"/>
      <c r="B1201" s="41"/>
      <c r="C1201" s="206" t="s">
        <v>1550</v>
      </c>
      <c r="D1201" s="206" t="s">
        <v>150</v>
      </c>
      <c r="E1201" s="207" t="s">
        <v>1551</v>
      </c>
      <c r="F1201" s="208" t="s">
        <v>1552</v>
      </c>
      <c r="G1201" s="209" t="s">
        <v>173</v>
      </c>
      <c r="H1201" s="210">
        <v>8</v>
      </c>
      <c r="I1201" s="211"/>
      <c r="J1201" s="212">
        <f>ROUND(I1201*H1201,2)</f>
        <v>0</v>
      </c>
      <c r="K1201" s="208" t="s">
        <v>154</v>
      </c>
      <c r="L1201" s="46"/>
      <c r="M1201" s="213" t="s">
        <v>19</v>
      </c>
      <c r="N1201" s="214" t="s">
        <v>43</v>
      </c>
      <c r="O1201" s="86"/>
      <c r="P1201" s="215">
        <f>O1201*H1201</f>
        <v>0</v>
      </c>
      <c r="Q1201" s="215">
        <v>0</v>
      </c>
      <c r="R1201" s="215">
        <f>Q1201*H1201</f>
        <v>0</v>
      </c>
      <c r="S1201" s="215">
        <v>0.00028</v>
      </c>
      <c r="T1201" s="216">
        <f>S1201*H1201</f>
        <v>0.00224</v>
      </c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R1201" s="217" t="s">
        <v>285</v>
      </c>
      <c r="AT1201" s="217" t="s">
        <v>150</v>
      </c>
      <c r="AU1201" s="217" t="s">
        <v>82</v>
      </c>
      <c r="AY1201" s="19" t="s">
        <v>148</v>
      </c>
      <c r="BE1201" s="218">
        <f>IF(N1201="základní",J1201,0)</f>
        <v>0</v>
      </c>
      <c r="BF1201" s="218">
        <f>IF(N1201="snížená",J1201,0)</f>
        <v>0</v>
      </c>
      <c r="BG1201" s="218">
        <f>IF(N1201="zákl. přenesená",J1201,0)</f>
        <v>0</v>
      </c>
      <c r="BH1201" s="218">
        <f>IF(N1201="sníž. přenesená",J1201,0)</f>
        <v>0</v>
      </c>
      <c r="BI1201" s="218">
        <f>IF(N1201="nulová",J1201,0)</f>
        <v>0</v>
      </c>
      <c r="BJ1201" s="19" t="s">
        <v>80</v>
      </c>
      <c r="BK1201" s="218">
        <f>ROUND(I1201*H1201,2)</f>
        <v>0</v>
      </c>
      <c r="BL1201" s="19" t="s">
        <v>285</v>
      </c>
      <c r="BM1201" s="217" t="s">
        <v>1553</v>
      </c>
    </row>
    <row r="1202" spans="1:47" s="2" customFormat="1" ht="12">
      <c r="A1202" s="40"/>
      <c r="B1202" s="41"/>
      <c r="C1202" s="42"/>
      <c r="D1202" s="219" t="s">
        <v>157</v>
      </c>
      <c r="E1202" s="42"/>
      <c r="F1202" s="220" t="s">
        <v>1554</v>
      </c>
      <c r="G1202" s="42"/>
      <c r="H1202" s="42"/>
      <c r="I1202" s="221"/>
      <c r="J1202" s="42"/>
      <c r="K1202" s="42"/>
      <c r="L1202" s="46"/>
      <c r="M1202" s="222"/>
      <c r="N1202" s="223"/>
      <c r="O1202" s="86"/>
      <c r="P1202" s="86"/>
      <c r="Q1202" s="86"/>
      <c r="R1202" s="86"/>
      <c r="S1202" s="86"/>
      <c r="T1202" s="87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T1202" s="19" t="s">
        <v>157</v>
      </c>
      <c r="AU1202" s="19" t="s">
        <v>82</v>
      </c>
    </row>
    <row r="1203" spans="1:51" s="14" customFormat="1" ht="12">
      <c r="A1203" s="14"/>
      <c r="B1203" s="235"/>
      <c r="C1203" s="236"/>
      <c r="D1203" s="226" t="s">
        <v>168</v>
      </c>
      <c r="E1203" s="237" t="s">
        <v>19</v>
      </c>
      <c r="F1203" s="238" t="s">
        <v>1555</v>
      </c>
      <c r="G1203" s="236"/>
      <c r="H1203" s="239">
        <v>8</v>
      </c>
      <c r="I1203" s="240"/>
      <c r="J1203" s="236"/>
      <c r="K1203" s="236"/>
      <c r="L1203" s="241"/>
      <c r="M1203" s="242"/>
      <c r="N1203" s="243"/>
      <c r="O1203" s="243"/>
      <c r="P1203" s="243"/>
      <c r="Q1203" s="243"/>
      <c r="R1203" s="243"/>
      <c r="S1203" s="243"/>
      <c r="T1203" s="24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T1203" s="245" t="s">
        <v>168</v>
      </c>
      <c r="AU1203" s="245" t="s">
        <v>82</v>
      </c>
      <c r="AV1203" s="14" t="s">
        <v>82</v>
      </c>
      <c r="AW1203" s="14" t="s">
        <v>34</v>
      </c>
      <c r="AX1203" s="14" t="s">
        <v>80</v>
      </c>
      <c r="AY1203" s="245" t="s">
        <v>148</v>
      </c>
    </row>
    <row r="1204" spans="1:65" s="2" customFormat="1" ht="21.75" customHeight="1">
      <c r="A1204" s="40"/>
      <c r="B1204" s="41"/>
      <c r="C1204" s="206" t="s">
        <v>1556</v>
      </c>
      <c r="D1204" s="206" t="s">
        <v>150</v>
      </c>
      <c r="E1204" s="207" t="s">
        <v>1557</v>
      </c>
      <c r="F1204" s="208" t="s">
        <v>1558</v>
      </c>
      <c r="G1204" s="209" t="s">
        <v>173</v>
      </c>
      <c r="H1204" s="210">
        <v>30</v>
      </c>
      <c r="I1204" s="211"/>
      <c r="J1204" s="212">
        <f>ROUND(I1204*H1204,2)</f>
        <v>0</v>
      </c>
      <c r="K1204" s="208" t="s">
        <v>154</v>
      </c>
      <c r="L1204" s="46"/>
      <c r="M1204" s="213" t="s">
        <v>19</v>
      </c>
      <c r="N1204" s="214" t="s">
        <v>43</v>
      </c>
      <c r="O1204" s="86"/>
      <c r="P1204" s="215">
        <f>O1204*H1204</f>
        <v>0</v>
      </c>
      <c r="Q1204" s="215">
        <v>0.00084</v>
      </c>
      <c r="R1204" s="215">
        <f>Q1204*H1204</f>
        <v>0.0252</v>
      </c>
      <c r="S1204" s="215">
        <v>0</v>
      </c>
      <c r="T1204" s="216">
        <f>S1204*H1204</f>
        <v>0</v>
      </c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R1204" s="217" t="s">
        <v>285</v>
      </c>
      <c r="AT1204" s="217" t="s">
        <v>150</v>
      </c>
      <c r="AU1204" s="217" t="s">
        <v>82</v>
      </c>
      <c r="AY1204" s="19" t="s">
        <v>148</v>
      </c>
      <c r="BE1204" s="218">
        <f>IF(N1204="základní",J1204,0)</f>
        <v>0</v>
      </c>
      <c r="BF1204" s="218">
        <f>IF(N1204="snížená",J1204,0)</f>
        <v>0</v>
      </c>
      <c r="BG1204" s="218">
        <f>IF(N1204="zákl. přenesená",J1204,0)</f>
        <v>0</v>
      </c>
      <c r="BH1204" s="218">
        <f>IF(N1204="sníž. přenesená",J1204,0)</f>
        <v>0</v>
      </c>
      <c r="BI1204" s="218">
        <f>IF(N1204="nulová",J1204,0)</f>
        <v>0</v>
      </c>
      <c r="BJ1204" s="19" t="s">
        <v>80</v>
      </c>
      <c r="BK1204" s="218">
        <f>ROUND(I1204*H1204,2)</f>
        <v>0</v>
      </c>
      <c r="BL1204" s="19" t="s">
        <v>285</v>
      </c>
      <c r="BM1204" s="217" t="s">
        <v>1559</v>
      </c>
    </row>
    <row r="1205" spans="1:47" s="2" customFormat="1" ht="12">
      <c r="A1205" s="40"/>
      <c r="B1205" s="41"/>
      <c r="C1205" s="42"/>
      <c r="D1205" s="219" t="s">
        <v>157</v>
      </c>
      <c r="E1205" s="42"/>
      <c r="F1205" s="220" t="s">
        <v>1560</v>
      </c>
      <c r="G1205" s="42"/>
      <c r="H1205" s="42"/>
      <c r="I1205" s="221"/>
      <c r="J1205" s="42"/>
      <c r="K1205" s="42"/>
      <c r="L1205" s="46"/>
      <c r="M1205" s="222"/>
      <c r="N1205" s="223"/>
      <c r="O1205" s="86"/>
      <c r="P1205" s="86"/>
      <c r="Q1205" s="86"/>
      <c r="R1205" s="86"/>
      <c r="S1205" s="86"/>
      <c r="T1205" s="87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T1205" s="19" t="s">
        <v>157</v>
      </c>
      <c r="AU1205" s="19" t="s">
        <v>82</v>
      </c>
    </row>
    <row r="1206" spans="1:65" s="2" customFormat="1" ht="21.75" customHeight="1">
      <c r="A1206" s="40"/>
      <c r="B1206" s="41"/>
      <c r="C1206" s="206" t="s">
        <v>1561</v>
      </c>
      <c r="D1206" s="206" t="s">
        <v>150</v>
      </c>
      <c r="E1206" s="207" t="s">
        <v>1562</v>
      </c>
      <c r="F1206" s="208" t="s">
        <v>1563</v>
      </c>
      <c r="G1206" s="209" t="s">
        <v>173</v>
      </c>
      <c r="H1206" s="210">
        <v>20</v>
      </c>
      <c r="I1206" s="211"/>
      <c r="J1206" s="212">
        <f>ROUND(I1206*H1206,2)</f>
        <v>0</v>
      </c>
      <c r="K1206" s="208" t="s">
        <v>154</v>
      </c>
      <c r="L1206" s="46"/>
      <c r="M1206" s="213" t="s">
        <v>19</v>
      </c>
      <c r="N1206" s="214" t="s">
        <v>43</v>
      </c>
      <c r="O1206" s="86"/>
      <c r="P1206" s="215">
        <f>O1206*H1206</f>
        <v>0</v>
      </c>
      <c r="Q1206" s="215">
        <v>0.00116</v>
      </c>
      <c r="R1206" s="215">
        <f>Q1206*H1206</f>
        <v>0.0232</v>
      </c>
      <c r="S1206" s="215">
        <v>0</v>
      </c>
      <c r="T1206" s="216">
        <f>S1206*H1206</f>
        <v>0</v>
      </c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R1206" s="217" t="s">
        <v>285</v>
      </c>
      <c r="AT1206" s="217" t="s">
        <v>150</v>
      </c>
      <c r="AU1206" s="217" t="s">
        <v>82</v>
      </c>
      <c r="AY1206" s="19" t="s">
        <v>148</v>
      </c>
      <c r="BE1206" s="218">
        <f>IF(N1206="základní",J1206,0)</f>
        <v>0</v>
      </c>
      <c r="BF1206" s="218">
        <f>IF(N1206="snížená",J1206,0)</f>
        <v>0</v>
      </c>
      <c r="BG1206" s="218">
        <f>IF(N1206="zákl. přenesená",J1206,0)</f>
        <v>0</v>
      </c>
      <c r="BH1206" s="218">
        <f>IF(N1206="sníž. přenesená",J1206,0)</f>
        <v>0</v>
      </c>
      <c r="BI1206" s="218">
        <f>IF(N1206="nulová",J1206,0)</f>
        <v>0</v>
      </c>
      <c r="BJ1206" s="19" t="s">
        <v>80</v>
      </c>
      <c r="BK1206" s="218">
        <f>ROUND(I1206*H1206,2)</f>
        <v>0</v>
      </c>
      <c r="BL1206" s="19" t="s">
        <v>285</v>
      </c>
      <c r="BM1206" s="217" t="s">
        <v>1564</v>
      </c>
    </row>
    <row r="1207" spans="1:47" s="2" customFormat="1" ht="12">
      <c r="A1207" s="40"/>
      <c r="B1207" s="41"/>
      <c r="C1207" s="42"/>
      <c r="D1207" s="219" t="s">
        <v>157</v>
      </c>
      <c r="E1207" s="42"/>
      <c r="F1207" s="220" t="s">
        <v>1565</v>
      </c>
      <c r="G1207" s="42"/>
      <c r="H1207" s="42"/>
      <c r="I1207" s="221"/>
      <c r="J1207" s="42"/>
      <c r="K1207" s="42"/>
      <c r="L1207" s="46"/>
      <c r="M1207" s="222"/>
      <c r="N1207" s="223"/>
      <c r="O1207" s="86"/>
      <c r="P1207" s="86"/>
      <c r="Q1207" s="86"/>
      <c r="R1207" s="86"/>
      <c r="S1207" s="86"/>
      <c r="T1207" s="87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T1207" s="19" t="s">
        <v>157</v>
      </c>
      <c r="AU1207" s="19" t="s">
        <v>82</v>
      </c>
    </row>
    <row r="1208" spans="1:65" s="2" customFormat="1" ht="21.75" customHeight="1">
      <c r="A1208" s="40"/>
      <c r="B1208" s="41"/>
      <c r="C1208" s="206" t="s">
        <v>1566</v>
      </c>
      <c r="D1208" s="206" t="s">
        <v>150</v>
      </c>
      <c r="E1208" s="207" t="s">
        <v>1567</v>
      </c>
      <c r="F1208" s="208" t="s">
        <v>1568</v>
      </c>
      <c r="G1208" s="209" t="s">
        <v>173</v>
      </c>
      <c r="H1208" s="210">
        <v>10</v>
      </c>
      <c r="I1208" s="211"/>
      <c r="J1208" s="212">
        <f>ROUND(I1208*H1208,2)</f>
        <v>0</v>
      </c>
      <c r="K1208" s="208" t="s">
        <v>154</v>
      </c>
      <c r="L1208" s="46"/>
      <c r="M1208" s="213" t="s">
        <v>19</v>
      </c>
      <c r="N1208" s="214" t="s">
        <v>43</v>
      </c>
      <c r="O1208" s="86"/>
      <c r="P1208" s="215">
        <f>O1208*H1208</f>
        <v>0</v>
      </c>
      <c r="Q1208" s="215">
        <v>0.00144</v>
      </c>
      <c r="R1208" s="215">
        <f>Q1208*H1208</f>
        <v>0.014400000000000001</v>
      </c>
      <c r="S1208" s="215">
        <v>0</v>
      </c>
      <c r="T1208" s="216">
        <f>S1208*H1208</f>
        <v>0</v>
      </c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R1208" s="217" t="s">
        <v>285</v>
      </c>
      <c r="AT1208" s="217" t="s">
        <v>150</v>
      </c>
      <c r="AU1208" s="217" t="s">
        <v>82</v>
      </c>
      <c r="AY1208" s="19" t="s">
        <v>148</v>
      </c>
      <c r="BE1208" s="218">
        <f>IF(N1208="základní",J1208,0)</f>
        <v>0</v>
      </c>
      <c r="BF1208" s="218">
        <f>IF(N1208="snížená",J1208,0)</f>
        <v>0</v>
      </c>
      <c r="BG1208" s="218">
        <f>IF(N1208="zákl. přenesená",J1208,0)</f>
        <v>0</v>
      </c>
      <c r="BH1208" s="218">
        <f>IF(N1208="sníž. přenesená",J1208,0)</f>
        <v>0</v>
      </c>
      <c r="BI1208" s="218">
        <f>IF(N1208="nulová",J1208,0)</f>
        <v>0</v>
      </c>
      <c r="BJ1208" s="19" t="s">
        <v>80</v>
      </c>
      <c r="BK1208" s="218">
        <f>ROUND(I1208*H1208,2)</f>
        <v>0</v>
      </c>
      <c r="BL1208" s="19" t="s">
        <v>285</v>
      </c>
      <c r="BM1208" s="217" t="s">
        <v>1569</v>
      </c>
    </row>
    <row r="1209" spans="1:47" s="2" customFormat="1" ht="12">
      <c r="A1209" s="40"/>
      <c r="B1209" s="41"/>
      <c r="C1209" s="42"/>
      <c r="D1209" s="219" t="s">
        <v>157</v>
      </c>
      <c r="E1209" s="42"/>
      <c r="F1209" s="220" t="s">
        <v>1570</v>
      </c>
      <c r="G1209" s="42"/>
      <c r="H1209" s="42"/>
      <c r="I1209" s="221"/>
      <c r="J1209" s="42"/>
      <c r="K1209" s="42"/>
      <c r="L1209" s="46"/>
      <c r="M1209" s="222"/>
      <c r="N1209" s="223"/>
      <c r="O1209" s="86"/>
      <c r="P1209" s="86"/>
      <c r="Q1209" s="86"/>
      <c r="R1209" s="86"/>
      <c r="S1209" s="86"/>
      <c r="T1209" s="87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T1209" s="19" t="s">
        <v>157</v>
      </c>
      <c r="AU1209" s="19" t="s">
        <v>82</v>
      </c>
    </row>
    <row r="1210" spans="1:65" s="2" customFormat="1" ht="21.75" customHeight="1">
      <c r="A1210" s="40"/>
      <c r="B1210" s="41"/>
      <c r="C1210" s="206" t="s">
        <v>1571</v>
      </c>
      <c r="D1210" s="206" t="s">
        <v>150</v>
      </c>
      <c r="E1210" s="207" t="s">
        <v>1572</v>
      </c>
      <c r="F1210" s="208" t="s">
        <v>1573</v>
      </c>
      <c r="G1210" s="209" t="s">
        <v>173</v>
      </c>
      <c r="H1210" s="210">
        <v>40</v>
      </c>
      <c r="I1210" s="211"/>
      <c r="J1210" s="212">
        <f>ROUND(I1210*H1210,2)</f>
        <v>0</v>
      </c>
      <c r="K1210" s="208" t="s">
        <v>154</v>
      </c>
      <c r="L1210" s="46"/>
      <c r="M1210" s="213" t="s">
        <v>19</v>
      </c>
      <c r="N1210" s="214" t="s">
        <v>43</v>
      </c>
      <c r="O1210" s="86"/>
      <c r="P1210" s="215">
        <f>O1210*H1210</f>
        <v>0</v>
      </c>
      <c r="Q1210" s="215">
        <v>0.00098</v>
      </c>
      <c r="R1210" s="215">
        <f>Q1210*H1210</f>
        <v>0.0392</v>
      </c>
      <c r="S1210" s="215">
        <v>0</v>
      </c>
      <c r="T1210" s="216">
        <f>S1210*H1210</f>
        <v>0</v>
      </c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R1210" s="217" t="s">
        <v>285</v>
      </c>
      <c r="AT1210" s="217" t="s">
        <v>150</v>
      </c>
      <c r="AU1210" s="217" t="s">
        <v>82</v>
      </c>
      <c r="AY1210" s="19" t="s">
        <v>148</v>
      </c>
      <c r="BE1210" s="218">
        <f>IF(N1210="základní",J1210,0)</f>
        <v>0</v>
      </c>
      <c r="BF1210" s="218">
        <f>IF(N1210="snížená",J1210,0)</f>
        <v>0</v>
      </c>
      <c r="BG1210" s="218">
        <f>IF(N1210="zákl. přenesená",J1210,0)</f>
        <v>0</v>
      </c>
      <c r="BH1210" s="218">
        <f>IF(N1210="sníž. přenesená",J1210,0)</f>
        <v>0</v>
      </c>
      <c r="BI1210" s="218">
        <f>IF(N1210="nulová",J1210,0)</f>
        <v>0</v>
      </c>
      <c r="BJ1210" s="19" t="s">
        <v>80</v>
      </c>
      <c r="BK1210" s="218">
        <f>ROUND(I1210*H1210,2)</f>
        <v>0</v>
      </c>
      <c r="BL1210" s="19" t="s">
        <v>285</v>
      </c>
      <c r="BM1210" s="217" t="s">
        <v>1574</v>
      </c>
    </row>
    <row r="1211" spans="1:47" s="2" customFormat="1" ht="12">
      <c r="A1211" s="40"/>
      <c r="B1211" s="41"/>
      <c r="C1211" s="42"/>
      <c r="D1211" s="219" t="s">
        <v>157</v>
      </c>
      <c r="E1211" s="42"/>
      <c r="F1211" s="220" t="s">
        <v>1575</v>
      </c>
      <c r="G1211" s="42"/>
      <c r="H1211" s="42"/>
      <c r="I1211" s="221"/>
      <c r="J1211" s="42"/>
      <c r="K1211" s="42"/>
      <c r="L1211" s="46"/>
      <c r="M1211" s="222"/>
      <c r="N1211" s="223"/>
      <c r="O1211" s="86"/>
      <c r="P1211" s="86"/>
      <c r="Q1211" s="86"/>
      <c r="R1211" s="86"/>
      <c r="S1211" s="86"/>
      <c r="T1211" s="87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T1211" s="19" t="s">
        <v>157</v>
      </c>
      <c r="AU1211" s="19" t="s">
        <v>82</v>
      </c>
    </row>
    <row r="1212" spans="1:51" s="14" customFormat="1" ht="12">
      <c r="A1212" s="14"/>
      <c r="B1212" s="235"/>
      <c r="C1212" s="236"/>
      <c r="D1212" s="226" t="s">
        <v>168</v>
      </c>
      <c r="E1212" s="237" t="s">
        <v>19</v>
      </c>
      <c r="F1212" s="238" t="s">
        <v>1576</v>
      </c>
      <c r="G1212" s="236"/>
      <c r="H1212" s="239">
        <v>40</v>
      </c>
      <c r="I1212" s="240"/>
      <c r="J1212" s="236"/>
      <c r="K1212" s="236"/>
      <c r="L1212" s="241"/>
      <c r="M1212" s="242"/>
      <c r="N1212" s="243"/>
      <c r="O1212" s="243"/>
      <c r="P1212" s="243"/>
      <c r="Q1212" s="243"/>
      <c r="R1212" s="243"/>
      <c r="S1212" s="243"/>
      <c r="T1212" s="24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T1212" s="245" t="s">
        <v>168</v>
      </c>
      <c r="AU1212" s="245" t="s">
        <v>82</v>
      </c>
      <c r="AV1212" s="14" t="s">
        <v>82</v>
      </c>
      <c r="AW1212" s="14" t="s">
        <v>34</v>
      </c>
      <c r="AX1212" s="14" t="s">
        <v>80</v>
      </c>
      <c r="AY1212" s="245" t="s">
        <v>148</v>
      </c>
    </row>
    <row r="1213" spans="1:65" s="2" customFormat="1" ht="21.75" customHeight="1">
      <c r="A1213" s="40"/>
      <c r="B1213" s="41"/>
      <c r="C1213" s="206" t="s">
        <v>1577</v>
      </c>
      <c r="D1213" s="206" t="s">
        <v>150</v>
      </c>
      <c r="E1213" s="207" t="s">
        <v>1578</v>
      </c>
      <c r="F1213" s="208" t="s">
        <v>1579</v>
      </c>
      <c r="G1213" s="209" t="s">
        <v>173</v>
      </c>
      <c r="H1213" s="210">
        <v>20</v>
      </c>
      <c r="I1213" s="211"/>
      <c r="J1213" s="212">
        <f>ROUND(I1213*H1213,2)</f>
        <v>0</v>
      </c>
      <c r="K1213" s="208" t="s">
        <v>154</v>
      </c>
      <c r="L1213" s="46"/>
      <c r="M1213" s="213" t="s">
        <v>19</v>
      </c>
      <c r="N1213" s="214" t="s">
        <v>43</v>
      </c>
      <c r="O1213" s="86"/>
      <c r="P1213" s="215">
        <f>O1213*H1213</f>
        <v>0</v>
      </c>
      <c r="Q1213" s="215">
        <v>0.00126</v>
      </c>
      <c r="R1213" s="215">
        <f>Q1213*H1213</f>
        <v>0.0252</v>
      </c>
      <c r="S1213" s="215">
        <v>0</v>
      </c>
      <c r="T1213" s="216">
        <f>S1213*H1213</f>
        <v>0</v>
      </c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R1213" s="217" t="s">
        <v>285</v>
      </c>
      <c r="AT1213" s="217" t="s">
        <v>150</v>
      </c>
      <c r="AU1213" s="217" t="s">
        <v>82</v>
      </c>
      <c r="AY1213" s="19" t="s">
        <v>148</v>
      </c>
      <c r="BE1213" s="218">
        <f>IF(N1213="základní",J1213,0)</f>
        <v>0</v>
      </c>
      <c r="BF1213" s="218">
        <f>IF(N1213="snížená",J1213,0)</f>
        <v>0</v>
      </c>
      <c r="BG1213" s="218">
        <f>IF(N1213="zákl. přenesená",J1213,0)</f>
        <v>0</v>
      </c>
      <c r="BH1213" s="218">
        <f>IF(N1213="sníž. přenesená",J1213,0)</f>
        <v>0</v>
      </c>
      <c r="BI1213" s="218">
        <f>IF(N1213="nulová",J1213,0)</f>
        <v>0</v>
      </c>
      <c r="BJ1213" s="19" t="s">
        <v>80</v>
      </c>
      <c r="BK1213" s="218">
        <f>ROUND(I1213*H1213,2)</f>
        <v>0</v>
      </c>
      <c r="BL1213" s="19" t="s">
        <v>285</v>
      </c>
      <c r="BM1213" s="217" t="s">
        <v>1580</v>
      </c>
    </row>
    <row r="1214" spans="1:47" s="2" customFormat="1" ht="12">
      <c r="A1214" s="40"/>
      <c r="B1214" s="41"/>
      <c r="C1214" s="42"/>
      <c r="D1214" s="219" t="s">
        <v>157</v>
      </c>
      <c r="E1214" s="42"/>
      <c r="F1214" s="220" t="s">
        <v>1581</v>
      </c>
      <c r="G1214" s="42"/>
      <c r="H1214" s="42"/>
      <c r="I1214" s="221"/>
      <c r="J1214" s="42"/>
      <c r="K1214" s="42"/>
      <c r="L1214" s="46"/>
      <c r="M1214" s="222"/>
      <c r="N1214" s="223"/>
      <c r="O1214" s="86"/>
      <c r="P1214" s="86"/>
      <c r="Q1214" s="86"/>
      <c r="R1214" s="86"/>
      <c r="S1214" s="86"/>
      <c r="T1214" s="87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T1214" s="19" t="s">
        <v>157</v>
      </c>
      <c r="AU1214" s="19" t="s">
        <v>82</v>
      </c>
    </row>
    <row r="1215" spans="1:65" s="2" customFormat="1" ht="24.15" customHeight="1">
      <c r="A1215" s="40"/>
      <c r="B1215" s="41"/>
      <c r="C1215" s="206" t="s">
        <v>1582</v>
      </c>
      <c r="D1215" s="206" t="s">
        <v>150</v>
      </c>
      <c r="E1215" s="207" t="s">
        <v>1583</v>
      </c>
      <c r="F1215" s="208" t="s">
        <v>1584</v>
      </c>
      <c r="G1215" s="209" t="s">
        <v>346</v>
      </c>
      <c r="H1215" s="210">
        <v>0.15</v>
      </c>
      <c r="I1215" s="211"/>
      <c r="J1215" s="212">
        <f>ROUND(I1215*H1215,2)</f>
        <v>0</v>
      </c>
      <c r="K1215" s="208" t="s">
        <v>154</v>
      </c>
      <c r="L1215" s="46"/>
      <c r="M1215" s="213" t="s">
        <v>19</v>
      </c>
      <c r="N1215" s="214" t="s">
        <v>43</v>
      </c>
      <c r="O1215" s="86"/>
      <c r="P1215" s="215">
        <f>O1215*H1215</f>
        <v>0</v>
      </c>
      <c r="Q1215" s="215">
        <v>0</v>
      </c>
      <c r="R1215" s="215">
        <f>Q1215*H1215</f>
        <v>0</v>
      </c>
      <c r="S1215" s="215">
        <v>0</v>
      </c>
      <c r="T1215" s="216">
        <f>S1215*H1215</f>
        <v>0</v>
      </c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R1215" s="217" t="s">
        <v>285</v>
      </c>
      <c r="AT1215" s="217" t="s">
        <v>150</v>
      </c>
      <c r="AU1215" s="217" t="s">
        <v>82</v>
      </c>
      <c r="AY1215" s="19" t="s">
        <v>148</v>
      </c>
      <c r="BE1215" s="218">
        <f>IF(N1215="základní",J1215,0)</f>
        <v>0</v>
      </c>
      <c r="BF1215" s="218">
        <f>IF(N1215="snížená",J1215,0)</f>
        <v>0</v>
      </c>
      <c r="BG1215" s="218">
        <f>IF(N1215="zákl. přenesená",J1215,0)</f>
        <v>0</v>
      </c>
      <c r="BH1215" s="218">
        <f>IF(N1215="sníž. přenesená",J1215,0)</f>
        <v>0</v>
      </c>
      <c r="BI1215" s="218">
        <f>IF(N1215="nulová",J1215,0)</f>
        <v>0</v>
      </c>
      <c r="BJ1215" s="19" t="s">
        <v>80</v>
      </c>
      <c r="BK1215" s="218">
        <f>ROUND(I1215*H1215,2)</f>
        <v>0</v>
      </c>
      <c r="BL1215" s="19" t="s">
        <v>285</v>
      </c>
      <c r="BM1215" s="217" t="s">
        <v>1585</v>
      </c>
    </row>
    <row r="1216" spans="1:47" s="2" customFormat="1" ht="12">
      <c r="A1216" s="40"/>
      <c r="B1216" s="41"/>
      <c r="C1216" s="42"/>
      <c r="D1216" s="219" t="s">
        <v>157</v>
      </c>
      <c r="E1216" s="42"/>
      <c r="F1216" s="220" t="s">
        <v>1586</v>
      </c>
      <c r="G1216" s="42"/>
      <c r="H1216" s="42"/>
      <c r="I1216" s="221"/>
      <c r="J1216" s="42"/>
      <c r="K1216" s="42"/>
      <c r="L1216" s="46"/>
      <c r="M1216" s="222"/>
      <c r="N1216" s="223"/>
      <c r="O1216" s="86"/>
      <c r="P1216" s="86"/>
      <c r="Q1216" s="86"/>
      <c r="R1216" s="86"/>
      <c r="S1216" s="86"/>
      <c r="T1216" s="87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T1216" s="19" t="s">
        <v>157</v>
      </c>
      <c r="AU1216" s="19" t="s">
        <v>82</v>
      </c>
    </row>
    <row r="1217" spans="1:65" s="2" customFormat="1" ht="24.15" customHeight="1">
      <c r="A1217" s="40"/>
      <c r="B1217" s="41"/>
      <c r="C1217" s="206" t="s">
        <v>1587</v>
      </c>
      <c r="D1217" s="206" t="s">
        <v>150</v>
      </c>
      <c r="E1217" s="207" t="s">
        <v>1588</v>
      </c>
      <c r="F1217" s="208" t="s">
        <v>1589</v>
      </c>
      <c r="G1217" s="209" t="s">
        <v>346</v>
      </c>
      <c r="H1217" s="210">
        <v>0.15</v>
      </c>
      <c r="I1217" s="211"/>
      <c r="J1217" s="212">
        <f>ROUND(I1217*H1217,2)</f>
        <v>0</v>
      </c>
      <c r="K1217" s="208" t="s">
        <v>154</v>
      </c>
      <c r="L1217" s="46"/>
      <c r="M1217" s="213" t="s">
        <v>19</v>
      </c>
      <c r="N1217" s="214" t="s">
        <v>43</v>
      </c>
      <c r="O1217" s="86"/>
      <c r="P1217" s="215">
        <f>O1217*H1217</f>
        <v>0</v>
      </c>
      <c r="Q1217" s="215">
        <v>0</v>
      </c>
      <c r="R1217" s="215">
        <f>Q1217*H1217</f>
        <v>0</v>
      </c>
      <c r="S1217" s="215">
        <v>0</v>
      </c>
      <c r="T1217" s="216">
        <f>S1217*H1217</f>
        <v>0</v>
      </c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R1217" s="217" t="s">
        <v>285</v>
      </c>
      <c r="AT1217" s="217" t="s">
        <v>150</v>
      </c>
      <c r="AU1217" s="217" t="s">
        <v>82</v>
      </c>
      <c r="AY1217" s="19" t="s">
        <v>148</v>
      </c>
      <c r="BE1217" s="218">
        <f>IF(N1217="základní",J1217,0)</f>
        <v>0</v>
      </c>
      <c r="BF1217" s="218">
        <f>IF(N1217="snížená",J1217,0)</f>
        <v>0</v>
      </c>
      <c r="BG1217" s="218">
        <f>IF(N1217="zákl. přenesená",J1217,0)</f>
        <v>0</v>
      </c>
      <c r="BH1217" s="218">
        <f>IF(N1217="sníž. přenesená",J1217,0)</f>
        <v>0</v>
      </c>
      <c r="BI1217" s="218">
        <f>IF(N1217="nulová",J1217,0)</f>
        <v>0</v>
      </c>
      <c r="BJ1217" s="19" t="s">
        <v>80</v>
      </c>
      <c r="BK1217" s="218">
        <f>ROUND(I1217*H1217,2)</f>
        <v>0</v>
      </c>
      <c r="BL1217" s="19" t="s">
        <v>285</v>
      </c>
      <c r="BM1217" s="217" t="s">
        <v>1590</v>
      </c>
    </row>
    <row r="1218" spans="1:47" s="2" customFormat="1" ht="12">
      <c r="A1218" s="40"/>
      <c r="B1218" s="41"/>
      <c r="C1218" s="42"/>
      <c r="D1218" s="219" t="s">
        <v>157</v>
      </c>
      <c r="E1218" s="42"/>
      <c r="F1218" s="220" t="s">
        <v>1591</v>
      </c>
      <c r="G1218" s="42"/>
      <c r="H1218" s="42"/>
      <c r="I1218" s="221"/>
      <c r="J1218" s="42"/>
      <c r="K1218" s="42"/>
      <c r="L1218" s="46"/>
      <c r="M1218" s="222"/>
      <c r="N1218" s="223"/>
      <c r="O1218" s="86"/>
      <c r="P1218" s="86"/>
      <c r="Q1218" s="86"/>
      <c r="R1218" s="86"/>
      <c r="S1218" s="86"/>
      <c r="T1218" s="87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T1218" s="19" t="s">
        <v>157</v>
      </c>
      <c r="AU1218" s="19" t="s">
        <v>82</v>
      </c>
    </row>
    <row r="1219" spans="1:65" s="2" customFormat="1" ht="16.5" customHeight="1">
      <c r="A1219" s="40"/>
      <c r="B1219" s="41"/>
      <c r="C1219" s="206" t="s">
        <v>1592</v>
      </c>
      <c r="D1219" s="206" t="s">
        <v>150</v>
      </c>
      <c r="E1219" s="207" t="s">
        <v>1593</v>
      </c>
      <c r="F1219" s="208" t="s">
        <v>1594</v>
      </c>
      <c r="G1219" s="209" t="s">
        <v>173</v>
      </c>
      <c r="H1219" s="210">
        <v>10</v>
      </c>
      <c r="I1219" s="211"/>
      <c r="J1219" s="212">
        <f>ROUND(I1219*H1219,2)</f>
        <v>0</v>
      </c>
      <c r="K1219" s="208" t="s">
        <v>19</v>
      </c>
      <c r="L1219" s="46"/>
      <c r="M1219" s="213" t="s">
        <v>19</v>
      </c>
      <c r="N1219" s="214" t="s">
        <v>43</v>
      </c>
      <c r="O1219" s="86"/>
      <c r="P1219" s="215">
        <f>O1219*H1219</f>
        <v>0</v>
      </c>
      <c r="Q1219" s="215">
        <v>0.00051</v>
      </c>
      <c r="R1219" s="215">
        <f>Q1219*H1219</f>
        <v>0.0051</v>
      </c>
      <c r="S1219" s="215">
        <v>0</v>
      </c>
      <c r="T1219" s="216">
        <f>S1219*H1219</f>
        <v>0</v>
      </c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R1219" s="217" t="s">
        <v>285</v>
      </c>
      <c r="AT1219" s="217" t="s">
        <v>150</v>
      </c>
      <c r="AU1219" s="217" t="s">
        <v>82</v>
      </c>
      <c r="AY1219" s="19" t="s">
        <v>148</v>
      </c>
      <c r="BE1219" s="218">
        <f>IF(N1219="základní",J1219,0)</f>
        <v>0</v>
      </c>
      <c r="BF1219" s="218">
        <f>IF(N1219="snížená",J1219,0)</f>
        <v>0</v>
      </c>
      <c r="BG1219" s="218">
        <f>IF(N1219="zákl. přenesená",J1219,0)</f>
        <v>0</v>
      </c>
      <c r="BH1219" s="218">
        <f>IF(N1219="sníž. přenesená",J1219,0)</f>
        <v>0</v>
      </c>
      <c r="BI1219" s="218">
        <f>IF(N1219="nulová",J1219,0)</f>
        <v>0</v>
      </c>
      <c r="BJ1219" s="19" t="s">
        <v>80</v>
      </c>
      <c r="BK1219" s="218">
        <f>ROUND(I1219*H1219,2)</f>
        <v>0</v>
      </c>
      <c r="BL1219" s="19" t="s">
        <v>285</v>
      </c>
      <c r="BM1219" s="217" t="s">
        <v>1595</v>
      </c>
    </row>
    <row r="1220" spans="1:65" s="2" customFormat="1" ht="16.5" customHeight="1">
      <c r="A1220" s="40"/>
      <c r="B1220" s="41"/>
      <c r="C1220" s="206" t="s">
        <v>1596</v>
      </c>
      <c r="D1220" s="206" t="s">
        <v>150</v>
      </c>
      <c r="E1220" s="207" t="s">
        <v>1597</v>
      </c>
      <c r="F1220" s="208" t="s">
        <v>1598</v>
      </c>
      <c r="G1220" s="209" t="s">
        <v>153</v>
      </c>
      <c r="H1220" s="210">
        <v>1</v>
      </c>
      <c r="I1220" s="211"/>
      <c r="J1220" s="212">
        <f>ROUND(I1220*H1220,2)</f>
        <v>0</v>
      </c>
      <c r="K1220" s="208" t="s">
        <v>154</v>
      </c>
      <c r="L1220" s="46"/>
      <c r="M1220" s="213" t="s">
        <v>19</v>
      </c>
      <c r="N1220" s="214" t="s">
        <v>43</v>
      </c>
      <c r="O1220" s="86"/>
      <c r="P1220" s="215">
        <f>O1220*H1220</f>
        <v>0</v>
      </c>
      <c r="Q1220" s="215">
        <v>0</v>
      </c>
      <c r="R1220" s="215">
        <f>Q1220*H1220</f>
        <v>0</v>
      </c>
      <c r="S1220" s="215">
        <v>0.01165</v>
      </c>
      <c r="T1220" s="216">
        <f>S1220*H1220</f>
        <v>0.01165</v>
      </c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R1220" s="217" t="s">
        <v>285</v>
      </c>
      <c r="AT1220" s="217" t="s">
        <v>150</v>
      </c>
      <c r="AU1220" s="217" t="s">
        <v>82</v>
      </c>
      <c r="AY1220" s="19" t="s">
        <v>148</v>
      </c>
      <c r="BE1220" s="218">
        <f>IF(N1220="základní",J1220,0)</f>
        <v>0</v>
      </c>
      <c r="BF1220" s="218">
        <f>IF(N1220="snížená",J1220,0)</f>
        <v>0</v>
      </c>
      <c r="BG1220" s="218">
        <f>IF(N1220="zákl. přenesená",J1220,0)</f>
        <v>0</v>
      </c>
      <c r="BH1220" s="218">
        <f>IF(N1220="sníž. přenesená",J1220,0)</f>
        <v>0</v>
      </c>
      <c r="BI1220" s="218">
        <f>IF(N1220="nulová",J1220,0)</f>
        <v>0</v>
      </c>
      <c r="BJ1220" s="19" t="s">
        <v>80</v>
      </c>
      <c r="BK1220" s="218">
        <f>ROUND(I1220*H1220,2)</f>
        <v>0</v>
      </c>
      <c r="BL1220" s="19" t="s">
        <v>285</v>
      </c>
      <c r="BM1220" s="217" t="s">
        <v>1599</v>
      </c>
    </row>
    <row r="1221" spans="1:47" s="2" customFormat="1" ht="12">
      <c r="A1221" s="40"/>
      <c r="B1221" s="41"/>
      <c r="C1221" s="42"/>
      <c r="D1221" s="219" t="s">
        <v>157</v>
      </c>
      <c r="E1221" s="42"/>
      <c r="F1221" s="220" t="s">
        <v>1600</v>
      </c>
      <c r="G1221" s="42"/>
      <c r="H1221" s="42"/>
      <c r="I1221" s="221"/>
      <c r="J1221" s="42"/>
      <c r="K1221" s="42"/>
      <c r="L1221" s="46"/>
      <c r="M1221" s="222"/>
      <c r="N1221" s="223"/>
      <c r="O1221" s="86"/>
      <c r="P1221" s="86"/>
      <c r="Q1221" s="86"/>
      <c r="R1221" s="86"/>
      <c r="S1221" s="86"/>
      <c r="T1221" s="87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T1221" s="19" t="s">
        <v>157</v>
      </c>
      <c r="AU1221" s="19" t="s">
        <v>82</v>
      </c>
    </row>
    <row r="1222" spans="1:51" s="14" customFormat="1" ht="12">
      <c r="A1222" s="14"/>
      <c r="B1222" s="235"/>
      <c r="C1222" s="236"/>
      <c r="D1222" s="226" t="s">
        <v>168</v>
      </c>
      <c r="E1222" s="237" t="s">
        <v>19</v>
      </c>
      <c r="F1222" s="238" t="s">
        <v>1601</v>
      </c>
      <c r="G1222" s="236"/>
      <c r="H1222" s="239">
        <v>1</v>
      </c>
      <c r="I1222" s="240"/>
      <c r="J1222" s="236"/>
      <c r="K1222" s="236"/>
      <c r="L1222" s="241"/>
      <c r="M1222" s="242"/>
      <c r="N1222" s="243"/>
      <c r="O1222" s="243"/>
      <c r="P1222" s="243"/>
      <c r="Q1222" s="243"/>
      <c r="R1222" s="243"/>
      <c r="S1222" s="243"/>
      <c r="T1222" s="24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45" t="s">
        <v>168</v>
      </c>
      <c r="AU1222" s="245" t="s">
        <v>82</v>
      </c>
      <c r="AV1222" s="14" t="s">
        <v>82</v>
      </c>
      <c r="AW1222" s="14" t="s">
        <v>34</v>
      </c>
      <c r="AX1222" s="14" t="s">
        <v>80</v>
      </c>
      <c r="AY1222" s="245" t="s">
        <v>148</v>
      </c>
    </row>
    <row r="1223" spans="1:65" s="2" customFormat="1" ht="24.15" customHeight="1">
      <c r="A1223" s="40"/>
      <c r="B1223" s="41"/>
      <c r="C1223" s="206" t="s">
        <v>1602</v>
      </c>
      <c r="D1223" s="206" t="s">
        <v>150</v>
      </c>
      <c r="E1223" s="207" t="s">
        <v>1603</v>
      </c>
      <c r="F1223" s="208" t="s">
        <v>1604</v>
      </c>
      <c r="G1223" s="209" t="s">
        <v>153</v>
      </c>
      <c r="H1223" s="210">
        <v>1</v>
      </c>
      <c r="I1223" s="211"/>
      <c r="J1223" s="212">
        <f>ROUND(I1223*H1223,2)</f>
        <v>0</v>
      </c>
      <c r="K1223" s="208" t="s">
        <v>19</v>
      </c>
      <c r="L1223" s="46"/>
      <c r="M1223" s="213" t="s">
        <v>19</v>
      </c>
      <c r="N1223" s="214" t="s">
        <v>43</v>
      </c>
      <c r="O1223" s="86"/>
      <c r="P1223" s="215">
        <f>O1223*H1223</f>
        <v>0</v>
      </c>
      <c r="Q1223" s="215">
        <v>0.0002</v>
      </c>
      <c r="R1223" s="215">
        <f>Q1223*H1223</f>
        <v>0.0002</v>
      </c>
      <c r="S1223" s="215">
        <v>0</v>
      </c>
      <c r="T1223" s="216">
        <f>S1223*H1223</f>
        <v>0</v>
      </c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R1223" s="217" t="s">
        <v>285</v>
      </c>
      <c r="AT1223" s="217" t="s">
        <v>150</v>
      </c>
      <c r="AU1223" s="217" t="s">
        <v>82</v>
      </c>
      <c r="AY1223" s="19" t="s">
        <v>148</v>
      </c>
      <c r="BE1223" s="218">
        <f>IF(N1223="základní",J1223,0)</f>
        <v>0</v>
      </c>
      <c r="BF1223" s="218">
        <f>IF(N1223="snížená",J1223,0)</f>
        <v>0</v>
      </c>
      <c r="BG1223" s="218">
        <f>IF(N1223="zákl. přenesená",J1223,0)</f>
        <v>0</v>
      </c>
      <c r="BH1223" s="218">
        <f>IF(N1223="sníž. přenesená",J1223,0)</f>
        <v>0</v>
      </c>
      <c r="BI1223" s="218">
        <f>IF(N1223="nulová",J1223,0)</f>
        <v>0</v>
      </c>
      <c r="BJ1223" s="19" t="s">
        <v>80</v>
      </c>
      <c r="BK1223" s="218">
        <f>ROUND(I1223*H1223,2)</f>
        <v>0</v>
      </c>
      <c r="BL1223" s="19" t="s">
        <v>285</v>
      </c>
      <c r="BM1223" s="217" t="s">
        <v>1605</v>
      </c>
    </row>
    <row r="1224" spans="1:65" s="2" customFormat="1" ht="24.15" customHeight="1">
      <c r="A1224" s="40"/>
      <c r="B1224" s="41"/>
      <c r="C1224" s="206" t="s">
        <v>1606</v>
      </c>
      <c r="D1224" s="206" t="s">
        <v>150</v>
      </c>
      <c r="E1224" s="207" t="s">
        <v>1607</v>
      </c>
      <c r="F1224" s="208" t="s">
        <v>1608</v>
      </c>
      <c r="G1224" s="209" t="s">
        <v>153</v>
      </c>
      <c r="H1224" s="210">
        <v>2</v>
      </c>
      <c r="I1224" s="211"/>
      <c r="J1224" s="212">
        <f>ROUND(I1224*H1224,2)</f>
        <v>0</v>
      </c>
      <c r="K1224" s="208" t="s">
        <v>19</v>
      </c>
      <c r="L1224" s="46"/>
      <c r="M1224" s="213" t="s">
        <v>19</v>
      </c>
      <c r="N1224" s="214" t="s">
        <v>43</v>
      </c>
      <c r="O1224" s="86"/>
      <c r="P1224" s="215">
        <f>O1224*H1224</f>
        <v>0</v>
      </c>
      <c r="Q1224" s="215">
        <v>0.0002</v>
      </c>
      <c r="R1224" s="215">
        <f>Q1224*H1224</f>
        <v>0.0004</v>
      </c>
      <c r="S1224" s="215">
        <v>0</v>
      </c>
      <c r="T1224" s="216">
        <f>S1224*H1224</f>
        <v>0</v>
      </c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R1224" s="217" t="s">
        <v>285</v>
      </c>
      <c r="AT1224" s="217" t="s">
        <v>150</v>
      </c>
      <c r="AU1224" s="217" t="s">
        <v>82</v>
      </c>
      <c r="AY1224" s="19" t="s">
        <v>148</v>
      </c>
      <c r="BE1224" s="218">
        <f>IF(N1224="základní",J1224,0)</f>
        <v>0</v>
      </c>
      <c r="BF1224" s="218">
        <f>IF(N1224="snížená",J1224,0)</f>
        <v>0</v>
      </c>
      <c r="BG1224" s="218">
        <f>IF(N1224="zákl. přenesená",J1224,0)</f>
        <v>0</v>
      </c>
      <c r="BH1224" s="218">
        <f>IF(N1224="sníž. přenesená",J1224,0)</f>
        <v>0</v>
      </c>
      <c r="BI1224" s="218">
        <f>IF(N1224="nulová",J1224,0)</f>
        <v>0</v>
      </c>
      <c r="BJ1224" s="19" t="s">
        <v>80</v>
      </c>
      <c r="BK1224" s="218">
        <f>ROUND(I1224*H1224,2)</f>
        <v>0</v>
      </c>
      <c r="BL1224" s="19" t="s">
        <v>285</v>
      </c>
      <c r="BM1224" s="217" t="s">
        <v>1609</v>
      </c>
    </row>
    <row r="1225" spans="1:65" s="2" customFormat="1" ht="24.15" customHeight="1">
      <c r="A1225" s="40"/>
      <c r="B1225" s="41"/>
      <c r="C1225" s="206" t="s">
        <v>1610</v>
      </c>
      <c r="D1225" s="206" t="s">
        <v>150</v>
      </c>
      <c r="E1225" s="207" t="s">
        <v>1611</v>
      </c>
      <c r="F1225" s="208" t="s">
        <v>1612</v>
      </c>
      <c r="G1225" s="209" t="s">
        <v>153</v>
      </c>
      <c r="H1225" s="210">
        <v>2</v>
      </c>
      <c r="I1225" s="211"/>
      <c r="J1225" s="212">
        <f>ROUND(I1225*H1225,2)</f>
        <v>0</v>
      </c>
      <c r="K1225" s="208" t="s">
        <v>19</v>
      </c>
      <c r="L1225" s="46"/>
      <c r="M1225" s="213" t="s">
        <v>19</v>
      </c>
      <c r="N1225" s="214" t="s">
        <v>43</v>
      </c>
      <c r="O1225" s="86"/>
      <c r="P1225" s="215">
        <f>O1225*H1225</f>
        <v>0</v>
      </c>
      <c r="Q1225" s="215">
        <v>0.0002</v>
      </c>
      <c r="R1225" s="215">
        <f>Q1225*H1225</f>
        <v>0.0004</v>
      </c>
      <c r="S1225" s="215">
        <v>0</v>
      </c>
      <c r="T1225" s="216">
        <f>S1225*H1225</f>
        <v>0</v>
      </c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R1225" s="217" t="s">
        <v>285</v>
      </c>
      <c r="AT1225" s="217" t="s">
        <v>150</v>
      </c>
      <c r="AU1225" s="217" t="s">
        <v>82</v>
      </c>
      <c r="AY1225" s="19" t="s">
        <v>148</v>
      </c>
      <c r="BE1225" s="218">
        <f>IF(N1225="základní",J1225,0)</f>
        <v>0</v>
      </c>
      <c r="BF1225" s="218">
        <f>IF(N1225="snížená",J1225,0)</f>
        <v>0</v>
      </c>
      <c r="BG1225" s="218">
        <f>IF(N1225="zákl. přenesená",J1225,0)</f>
        <v>0</v>
      </c>
      <c r="BH1225" s="218">
        <f>IF(N1225="sníž. přenesená",J1225,0)</f>
        <v>0</v>
      </c>
      <c r="BI1225" s="218">
        <f>IF(N1225="nulová",J1225,0)</f>
        <v>0</v>
      </c>
      <c r="BJ1225" s="19" t="s">
        <v>80</v>
      </c>
      <c r="BK1225" s="218">
        <f>ROUND(I1225*H1225,2)</f>
        <v>0</v>
      </c>
      <c r="BL1225" s="19" t="s">
        <v>285</v>
      </c>
      <c r="BM1225" s="217" t="s">
        <v>1613</v>
      </c>
    </row>
    <row r="1226" spans="1:65" s="2" customFormat="1" ht="16.5" customHeight="1">
      <c r="A1226" s="40"/>
      <c r="B1226" s="41"/>
      <c r="C1226" s="206" t="s">
        <v>1614</v>
      </c>
      <c r="D1226" s="206" t="s">
        <v>150</v>
      </c>
      <c r="E1226" s="207" t="s">
        <v>1615</v>
      </c>
      <c r="F1226" s="208" t="s">
        <v>1616</v>
      </c>
      <c r="G1226" s="209" t="s">
        <v>153</v>
      </c>
      <c r="H1226" s="210">
        <v>33</v>
      </c>
      <c r="I1226" s="211"/>
      <c r="J1226" s="212">
        <f>ROUND(I1226*H1226,2)</f>
        <v>0</v>
      </c>
      <c r="K1226" s="208" t="s">
        <v>19</v>
      </c>
      <c r="L1226" s="46"/>
      <c r="M1226" s="213" t="s">
        <v>19</v>
      </c>
      <c r="N1226" s="214" t="s">
        <v>43</v>
      </c>
      <c r="O1226" s="86"/>
      <c r="P1226" s="215">
        <f>O1226*H1226</f>
        <v>0</v>
      </c>
      <c r="Q1226" s="215">
        <v>0.00029</v>
      </c>
      <c r="R1226" s="215">
        <f>Q1226*H1226</f>
        <v>0.00957</v>
      </c>
      <c r="S1226" s="215">
        <v>0</v>
      </c>
      <c r="T1226" s="216">
        <f>S1226*H1226</f>
        <v>0</v>
      </c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R1226" s="217" t="s">
        <v>285</v>
      </c>
      <c r="AT1226" s="217" t="s">
        <v>150</v>
      </c>
      <c r="AU1226" s="217" t="s">
        <v>82</v>
      </c>
      <c r="AY1226" s="19" t="s">
        <v>148</v>
      </c>
      <c r="BE1226" s="218">
        <f>IF(N1226="základní",J1226,0)</f>
        <v>0</v>
      </c>
      <c r="BF1226" s="218">
        <f>IF(N1226="snížená",J1226,0)</f>
        <v>0</v>
      </c>
      <c r="BG1226" s="218">
        <f>IF(N1226="zákl. přenesená",J1226,0)</f>
        <v>0</v>
      </c>
      <c r="BH1226" s="218">
        <f>IF(N1226="sníž. přenesená",J1226,0)</f>
        <v>0</v>
      </c>
      <c r="BI1226" s="218">
        <f>IF(N1226="nulová",J1226,0)</f>
        <v>0</v>
      </c>
      <c r="BJ1226" s="19" t="s">
        <v>80</v>
      </c>
      <c r="BK1226" s="218">
        <f>ROUND(I1226*H1226,2)</f>
        <v>0</v>
      </c>
      <c r="BL1226" s="19" t="s">
        <v>285</v>
      </c>
      <c r="BM1226" s="217" t="s">
        <v>1617</v>
      </c>
    </row>
    <row r="1227" spans="1:65" s="2" customFormat="1" ht="16.5" customHeight="1">
      <c r="A1227" s="40"/>
      <c r="B1227" s="41"/>
      <c r="C1227" s="206" t="s">
        <v>1618</v>
      </c>
      <c r="D1227" s="206" t="s">
        <v>150</v>
      </c>
      <c r="E1227" s="207" t="s">
        <v>1619</v>
      </c>
      <c r="F1227" s="208" t="s">
        <v>1620</v>
      </c>
      <c r="G1227" s="209" t="s">
        <v>153</v>
      </c>
      <c r="H1227" s="210">
        <v>11</v>
      </c>
      <c r="I1227" s="211"/>
      <c r="J1227" s="212">
        <f>ROUND(I1227*H1227,2)</f>
        <v>0</v>
      </c>
      <c r="K1227" s="208" t="s">
        <v>19</v>
      </c>
      <c r="L1227" s="46"/>
      <c r="M1227" s="213" t="s">
        <v>19</v>
      </c>
      <c r="N1227" s="214" t="s">
        <v>43</v>
      </c>
      <c r="O1227" s="86"/>
      <c r="P1227" s="215">
        <f>O1227*H1227</f>
        <v>0</v>
      </c>
      <c r="Q1227" s="215">
        <v>0.00029</v>
      </c>
      <c r="R1227" s="215">
        <f>Q1227*H1227</f>
        <v>0.00319</v>
      </c>
      <c r="S1227" s="215">
        <v>0</v>
      </c>
      <c r="T1227" s="216">
        <f>S1227*H1227</f>
        <v>0</v>
      </c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R1227" s="217" t="s">
        <v>285</v>
      </c>
      <c r="AT1227" s="217" t="s">
        <v>150</v>
      </c>
      <c r="AU1227" s="217" t="s">
        <v>82</v>
      </c>
      <c r="AY1227" s="19" t="s">
        <v>148</v>
      </c>
      <c r="BE1227" s="218">
        <f>IF(N1227="základní",J1227,0)</f>
        <v>0</v>
      </c>
      <c r="BF1227" s="218">
        <f>IF(N1227="snížená",J1227,0)</f>
        <v>0</v>
      </c>
      <c r="BG1227" s="218">
        <f>IF(N1227="zákl. přenesená",J1227,0)</f>
        <v>0</v>
      </c>
      <c r="BH1227" s="218">
        <f>IF(N1227="sníž. přenesená",J1227,0)</f>
        <v>0</v>
      </c>
      <c r="BI1227" s="218">
        <f>IF(N1227="nulová",J1227,0)</f>
        <v>0</v>
      </c>
      <c r="BJ1227" s="19" t="s">
        <v>80</v>
      </c>
      <c r="BK1227" s="218">
        <f>ROUND(I1227*H1227,2)</f>
        <v>0</v>
      </c>
      <c r="BL1227" s="19" t="s">
        <v>285</v>
      </c>
      <c r="BM1227" s="217" t="s">
        <v>1621</v>
      </c>
    </row>
    <row r="1228" spans="1:65" s="2" customFormat="1" ht="16.5" customHeight="1">
      <c r="A1228" s="40"/>
      <c r="B1228" s="41"/>
      <c r="C1228" s="206" t="s">
        <v>1622</v>
      </c>
      <c r="D1228" s="206" t="s">
        <v>150</v>
      </c>
      <c r="E1228" s="207" t="s">
        <v>1623</v>
      </c>
      <c r="F1228" s="208" t="s">
        <v>1624</v>
      </c>
      <c r="G1228" s="209" t="s">
        <v>153</v>
      </c>
      <c r="H1228" s="210">
        <v>2</v>
      </c>
      <c r="I1228" s="211"/>
      <c r="J1228" s="212">
        <f>ROUND(I1228*H1228,2)</f>
        <v>0</v>
      </c>
      <c r="K1228" s="208" t="s">
        <v>19</v>
      </c>
      <c r="L1228" s="46"/>
      <c r="M1228" s="213" t="s">
        <v>19</v>
      </c>
      <c r="N1228" s="214" t="s">
        <v>43</v>
      </c>
      <c r="O1228" s="86"/>
      <c r="P1228" s="215">
        <f>O1228*H1228</f>
        <v>0</v>
      </c>
      <c r="Q1228" s="215">
        <v>0.00029</v>
      </c>
      <c r="R1228" s="215">
        <f>Q1228*H1228</f>
        <v>0.00058</v>
      </c>
      <c r="S1228" s="215">
        <v>0</v>
      </c>
      <c r="T1228" s="216">
        <f>S1228*H1228</f>
        <v>0</v>
      </c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R1228" s="217" t="s">
        <v>285</v>
      </c>
      <c r="AT1228" s="217" t="s">
        <v>150</v>
      </c>
      <c r="AU1228" s="217" t="s">
        <v>82</v>
      </c>
      <c r="AY1228" s="19" t="s">
        <v>148</v>
      </c>
      <c r="BE1228" s="218">
        <f>IF(N1228="základní",J1228,0)</f>
        <v>0</v>
      </c>
      <c r="BF1228" s="218">
        <f>IF(N1228="snížená",J1228,0)</f>
        <v>0</v>
      </c>
      <c r="BG1228" s="218">
        <f>IF(N1228="zákl. přenesená",J1228,0)</f>
        <v>0</v>
      </c>
      <c r="BH1228" s="218">
        <f>IF(N1228="sníž. přenesená",J1228,0)</f>
        <v>0</v>
      </c>
      <c r="BI1228" s="218">
        <f>IF(N1228="nulová",J1228,0)</f>
        <v>0</v>
      </c>
      <c r="BJ1228" s="19" t="s">
        <v>80</v>
      </c>
      <c r="BK1228" s="218">
        <f>ROUND(I1228*H1228,2)</f>
        <v>0</v>
      </c>
      <c r="BL1228" s="19" t="s">
        <v>285</v>
      </c>
      <c r="BM1228" s="217" t="s">
        <v>1625</v>
      </c>
    </row>
    <row r="1229" spans="1:65" s="2" customFormat="1" ht="16.5" customHeight="1">
      <c r="A1229" s="40"/>
      <c r="B1229" s="41"/>
      <c r="C1229" s="206" t="s">
        <v>1626</v>
      </c>
      <c r="D1229" s="206" t="s">
        <v>150</v>
      </c>
      <c r="E1229" s="207" t="s">
        <v>1627</v>
      </c>
      <c r="F1229" s="208" t="s">
        <v>1628</v>
      </c>
      <c r="G1229" s="209" t="s">
        <v>153</v>
      </c>
      <c r="H1229" s="210">
        <v>1</v>
      </c>
      <c r="I1229" s="211"/>
      <c r="J1229" s="212">
        <f>ROUND(I1229*H1229,2)</f>
        <v>0</v>
      </c>
      <c r="K1229" s="208" t="s">
        <v>19</v>
      </c>
      <c r="L1229" s="46"/>
      <c r="M1229" s="213" t="s">
        <v>19</v>
      </c>
      <c r="N1229" s="214" t="s">
        <v>43</v>
      </c>
      <c r="O1229" s="86"/>
      <c r="P1229" s="215">
        <f>O1229*H1229</f>
        <v>0</v>
      </c>
      <c r="Q1229" s="215">
        <v>0.00189</v>
      </c>
      <c r="R1229" s="215">
        <f>Q1229*H1229</f>
        <v>0.00189</v>
      </c>
      <c r="S1229" s="215">
        <v>0</v>
      </c>
      <c r="T1229" s="216">
        <f>S1229*H1229</f>
        <v>0</v>
      </c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R1229" s="217" t="s">
        <v>285</v>
      </c>
      <c r="AT1229" s="217" t="s">
        <v>150</v>
      </c>
      <c r="AU1229" s="217" t="s">
        <v>82</v>
      </c>
      <c r="AY1229" s="19" t="s">
        <v>148</v>
      </c>
      <c r="BE1229" s="218">
        <f>IF(N1229="základní",J1229,0)</f>
        <v>0</v>
      </c>
      <c r="BF1229" s="218">
        <f>IF(N1229="snížená",J1229,0)</f>
        <v>0</v>
      </c>
      <c r="BG1229" s="218">
        <f>IF(N1229="zákl. přenesená",J1229,0)</f>
        <v>0</v>
      </c>
      <c r="BH1229" s="218">
        <f>IF(N1229="sníž. přenesená",J1229,0)</f>
        <v>0</v>
      </c>
      <c r="BI1229" s="218">
        <f>IF(N1229="nulová",J1229,0)</f>
        <v>0</v>
      </c>
      <c r="BJ1229" s="19" t="s">
        <v>80</v>
      </c>
      <c r="BK1229" s="218">
        <f>ROUND(I1229*H1229,2)</f>
        <v>0</v>
      </c>
      <c r="BL1229" s="19" t="s">
        <v>285</v>
      </c>
      <c r="BM1229" s="217" t="s">
        <v>1629</v>
      </c>
    </row>
    <row r="1230" spans="1:65" s="2" customFormat="1" ht="37.8" customHeight="1">
      <c r="A1230" s="40"/>
      <c r="B1230" s="41"/>
      <c r="C1230" s="206" t="s">
        <v>1630</v>
      </c>
      <c r="D1230" s="206" t="s">
        <v>150</v>
      </c>
      <c r="E1230" s="207" t="s">
        <v>1631</v>
      </c>
      <c r="F1230" s="208" t="s">
        <v>1632</v>
      </c>
      <c r="G1230" s="209" t="s">
        <v>376</v>
      </c>
      <c r="H1230" s="210">
        <v>1</v>
      </c>
      <c r="I1230" s="211"/>
      <c r="J1230" s="212">
        <f>ROUND(I1230*H1230,2)</f>
        <v>0</v>
      </c>
      <c r="K1230" s="208" t="s">
        <v>19</v>
      </c>
      <c r="L1230" s="46"/>
      <c r="M1230" s="213" t="s">
        <v>19</v>
      </c>
      <c r="N1230" s="214" t="s">
        <v>43</v>
      </c>
      <c r="O1230" s="86"/>
      <c r="P1230" s="215">
        <f>O1230*H1230</f>
        <v>0</v>
      </c>
      <c r="Q1230" s="215">
        <v>0.00189</v>
      </c>
      <c r="R1230" s="215">
        <f>Q1230*H1230</f>
        <v>0.00189</v>
      </c>
      <c r="S1230" s="215">
        <v>0</v>
      </c>
      <c r="T1230" s="216">
        <f>S1230*H1230</f>
        <v>0</v>
      </c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R1230" s="217" t="s">
        <v>285</v>
      </c>
      <c r="AT1230" s="217" t="s">
        <v>150</v>
      </c>
      <c r="AU1230" s="217" t="s">
        <v>82</v>
      </c>
      <c r="AY1230" s="19" t="s">
        <v>148</v>
      </c>
      <c r="BE1230" s="218">
        <f>IF(N1230="základní",J1230,0)</f>
        <v>0</v>
      </c>
      <c r="BF1230" s="218">
        <f>IF(N1230="snížená",J1230,0)</f>
        <v>0</v>
      </c>
      <c r="BG1230" s="218">
        <f>IF(N1230="zákl. přenesená",J1230,0)</f>
        <v>0</v>
      </c>
      <c r="BH1230" s="218">
        <f>IF(N1230="sníž. přenesená",J1230,0)</f>
        <v>0</v>
      </c>
      <c r="BI1230" s="218">
        <f>IF(N1230="nulová",J1230,0)</f>
        <v>0</v>
      </c>
      <c r="BJ1230" s="19" t="s">
        <v>80</v>
      </c>
      <c r="BK1230" s="218">
        <f>ROUND(I1230*H1230,2)</f>
        <v>0</v>
      </c>
      <c r="BL1230" s="19" t="s">
        <v>285</v>
      </c>
      <c r="BM1230" s="217" t="s">
        <v>1633</v>
      </c>
    </row>
    <row r="1231" spans="1:63" s="12" customFormat="1" ht="22.8" customHeight="1">
      <c r="A1231" s="12"/>
      <c r="B1231" s="190"/>
      <c r="C1231" s="191"/>
      <c r="D1231" s="192" t="s">
        <v>71</v>
      </c>
      <c r="E1231" s="204" t="s">
        <v>1634</v>
      </c>
      <c r="F1231" s="204" t="s">
        <v>1635</v>
      </c>
      <c r="G1231" s="191"/>
      <c r="H1231" s="191"/>
      <c r="I1231" s="194"/>
      <c r="J1231" s="205">
        <f>BK1231</f>
        <v>0</v>
      </c>
      <c r="K1231" s="191"/>
      <c r="L1231" s="196"/>
      <c r="M1231" s="197"/>
      <c r="N1231" s="198"/>
      <c r="O1231" s="198"/>
      <c r="P1231" s="199">
        <f>SUM(P1232:P1265)</f>
        <v>0</v>
      </c>
      <c r="Q1231" s="198"/>
      <c r="R1231" s="199">
        <f>SUM(R1232:R1265)</f>
        <v>0.37587000000000004</v>
      </c>
      <c r="S1231" s="198"/>
      <c r="T1231" s="200">
        <f>SUM(T1232:T1265)</f>
        <v>0.04343</v>
      </c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R1231" s="201" t="s">
        <v>82</v>
      </c>
      <c r="AT1231" s="202" t="s">
        <v>71</v>
      </c>
      <c r="AU1231" s="202" t="s">
        <v>80</v>
      </c>
      <c r="AY1231" s="201" t="s">
        <v>148</v>
      </c>
      <c r="BK1231" s="203">
        <f>SUM(BK1232:BK1265)</f>
        <v>0</v>
      </c>
    </row>
    <row r="1232" spans="1:65" s="2" customFormat="1" ht="16.5" customHeight="1">
      <c r="A1232" s="40"/>
      <c r="B1232" s="41"/>
      <c r="C1232" s="206" t="s">
        <v>1636</v>
      </c>
      <c r="D1232" s="206" t="s">
        <v>150</v>
      </c>
      <c r="E1232" s="207" t="s">
        <v>1637</v>
      </c>
      <c r="F1232" s="208" t="s">
        <v>1638</v>
      </c>
      <c r="G1232" s="209" t="s">
        <v>376</v>
      </c>
      <c r="H1232" s="210">
        <v>1</v>
      </c>
      <c r="I1232" s="211"/>
      <c r="J1232" s="212">
        <f>ROUND(I1232*H1232,2)</f>
        <v>0</v>
      </c>
      <c r="K1232" s="208" t="s">
        <v>154</v>
      </c>
      <c r="L1232" s="46"/>
      <c r="M1232" s="213" t="s">
        <v>19</v>
      </c>
      <c r="N1232" s="214" t="s">
        <v>43</v>
      </c>
      <c r="O1232" s="86"/>
      <c r="P1232" s="215">
        <f>O1232*H1232</f>
        <v>0</v>
      </c>
      <c r="Q1232" s="215">
        <v>0</v>
      </c>
      <c r="R1232" s="215">
        <f>Q1232*H1232</f>
        <v>0</v>
      </c>
      <c r="S1232" s="215">
        <v>0.01933</v>
      </c>
      <c r="T1232" s="216">
        <f>S1232*H1232</f>
        <v>0.01933</v>
      </c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R1232" s="217" t="s">
        <v>285</v>
      </c>
      <c r="AT1232" s="217" t="s">
        <v>150</v>
      </c>
      <c r="AU1232" s="217" t="s">
        <v>82</v>
      </c>
      <c r="AY1232" s="19" t="s">
        <v>148</v>
      </c>
      <c r="BE1232" s="218">
        <f>IF(N1232="základní",J1232,0)</f>
        <v>0</v>
      </c>
      <c r="BF1232" s="218">
        <f>IF(N1232="snížená",J1232,0)</f>
        <v>0</v>
      </c>
      <c r="BG1232" s="218">
        <f>IF(N1232="zákl. přenesená",J1232,0)</f>
        <v>0</v>
      </c>
      <c r="BH1232" s="218">
        <f>IF(N1232="sníž. přenesená",J1232,0)</f>
        <v>0</v>
      </c>
      <c r="BI1232" s="218">
        <f>IF(N1232="nulová",J1232,0)</f>
        <v>0</v>
      </c>
      <c r="BJ1232" s="19" t="s">
        <v>80</v>
      </c>
      <c r="BK1232" s="218">
        <f>ROUND(I1232*H1232,2)</f>
        <v>0</v>
      </c>
      <c r="BL1232" s="19" t="s">
        <v>285</v>
      </c>
      <c r="BM1232" s="217" t="s">
        <v>1639</v>
      </c>
    </row>
    <row r="1233" spans="1:47" s="2" customFormat="1" ht="12">
      <c r="A1233" s="40"/>
      <c r="B1233" s="41"/>
      <c r="C1233" s="42"/>
      <c r="D1233" s="219" t="s">
        <v>157</v>
      </c>
      <c r="E1233" s="42"/>
      <c r="F1233" s="220" t="s">
        <v>1640</v>
      </c>
      <c r="G1233" s="42"/>
      <c r="H1233" s="42"/>
      <c r="I1233" s="221"/>
      <c r="J1233" s="42"/>
      <c r="K1233" s="42"/>
      <c r="L1233" s="46"/>
      <c r="M1233" s="222"/>
      <c r="N1233" s="223"/>
      <c r="O1233" s="86"/>
      <c r="P1233" s="86"/>
      <c r="Q1233" s="86"/>
      <c r="R1233" s="86"/>
      <c r="S1233" s="86"/>
      <c r="T1233" s="87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T1233" s="19" t="s">
        <v>157</v>
      </c>
      <c r="AU1233" s="19" t="s">
        <v>82</v>
      </c>
    </row>
    <row r="1234" spans="1:65" s="2" customFormat="1" ht="16.5" customHeight="1">
      <c r="A1234" s="40"/>
      <c r="B1234" s="41"/>
      <c r="C1234" s="206" t="s">
        <v>1641</v>
      </c>
      <c r="D1234" s="206" t="s">
        <v>150</v>
      </c>
      <c r="E1234" s="207" t="s">
        <v>1642</v>
      </c>
      <c r="F1234" s="208" t="s">
        <v>1643</v>
      </c>
      <c r="G1234" s="209" t="s">
        <v>376</v>
      </c>
      <c r="H1234" s="210">
        <v>1</v>
      </c>
      <c r="I1234" s="211"/>
      <c r="J1234" s="212">
        <f>ROUND(I1234*H1234,2)</f>
        <v>0</v>
      </c>
      <c r="K1234" s="208" t="s">
        <v>154</v>
      </c>
      <c r="L1234" s="46"/>
      <c r="M1234" s="213" t="s">
        <v>19</v>
      </c>
      <c r="N1234" s="214" t="s">
        <v>43</v>
      </c>
      <c r="O1234" s="86"/>
      <c r="P1234" s="215">
        <f>O1234*H1234</f>
        <v>0</v>
      </c>
      <c r="Q1234" s="215">
        <v>0</v>
      </c>
      <c r="R1234" s="215">
        <f>Q1234*H1234</f>
        <v>0</v>
      </c>
      <c r="S1234" s="215">
        <v>0.0066</v>
      </c>
      <c r="T1234" s="216">
        <f>S1234*H1234</f>
        <v>0.0066</v>
      </c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R1234" s="217" t="s">
        <v>285</v>
      </c>
      <c r="AT1234" s="217" t="s">
        <v>150</v>
      </c>
      <c r="AU1234" s="217" t="s">
        <v>82</v>
      </c>
      <c r="AY1234" s="19" t="s">
        <v>148</v>
      </c>
      <c r="BE1234" s="218">
        <f>IF(N1234="základní",J1234,0)</f>
        <v>0</v>
      </c>
      <c r="BF1234" s="218">
        <f>IF(N1234="snížená",J1234,0)</f>
        <v>0</v>
      </c>
      <c r="BG1234" s="218">
        <f>IF(N1234="zákl. přenesená",J1234,0)</f>
        <v>0</v>
      </c>
      <c r="BH1234" s="218">
        <f>IF(N1234="sníž. přenesená",J1234,0)</f>
        <v>0</v>
      </c>
      <c r="BI1234" s="218">
        <f>IF(N1234="nulová",J1234,0)</f>
        <v>0</v>
      </c>
      <c r="BJ1234" s="19" t="s">
        <v>80</v>
      </c>
      <c r="BK1234" s="218">
        <f>ROUND(I1234*H1234,2)</f>
        <v>0</v>
      </c>
      <c r="BL1234" s="19" t="s">
        <v>285</v>
      </c>
      <c r="BM1234" s="217" t="s">
        <v>1644</v>
      </c>
    </row>
    <row r="1235" spans="1:47" s="2" customFormat="1" ht="12">
      <c r="A1235" s="40"/>
      <c r="B1235" s="41"/>
      <c r="C1235" s="42"/>
      <c r="D1235" s="219" t="s">
        <v>157</v>
      </c>
      <c r="E1235" s="42"/>
      <c r="F1235" s="220" t="s">
        <v>1645</v>
      </c>
      <c r="G1235" s="42"/>
      <c r="H1235" s="42"/>
      <c r="I1235" s="221"/>
      <c r="J1235" s="42"/>
      <c r="K1235" s="42"/>
      <c r="L1235" s="46"/>
      <c r="M1235" s="222"/>
      <c r="N1235" s="223"/>
      <c r="O1235" s="86"/>
      <c r="P1235" s="86"/>
      <c r="Q1235" s="86"/>
      <c r="R1235" s="86"/>
      <c r="S1235" s="86"/>
      <c r="T1235" s="87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T1235" s="19" t="s">
        <v>157</v>
      </c>
      <c r="AU1235" s="19" t="s">
        <v>82</v>
      </c>
    </row>
    <row r="1236" spans="1:65" s="2" customFormat="1" ht="24.15" customHeight="1">
      <c r="A1236" s="40"/>
      <c r="B1236" s="41"/>
      <c r="C1236" s="206" t="s">
        <v>1646</v>
      </c>
      <c r="D1236" s="206" t="s">
        <v>150</v>
      </c>
      <c r="E1236" s="207" t="s">
        <v>1647</v>
      </c>
      <c r="F1236" s="208" t="s">
        <v>1648</v>
      </c>
      <c r="G1236" s="209" t="s">
        <v>376</v>
      </c>
      <c r="H1236" s="210">
        <v>10</v>
      </c>
      <c r="I1236" s="211"/>
      <c r="J1236" s="212">
        <f>ROUND(I1236*H1236,2)</f>
        <v>0</v>
      </c>
      <c r="K1236" s="208" t="s">
        <v>154</v>
      </c>
      <c r="L1236" s="46"/>
      <c r="M1236" s="213" t="s">
        <v>19</v>
      </c>
      <c r="N1236" s="214" t="s">
        <v>43</v>
      </c>
      <c r="O1236" s="86"/>
      <c r="P1236" s="215">
        <f>O1236*H1236</f>
        <v>0</v>
      </c>
      <c r="Q1236" s="215">
        <v>0.01497</v>
      </c>
      <c r="R1236" s="215">
        <f>Q1236*H1236</f>
        <v>0.1497</v>
      </c>
      <c r="S1236" s="215">
        <v>0</v>
      </c>
      <c r="T1236" s="216">
        <f>S1236*H1236</f>
        <v>0</v>
      </c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R1236" s="217" t="s">
        <v>285</v>
      </c>
      <c r="AT1236" s="217" t="s">
        <v>150</v>
      </c>
      <c r="AU1236" s="217" t="s">
        <v>82</v>
      </c>
      <c r="AY1236" s="19" t="s">
        <v>148</v>
      </c>
      <c r="BE1236" s="218">
        <f>IF(N1236="základní",J1236,0)</f>
        <v>0</v>
      </c>
      <c r="BF1236" s="218">
        <f>IF(N1236="snížená",J1236,0)</f>
        <v>0</v>
      </c>
      <c r="BG1236" s="218">
        <f>IF(N1236="zákl. přenesená",J1236,0)</f>
        <v>0</v>
      </c>
      <c r="BH1236" s="218">
        <f>IF(N1236="sníž. přenesená",J1236,0)</f>
        <v>0</v>
      </c>
      <c r="BI1236" s="218">
        <f>IF(N1236="nulová",J1236,0)</f>
        <v>0</v>
      </c>
      <c r="BJ1236" s="19" t="s">
        <v>80</v>
      </c>
      <c r="BK1236" s="218">
        <f>ROUND(I1236*H1236,2)</f>
        <v>0</v>
      </c>
      <c r="BL1236" s="19" t="s">
        <v>285</v>
      </c>
      <c r="BM1236" s="217" t="s">
        <v>1649</v>
      </c>
    </row>
    <row r="1237" spans="1:47" s="2" customFormat="1" ht="12">
      <c r="A1237" s="40"/>
      <c r="B1237" s="41"/>
      <c r="C1237" s="42"/>
      <c r="D1237" s="219" t="s">
        <v>157</v>
      </c>
      <c r="E1237" s="42"/>
      <c r="F1237" s="220" t="s">
        <v>1650</v>
      </c>
      <c r="G1237" s="42"/>
      <c r="H1237" s="42"/>
      <c r="I1237" s="221"/>
      <c r="J1237" s="42"/>
      <c r="K1237" s="42"/>
      <c r="L1237" s="46"/>
      <c r="M1237" s="222"/>
      <c r="N1237" s="223"/>
      <c r="O1237" s="86"/>
      <c r="P1237" s="86"/>
      <c r="Q1237" s="86"/>
      <c r="R1237" s="86"/>
      <c r="S1237" s="86"/>
      <c r="T1237" s="87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T1237" s="19" t="s">
        <v>157</v>
      </c>
      <c r="AU1237" s="19" t="s">
        <v>82</v>
      </c>
    </row>
    <row r="1238" spans="1:65" s="2" customFormat="1" ht="16.5" customHeight="1">
      <c r="A1238" s="40"/>
      <c r="B1238" s="41"/>
      <c r="C1238" s="206" t="s">
        <v>1651</v>
      </c>
      <c r="D1238" s="206" t="s">
        <v>150</v>
      </c>
      <c r="E1238" s="207" t="s">
        <v>1652</v>
      </c>
      <c r="F1238" s="208" t="s">
        <v>1653</v>
      </c>
      <c r="G1238" s="209" t="s">
        <v>376</v>
      </c>
      <c r="H1238" s="210">
        <v>8</v>
      </c>
      <c r="I1238" s="211"/>
      <c r="J1238" s="212">
        <f>ROUND(I1238*H1238,2)</f>
        <v>0</v>
      </c>
      <c r="K1238" s="208" t="s">
        <v>154</v>
      </c>
      <c r="L1238" s="46"/>
      <c r="M1238" s="213" t="s">
        <v>19</v>
      </c>
      <c r="N1238" s="214" t="s">
        <v>43</v>
      </c>
      <c r="O1238" s="86"/>
      <c r="P1238" s="215">
        <f>O1238*H1238</f>
        <v>0</v>
      </c>
      <c r="Q1238" s="215">
        <v>0.00052</v>
      </c>
      <c r="R1238" s="215">
        <f>Q1238*H1238</f>
        <v>0.00416</v>
      </c>
      <c r="S1238" s="215">
        <v>0</v>
      </c>
      <c r="T1238" s="216">
        <f>S1238*H1238</f>
        <v>0</v>
      </c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R1238" s="217" t="s">
        <v>285</v>
      </c>
      <c r="AT1238" s="217" t="s">
        <v>150</v>
      </c>
      <c r="AU1238" s="217" t="s">
        <v>82</v>
      </c>
      <c r="AY1238" s="19" t="s">
        <v>148</v>
      </c>
      <c r="BE1238" s="218">
        <f>IF(N1238="základní",J1238,0)</f>
        <v>0</v>
      </c>
      <c r="BF1238" s="218">
        <f>IF(N1238="snížená",J1238,0)</f>
        <v>0</v>
      </c>
      <c r="BG1238" s="218">
        <f>IF(N1238="zákl. přenesená",J1238,0)</f>
        <v>0</v>
      </c>
      <c r="BH1238" s="218">
        <f>IF(N1238="sníž. přenesená",J1238,0)</f>
        <v>0</v>
      </c>
      <c r="BI1238" s="218">
        <f>IF(N1238="nulová",J1238,0)</f>
        <v>0</v>
      </c>
      <c r="BJ1238" s="19" t="s">
        <v>80</v>
      </c>
      <c r="BK1238" s="218">
        <f>ROUND(I1238*H1238,2)</f>
        <v>0</v>
      </c>
      <c r="BL1238" s="19" t="s">
        <v>285</v>
      </c>
      <c r="BM1238" s="217" t="s">
        <v>1654</v>
      </c>
    </row>
    <row r="1239" spans="1:47" s="2" customFormat="1" ht="12">
      <c r="A1239" s="40"/>
      <c r="B1239" s="41"/>
      <c r="C1239" s="42"/>
      <c r="D1239" s="219" t="s">
        <v>157</v>
      </c>
      <c r="E1239" s="42"/>
      <c r="F1239" s="220" t="s">
        <v>1655</v>
      </c>
      <c r="G1239" s="42"/>
      <c r="H1239" s="42"/>
      <c r="I1239" s="221"/>
      <c r="J1239" s="42"/>
      <c r="K1239" s="42"/>
      <c r="L1239" s="46"/>
      <c r="M1239" s="222"/>
      <c r="N1239" s="223"/>
      <c r="O1239" s="86"/>
      <c r="P1239" s="86"/>
      <c r="Q1239" s="86"/>
      <c r="R1239" s="86"/>
      <c r="S1239" s="86"/>
      <c r="T1239" s="87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T1239" s="19" t="s">
        <v>157</v>
      </c>
      <c r="AU1239" s="19" t="s">
        <v>82</v>
      </c>
    </row>
    <row r="1240" spans="1:65" s="2" customFormat="1" ht="16.5" customHeight="1">
      <c r="A1240" s="40"/>
      <c r="B1240" s="41"/>
      <c r="C1240" s="206" t="s">
        <v>1656</v>
      </c>
      <c r="D1240" s="206" t="s">
        <v>150</v>
      </c>
      <c r="E1240" s="207" t="s">
        <v>1657</v>
      </c>
      <c r="F1240" s="208" t="s">
        <v>1658</v>
      </c>
      <c r="G1240" s="209" t="s">
        <v>376</v>
      </c>
      <c r="H1240" s="210">
        <v>5</v>
      </c>
      <c r="I1240" s="211"/>
      <c r="J1240" s="212">
        <f>ROUND(I1240*H1240,2)</f>
        <v>0</v>
      </c>
      <c r="K1240" s="208" t="s">
        <v>154</v>
      </c>
      <c r="L1240" s="46"/>
      <c r="M1240" s="213" t="s">
        <v>19</v>
      </c>
      <c r="N1240" s="214" t="s">
        <v>43</v>
      </c>
      <c r="O1240" s="86"/>
      <c r="P1240" s="215">
        <f>O1240*H1240</f>
        <v>0</v>
      </c>
      <c r="Q1240" s="215">
        <v>0.00052</v>
      </c>
      <c r="R1240" s="215">
        <f>Q1240*H1240</f>
        <v>0.0026</v>
      </c>
      <c r="S1240" s="215">
        <v>0</v>
      </c>
      <c r="T1240" s="216">
        <f>S1240*H1240</f>
        <v>0</v>
      </c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R1240" s="217" t="s">
        <v>285</v>
      </c>
      <c r="AT1240" s="217" t="s">
        <v>150</v>
      </c>
      <c r="AU1240" s="217" t="s">
        <v>82</v>
      </c>
      <c r="AY1240" s="19" t="s">
        <v>148</v>
      </c>
      <c r="BE1240" s="218">
        <f>IF(N1240="základní",J1240,0)</f>
        <v>0</v>
      </c>
      <c r="BF1240" s="218">
        <f>IF(N1240="snížená",J1240,0)</f>
        <v>0</v>
      </c>
      <c r="BG1240" s="218">
        <f>IF(N1240="zákl. přenesená",J1240,0)</f>
        <v>0</v>
      </c>
      <c r="BH1240" s="218">
        <f>IF(N1240="sníž. přenesená",J1240,0)</f>
        <v>0</v>
      </c>
      <c r="BI1240" s="218">
        <f>IF(N1240="nulová",J1240,0)</f>
        <v>0</v>
      </c>
      <c r="BJ1240" s="19" t="s">
        <v>80</v>
      </c>
      <c r="BK1240" s="218">
        <f>ROUND(I1240*H1240,2)</f>
        <v>0</v>
      </c>
      <c r="BL1240" s="19" t="s">
        <v>285</v>
      </c>
      <c r="BM1240" s="217" t="s">
        <v>1659</v>
      </c>
    </row>
    <row r="1241" spans="1:47" s="2" customFormat="1" ht="12">
      <c r="A1241" s="40"/>
      <c r="B1241" s="41"/>
      <c r="C1241" s="42"/>
      <c r="D1241" s="219" t="s">
        <v>157</v>
      </c>
      <c r="E1241" s="42"/>
      <c r="F1241" s="220" t="s">
        <v>1660</v>
      </c>
      <c r="G1241" s="42"/>
      <c r="H1241" s="42"/>
      <c r="I1241" s="221"/>
      <c r="J1241" s="42"/>
      <c r="K1241" s="42"/>
      <c r="L1241" s="46"/>
      <c r="M1241" s="222"/>
      <c r="N1241" s="223"/>
      <c r="O1241" s="86"/>
      <c r="P1241" s="86"/>
      <c r="Q1241" s="86"/>
      <c r="R1241" s="86"/>
      <c r="S1241" s="86"/>
      <c r="T1241" s="87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T1241" s="19" t="s">
        <v>157</v>
      </c>
      <c r="AU1241" s="19" t="s">
        <v>82</v>
      </c>
    </row>
    <row r="1242" spans="1:65" s="2" customFormat="1" ht="16.5" customHeight="1">
      <c r="A1242" s="40"/>
      <c r="B1242" s="41"/>
      <c r="C1242" s="206" t="s">
        <v>1661</v>
      </c>
      <c r="D1242" s="206" t="s">
        <v>150</v>
      </c>
      <c r="E1242" s="207" t="s">
        <v>1662</v>
      </c>
      <c r="F1242" s="208" t="s">
        <v>1663</v>
      </c>
      <c r="G1242" s="209" t="s">
        <v>376</v>
      </c>
      <c r="H1242" s="210">
        <v>5</v>
      </c>
      <c r="I1242" s="211"/>
      <c r="J1242" s="212">
        <f>ROUND(I1242*H1242,2)</f>
        <v>0</v>
      </c>
      <c r="K1242" s="208" t="s">
        <v>154</v>
      </c>
      <c r="L1242" s="46"/>
      <c r="M1242" s="213" t="s">
        <v>19</v>
      </c>
      <c r="N1242" s="214" t="s">
        <v>43</v>
      </c>
      <c r="O1242" s="86"/>
      <c r="P1242" s="215">
        <f>O1242*H1242</f>
        <v>0</v>
      </c>
      <c r="Q1242" s="215">
        <v>0.00052</v>
      </c>
      <c r="R1242" s="215">
        <f>Q1242*H1242</f>
        <v>0.0026</v>
      </c>
      <c r="S1242" s="215">
        <v>0</v>
      </c>
      <c r="T1242" s="216">
        <f>S1242*H1242</f>
        <v>0</v>
      </c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R1242" s="217" t="s">
        <v>285</v>
      </c>
      <c r="AT1242" s="217" t="s">
        <v>150</v>
      </c>
      <c r="AU1242" s="217" t="s">
        <v>82</v>
      </c>
      <c r="AY1242" s="19" t="s">
        <v>148</v>
      </c>
      <c r="BE1242" s="218">
        <f>IF(N1242="základní",J1242,0)</f>
        <v>0</v>
      </c>
      <c r="BF1242" s="218">
        <f>IF(N1242="snížená",J1242,0)</f>
        <v>0</v>
      </c>
      <c r="BG1242" s="218">
        <f>IF(N1242="zákl. přenesená",J1242,0)</f>
        <v>0</v>
      </c>
      <c r="BH1242" s="218">
        <f>IF(N1242="sníž. přenesená",J1242,0)</f>
        <v>0</v>
      </c>
      <c r="BI1242" s="218">
        <f>IF(N1242="nulová",J1242,0)</f>
        <v>0</v>
      </c>
      <c r="BJ1242" s="19" t="s">
        <v>80</v>
      </c>
      <c r="BK1242" s="218">
        <f>ROUND(I1242*H1242,2)</f>
        <v>0</v>
      </c>
      <c r="BL1242" s="19" t="s">
        <v>285</v>
      </c>
      <c r="BM1242" s="217" t="s">
        <v>1664</v>
      </c>
    </row>
    <row r="1243" spans="1:47" s="2" customFormat="1" ht="12">
      <c r="A1243" s="40"/>
      <c r="B1243" s="41"/>
      <c r="C1243" s="42"/>
      <c r="D1243" s="219" t="s">
        <v>157</v>
      </c>
      <c r="E1243" s="42"/>
      <c r="F1243" s="220" t="s">
        <v>1665</v>
      </c>
      <c r="G1243" s="42"/>
      <c r="H1243" s="42"/>
      <c r="I1243" s="221"/>
      <c r="J1243" s="42"/>
      <c r="K1243" s="42"/>
      <c r="L1243" s="46"/>
      <c r="M1243" s="222"/>
      <c r="N1243" s="223"/>
      <c r="O1243" s="86"/>
      <c r="P1243" s="86"/>
      <c r="Q1243" s="86"/>
      <c r="R1243" s="86"/>
      <c r="S1243" s="86"/>
      <c r="T1243" s="87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T1243" s="19" t="s">
        <v>157</v>
      </c>
      <c r="AU1243" s="19" t="s">
        <v>82</v>
      </c>
    </row>
    <row r="1244" spans="1:65" s="2" customFormat="1" ht="16.5" customHeight="1">
      <c r="A1244" s="40"/>
      <c r="B1244" s="41"/>
      <c r="C1244" s="206" t="s">
        <v>1666</v>
      </c>
      <c r="D1244" s="206" t="s">
        <v>150</v>
      </c>
      <c r="E1244" s="207" t="s">
        <v>1667</v>
      </c>
      <c r="F1244" s="208" t="s">
        <v>1668</v>
      </c>
      <c r="G1244" s="209" t="s">
        <v>376</v>
      </c>
      <c r="H1244" s="210">
        <v>1</v>
      </c>
      <c r="I1244" s="211"/>
      <c r="J1244" s="212">
        <f>ROUND(I1244*H1244,2)</f>
        <v>0</v>
      </c>
      <c r="K1244" s="208" t="s">
        <v>154</v>
      </c>
      <c r="L1244" s="46"/>
      <c r="M1244" s="213" t="s">
        <v>19</v>
      </c>
      <c r="N1244" s="214" t="s">
        <v>43</v>
      </c>
      <c r="O1244" s="86"/>
      <c r="P1244" s="215">
        <f>O1244*H1244</f>
        <v>0</v>
      </c>
      <c r="Q1244" s="215">
        <v>0.00085</v>
      </c>
      <c r="R1244" s="215">
        <f>Q1244*H1244</f>
        <v>0.00085</v>
      </c>
      <c r="S1244" s="215">
        <v>0</v>
      </c>
      <c r="T1244" s="216">
        <f>S1244*H1244</f>
        <v>0</v>
      </c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R1244" s="217" t="s">
        <v>285</v>
      </c>
      <c r="AT1244" s="217" t="s">
        <v>150</v>
      </c>
      <c r="AU1244" s="217" t="s">
        <v>82</v>
      </c>
      <c r="AY1244" s="19" t="s">
        <v>148</v>
      </c>
      <c r="BE1244" s="218">
        <f>IF(N1244="základní",J1244,0)</f>
        <v>0</v>
      </c>
      <c r="BF1244" s="218">
        <f>IF(N1244="snížená",J1244,0)</f>
        <v>0</v>
      </c>
      <c r="BG1244" s="218">
        <f>IF(N1244="zákl. přenesená",J1244,0)</f>
        <v>0</v>
      </c>
      <c r="BH1244" s="218">
        <f>IF(N1244="sníž. přenesená",J1244,0)</f>
        <v>0</v>
      </c>
      <c r="BI1244" s="218">
        <f>IF(N1244="nulová",J1244,0)</f>
        <v>0</v>
      </c>
      <c r="BJ1244" s="19" t="s">
        <v>80</v>
      </c>
      <c r="BK1244" s="218">
        <f>ROUND(I1244*H1244,2)</f>
        <v>0</v>
      </c>
      <c r="BL1244" s="19" t="s">
        <v>285</v>
      </c>
      <c r="BM1244" s="217" t="s">
        <v>1669</v>
      </c>
    </row>
    <row r="1245" spans="1:47" s="2" customFormat="1" ht="12">
      <c r="A1245" s="40"/>
      <c r="B1245" s="41"/>
      <c r="C1245" s="42"/>
      <c r="D1245" s="219" t="s">
        <v>157</v>
      </c>
      <c r="E1245" s="42"/>
      <c r="F1245" s="220" t="s">
        <v>1670</v>
      </c>
      <c r="G1245" s="42"/>
      <c r="H1245" s="42"/>
      <c r="I1245" s="221"/>
      <c r="J1245" s="42"/>
      <c r="K1245" s="42"/>
      <c r="L1245" s="46"/>
      <c r="M1245" s="222"/>
      <c r="N1245" s="223"/>
      <c r="O1245" s="86"/>
      <c r="P1245" s="86"/>
      <c r="Q1245" s="86"/>
      <c r="R1245" s="86"/>
      <c r="S1245" s="86"/>
      <c r="T1245" s="87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T1245" s="19" t="s">
        <v>157</v>
      </c>
      <c r="AU1245" s="19" t="s">
        <v>82</v>
      </c>
    </row>
    <row r="1246" spans="1:51" s="14" customFormat="1" ht="12">
      <c r="A1246" s="14"/>
      <c r="B1246" s="235"/>
      <c r="C1246" s="236"/>
      <c r="D1246" s="226" t="s">
        <v>168</v>
      </c>
      <c r="E1246" s="237" t="s">
        <v>19</v>
      </c>
      <c r="F1246" s="238" t="s">
        <v>1671</v>
      </c>
      <c r="G1246" s="236"/>
      <c r="H1246" s="239">
        <v>1</v>
      </c>
      <c r="I1246" s="240"/>
      <c r="J1246" s="236"/>
      <c r="K1246" s="236"/>
      <c r="L1246" s="241"/>
      <c r="M1246" s="242"/>
      <c r="N1246" s="243"/>
      <c r="O1246" s="243"/>
      <c r="P1246" s="243"/>
      <c r="Q1246" s="243"/>
      <c r="R1246" s="243"/>
      <c r="S1246" s="243"/>
      <c r="T1246" s="24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T1246" s="245" t="s">
        <v>168</v>
      </c>
      <c r="AU1246" s="245" t="s">
        <v>82</v>
      </c>
      <c r="AV1246" s="14" t="s">
        <v>82</v>
      </c>
      <c r="AW1246" s="14" t="s">
        <v>34</v>
      </c>
      <c r="AX1246" s="14" t="s">
        <v>80</v>
      </c>
      <c r="AY1246" s="245" t="s">
        <v>148</v>
      </c>
    </row>
    <row r="1247" spans="1:65" s="2" customFormat="1" ht="16.5" customHeight="1">
      <c r="A1247" s="40"/>
      <c r="B1247" s="41"/>
      <c r="C1247" s="206" t="s">
        <v>1672</v>
      </c>
      <c r="D1247" s="206" t="s">
        <v>150</v>
      </c>
      <c r="E1247" s="207" t="s">
        <v>1673</v>
      </c>
      <c r="F1247" s="208" t="s">
        <v>1674</v>
      </c>
      <c r="G1247" s="209" t="s">
        <v>376</v>
      </c>
      <c r="H1247" s="210">
        <v>1</v>
      </c>
      <c r="I1247" s="211"/>
      <c r="J1247" s="212">
        <f>ROUND(I1247*H1247,2)</f>
        <v>0</v>
      </c>
      <c r="K1247" s="208" t="s">
        <v>154</v>
      </c>
      <c r="L1247" s="46"/>
      <c r="M1247" s="213" t="s">
        <v>19</v>
      </c>
      <c r="N1247" s="214" t="s">
        <v>43</v>
      </c>
      <c r="O1247" s="86"/>
      <c r="P1247" s="215">
        <f>O1247*H1247</f>
        <v>0</v>
      </c>
      <c r="Q1247" s="215">
        <v>0.00085</v>
      </c>
      <c r="R1247" s="215">
        <f>Q1247*H1247</f>
        <v>0.00085</v>
      </c>
      <c r="S1247" s="215">
        <v>0</v>
      </c>
      <c r="T1247" s="216">
        <f>S1247*H1247</f>
        <v>0</v>
      </c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R1247" s="217" t="s">
        <v>285</v>
      </c>
      <c r="AT1247" s="217" t="s">
        <v>150</v>
      </c>
      <c r="AU1247" s="217" t="s">
        <v>82</v>
      </c>
      <c r="AY1247" s="19" t="s">
        <v>148</v>
      </c>
      <c r="BE1247" s="218">
        <f>IF(N1247="základní",J1247,0)</f>
        <v>0</v>
      </c>
      <c r="BF1247" s="218">
        <f>IF(N1247="snížená",J1247,0)</f>
        <v>0</v>
      </c>
      <c r="BG1247" s="218">
        <f>IF(N1247="zákl. přenesená",J1247,0)</f>
        <v>0</v>
      </c>
      <c r="BH1247" s="218">
        <f>IF(N1247="sníž. přenesená",J1247,0)</f>
        <v>0</v>
      </c>
      <c r="BI1247" s="218">
        <f>IF(N1247="nulová",J1247,0)</f>
        <v>0</v>
      </c>
      <c r="BJ1247" s="19" t="s">
        <v>80</v>
      </c>
      <c r="BK1247" s="218">
        <f>ROUND(I1247*H1247,2)</f>
        <v>0</v>
      </c>
      <c r="BL1247" s="19" t="s">
        <v>285</v>
      </c>
      <c r="BM1247" s="217" t="s">
        <v>1675</v>
      </c>
    </row>
    <row r="1248" spans="1:47" s="2" customFormat="1" ht="12">
      <c r="A1248" s="40"/>
      <c r="B1248" s="41"/>
      <c r="C1248" s="42"/>
      <c r="D1248" s="219" t="s">
        <v>157</v>
      </c>
      <c r="E1248" s="42"/>
      <c r="F1248" s="220" t="s">
        <v>1676</v>
      </c>
      <c r="G1248" s="42"/>
      <c r="H1248" s="42"/>
      <c r="I1248" s="221"/>
      <c r="J1248" s="42"/>
      <c r="K1248" s="42"/>
      <c r="L1248" s="46"/>
      <c r="M1248" s="222"/>
      <c r="N1248" s="223"/>
      <c r="O1248" s="86"/>
      <c r="P1248" s="86"/>
      <c r="Q1248" s="86"/>
      <c r="R1248" s="86"/>
      <c r="S1248" s="86"/>
      <c r="T1248" s="87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T1248" s="19" t="s">
        <v>157</v>
      </c>
      <c r="AU1248" s="19" t="s">
        <v>82</v>
      </c>
    </row>
    <row r="1249" spans="1:51" s="14" customFormat="1" ht="12">
      <c r="A1249" s="14"/>
      <c r="B1249" s="235"/>
      <c r="C1249" s="236"/>
      <c r="D1249" s="226" t="s">
        <v>168</v>
      </c>
      <c r="E1249" s="237" t="s">
        <v>19</v>
      </c>
      <c r="F1249" s="238" t="s">
        <v>1671</v>
      </c>
      <c r="G1249" s="236"/>
      <c r="H1249" s="239">
        <v>1</v>
      </c>
      <c r="I1249" s="240"/>
      <c r="J1249" s="236"/>
      <c r="K1249" s="236"/>
      <c r="L1249" s="241"/>
      <c r="M1249" s="242"/>
      <c r="N1249" s="243"/>
      <c r="O1249" s="243"/>
      <c r="P1249" s="243"/>
      <c r="Q1249" s="243"/>
      <c r="R1249" s="243"/>
      <c r="S1249" s="243"/>
      <c r="T1249" s="24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T1249" s="245" t="s">
        <v>168</v>
      </c>
      <c r="AU1249" s="245" t="s">
        <v>82</v>
      </c>
      <c r="AV1249" s="14" t="s">
        <v>82</v>
      </c>
      <c r="AW1249" s="14" t="s">
        <v>34</v>
      </c>
      <c r="AX1249" s="14" t="s">
        <v>80</v>
      </c>
      <c r="AY1249" s="245" t="s">
        <v>148</v>
      </c>
    </row>
    <row r="1250" spans="1:65" s="2" customFormat="1" ht="24.15" customHeight="1">
      <c r="A1250" s="40"/>
      <c r="B1250" s="41"/>
      <c r="C1250" s="206" t="s">
        <v>1677</v>
      </c>
      <c r="D1250" s="206" t="s">
        <v>150</v>
      </c>
      <c r="E1250" s="207" t="s">
        <v>1678</v>
      </c>
      <c r="F1250" s="208" t="s">
        <v>1679</v>
      </c>
      <c r="G1250" s="209" t="s">
        <v>346</v>
      </c>
      <c r="H1250" s="210">
        <v>0.376</v>
      </c>
      <c r="I1250" s="211"/>
      <c r="J1250" s="212">
        <f>ROUND(I1250*H1250,2)</f>
        <v>0</v>
      </c>
      <c r="K1250" s="208" t="s">
        <v>154</v>
      </c>
      <c r="L1250" s="46"/>
      <c r="M1250" s="213" t="s">
        <v>19</v>
      </c>
      <c r="N1250" s="214" t="s">
        <v>43</v>
      </c>
      <c r="O1250" s="86"/>
      <c r="P1250" s="215">
        <f>O1250*H1250</f>
        <v>0</v>
      </c>
      <c r="Q1250" s="215">
        <v>0</v>
      </c>
      <c r="R1250" s="215">
        <f>Q1250*H1250</f>
        <v>0</v>
      </c>
      <c r="S1250" s="215">
        <v>0</v>
      </c>
      <c r="T1250" s="216">
        <f>S1250*H1250</f>
        <v>0</v>
      </c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R1250" s="217" t="s">
        <v>285</v>
      </c>
      <c r="AT1250" s="217" t="s">
        <v>150</v>
      </c>
      <c r="AU1250" s="217" t="s">
        <v>82</v>
      </c>
      <c r="AY1250" s="19" t="s">
        <v>148</v>
      </c>
      <c r="BE1250" s="218">
        <f>IF(N1250="základní",J1250,0)</f>
        <v>0</v>
      </c>
      <c r="BF1250" s="218">
        <f>IF(N1250="snížená",J1250,0)</f>
        <v>0</v>
      </c>
      <c r="BG1250" s="218">
        <f>IF(N1250="zákl. přenesená",J1250,0)</f>
        <v>0</v>
      </c>
      <c r="BH1250" s="218">
        <f>IF(N1250="sníž. přenesená",J1250,0)</f>
        <v>0</v>
      </c>
      <c r="BI1250" s="218">
        <f>IF(N1250="nulová",J1250,0)</f>
        <v>0</v>
      </c>
      <c r="BJ1250" s="19" t="s">
        <v>80</v>
      </c>
      <c r="BK1250" s="218">
        <f>ROUND(I1250*H1250,2)</f>
        <v>0</v>
      </c>
      <c r="BL1250" s="19" t="s">
        <v>285</v>
      </c>
      <c r="BM1250" s="217" t="s">
        <v>1680</v>
      </c>
    </row>
    <row r="1251" spans="1:47" s="2" customFormat="1" ht="12">
      <c r="A1251" s="40"/>
      <c r="B1251" s="41"/>
      <c r="C1251" s="42"/>
      <c r="D1251" s="219" t="s">
        <v>157</v>
      </c>
      <c r="E1251" s="42"/>
      <c r="F1251" s="220" t="s">
        <v>1681</v>
      </c>
      <c r="G1251" s="42"/>
      <c r="H1251" s="42"/>
      <c r="I1251" s="221"/>
      <c r="J1251" s="42"/>
      <c r="K1251" s="42"/>
      <c r="L1251" s="46"/>
      <c r="M1251" s="222"/>
      <c r="N1251" s="223"/>
      <c r="O1251" s="86"/>
      <c r="P1251" s="86"/>
      <c r="Q1251" s="86"/>
      <c r="R1251" s="86"/>
      <c r="S1251" s="86"/>
      <c r="T1251" s="87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T1251" s="19" t="s">
        <v>157</v>
      </c>
      <c r="AU1251" s="19" t="s">
        <v>82</v>
      </c>
    </row>
    <row r="1252" spans="1:65" s="2" customFormat="1" ht="24.15" customHeight="1">
      <c r="A1252" s="40"/>
      <c r="B1252" s="41"/>
      <c r="C1252" s="206" t="s">
        <v>1682</v>
      </c>
      <c r="D1252" s="206" t="s">
        <v>150</v>
      </c>
      <c r="E1252" s="207" t="s">
        <v>1683</v>
      </c>
      <c r="F1252" s="208" t="s">
        <v>1684</v>
      </c>
      <c r="G1252" s="209" t="s">
        <v>346</v>
      </c>
      <c r="H1252" s="210">
        <v>0.376</v>
      </c>
      <c r="I1252" s="211"/>
      <c r="J1252" s="212">
        <f>ROUND(I1252*H1252,2)</f>
        <v>0</v>
      </c>
      <c r="K1252" s="208" t="s">
        <v>154</v>
      </c>
      <c r="L1252" s="46"/>
      <c r="M1252" s="213" t="s">
        <v>19</v>
      </c>
      <c r="N1252" s="214" t="s">
        <v>43</v>
      </c>
      <c r="O1252" s="86"/>
      <c r="P1252" s="215">
        <f>O1252*H1252</f>
        <v>0</v>
      </c>
      <c r="Q1252" s="215">
        <v>0</v>
      </c>
      <c r="R1252" s="215">
        <f>Q1252*H1252</f>
        <v>0</v>
      </c>
      <c r="S1252" s="215">
        <v>0</v>
      </c>
      <c r="T1252" s="216">
        <f>S1252*H1252</f>
        <v>0</v>
      </c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R1252" s="217" t="s">
        <v>285</v>
      </c>
      <c r="AT1252" s="217" t="s">
        <v>150</v>
      </c>
      <c r="AU1252" s="217" t="s">
        <v>82</v>
      </c>
      <c r="AY1252" s="19" t="s">
        <v>148</v>
      </c>
      <c r="BE1252" s="218">
        <f>IF(N1252="základní",J1252,0)</f>
        <v>0</v>
      </c>
      <c r="BF1252" s="218">
        <f>IF(N1252="snížená",J1252,0)</f>
        <v>0</v>
      </c>
      <c r="BG1252" s="218">
        <f>IF(N1252="zákl. přenesená",J1252,0)</f>
        <v>0</v>
      </c>
      <c r="BH1252" s="218">
        <f>IF(N1252="sníž. přenesená",J1252,0)</f>
        <v>0</v>
      </c>
      <c r="BI1252" s="218">
        <f>IF(N1252="nulová",J1252,0)</f>
        <v>0</v>
      </c>
      <c r="BJ1252" s="19" t="s">
        <v>80</v>
      </c>
      <c r="BK1252" s="218">
        <f>ROUND(I1252*H1252,2)</f>
        <v>0</v>
      </c>
      <c r="BL1252" s="19" t="s">
        <v>285</v>
      </c>
      <c r="BM1252" s="217" t="s">
        <v>1685</v>
      </c>
    </row>
    <row r="1253" spans="1:47" s="2" customFormat="1" ht="12">
      <c r="A1253" s="40"/>
      <c r="B1253" s="41"/>
      <c r="C1253" s="42"/>
      <c r="D1253" s="219" t="s">
        <v>157</v>
      </c>
      <c r="E1253" s="42"/>
      <c r="F1253" s="220" t="s">
        <v>1686</v>
      </c>
      <c r="G1253" s="42"/>
      <c r="H1253" s="42"/>
      <c r="I1253" s="221"/>
      <c r="J1253" s="42"/>
      <c r="K1253" s="42"/>
      <c r="L1253" s="46"/>
      <c r="M1253" s="222"/>
      <c r="N1253" s="223"/>
      <c r="O1253" s="86"/>
      <c r="P1253" s="86"/>
      <c r="Q1253" s="86"/>
      <c r="R1253" s="86"/>
      <c r="S1253" s="86"/>
      <c r="T1253" s="87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T1253" s="19" t="s">
        <v>157</v>
      </c>
      <c r="AU1253" s="19" t="s">
        <v>82</v>
      </c>
    </row>
    <row r="1254" spans="1:65" s="2" customFormat="1" ht="21.75" customHeight="1">
      <c r="A1254" s="40"/>
      <c r="B1254" s="41"/>
      <c r="C1254" s="206" t="s">
        <v>1687</v>
      </c>
      <c r="D1254" s="206" t="s">
        <v>150</v>
      </c>
      <c r="E1254" s="207" t="s">
        <v>1688</v>
      </c>
      <c r="F1254" s="208" t="s">
        <v>1689</v>
      </c>
      <c r="G1254" s="209" t="s">
        <v>376</v>
      </c>
      <c r="H1254" s="210">
        <v>2</v>
      </c>
      <c r="I1254" s="211"/>
      <c r="J1254" s="212">
        <f>ROUND(I1254*H1254,2)</f>
        <v>0</v>
      </c>
      <c r="K1254" s="208" t="s">
        <v>19</v>
      </c>
      <c r="L1254" s="46"/>
      <c r="M1254" s="213" t="s">
        <v>19</v>
      </c>
      <c r="N1254" s="214" t="s">
        <v>43</v>
      </c>
      <c r="O1254" s="86"/>
      <c r="P1254" s="215">
        <f>O1254*H1254</f>
        <v>0</v>
      </c>
      <c r="Q1254" s="215">
        <v>0.01475</v>
      </c>
      <c r="R1254" s="215">
        <f>Q1254*H1254</f>
        <v>0.0295</v>
      </c>
      <c r="S1254" s="215">
        <v>0</v>
      </c>
      <c r="T1254" s="216">
        <f>S1254*H1254</f>
        <v>0</v>
      </c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R1254" s="217" t="s">
        <v>285</v>
      </c>
      <c r="AT1254" s="217" t="s">
        <v>150</v>
      </c>
      <c r="AU1254" s="217" t="s">
        <v>82</v>
      </c>
      <c r="AY1254" s="19" t="s">
        <v>148</v>
      </c>
      <c r="BE1254" s="218">
        <f>IF(N1254="základní",J1254,0)</f>
        <v>0</v>
      </c>
      <c r="BF1254" s="218">
        <f>IF(N1254="snížená",J1254,0)</f>
        <v>0</v>
      </c>
      <c r="BG1254" s="218">
        <f>IF(N1254="zákl. přenesená",J1254,0)</f>
        <v>0</v>
      </c>
      <c r="BH1254" s="218">
        <f>IF(N1254="sníž. přenesená",J1254,0)</f>
        <v>0</v>
      </c>
      <c r="BI1254" s="218">
        <f>IF(N1254="nulová",J1254,0)</f>
        <v>0</v>
      </c>
      <c r="BJ1254" s="19" t="s">
        <v>80</v>
      </c>
      <c r="BK1254" s="218">
        <f>ROUND(I1254*H1254,2)</f>
        <v>0</v>
      </c>
      <c r="BL1254" s="19" t="s">
        <v>285</v>
      </c>
      <c r="BM1254" s="217" t="s">
        <v>1690</v>
      </c>
    </row>
    <row r="1255" spans="1:65" s="2" customFormat="1" ht="16.5" customHeight="1">
      <c r="A1255" s="40"/>
      <c r="B1255" s="41"/>
      <c r="C1255" s="206" t="s">
        <v>1691</v>
      </c>
      <c r="D1255" s="206" t="s">
        <v>150</v>
      </c>
      <c r="E1255" s="207" t="s">
        <v>1692</v>
      </c>
      <c r="F1255" s="208" t="s">
        <v>1693</v>
      </c>
      <c r="G1255" s="209" t="s">
        <v>376</v>
      </c>
      <c r="H1255" s="210">
        <v>1</v>
      </c>
      <c r="I1255" s="211"/>
      <c r="J1255" s="212">
        <f>ROUND(I1255*H1255,2)</f>
        <v>0</v>
      </c>
      <c r="K1255" s="208" t="s">
        <v>154</v>
      </c>
      <c r="L1255" s="46"/>
      <c r="M1255" s="213" t="s">
        <v>19</v>
      </c>
      <c r="N1255" s="214" t="s">
        <v>43</v>
      </c>
      <c r="O1255" s="86"/>
      <c r="P1255" s="215">
        <f>O1255*H1255</f>
        <v>0</v>
      </c>
      <c r="Q1255" s="215">
        <v>0</v>
      </c>
      <c r="R1255" s="215">
        <f>Q1255*H1255</f>
        <v>0</v>
      </c>
      <c r="S1255" s="215">
        <v>0.0175</v>
      </c>
      <c r="T1255" s="216">
        <f>S1255*H1255</f>
        <v>0.0175</v>
      </c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R1255" s="217" t="s">
        <v>285</v>
      </c>
      <c r="AT1255" s="217" t="s">
        <v>150</v>
      </c>
      <c r="AU1255" s="217" t="s">
        <v>82</v>
      </c>
      <c r="AY1255" s="19" t="s">
        <v>148</v>
      </c>
      <c r="BE1255" s="218">
        <f>IF(N1255="základní",J1255,0)</f>
        <v>0</v>
      </c>
      <c r="BF1255" s="218">
        <f>IF(N1255="snížená",J1255,0)</f>
        <v>0</v>
      </c>
      <c r="BG1255" s="218">
        <f>IF(N1255="zákl. přenesená",J1255,0)</f>
        <v>0</v>
      </c>
      <c r="BH1255" s="218">
        <f>IF(N1255="sníž. přenesená",J1255,0)</f>
        <v>0</v>
      </c>
      <c r="BI1255" s="218">
        <f>IF(N1255="nulová",J1255,0)</f>
        <v>0</v>
      </c>
      <c r="BJ1255" s="19" t="s">
        <v>80</v>
      </c>
      <c r="BK1255" s="218">
        <f>ROUND(I1255*H1255,2)</f>
        <v>0</v>
      </c>
      <c r="BL1255" s="19" t="s">
        <v>285</v>
      </c>
      <c r="BM1255" s="217" t="s">
        <v>1694</v>
      </c>
    </row>
    <row r="1256" spans="1:47" s="2" customFormat="1" ht="12">
      <c r="A1256" s="40"/>
      <c r="B1256" s="41"/>
      <c r="C1256" s="42"/>
      <c r="D1256" s="219" t="s">
        <v>157</v>
      </c>
      <c r="E1256" s="42"/>
      <c r="F1256" s="220" t="s">
        <v>1695</v>
      </c>
      <c r="G1256" s="42"/>
      <c r="H1256" s="42"/>
      <c r="I1256" s="221"/>
      <c r="J1256" s="42"/>
      <c r="K1256" s="42"/>
      <c r="L1256" s="46"/>
      <c r="M1256" s="222"/>
      <c r="N1256" s="223"/>
      <c r="O1256" s="86"/>
      <c r="P1256" s="86"/>
      <c r="Q1256" s="86"/>
      <c r="R1256" s="86"/>
      <c r="S1256" s="86"/>
      <c r="T1256" s="87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T1256" s="19" t="s">
        <v>157</v>
      </c>
      <c r="AU1256" s="19" t="s">
        <v>82</v>
      </c>
    </row>
    <row r="1257" spans="1:65" s="2" customFormat="1" ht="16.5" customHeight="1">
      <c r="A1257" s="40"/>
      <c r="B1257" s="41"/>
      <c r="C1257" s="206" t="s">
        <v>1696</v>
      </c>
      <c r="D1257" s="206" t="s">
        <v>150</v>
      </c>
      <c r="E1257" s="207" t="s">
        <v>1697</v>
      </c>
      <c r="F1257" s="208" t="s">
        <v>1698</v>
      </c>
      <c r="G1257" s="209" t="s">
        <v>153</v>
      </c>
      <c r="H1257" s="210">
        <v>6</v>
      </c>
      <c r="I1257" s="211"/>
      <c r="J1257" s="212">
        <f>ROUND(I1257*H1257,2)</f>
        <v>0</v>
      </c>
      <c r="K1257" s="208" t="s">
        <v>154</v>
      </c>
      <c r="L1257" s="46"/>
      <c r="M1257" s="213" t="s">
        <v>19</v>
      </c>
      <c r="N1257" s="214" t="s">
        <v>43</v>
      </c>
      <c r="O1257" s="86"/>
      <c r="P1257" s="215">
        <f>O1257*H1257</f>
        <v>0</v>
      </c>
      <c r="Q1257" s="215">
        <v>0.00031</v>
      </c>
      <c r="R1257" s="215">
        <f>Q1257*H1257</f>
        <v>0.00186</v>
      </c>
      <c r="S1257" s="215">
        <v>0</v>
      </c>
      <c r="T1257" s="216">
        <f>S1257*H1257</f>
        <v>0</v>
      </c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R1257" s="217" t="s">
        <v>285</v>
      </c>
      <c r="AT1257" s="217" t="s">
        <v>150</v>
      </c>
      <c r="AU1257" s="217" t="s">
        <v>82</v>
      </c>
      <c r="AY1257" s="19" t="s">
        <v>148</v>
      </c>
      <c r="BE1257" s="218">
        <f>IF(N1257="základní",J1257,0)</f>
        <v>0</v>
      </c>
      <c r="BF1257" s="218">
        <f>IF(N1257="snížená",J1257,0)</f>
        <v>0</v>
      </c>
      <c r="BG1257" s="218">
        <f>IF(N1257="zákl. přenesená",J1257,0)</f>
        <v>0</v>
      </c>
      <c r="BH1257" s="218">
        <f>IF(N1257="sníž. přenesená",J1257,0)</f>
        <v>0</v>
      </c>
      <c r="BI1257" s="218">
        <f>IF(N1257="nulová",J1257,0)</f>
        <v>0</v>
      </c>
      <c r="BJ1257" s="19" t="s">
        <v>80</v>
      </c>
      <c r="BK1257" s="218">
        <f>ROUND(I1257*H1257,2)</f>
        <v>0</v>
      </c>
      <c r="BL1257" s="19" t="s">
        <v>285</v>
      </c>
      <c r="BM1257" s="217" t="s">
        <v>1699</v>
      </c>
    </row>
    <row r="1258" spans="1:47" s="2" customFormat="1" ht="12">
      <c r="A1258" s="40"/>
      <c r="B1258" s="41"/>
      <c r="C1258" s="42"/>
      <c r="D1258" s="219" t="s">
        <v>157</v>
      </c>
      <c r="E1258" s="42"/>
      <c r="F1258" s="220" t="s">
        <v>1700</v>
      </c>
      <c r="G1258" s="42"/>
      <c r="H1258" s="42"/>
      <c r="I1258" s="221"/>
      <c r="J1258" s="42"/>
      <c r="K1258" s="42"/>
      <c r="L1258" s="46"/>
      <c r="M1258" s="222"/>
      <c r="N1258" s="223"/>
      <c r="O1258" s="86"/>
      <c r="P1258" s="86"/>
      <c r="Q1258" s="86"/>
      <c r="R1258" s="86"/>
      <c r="S1258" s="86"/>
      <c r="T1258" s="87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T1258" s="19" t="s">
        <v>157</v>
      </c>
      <c r="AU1258" s="19" t="s">
        <v>82</v>
      </c>
    </row>
    <row r="1259" spans="1:65" s="2" customFormat="1" ht="16.5" customHeight="1">
      <c r="A1259" s="40"/>
      <c r="B1259" s="41"/>
      <c r="C1259" s="206" t="s">
        <v>1701</v>
      </c>
      <c r="D1259" s="206" t="s">
        <v>150</v>
      </c>
      <c r="E1259" s="207" t="s">
        <v>1702</v>
      </c>
      <c r="F1259" s="208" t="s">
        <v>1703</v>
      </c>
      <c r="G1259" s="209" t="s">
        <v>376</v>
      </c>
      <c r="H1259" s="210">
        <v>5</v>
      </c>
      <c r="I1259" s="211"/>
      <c r="J1259" s="212">
        <f>ROUND(I1259*H1259,2)</f>
        <v>0</v>
      </c>
      <c r="K1259" s="208" t="s">
        <v>19</v>
      </c>
      <c r="L1259" s="46"/>
      <c r="M1259" s="213" t="s">
        <v>19</v>
      </c>
      <c r="N1259" s="214" t="s">
        <v>43</v>
      </c>
      <c r="O1259" s="86"/>
      <c r="P1259" s="215">
        <f>O1259*H1259</f>
        <v>0</v>
      </c>
      <c r="Q1259" s="215">
        <v>0.01697</v>
      </c>
      <c r="R1259" s="215">
        <f>Q1259*H1259</f>
        <v>0.08485</v>
      </c>
      <c r="S1259" s="215">
        <v>0</v>
      </c>
      <c r="T1259" s="216">
        <f>S1259*H1259</f>
        <v>0</v>
      </c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R1259" s="217" t="s">
        <v>285</v>
      </c>
      <c r="AT1259" s="217" t="s">
        <v>150</v>
      </c>
      <c r="AU1259" s="217" t="s">
        <v>82</v>
      </c>
      <c r="AY1259" s="19" t="s">
        <v>148</v>
      </c>
      <c r="BE1259" s="218">
        <f>IF(N1259="základní",J1259,0)</f>
        <v>0</v>
      </c>
      <c r="BF1259" s="218">
        <f>IF(N1259="snížená",J1259,0)</f>
        <v>0</v>
      </c>
      <c r="BG1259" s="218">
        <f>IF(N1259="zákl. přenesená",J1259,0)</f>
        <v>0</v>
      </c>
      <c r="BH1259" s="218">
        <f>IF(N1259="sníž. přenesená",J1259,0)</f>
        <v>0</v>
      </c>
      <c r="BI1259" s="218">
        <f>IF(N1259="nulová",J1259,0)</f>
        <v>0</v>
      </c>
      <c r="BJ1259" s="19" t="s">
        <v>80</v>
      </c>
      <c r="BK1259" s="218">
        <f>ROUND(I1259*H1259,2)</f>
        <v>0</v>
      </c>
      <c r="BL1259" s="19" t="s">
        <v>285</v>
      </c>
      <c r="BM1259" s="217" t="s">
        <v>1704</v>
      </c>
    </row>
    <row r="1260" spans="1:65" s="2" customFormat="1" ht="16.5" customHeight="1">
      <c r="A1260" s="40"/>
      <c r="B1260" s="41"/>
      <c r="C1260" s="206" t="s">
        <v>1705</v>
      </c>
      <c r="D1260" s="206" t="s">
        <v>150</v>
      </c>
      <c r="E1260" s="207" t="s">
        <v>1706</v>
      </c>
      <c r="F1260" s="208" t="s">
        <v>1707</v>
      </c>
      <c r="G1260" s="209" t="s">
        <v>376</v>
      </c>
      <c r="H1260" s="210">
        <v>2</v>
      </c>
      <c r="I1260" s="211"/>
      <c r="J1260" s="212">
        <f>ROUND(I1260*H1260,2)</f>
        <v>0</v>
      </c>
      <c r="K1260" s="208" t="s">
        <v>19</v>
      </c>
      <c r="L1260" s="46"/>
      <c r="M1260" s="213" t="s">
        <v>19</v>
      </c>
      <c r="N1260" s="214" t="s">
        <v>43</v>
      </c>
      <c r="O1260" s="86"/>
      <c r="P1260" s="215">
        <f>O1260*H1260</f>
        <v>0</v>
      </c>
      <c r="Q1260" s="215">
        <v>0.01608</v>
      </c>
      <c r="R1260" s="215">
        <f>Q1260*H1260</f>
        <v>0.03216</v>
      </c>
      <c r="S1260" s="215">
        <v>0</v>
      </c>
      <c r="T1260" s="216">
        <f>S1260*H1260</f>
        <v>0</v>
      </c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R1260" s="217" t="s">
        <v>285</v>
      </c>
      <c r="AT1260" s="217" t="s">
        <v>150</v>
      </c>
      <c r="AU1260" s="217" t="s">
        <v>82</v>
      </c>
      <c r="AY1260" s="19" t="s">
        <v>148</v>
      </c>
      <c r="BE1260" s="218">
        <f>IF(N1260="základní",J1260,0)</f>
        <v>0</v>
      </c>
      <c r="BF1260" s="218">
        <f>IF(N1260="snížená",J1260,0)</f>
        <v>0</v>
      </c>
      <c r="BG1260" s="218">
        <f>IF(N1260="zákl. přenesená",J1260,0)</f>
        <v>0</v>
      </c>
      <c r="BH1260" s="218">
        <f>IF(N1260="sníž. přenesená",J1260,0)</f>
        <v>0</v>
      </c>
      <c r="BI1260" s="218">
        <f>IF(N1260="nulová",J1260,0)</f>
        <v>0</v>
      </c>
      <c r="BJ1260" s="19" t="s">
        <v>80</v>
      </c>
      <c r="BK1260" s="218">
        <f>ROUND(I1260*H1260,2)</f>
        <v>0</v>
      </c>
      <c r="BL1260" s="19" t="s">
        <v>285</v>
      </c>
      <c r="BM1260" s="217" t="s">
        <v>1708</v>
      </c>
    </row>
    <row r="1261" spans="1:65" s="2" customFormat="1" ht="16.5" customHeight="1">
      <c r="A1261" s="40"/>
      <c r="B1261" s="41"/>
      <c r="C1261" s="206" t="s">
        <v>1709</v>
      </c>
      <c r="D1261" s="206" t="s">
        <v>150</v>
      </c>
      <c r="E1261" s="207" t="s">
        <v>1710</v>
      </c>
      <c r="F1261" s="208" t="s">
        <v>1711</v>
      </c>
      <c r="G1261" s="209" t="s">
        <v>376</v>
      </c>
      <c r="H1261" s="210">
        <v>1</v>
      </c>
      <c r="I1261" s="211"/>
      <c r="J1261" s="212">
        <f>ROUND(I1261*H1261,2)</f>
        <v>0</v>
      </c>
      <c r="K1261" s="208" t="s">
        <v>19</v>
      </c>
      <c r="L1261" s="46"/>
      <c r="M1261" s="213" t="s">
        <v>19</v>
      </c>
      <c r="N1261" s="214" t="s">
        <v>43</v>
      </c>
      <c r="O1261" s="86"/>
      <c r="P1261" s="215">
        <f>O1261*H1261</f>
        <v>0</v>
      </c>
      <c r="Q1261" s="215">
        <v>0.0005</v>
      </c>
      <c r="R1261" s="215">
        <f>Q1261*H1261</f>
        <v>0.0005</v>
      </c>
      <c r="S1261" s="215">
        <v>0</v>
      </c>
      <c r="T1261" s="216">
        <f>S1261*H1261</f>
        <v>0</v>
      </c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R1261" s="217" t="s">
        <v>285</v>
      </c>
      <c r="AT1261" s="217" t="s">
        <v>150</v>
      </c>
      <c r="AU1261" s="217" t="s">
        <v>82</v>
      </c>
      <c r="AY1261" s="19" t="s">
        <v>148</v>
      </c>
      <c r="BE1261" s="218">
        <f>IF(N1261="základní",J1261,0)</f>
        <v>0</v>
      </c>
      <c r="BF1261" s="218">
        <f>IF(N1261="snížená",J1261,0)</f>
        <v>0</v>
      </c>
      <c r="BG1261" s="218">
        <f>IF(N1261="zákl. přenesená",J1261,0)</f>
        <v>0</v>
      </c>
      <c r="BH1261" s="218">
        <f>IF(N1261="sníž. přenesená",J1261,0)</f>
        <v>0</v>
      </c>
      <c r="BI1261" s="218">
        <f>IF(N1261="nulová",J1261,0)</f>
        <v>0</v>
      </c>
      <c r="BJ1261" s="19" t="s">
        <v>80</v>
      </c>
      <c r="BK1261" s="218">
        <f>ROUND(I1261*H1261,2)</f>
        <v>0</v>
      </c>
      <c r="BL1261" s="19" t="s">
        <v>285</v>
      </c>
      <c r="BM1261" s="217" t="s">
        <v>1712</v>
      </c>
    </row>
    <row r="1262" spans="1:65" s="2" customFormat="1" ht="16.5" customHeight="1">
      <c r="A1262" s="40"/>
      <c r="B1262" s="41"/>
      <c r="C1262" s="206" t="s">
        <v>1713</v>
      </c>
      <c r="D1262" s="206" t="s">
        <v>150</v>
      </c>
      <c r="E1262" s="207" t="s">
        <v>1714</v>
      </c>
      <c r="F1262" s="208" t="s">
        <v>1715</v>
      </c>
      <c r="G1262" s="209" t="s">
        <v>376</v>
      </c>
      <c r="H1262" s="210">
        <v>1</v>
      </c>
      <c r="I1262" s="211"/>
      <c r="J1262" s="212">
        <f>ROUND(I1262*H1262,2)</f>
        <v>0</v>
      </c>
      <c r="K1262" s="208" t="s">
        <v>19</v>
      </c>
      <c r="L1262" s="46"/>
      <c r="M1262" s="213" t="s">
        <v>19</v>
      </c>
      <c r="N1262" s="214" t="s">
        <v>43</v>
      </c>
      <c r="O1262" s="86"/>
      <c r="P1262" s="215">
        <f>O1262*H1262</f>
        <v>0</v>
      </c>
      <c r="Q1262" s="215">
        <v>0.00493</v>
      </c>
      <c r="R1262" s="215">
        <f>Q1262*H1262</f>
        <v>0.00493</v>
      </c>
      <c r="S1262" s="215">
        <v>0</v>
      </c>
      <c r="T1262" s="216">
        <f>S1262*H1262</f>
        <v>0</v>
      </c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R1262" s="217" t="s">
        <v>285</v>
      </c>
      <c r="AT1262" s="217" t="s">
        <v>150</v>
      </c>
      <c r="AU1262" s="217" t="s">
        <v>82</v>
      </c>
      <c r="AY1262" s="19" t="s">
        <v>148</v>
      </c>
      <c r="BE1262" s="218">
        <f>IF(N1262="základní",J1262,0)</f>
        <v>0</v>
      </c>
      <c r="BF1262" s="218">
        <f>IF(N1262="snížená",J1262,0)</f>
        <v>0</v>
      </c>
      <c r="BG1262" s="218">
        <f>IF(N1262="zákl. přenesená",J1262,0)</f>
        <v>0</v>
      </c>
      <c r="BH1262" s="218">
        <f>IF(N1262="sníž. přenesená",J1262,0)</f>
        <v>0</v>
      </c>
      <c r="BI1262" s="218">
        <f>IF(N1262="nulová",J1262,0)</f>
        <v>0</v>
      </c>
      <c r="BJ1262" s="19" t="s">
        <v>80</v>
      </c>
      <c r="BK1262" s="218">
        <f>ROUND(I1262*H1262,2)</f>
        <v>0</v>
      </c>
      <c r="BL1262" s="19" t="s">
        <v>285</v>
      </c>
      <c r="BM1262" s="217" t="s">
        <v>1716</v>
      </c>
    </row>
    <row r="1263" spans="1:65" s="2" customFormat="1" ht="16.5" customHeight="1">
      <c r="A1263" s="40"/>
      <c r="B1263" s="41"/>
      <c r="C1263" s="206" t="s">
        <v>1717</v>
      </c>
      <c r="D1263" s="206" t="s">
        <v>150</v>
      </c>
      <c r="E1263" s="207" t="s">
        <v>1718</v>
      </c>
      <c r="F1263" s="208" t="s">
        <v>1719</v>
      </c>
      <c r="G1263" s="209" t="s">
        <v>376</v>
      </c>
      <c r="H1263" s="210">
        <v>1</v>
      </c>
      <c r="I1263" s="211"/>
      <c r="J1263" s="212">
        <f>ROUND(I1263*H1263,2)</f>
        <v>0</v>
      </c>
      <c r="K1263" s="208" t="s">
        <v>19</v>
      </c>
      <c r="L1263" s="46"/>
      <c r="M1263" s="213" t="s">
        <v>19</v>
      </c>
      <c r="N1263" s="214" t="s">
        <v>43</v>
      </c>
      <c r="O1263" s="86"/>
      <c r="P1263" s="215">
        <f>O1263*H1263</f>
        <v>0</v>
      </c>
      <c r="Q1263" s="215">
        <v>0.03034</v>
      </c>
      <c r="R1263" s="215">
        <f>Q1263*H1263</f>
        <v>0.03034</v>
      </c>
      <c r="S1263" s="215">
        <v>0</v>
      </c>
      <c r="T1263" s="216">
        <f>S1263*H1263</f>
        <v>0</v>
      </c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R1263" s="217" t="s">
        <v>285</v>
      </c>
      <c r="AT1263" s="217" t="s">
        <v>150</v>
      </c>
      <c r="AU1263" s="217" t="s">
        <v>82</v>
      </c>
      <c r="AY1263" s="19" t="s">
        <v>148</v>
      </c>
      <c r="BE1263" s="218">
        <f>IF(N1263="základní",J1263,0)</f>
        <v>0</v>
      </c>
      <c r="BF1263" s="218">
        <f>IF(N1263="snížená",J1263,0)</f>
        <v>0</v>
      </c>
      <c r="BG1263" s="218">
        <f>IF(N1263="zákl. přenesená",J1263,0)</f>
        <v>0</v>
      </c>
      <c r="BH1263" s="218">
        <f>IF(N1263="sníž. přenesená",J1263,0)</f>
        <v>0</v>
      </c>
      <c r="BI1263" s="218">
        <f>IF(N1263="nulová",J1263,0)</f>
        <v>0</v>
      </c>
      <c r="BJ1263" s="19" t="s">
        <v>80</v>
      </c>
      <c r="BK1263" s="218">
        <f>ROUND(I1263*H1263,2)</f>
        <v>0</v>
      </c>
      <c r="BL1263" s="19" t="s">
        <v>285</v>
      </c>
      <c r="BM1263" s="217" t="s">
        <v>1720</v>
      </c>
    </row>
    <row r="1264" spans="1:65" s="2" customFormat="1" ht="16.5" customHeight="1">
      <c r="A1264" s="40"/>
      <c r="B1264" s="41"/>
      <c r="C1264" s="206" t="s">
        <v>1721</v>
      </c>
      <c r="D1264" s="206" t="s">
        <v>150</v>
      </c>
      <c r="E1264" s="207" t="s">
        <v>1722</v>
      </c>
      <c r="F1264" s="208" t="s">
        <v>1723</v>
      </c>
      <c r="G1264" s="209" t="s">
        <v>376</v>
      </c>
      <c r="H1264" s="210">
        <v>1</v>
      </c>
      <c r="I1264" s="211"/>
      <c r="J1264" s="212">
        <f>ROUND(I1264*H1264,2)</f>
        <v>0</v>
      </c>
      <c r="K1264" s="208" t="s">
        <v>19</v>
      </c>
      <c r="L1264" s="46"/>
      <c r="M1264" s="213" t="s">
        <v>19</v>
      </c>
      <c r="N1264" s="214" t="s">
        <v>43</v>
      </c>
      <c r="O1264" s="86"/>
      <c r="P1264" s="215">
        <f>O1264*H1264</f>
        <v>0</v>
      </c>
      <c r="Q1264" s="215">
        <v>0.03034</v>
      </c>
      <c r="R1264" s="215">
        <f>Q1264*H1264</f>
        <v>0.03034</v>
      </c>
      <c r="S1264" s="215">
        <v>0</v>
      </c>
      <c r="T1264" s="216">
        <f>S1264*H1264</f>
        <v>0</v>
      </c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R1264" s="217" t="s">
        <v>285</v>
      </c>
      <c r="AT1264" s="217" t="s">
        <v>150</v>
      </c>
      <c r="AU1264" s="217" t="s">
        <v>82</v>
      </c>
      <c r="AY1264" s="19" t="s">
        <v>148</v>
      </c>
      <c r="BE1264" s="218">
        <f>IF(N1264="základní",J1264,0)</f>
        <v>0</v>
      </c>
      <c r="BF1264" s="218">
        <f>IF(N1264="snížená",J1264,0)</f>
        <v>0</v>
      </c>
      <c r="BG1264" s="218">
        <f>IF(N1264="zákl. přenesená",J1264,0)</f>
        <v>0</v>
      </c>
      <c r="BH1264" s="218">
        <f>IF(N1264="sníž. přenesená",J1264,0)</f>
        <v>0</v>
      </c>
      <c r="BI1264" s="218">
        <f>IF(N1264="nulová",J1264,0)</f>
        <v>0</v>
      </c>
      <c r="BJ1264" s="19" t="s">
        <v>80</v>
      </c>
      <c r="BK1264" s="218">
        <f>ROUND(I1264*H1264,2)</f>
        <v>0</v>
      </c>
      <c r="BL1264" s="19" t="s">
        <v>285</v>
      </c>
      <c r="BM1264" s="217" t="s">
        <v>1724</v>
      </c>
    </row>
    <row r="1265" spans="1:65" s="2" customFormat="1" ht="16.5" customHeight="1">
      <c r="A1265" s="40"/>
      <c r="B1265" s="41"/>
      <c r="C1265" s="206" t="s">
        <v>1725</v>
      </c>
      <c r="D1265" s="206" t="s">
        <v>150</v>
      </c>
      <c r="E1265" s="207" t="s">
        <v>1726</v>
      </c>
      <c r="F1265" s="208" t="s">
        <v>1727</v>
      </c>
      <c r="G1265" s="209" t="s">
        <v>153</v>
      </c>
      <c r="H1265" s="210">
        <v>7</v>
      </c>
      <c r="I1265" s="211"/>
      <c r="J1265" s="212">
        <f>ROUND(I1265*H1265,2)</f>
        <v>0</v>
      </c>
      <c r="K1265" s="208" t="s">
        <v>19</v>
      </c>
      <c r="L1265" s="46"/>
      <c r="M1265" s="213" t="s">
        <v>19</v>
      </c>
      <c r="N1265" s="214" t="s">
        <v>43</v>
      </c>
      <c r="O1265" s="86"/>
      <c r="P1265" s="215">
        <f>O1265*H1265</f>
        <v>0</v>
      </c>
      <c r="Q1265" s="215">
        <v>9E-05</v>
      </c>
      <c r="R1265" s="215">
        <f>Q1265*H1265</f>
        <v>0.00063</v>
      </c>
      <c r="S1265" s="215">
        <v>0</v>
      </c>
      <c r="T1265" s="216">
        <f>S1265*H1265</f>
        <v>0</v>
      </c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R1265" s="217" t="s">
        <v>285</v>
      </c>
      <c r="AT1265" s="217" t="s">
        <v>150</v>
      </c>
      <c r="AU1265" s="217" t="s">
        <v>82</v>
      </c>
      <c r="AY1265" s="19" t="s">
        <v>148</v>
      </c>
      <c r="BE1265" s="218">
        <f>IF(N1265="základní",J1265,0)</f>
        <v>0</v>
      </c>
      <c r="BF1265" s="218">
        <f>IF(N1265="snížená",J1265,0)</f>
        <v>0</v>
      </c>
      <c r="BG1265" s="218">
        <f>IF(N1265="zákl. přenesená",J1265,0)</f>
        <v>0</v>
      </c>
      <c r="BH1265" s="218">
        <f>IF(N1265="sníž. přenesená",J1265,0)</f>
        <v>0</v>
      </c>
      <c r="BI1265" s="218">
        <f>IF(N1265="nulová",J1265,0)</f>
        <v>0</v>
      </c>
      <c r="BJ1265" s="19" t="s">
        <v>80</v>
      </c>
      <c r="BK1265" s="218">
        <f>ROUND(I1265*H1265,2)</f>
        <v>0</v>
      </c>
      <c r="BL1265" s="19" t="s">
        <v>285</v>
      </c>
      <c r="BM1265" s="217" t="s">
        <v>1728</v>
      </c>
    </row>
    <row r="1266" spans="1:63" s="12" customFormat="1" ht="22.8" customHeight="1">
      <c r="A1266" s="12"/>
      <c r="B1266" s="190"/>
      <c r="C1266" s="191"/>
      <c r="D1266" s="192" t="s">
        <v>71</v>
      </c>
      <c r="E1266" s="204" t="s">
        <v>1729</v>
      </c>
      <c r="F1266" s="204" t="s">
        <v>1730</v>
      </c>
      <c r="G1266" s="191"/>
      <c r="H1266" s="191"/>
      <c r="I1266" s="194"/>
      <c r="J1266" s="205">
        <f>BK1266</f>
        <v>0</v>
      </c>
      <c r="K1266" s="191"/>
      <c r="L1266" s="196"/>
      <c r="M1266" s="197"/>
      <c r="N1266" s="198"/>
      <c r="O1266" s="198"/>
      <c r="P1266" s="199">
        <f>SUM(P1267:P1405)</f>
        <v>0</v>
      </c>
      <c r="Q1266" s="198"/>
      <c r="R1266" s="199">
        <f>SUM(R1267:R1405)</f>
        <v>0.673685</v>
      </c>
      <c r="S1266" s="198"/>
      <c r="T1266" s="200">
        <f>SUM(T1267:T1405)</f>
        <v>0.10715000000000001</v>
      </c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R1266" s="201" t="s">
        <v>82</v>
      </c>
      <c r="AT1266" s="202" t="s">
        <v>71</v>
      </c>
      <c r="AU1266" s="202" t="s">
        <v>80</v>
      </c>
      <c r="AY1266" s="201" t="s">
        <v>148</v>
      </c>
      <c r="BK1266" s="203">
        <f>SUM(BK1267:BK1405)</f>
        <v>0</v>
      </c>
    </row>
    <row r="1267" spans="1:65" s="2" customFormat="1" ht="24.15" customHeight="1">
      <c r="A1267" s="40"/>
      <c r="B1267" s="41"/>
      <c r="C1267" s="206" t="s">
        <v>1731</v>
      </c>
      <c r="D1267" s="206" t="s">
        <v>150</v>
      </c>
      <c r="E1267" s="207" t="s">
        <v>1732</v>
      </c>
      <c r="F1267" s="208" t="s">
        <v>1733</v>
      </c>
      <c r="G1267" s="209" t="s">
        <v>173</v>
      </c>
      <c r="H1267" s="210">
        <v>150</v>
      </c>
      <c r="I1267" s="211"/>
      <c r="J1267" s="212">
        <f>ROUND(I1267*H1267,2)</f>
        <v>0</v>
      </c>
      <c r="K1267" s="208" t="s">
        <v>154</v>
      </c>
      <c r="L1267" s="46"/>
      <c r="M1267" s="213" t="s">
        <v>19</v>
      </c>
      <c r="N1267" s="214" t="s">
        <v>43</v>
      </c>
      <c r="O1267" s="86"/>
      <c r="P1267" s="215">
        <f>O1267*H1267</f>
        <v>0</v>
      </c>
      <c r="Q1267" s="215">
        <v>0</v>
      </c>
      <c r="R1267" s="215">
        <f>Q1267*H1267</f>
        <v>0</v>
      </c>
      <c r="S1267" s="215">
        <v>0</v>
      </c>
      <c r="T1267" s="216">
        <f>S1267*H1267</f>
        <v>0</v>
      </c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R1267" s="217" t="s">
        <v>285</v>
      </c>
      <c r="AT1267" s="217" t="s">
        <v>150</v>
      </c>
      <c r="AU1267" s="217" t="s">
        <v>82</v>
      </c>
      <c r="AY1267" s="19" t="s">
        <v>148</v>
      </c>
      <c r="BE1267" s="218">
        <f>IF(N1267="základní",J1267,0)</f>
        <v>0</v>
      </c>
      <c r="BF1267" s="218">
        <f>IF(N1267="snížená",J1267,0)</f>
        <v>0</v>
      </c>
      <c r="BG1267" s="218">
        <f>IF(N1267="zákl. přenesená",J1267,0)</f>
        <v>0</v>
      </c>
      <c r="BH1267" s="218">
        <f>IF(N1267="sníž. přenesená",J1267,0)</f>
        <v>0</v>
      </c>
      <c r="BI1267" s="218">
        <f>IF(N1267="nulová",J1267,0)</f>
        <v>0</v>
      </c>
      <c r="BJ1267" s="19" t="s">
        <v>80</v>
      </c>
      <c r="BK1267" s="218">
        <f>ROUND(I1267*H1267,2)</f>
        <v>0</v>
      </c>
      <c r="BL1267" s="19" t="s">
        <v>285</v>
      </c>
      <c r="BM1267" s="217" t="s">
        <v>1734</v>
      </c>
    </row>
    <row r="1268" spans="1:47" s="2" customFormat="1" ht="12">
      <c r="A1268" s="40"/>
      <c r="B1268" s="41"/>
      <c r="C1268" s="42"/>
      <c r="D1268" s="219" t="s">
        <v>157</v>
      </c>
      <c r="E1268" s="42"/>
      <c r="F1268" s="220" t="s">
        <v>1735</v>
      </c>
      <c r="G1268" s="42"/>
      <c r="H1268" s="42"/>
      <c r="I1268" s="221"/>
      <c r="J1268" s="42"/>
      <c r="K1268" s="42"/>
      <c r="L1268" s="46"/>
      <c r="M1268" s="222"/>
      <c r="N1268" s="223"/>
      <c r="O1268" s="86"/>
      <c r="P1268" s="86"/>
      <c r="Q1268" s="86"/>
      <c r="R1268" s="86"/>
      <c r="S1268" s="86"/>
      <c r="T1268" s="87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T1268" s="19" t="s">
        <v>157</v>
      </c>
      <c r="AU1268" s="19" t="s">
        <v>82</v>
      </c>
    </row>
    <row r="1269" spans="1:65" s="2" customFormat="1" ht="16.5" customHeight="1">
      <c r="A1269" s="40"/>
      <c r="B1269" s="41"/>
      <c r="C1269" s="268" t="s">
        <v>1736</v>
      </c>
      <c r="D1269" s="268" t="s">
        <v>279</v>
      </c>
      <c r="E1269" s="269" t="s">
        <v>1737</v>
      </c>
      <c r="F1269" s="270" t="s">
        <v>1738</v>
      </c>
      <c r="G1269" s="271" t="s">
        <v>173</v>
      </c>
      <c r="H1269" s="272">
        <v>172.5</v>
      </c>
      <c r="I1269" s="273"/>
      <c r="J1269" s="274">
        <f>ROUND(I1269*H1269,2)</f>
        <v>0</v>
      </c>
      <c r="K1269" s="270" t="s">
        <v>19</v>
      </c>
      <c r="L1269" s="275"/>
      <c r="M1269" s="276" t="s">
        <v>19</v>
      </c>
      <c r="N1269" s="277" t="s">
        <v>43</v>
      </c>
      <c r="O1269" s="86"/>
      <c r="P1269" s="215">
        <f>O1269*H1269</f>
        <v>0</v>
      </c>
      <c r="Q1269" s="215">
        <v>0.00011</v>
      </c>
      <c r="R1269" s="215">
        <f>Q1269*H1269</f>
        <v>0.018975000000000002</v>
      </c>
      <c r="S1269" s="215">
        <v>0</v>
      </c>
      <c r="T1269" s="216">
        <f>S1269*H1269</f>
        <v>0</v>
      </c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R1269" s="217" t="s">
        <v>414</v>
      </c>
      <c r="AT1269" s="217" t="s">
        <v>279</v>
      </c>
      <c r="AU1269" s="217" t="s">
        <v>82</v>
      </c>
      <c r="AY1269" s="19" t="s">
        <v>148</v>
      </c>
      <c r="BE1269" s="218">
        <f>IF(N1269="základní",J1269,0)</f>
        <v>0</v>
      </c>
      <c r="BF1269" s="218">
        <f>IF(N1269="snížená",J1269,0)</f>
        <v>0</v>
      </c>
      <c r="BG1269" s="218">
        <f>IF(N1269="zákl. přenesená",J1269,0)</f>
        <v>0</v>
      </c>
      <c r="BH1269" s="218">
        <f>IF(N1269="sníž. přenesená",J1269,0)</f>
        <v>0</v>
      </c>
      <c r="BI1269" s="218">
        <f>IF(N1269="nulová",J1269,0)</f>
        <v>0</v>
      </c>
      <c r="BJ1269" s="19" t="s">
        <v>80</v>
      </c>
      <c r="BK1269" s="218">
        <f>ROUND(I1269*H1269,2)</f>
        <v>0</v>
      </c>
      <c r="BL1269" s="19" t="s">
        <v>285</v>
      </c>
      <c r="BM1269" s="217" t="s">
        <v>1739</v>
      </c>
    </row>
    <row r="1270" spans="1:47" s="2" customFormat="1" ht="12">
      <c r="A1270" s="40"/>
      <c r="B1270" s="41"/>
      <c r="C1270" s="42"/>
      <c r="D1270" s="226" t="s">
        <v>1740</v>
      </c>
      <c r="E1270" s="42"/>
      <c r="F1270" s="278" t="s">
        <v>1741</v>
      </c>
      <c r="G1270" s="42"/>
      <c r="H1270" s="42"/>
      <c r="I1270" s="221"/>
      <c r="J1270" s="42"/>
      <c r="K1270" s="42"/>
      <c r="L1270" s="46"/>
      <c r="M1270" s="222"/>
      <c r="N1270" s="223"/>
      <c r="O1270" s="86"/>
      <c r="P1270" s="86"/>
      <c r="Q1270" s="86"/>
      <c r="R1270" s="86"/>
      <c r="S1270" s="86"/>
      <c r="T1270" s="87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T1270" s="19" t="s">
        <v>1740</v>
      </c>
      <c r="AU1270" s="19" t="s">
        <v>82</v>
      </c>
    </row>
    <row r="1271" spans="1:51" s="14" customFormat="1" ht="12">
      <c r="A1271" s="14"/>
      <c r="B1271" s="235"/>
      <c r="C1271" s="236"/>
      <c r="D1271" s="226" t="s">
        <v>168</v>
      </c>
      <c r="E1271" s="236"/>
      <c r="F1271" s="238" t="s">
        <v>1742</v>
      </c>
      <c r="G1271" s="236"/>
      <c r="H1271" s="239">
        <v>172.5</v>
      </c>
      <c r="I1271" s="240"/>
      <c r="J1271" s="236"/>
      <c r="K1271" s="236"/>
      <c r="L1271" s="241"/>
      <c r="M1271" s="242"/>
      <c r="N1271" s="243"/>
      <c r="O1271" s="243"/>
      <c r="P1271" s="243"/>
      <c r="Q1271" s="243"/>
      <c r="R1271" s="243"/>
      <c r="S1271" s="243"/>
      <c r="T1271" s="24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T1271" s="245" t="s">
        <v>168</v>
      </c>
      <c r="AU1271" s="245" t="s">
        <v>82</v>
      </c>
      <c r="AV1271" s="14" t="s">
        <v>82</v>
      </c>
      <c r="AW1271" s="14" t="s">
        <v>4</v>
      </c>
      <c r="AX1271" s="14" t="s">
        <v>80</v>
      </c>
      <c r="AY1271" s="245" t="s">
        <v>148</v>
      </c>
    </row>
    <row r="1272" spans="1:65" s="2" customFormat="1" ht="24.15" customHeight="1">
      <c r="A1272" s="40"/>
      <c r="B1272" s="41"/>
      <c r="C1272" s="206" t="s">
        <v>1743</v>
      </c>
      <c r="D1272" s="206" t="s">
        <v>150</v>
      </c>
      <c r="E1272" s="207" t="s">
        <v>1744</v>
      </c>
      <c r="F1272" s="208" t="s">
        <v>1745</v>
      </c>
      <c r="G1272" s="209" t="s">
        <v>173</v>
      </c>
      <c r="H1272" s="210">
        <v>35</v>
      </c>
      <c r="I1272" s="211"/>
      <c r="J1272" s="212">
        <f>ROUND(I1272*H1272,2)</f>
        <v>0</v>
      </c>
      <c r="K1272" s="208" t="s">
        <v>154</v>
      </c>
      <c r="L1272" s="46"/>
      <c r="M1272" s="213" t="s">
        <v>19</v>
      </c>
      <c r="N1272" s="214" t="s">
        <v>43</v>
      </c>
      <c r="O1272" s="86"/>
      <c r="P1272" s="215">
        <f>O1272*H1272</f>
        <v>0</v>
      </c>
      <c r="Q1272" s="215">
        <v>0</v>
      </c>
      <c r="R1272" s="215">
        <f>Q1272*H1272</f>
        <v>0</v>
      </c>
      <c r="S1272" s="215">
        <v>0.00024</v>
      </c>
      <c r="T1272" s="216">
        <f>S1272*H1272</f>
        <v>0.0084</v>
      </c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R1272" s="217" t="s">
        <v>285</v>
      </c>
      <c r="AT1272" s="217" t="s">
        <v>150</v>
      </c>
      <c r="AU1272" s="217" t="s">
        <v>82</v>
      </c>
      <c r="AY1272" s="19" t="s">
        <v>148</v>
      </c>
      <c r="BE1272" s="218">
        <f>IF(N1272="základní",J1272,0)</f>
        <v>0</v>
      </c>
      <c r="BF1272" s="218">
        <f>IF(N1272="snížená",J1272,0)</f>
        <v>0</v>
      </c>
      <c r="BG1272" s="218">
        <f>IF(N1272="zákl. přenesená",J1272,0)</f>
        <v>0</v>
      </c>
      <c r="BH1272" s="218">
        <f>IF(N1272="sníž. přenesená",J1272,0)</f>
        <v>0</v>
      </c>
      <c r="BI1272" s="218">
        <f>IF(N1272="nulová",J1272,0)</f>
        <v>0</v>
      </c>
      <c r="BJ1272" s="19" t="s">
        <v>80</v>
      </c>
      <c r="BK1272" s="218">
        <f>ROUND(I1272*H1272,2)</f>
        <v>0</v>
      </c>
      <c r="BL1272" s="19" t="s">
        <v>285</v>
      </c>
      <c r="BM1272" s="217" t="s">
        <v>1746</v>
      </c>
    </row>
    <row r="1273" spans="1:47" s="2" customFormat="1" ht="12">
      <c r="A1273" s="40"/>
      <c r="B1273" s="41"/>
      <c r="C1273" s="42"/>
      <c r="D1273" s="219" t="s">
        <v>157</v>
      </c>
      <c r="E1273" s="42"/>
      <c r="F1273" s="220" t="s">
        <v>1747</v>
      </c>
      <c r="G1273" s="42"/>
      <c r="H1273" s="42"/>
      <c r="I1273" s="221"/>
      <c r="J1273" s="42"/>
      <c r="K1273" s="42"/>
      <c r="L1273" s="46"/>
      <c r="M1273" s="222"/>
      <c r="N1273" s="223"/>
      <c r="O1273" s="86"/>
      <c r="P1273" s="86"/>
      <c r="Q1273" s="86"/>
      <c r="R1273" s="86"/>
      <c r="S1273" s="86"/>
      <c r="T1273" s="87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T1273" s="19" t="s">
        <v>157</v>
      </c>
      <c r="AU1273" s="19" t="s">
        <v>82</v>
      </c>
    </row>
    <row r="1274" spans="1:65" s="2" customFormat="1" ht="21.75" customHeight="1">
      <c r="A1274" s="40"/>
      <c r="B1274" s="41"/>
      <c r="C1274" s="206" t="s">
        <v>1748</v>
      </c>
      <c r="D1274" s="206" t="s">
        <v>150</v>
      </c>
      <c r="E1274" s="207" t="s">
        <v>1749</v>
      </c>
      <c r="F1274" s="208" t="s">
        <v>1750</v>
      </c>
      <c r="G1274" s="209" t="s">
        <v>173</v>
      </c>
      <c r="H1274" s="210">
        <v>10</v>
      </c>
      <c r="I1274" s="211"/>
      <c r="J1274" s="212">
        <f>ROUND(I1274*H1274,2)</f>
        <v>0</v>
      </c>
      <c r="K1274" s="208" t="s">
        <v>154</v>
      </c>
      <c r="L1274" s="46"/>
      <c r="M1274" s="213" t="s">
        <v>19</v>
      </c>
      <c r="N1274" s="214" t="s">
        <v>43</v>
      </c>
      <c r="O1274" s="86"/>
      <c r="P1274" s="215">
        <f>O1274*H1274</f>
        <v>0</v>
      </c>
      <c r="Q1274" s="215">
        <v>0</v>
      </c>
      <c r="R1274" s="215">
        <f>Q1274*H1274</f>
        <v>0</v>
      </c>
      <c r="S1274" s="215">
        <v>0.00024</v>
      </c>
      <c r="T1274" s="216">
        <f>S1274*H1274</f>
        <v>0.0024000000000000002</v>
      </c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R1274" s="217" t="s">
        <v>285</v>
      </c>
      <c r="AT1274" s="217" t="s">
        <v>150</v>
      </c>
      <c r="AU1274" s="217" t="s">
        <v>82</v>
      </c>
      <c r="AY1274" s="19" t="s">
        <v>148</v>
      </c>
      <c r="BE1274" s="218">
        <f>IF(N1274="základní",J1274,0)</f>
        <v>0</v>
      </c>
      <c r="BF1274" s="218">
        <f>IF(N1274="snížená",J1274,0)</f>
        <v>0</v>
      </c>
      <c r="BG1274" s="218">
        <f>IF(N1274="zákl. přenesená",J1274,0)</f>
        <v>0</v>
      </c>
      <c r="BH1274" s="218">
        <f>IF(N1274="sníž. přenesená",J1274,0)</f>
        <v>0</v>
      </c>
      <c r="BI1274" s="218">
        <f>IF(N1274="nulová",J1274,0)</f>
        <v>0</v>
      </c>
      <c r="BJ1274" s="19" t="s">
        <v>80</v>
      </c>
      <c r="BK1274" s="218">
        <f>ROUND(I1274*H1274,2)</f>
        <v>0</v>
      </c>
      <c r="BL1274" s="19" t="s">
        <v>285</v>
      </c>
      <c r="BM1274" s="217" t="s">
        <v>1751</v>
      </c>
    </row>
    <row r="1275" spans="1:47" s="2" customFormat="1" ht="12">
      <c r="A1275" s="40"/>
      <c r="B1275" s="41"/>
      <c r="C1275" s="42"/>
      <c r="D1275" s="219" t="s">
        <v>157</v>
      </c>
      <c r="E1275" s="42"/>
      <c r="F1275" s="220" t="s">
        <v>1752</v>
      </c>
      <c r="G1275" s="42"/>
      <c r="H1275" s="42"/>
      <c r="I1275" s="221"/>
      <c r="J1275" s="42"/>
      <c r="K1275" s="42"/>
      <c r="L1275" s="46"/>
      <c r="M1275" s="222"/>
      <c r="N1275" s="223"/>
      <c r="O1275" s="86"/>
      <c r="P1275" s="86"/>
      <c r="Q1275" s="86"/>
      <c r="R1275" s="86"/>
      <c r="S1275" s="86"/>
      <c r="T1275" s="87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T1275" s="19" t="s">
        <v>157</v>
      </c>
      <c r="AU1275" s="19" t="s">
        <v>82</v>
      </c>
    </row>
    <row r="1276" spans="1:65" s="2" customFormat="1" ht="16.5" customHeight="1">
      <c r="A1276" s="40"/>
      <c r="B1276" s="41"/>
      <c r="C1276" s="206" t="s">
        <v>1753</v>
      </c>
      <c r="D1276" s="206" t="s">
        <v>150</v>
      </c>
      <c r="E1276" s="207" t="s">
        <v>1754</v>
      </c>
      <c r="F1276" s="208" t="s">
        <v>1755</v>
      </c>
      <c r="G1276" s="209" t="s">
        <v>153</v>
      </c>
      <c r="H1276" s="210">
        <v>1</v>
      </c>
      <c r="I1276" s="211"/>
      <c r="J1276" s="212">
        <f>ROUND(I1276*H1276,2)</f>
        <v>0</v>
      </c>
      <c r="K1276" s="208" t="s">
        <v>154</v>
      </c>
      <c r="L1276" s="46"/>
      <c r="M1276" s="213" t="s">
        <v>19</v>
      </c>
      <c r="N1276" s="214" t="s">
        <v>43</v>
      </c>
      <c r="O1276" s="86"/>
      <c r="P1276" s="215">
        <f>O1276*H1276</f>
        <v>0</v>
      </c>
      <c r="Q1276" s="215">
        <v>0</v>
      </c>
      <c r="R1276" s="215">
        <f>Q1276*H1276</f>
        <v>0</v>
      </c>
      <c r="S1276" s="215">
        <v>0.012</v>
      </c>
      <c r="T1276" s="216">
        <f>S1276*H1276</f>
        <v>0.012</v>
      </c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R1276" s="217" t="s">
        <v>285</v>
      </c>
      <c r="AT1276" s="217" t="s">
        <v>150</v>
      </c>
      <c r="AU1276" s="217" t="s">
        <v>82</v>
      </c>
      <c r="AY1276" s="19" t="s">
        <v>148</v>
      </c>
      <c r="BE1276" s="218">
        <f>IF(N1276="základní",J1276,0)</f>
        <v>0</v>
      </c>
      <c r="BF1276" s="218">
        <f>IF(N1276="snížená",J1276,0)</f>
        <v>0</v>
      </c>
      <c r="BG1276" s="218">
        <f>IF(N1276="zákl. přenesená",J1276,0)</f>
        <v>0</v>
      </c>
      <c r="BH1276" s="218">
        <f>IF(N1276="sníž. přenesená",J1276,0)</f>
        <v>0</v>
      </c>
      <c r="BI1276" s="218">
        <f>IF(N1276="nulová",J1276,0)</f>
        <v>0</v>
      </c>
      <c r="BJ1276" s="19" t="s">
        <v>80</v>
      </c>
      <c r="BK1276" s="218">
        <f>ROUND(I1276*H1276,2)</f>
        <v>0</v>
      </c>
      <c r="BL1276" s="19" t="s">
        <v>285</v>
      </c>
      <c r="BM1276" s="217" t="s">
        <v>1756</v>
      </c>
    </row>
    <row r="1277" spans="1:47" s="2" customFormat="1" ht="12">
      <c r="A1277" s="40"/>
      <c r="B1277" s="41"/>
      <c r="C1277" s="42"/>
      <c r="D1277" s="219" t="s">
        <v>157</v>
      </c>
      <c r="E1277" s="42"/>
      <c r="F1277" s="220" t="s">
        <v>1757</v>
      </c>
      <c r="G1277" s="42"/>
      <c r="H1277" s="42"/>
      <c r="I1277" s="221"/>
      <c r="J1277" s="42"/>
      <c r="K1277" s="42"/>
      <c r="L1277" s="46"/>
      <c r="M1277" s="222"/>
      <c r="N1277" s="223"/>
      <c r="O1277" s="86"/>
      <c r="P1277" s="86"/>
      <c r="Q1277" s="86"/>
      <c r="R1277" s="86"/>
      <c r="S1277" s="86"/>
      <c r="T1277" s="87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T1277" s="19" t="s">
        <v>157</v>
      </c>
      <c r="AU1277" s="19" t="s">
        <v>82</v>
      </c>
    </row>
    <row r="1278" spans="1:65" s="2" customFormat="1" ht="21.75" customHeight="1">
      <c r="A1278" s="40"/>
      <c r="B1278" s="41"/>
      <c r="C1278" s="206" t="s">
        <v>1758</v>
      </c>
      <c r="D1278" s="206" t="s">
        <v>150</v>
      </c>
      <c r="E1278" s="207" t="s">
        <v>1759</v>
      </c>
      <c r="F1278" s="208" t="s">
        <v>1760</v>
      </c>
      <c r="G1278" s="209" t="s">
        <v>153</v>
      </c>
      <c r="H1278" s="210">
        <v>2</v>
      </c>
      <c r="I1278" s="211"/>
      <c r="J1278" s="212">
        <f>ROUND(I1278*H1278,2)</f>
        <v>0</v>
      </c>
      <c r="K1278" s="208" t="s">
        <v>154</v>
      </c>
      <c r="L1278" s="46"/>
      <c r="M1278" s="213" t="s">
        <v>19</v>
      </c>
      <c r="N1278" s="214" t="s">
        <v>43</v>
      </c>
      <c r="O1278" s="86"/>
      <c r="P1278" s="215">
        <f>O1278*H1278</f>
        <v>0</v>
      </c>
      <c r="Q1278" s="215">
        <v>0</v>
      </c>
      <c r="R1278" s="215">
        <f>Q1278*H1278</f>
        <v>0</v>
      </c>
      <c r="S1278" s="215">
        <v>0.02</v>
      </c>
      <c r="T1278" s="216">
        <f>S1278*H1278</f>
        <v>0.04</v>
      </c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R1278" s="217" t="s">
        <v>285</v>
      </c>
      <c r="AT1278" s="217" t="s">
        <v>150</v>
      </c>
      <c r="AU1278" s="217" t="s">
        <v>82</v>
      </c>
      <c r="AY1278" s="19" t="s">
        <v>148</v>
      </c>
      <c r="BE1278" s="218">
        <f>IF(N1278="základní",J1278,0)</f>
        <v>0</v>
      </c>
      <c r="BF1278" s="218">
        <f>IF(N1278="snížená",J1278,0)</f>
        <v>0</v>
      </c>
      <c r="BG1278" s="218">
        <f>IF(N1278="zákl. přenesená",J1278,0)</f>
        <v>0</v>
      </c>
      <c r="BH1278" s="218">
        <f>IF(N1278="sníž. přenesená",J1278,0)</f>
        <v>0</v>
      </c>
      <c r="BI1278" s="218">
        <f>IF(N1278="nulová",J1278,0)</f>
        <v>0</v>
      </c>
      <c r="BJ1278" s="19" t="s">
        <v>80</v>
      </c>
      <c r="BK1278" s="218">
        <f>ROUND(I1278*H1278,2)</f>
        <v>0</v>
      </c>
      <c r="BL1278" s="19" t="s">
        <v>285</v>
      </c>
      <c r="BM1278" s="217" t="s">
        <v>1761</v>
      </c>
    </row>
    <row r="1279" spans="1:47" s="2" customFormat="1" ht="12">
      <c r="A1279" s="40"/>
      <c r="B1279" s="41"/>
      <c r="C1279" s="42"/>
      <c r="D1279" s="219" t="s">
        <v>157</v>
      </c>
      <c r="E1279" s="42"/>
      <c r="F1279" s="220" t="s">
        <v>1762</v>
      </c>
      <c r="G1279" s="42"/>
      <c r="H1279" s="42"/>
      <c r="I1279" s="221"/>
      <c r="J1279" s="42"/>
      <c r="K1279" s="42"/>
      <c r="L1279" s="46"/>
      <c r="M1279" s="222"/>
      <c r="N1279" s="223"/>
      <c r="O1279" s="86"/>
      <c r="P1279" s="86"/>
      <c r="Q1279" s="86"/>
      <c r="R1279" s="86"/>
      <c r="S1279" s="86"/>
      <c r="T1279" s="87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T1279" s="19" t="s">
        <v>157</v>
      </c>
      <c r="AU1279" s="19" t="s">
        <v>82</v>
      </c>
    </row>
    <row r="1280" spans="1:65" s="2" customFormat="1" ht="24.15" customHeight="1">
      <c r="A1280" s="40"/>
      <c r="B1280" s="41"/>
      <c r="C1280" s="206" t="s">
        <v>1763</v>
      </c>
      <c r="D1280" s="206" t="s">
        <v>150</v>
      </c>
      <c r="E1280" s="207" t="s">
        <v>1764</v>
      </c>
      <c r="F1280" s="208" t="s">
        <v>1765</v>
      </c>
      <c r="G1280" s="209" t="s">
        <v>153</v>
      </c>
      <c r="H1280" s="210">
        <v>14</v>
      </c>
      <c r="I1280" s="211"/>
      <c r="J1280" s="212">
        <f>ROUND(I1280*H1280,2)</f>
        <v>0</v>
      </c>
      <c r="K1280" s="208" t="s">
        <v>154</v>
      </c>
      <c r="L1280" s="46"/>
      <c r="M1280" s="213" t="s">
        <v>19</v>
      </c>
      <c r="N1280" s="214" t="s">
        <v>43</v>
      </c>
      <c r="O1280" s="86"/>
      <c r="P1280" s="215">
        <f>O1280*H1280</f>
        <v>0</v>
      </c>
      <c r="Q1280" s="215">
        <v>0</v>
      </c>
      <c r="R1280" s="215">
        <f>Q1280*H1280</f>
        <v>0</v>
      </c>
      <c r="S1280" s="215">
        <v>0</v>
      </c>
      <c r="T1280" s="216">
        <f>S1280*H1280</f>
        <v>0</v>
      </c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R1280" s="217" t="s">
        <v>285</v>
      </c>
      <c r="AT1280" s="217" t="s">
        <v>150</v>
      </c>
      <c r="AU1280" s="217" t="s">
        <v>82</v>
      </c>
      <c r="AY1280" s="19" t="s">
        <v>148</v>
      </c>
      <c r="BE1280" s="218">
        <f>IF(N1280="základní",J1280,0)</f>
        <v>0</v>
      </c>
      <c r="BF1280" s="218">
        <f>IF(N1280="snížená",J1280,0)</f>
        <v>0</v>
      </c>
      <c r="BG1280" s="218">
        <f>IF(N1280="zákl. přenesená",J1280,0)</f>
        <v>0</v>
      </c>
      <c r="BH1280" s="218">
        <f>IF(N1280="sníž. přenesená",J1280,0)</f>
        <v>0</v>
      </c>
      <c r="BI1280" s="218">
        <f>IF(N1280="nulová",J1280,0)</f>
        <v>0</v>
      </c>
      <c r="BJ1280" s="19" t="s">
        <v>80</v>
      </c>
      <c r="BK1280" s="218">
        <f>ROUND(I1280*H1280,2)</f>
        <v>0</v>
      </c>
      <c r="BL1280" s="19" t="s">
        <v>285</v>
      </c>
      <c r="BM1280" s="217" t="s">
        <v>1766</v>
      </c>
    </row>
    <row r="1281" spans="1:47" s="2" customFormat="1" ht="12">
      <c r="A1281" s="40"/>
      <c r="B1281" s="41"/>
      <c r="C1281" s="42"/>
      <c r="D1281" s="219" t="s">
        <v>157</v>
      </c>
      <c r="E1281" s="42"/>
      <c r="F1281" s="220" t="s">
        <v>1767</v>
      </c>
      <c r="G1281" s="42"/>
      <c r="H1281" s="42"/>
      <c r="I1281" s="221"/>
      <c r="J1281" s="42"/>
      <c r="K1281" s="42"/>
      <c r="L1281" s="46"/>
      <c r="M1281" s="222"/>
      <c r="N1281" s="223"/>
      <c r="O1281" s="86"/>
      <c r="P1281" s="86"/>
      <c r="Q1281" s="86"/>
      <c r="R1281" s="86"/>
      <c r="S1281" s="86"/>
      <c r="T1281" s="87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T1281" s="19" t="s">
        <v>157</v>
      </c>
      <c r="AU1281" s="19" t="s">
        <v>82</v>
      </c>
    </row>
    <row r="1282" spans="1:65" s="2" customFormat="1" ht="16.5" customHeight="1">
      <c r="A1282" s="40"/>
      <c r="B1282" s="41"/>
      <c r="C1282" s="268" t="s">
        <v>1768</v>
      </c>
      <c r="D1282" s="268" t="s">
        <v>279</v>
      </c>
      <c r="E1282" s="269" t="s">
        <v>1769</v>
      </c>
      <c r="F1282" s="270" t="s">
        <v>1770</v>
      </c>
      <c r="G1282" s="271" t="s">
        <v>153</v>
      </c>
      <c r="H1282" s="272">
        <v>13</v>
      </c>
      <c r="I1282" s="273"/>
      <c r="J1282" s="274">
        <f>ROUND(I1282*H1282,2)</f>
        <v>0</v>
      </c>
      <c r="K1282" s="270" t="s">
        <v>19</v>
      </c>
      <c r="L1282" s="275"/>
      <c r="M1282" s="276" t="s">
        <v>19</v>
      </c>
      <c r="N1282" s="277" t="s">
        <v>43</v>
      </c>
      <c r="O1282" s="86"/>
      <c r="P1282" s="215">
        <f>O1282*H1282</f>
        <v>0</v>
      </c>
      <c r="Q1282" s="215">
        <v>5E-05</v>
      </c>
      <c r="R1282" s="215">
        <f>Q1282*H1282</f>
        <v>0.0006500000000000001</v>
      </c>
      <c r="S1282" s="215">
        <v>0</v>
      </c>
      <c r="T1282" s="216">
        <f>S1282*H1282</f>
        <v>0</v>
      </c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R1282" s="217" t="s">
        <v>414</v>
      </c>
      <c r="AT1282" s="217" t="s">
        <v>279</v>
      </c>
      <c r="AU1282" s="217" t="s">
        <v>82</v>
      </c>
      <c r="AY1282" s="19" t="s">
        <v>148</v>
      </c>
      <c r="BE1282" s="218">
        <f>IF(N1282="základní",J1282,0)</f>
        <v>0</v>
      </c>
      <c r="BF1282" s="218">
        <f>IF(N1282="snížená",J1282,0)</f>
        <v>0</v>
      </c>
      <c r="BG1282" s="218">
        <f>IF(N1282="zákl. přenesená",J1282,0)</f>
        <v>0</v>
      </c>
      <c r="BH1282" s="218">
        <f>IF(N1282="sníž. přenesená",J1282,0)</f>
        <v>0</v>
      </c>
      <c r="BI1282" s="218">
        <f>IF(N1282="nulová",J1282,0)</f>
        <v>0</v>
      </c>
      <c r="BJ1282" s="19" t="s">
        <v>80</v>
      </c>
      <c r="BK1282" s="218">
        <f>ROUND(I1282*H1282,2)</f>
        <v>0</v>
      </c>
      <c r="BL1282" s="19" t="s">
        <v>285</v>
      </c>
      <c r="BM1282" s="217" t="s">
        <v>1771</v>
      </c>
    </row>
    <row r="1283" spans="1:65" s="2" customFormat="1" ht="16.5" customHeight="1">
      <c r="A1283" s="40"/>
      <c r="B1283" s="41"/>
      <c r="C1283" s="268" t="s">
        <v>1772</v>
      </c>
      <c r="D1283" s="268" t="s">
        <v>279</v>
      </c>
      <c r="E1283" s="269" t="s">
        <v>1773</v>
      </c>
      <c r="F1283" s="270" t="s">
        <v>1774</v>
      </c>
      <c r="G1283" s="271" t="s">
        <v>153</v>
      </c>
      <c r="H1283" s="272">
        <v>1</v>
      </c>
      <c r="I1283" s="273"/>
      <c r="J1283" s="274">
        <f>ROUND(I1283*H1283,2)</f>
        <v>0</v>
      </c>
      <c r="K1283" s="270" t="s">
        <v>19</v>
      </c>
      <c r="L1283" s="275"/>
      <c r="M1283" s="276" t="s">
        <v>19</v>
      </c>
      <c r="N1283" s="277" t="s">
        <v>43</v>
      </c>
      <c r="O1283" s="86"/>
      <c r="P1283" s="215">
        <f>O1283*H1283</f>
        <v>0</v>
      </c>
      <c r="Q1283" s="215">
        <v>5E-05</v>
      </c>
      <c r="R1283" s="215">
        <f>Q1283*H1283</f>
        <v>5E-05</v>
      </c>
      <c r="S1283" s="215">
        <v>0</v>
      </c>
      <c r="T1283" s="216">
        <f>S1283*H1283</f>
        <v>0</v>
      </c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R1283" s="217" t="s">
        <v>414</v>
      </c>
      <c r="AT1283" s="217" t="s">
        <v>279</v>
      </c>
      <c r="AU1283" s="217" t="s">
        <v>82</v>
      </c>
      <c r="AY1283" s="19" t="s">
        <v>148</v>
      </c>
      <c r="BE1283" s="218">
        <f>IF(N1283="základní",J1283,0)</f>
        <v>0</v>
      </c>
      <c r="BF1283" s="218">
        <f>IF(N1283="snížená",J1283,0)</f>
        <v>0</v>
      </c>
      <c r="BG1283" s="218">
        <f>IF(N1283="zákl. přenesená",J1283,0)</f>
        <v>0</v>
      </c>
      <c r="BH1283" s="218">
        <f>IF(N1283="sníž. přenesená",J1283,0)</f>
        <v>0</v>
      </c>
      <c r="BI1283" s="218">
        <f>IF(N1283="nulová",J1283,0)</f>
        <v>0</v>
      </c>
      <c r="BJ1283" s="19" t="s">
        <v>80</v>
      </c>
      <c r="BK1283" s="218">
        <f>ROUND(I1283*H1283,2)</f>
        <v>0</v>
      </c>
      <c r="BL1283" s="19" t="s">
        <v>285</v>
      </c>
      <c r="BM1283" s="217" t="s">
        <v>1775</v>
      </c>
    </row>
    <row r="1284" spans="1:65" s="2" customFormat="1" ht="16.5" customHeight="1">
      <c r="A1284" s="40"/>
      <c r="B1284" s="41"/>
      <c r="C1284" s="206" t="s">
        <v>1776</v>
      </c>
      <c r="D1284" s="206" t="s">
        <v>150</v>
      </c>
      <c r="E1284" s="207" t="s">
        <v>1777</v>
      </c>
      <c r="F1284" s="208" t="s">
        <v>1778</v>
      </c>
      <c r="G1284" s="209" t="s">
        <v>153</v>
      </c>
      <c r="H1284" s="210">
        <v>6</v>
      </c>
      <c r="I1284" s="211"/>
      <c r="J1284" s="212">
        <f>ROUND(I1284*H1284,2)</f>
        <v>0</v>
      </c>
      <c r="K1284" s="208" t="s">
        <v>154</v>
      </c>
      <c r="L1284" s="46"/>
      <c r="M1284" s="213" t="s">
        <v>19</v>
      </c>
      <c r="N1284" s="214" t="s">
        <v>43</v>
      </c>
      <c r="O1284" s="86"/>
      <c r="P1284" s="215">
        <f>O1284*H1284</f>
        <v>0</v>
      </c>
      <c r="Q1284" s="215">
        <v>0</v>
      </c>
      <c r="R1284" s="215">
        <f>Q1284*H1284</f>
        <v>0</v>
      </c>
      <c r="S1284" s="215">
        <v>0</v>
      </c>
      <c r="T1284" s="216">
        <f>S1284*H1284</f>
        <v>0</v>
      </c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R1284" s="217" t="s">
        <v>285</v>
      </c>
      <c r="AT1284" s="217" t="s">
        <v>150</v>
      </c>
      <c r="AU1284" s="217" t="s">
        <v>82</v>
      </c>
      <c r="AY1284" s="19" t="s">
        <v>148</v>
      </c>
      <c r="BE1284" s="218">
        <f>IF(N1284="základní",J1284,0)</f>
        <v>0</v>
      </c>
      <c r="BF1284" s="218">
        <f>IF(N1284="snížená",J1284,0)</f>
        <v>0</v>
      </c>
      <c r="BG1284" s="218">
        <f>IF(N1284="zákl. přenesená",J1284,0)</f>
        <v>0</v>
      </c>
      <c r="BH1284" s="218">
        <f>IF(N1284="sníž. přenesená",J1284,0)</f>
        <v>0</v>
      </c>
      <c r="BI1284" s="218">
        <f>IF(N1284="nulová",J1284,0)</f>
        <v>0</v>
      </c>
      <c r="BJ1284" s="19" t="s">
        <v>80</v>
      </c>
      <c r="BK1284" s="218">
        <f>ROUND(I1284*H1284,2)</f>
        <v>0</v>
      </c>
      <c r="BL1284" s="19" t="s">
        <v>285</v>
      </c>
      <c r="BM1284" s="217" t="s">
        <v>1779</v>
      </c>
    </row>
    <row r="1285" spans="1:47" s="2" customFormat="1" ht="12">
      <c r="A1285" s="40"/>
      <c r="B1285" s="41"/>
      <c r="C1285" s="42"/>
      <c r="D1285" s="219" t="s">
        <v>157</v>
      </c>
      <c r="E1285" s="42"/>
      <c r="F1285" s="220" t="s">
        <v>1780</v>
      </c>
      <c r="G1285" s="42"/>
      <c r="H1285" s="42"/>
      <c r="I1285" s="221"/>
      <c r="J1285" s="42"/>
      <c r="K1285" s="42"/>
      <c r="L1285" s="46"/>
      <c r="M1285" s="222"/>
      <c r="N1285" s="223"/>
      <c r="O1285" s="86"/>
      <c r="P1285" s="86"/>
      <c r="Q1285" s="86"/>
      <c r="R1285" s="86"/>
      <c r="S1285" s="86"/>
      <c r="T1285" s="87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T1285" s="19" t="s">
        <v>157</v>
      </c>
      <c r="AU1285" s="19" t="s">
        <v>82</v>
      </c>
    </row>
    <row r="1286" spans="1:65" s="2" customFormat="1" ht="16.5" customHeight="1">
      <c r="A1286" s="40"/>
      <c r="B1286" s="41"/>
      <c r="C1286" s="268" t="s">
        <v>1781</v>
      </c>
      <c r="D1286" s="268" t="s">
        <v>279</v>
      </c>
      <c r="E1286" s="269" t="s">
        <v>1782</v>
      </c>
      <c r="F1286" s="270" t="s">
        <v>1783</v>
      </c>
      <c r="G1286" s="271" t="s">
        <v>153</v>
      </c>
      <c r="H1286" s="272">
        <v>4</v>
      </c>
      <c r="I1286" s="273"/>
      <c r="J1286" s="274">
        <f>ROUND(I1286*H1286,2)</f>
        <v>0</v>
      </c>
      <c r="K1286" s="270" t="s">
        <v>19</v>
      </c>
      <c r="L1286" s="275"/>
      <c r="M1286" s="276" t="s">
        <v>19</v>
      </c>
      <c r="N1286" s="277" t="s">
        <v>43</v>
      </c>
      <c r="O1286" s="86"/>
      <c r="P1286" s="215">
        <f>O1286*H1286</f>
        <v>0</v>
      </c>
      <c r="Q1286" s="215">
        <v>0.0001</v>
      </c>
      <c r="R1286" s="215">
        <f>Q1286*H1286</f>
        <v>0.0004</v>
      </c>
      <c r="S1286" s="215">
        <v>0</v>
      </c>
      <c r="T1286" s="216">
        <f>S1286*H1286</f>
        <v>0</v>
      </c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R1286" s="217" t="s">
        <v>414</v>
      </c>
      <c r="AT1286" s="217" t="s">
        <v>279</v>
      </c>
      <c r="AU1286" s="217" t="s">
        <v>82</v>
      </c>
      <c r="AY1286" s="19" t="s">
        <v>148</v>
      </c>
      <c r="BE1286" s="218">
        <f>IF(N1286="základní",J1286,0)</f>
        <v>0</v>
      </c>
      <c r="BF1286" s="218">
        <f>IF(N1286="snížená",J1286,0)</f>
        <v>0</v>
      </c>
      <c r="BG1286" s="218">
        <f>IF(N1286="zákl. přenesená",J1286,0)</f>
        <v>0</v>
      </c>
      <c r="BH1286" s="218">
        <f>IF(N1286="sníž. přenesená",J1286,0)</f>
        <v>0</v>
      </c>
      <c r="BI1286" s="218">
        <f>IF(N1286="nulová",J1286,0)</f>
        <v>0</v>
      </c>
      <c r="BJ1286" s="19" t="s">
        <v>80</v>
      </c>
      <c r="BK1286" s="218">
        <f>ROUND(I1286*H1286,2)</f>
        <v>0</v>
      </c>
      <c r="BL1286" s="19" t="s">
        <v>285</v>
      </c>
      <c r="BM1286" s="217" t="s">
        <v>1784</v>
      </c>
    </row>
    <row r="1287" spans="1:65" s="2" customFormat="1" ht="16.5" customHeight="1">
      <c r="A1287" s="40"/>
      <c r="B1287" s="41"/>
      <c r="C1287" s="268" t="s">
        <v>1785</v>
      </c>
      <c r="D1287" s="268" t="s">
        <v>279</v>
      </c>
      <c r="E1287" s="269" t="s">
        <v>1786</v>
      </c>
      <c r="F1287" s="270" t="s">
        <v>1787</v>
      </c>
      <c r="G1287" s="271" t="s">
        <v>153</v>
      </c>
      <c r="H1287" s="272">
        <v>2</v>
      </c>
      <c r="I1287" s="273"/>
      <c r="J1287" s="274">
        <f>ROUND(I1287*H1287,2)</f>
        <v>0</v>
      </c>
      <c r="K1287" s="270" t="s">
        <v>19</v>
      </c>
      <c r="L1287" s="275"/>
      <c r="M1287" s="276" t="s">
        <v>19</v>
      </c>
      <c r="N1287" s="277" t="s">
        <v>43</v>
      </c>
      <c r="O1287" s="86"/>
      <c r="P1287" s="215">
        <f>O1287*H1287</f>
        <v>0</v>
      </c>
      <c r="Q1287" s="215">
        <v>0.0001</v>
      </c>
      <c r="R1287" s="215">
        <f>Q1287*H1287</f>
        <v>0.0002</v>
      </c>
      <c r="S1287" s="215">
        <v>0</v>
      </c>
      <c r="T1287" s="216">
        <f>S1287*H1287</f>
        <v>0</v>
      </c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R1287" s="217" t="s">
        <v>414</v>
      </c>
      <c r="AT1287" s="217" t="s">
        <v>279</v>
      </c>
      <c r="AU1287" s="217" t="s">
        <v>82</v>
      </c>
      <c r="AY1287" s="19" t="s">
        <v>148</v>
      </c>
      <c r="BE1287" s="218">
        <f>IF(N1287="základní",J1287,0)</f>
        <v>0</v>
      </c>
      <c r="BF1287" s="218">
        <f>IF(N1287="snížená",J1287,0)</f>
        <v>0</v>
      </c>
      <c r="BG1287" s="218">
        <f>IF(N1287="zákl. přenesená",J1287,0)</f>
        <v>0</v>
      </c>
      <c r="BH1287" s="218">
        <f>IF(N1287="sníž. přenesená",J1287,0)</f>
        <v>0</v>
      </c>
      <c r="BI1287" s="218">
        <f>IF(N1287="nulová",J1287,0)</f>
        <v>0</v>
      </c>
      <c r="BJ1287" s="19" t="s">
        <v>80</v>
      </c>
      <c r="BK1287" s="218">
        <f>ROUND(I1287*H1287,2)</f>
        <v>0</v>
      </c>
      <c r="BL1287" s="19" t="s">
        <v>285</v>
      </c>
      <c r="BM1287" s="217" t="s">
        <v>1788</v>
      </c>
    </row>
    <row r="1288" spans="1:65" s="2" customFormat="1" ht="16.5" customHeight="1">
      <c r="A1288" s="40"/>
      <c r="B1288" s="41"/>
      <c r="C1288" s="206" t="s">
        <v>1789</v>
      </c>
      <c r="D1288" s="206" t="s">
        <v>150</v>
      </c>
      <c r="E1288" s="207" t="s">
        <v>1790</v>
      </c>
      <c r="F1288" s="208" t="s">
        <v>1791</v>
      </c>
      <c r="G1288" s="209" t="s">
        <v>153</v>
      </c>
      <c r="H1288" s="210">
        <v>3</v>
      </c>
      <c r="I1288" s="211"/>
      <c r="J1288" s="212">
        <f>ROUND(I1288*H1288,2)</f>
        <v>0</v>
      </c>
      <c r="K1288" s="208" t="s">
        <v>154</v>
      </c>
      <c r="L1288" s="46"/>
      <c r="M1288" s="213" t="s">
        <v>19</v>
      </c>
      <c r="N1288" s="214" t="s">
        <v>43</v>
      </c>
      <c r="O1288" s="86"/>
      <c r="P1288" s="215">
        <f>O1288*H1288</f>
        <v>0</v>
      </c>
      <c r="Q1288" s="215">
        <v>0</v>
      </c>
      <c r="R1288" s="215">
        <f>Q1288*H1288</f>
        <v>0</v>
      </c>
      <c r="S1288" s="215">
        <v>0</v>
      </c>
      <c r="T1288" s="216">
        <f>S1288*H1288</f>
        <v>0</v>
      </c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R1288" s="217" t="s">
        <v>285</v>
      </c>
      <c r="AT1288" s="217" t="s">
        <v>150</v>
      </c>
      <c r="AU1288" s="217" t="s">
        <v>82</v>
      </c>
      <c r="AY1288" s="19" t="s">
        <v>148</v>
      </c>
      <c r="BE1288" s="218">
        <f>IF(N1288="základní",J1288,0)</f>
        <v>0</v>
      </c>
      <c r="BF1288" s="218">
        <f>IF(N1288="snížená",J1288,0)</f>
        <v>0</v>
      </c>
      <c r="BG1288" s="218">
        <f>IF(N1288="zákl. přenesená",J1288,0)</f>
        <v>0</v>
      </c>
      <c r="BH1288" s="218">
        <f>IF(N1288="sníž. přenesená",J1288,0)</f>
        <v>0</v>
      </c>
      <c r="BI1288" s="218">
        <f>IF(N1288="nulová",J1288,0)</f>
        <v>0</v>
      </c>
      <c r="BJ1288" s="19" t="s">
        <v>80</v>
      </c>
      <c r="BK1288" s="218">
        <f>ROUND(I1288*H1288,2)</f>
        <v>0</v>
      </c>
      <c r="BL1288" s="19" t="s">
        <v>285</v>
      </c>
      <c r="BM1288" s="217" t="s">
        <v>1792</v>
      </c>
    </row>
    <row r="1289" spans="1:47" s="2" customFormat="1" ht="12">
      <c r="A1289" s="40"/>
      <c r="B1289" s="41"/>
      <c r="C1289" s="42"/>
      <c r="D1289" s="219" t="s">
        <v>157</v>
      </c>
      <c r="E1289" s="42"/>
      <c r="F1289" s="220" t="s">
        <v>1793</v>
      </c>
      <c r="G1289" s="42"/>
      <c r="H1289" s="42"/>
      <c r="I1289" s="221"/>
      <c r="J1289" s="42"/>
      <c r="K1289" s="42"/>
      <c r="L1289" s="46"/>
      <c r="M1289" s="222"/>
      <c r="N1289" s="223"/>
      <c r="O1289" s="86"/>
      <c r="P1289" s="86"/>
      <c r="Q1289" s="86"/>
      <c r="R1289" s="86"/>
      <c r="S1289" s="86"/>
      <c r="T1289" s="87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T1289" s="19" t="s">
        <v>157</v>
      </c>
      <c r="AU1289" s="19" t="s">
        <v>82</v>
      </c>
    </row>
    <row r="1290" spans="1:65" s="2" customFormat="1" ht="16.5" customHeight="1">
      <c r="A1290" s="40"/>
      <c r="B1290" s="41"/>
      <c r="C1290" s="268" t="s">
        <v>1794</v>
      </c>
      <c r="D1290" s="268" t="s">
        <v>279</v>
      </c>
      <c r="E1290" s="269" t="s">
        <v>1795</v>
      </c>
      <c r="F1290" s="270" t="s">
        <v>1796</v>
      </c>
      <c r="G1290" s="271" t="s">
        <v>153</v>
      </c>
      <c r="H1290" s="272">
        <v>3</v>
      </c>
      <c r="I1290" s="273"/>
      <c r="J1290" s="274">
        <f>ROUND(I1290*H1290,2)</f>
        <v>0</v>
      </c>
      <c r="K1290" s="270" t="s">
        <v>19</v>
      </c>
      <c r="L1290" s="275"/>
      <c r="M1290" s="276" t="s">
        <v>19</v>
      </c>
      <c r="N1290" s="277" t="s">
        <v>43</v>
      </c>
      <c r="O1290" s="86"/>
      <c r="P1290" s="215">
        <f>O1290*H1290</f>
        <v>0</v>
      </c>
      <c r="Q1290" s="215">
        <v>0.00017</v>
      </c>
      <c r="R1290" s="215">
        <f>Q1290*H1290</f>
        <v>0.00051</v>
      </c>
      <c r="S1290" s="215">
        <v>0</v>
      </c>
      <c r="T1290" s="216">
        <f>S1290*H1290</f>
        <v>0</v>
      </c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R1290" s="217" t="s">
        <v>414</v>
      </c>
      <c r="AT1290" s="217" t="s">
        <v>279</v>
      </c>
      <c r="AU1290" s="217" t="s">
        <v>82</v>
      </c>
      <c r="AY1290" s="19" t="s">
        <v>148</v>
      </c>
      <c r="BE1290" s="218">
        <f>IF(N1290="základní",J1290,0)</f>
        <v>0</v>
      </c>
      <c r="BF1290" s="218">
        <f>IF(N1290="snížená",J1290,0)</f>
        <v>0</v>
      </c>
      <c r="BG1290" s="218">
        <f>IF(N1290="zákl. přenesená",J1290,0)</f>
        <v>0</v>
      </c>
      <c r="BH1290" s="218">
        <f>IF(N1290="sníž. přenesená",J1290,0)</f>
        <v>0</v>
      </c>
      <c r="BI1290" s="218">
        <f>IF(N1290="nulová",J1290,0)</f>
        <v>0</v>
      </c>
      <c r="BJ1290" s="19" t="s">
        <v>80</v>
      </c>
      <c r="BK1290" s="218">
        <f>ROUND(I1290*H1290,2)</f>
        <v>0</v>
      </c>
      <c r="BL1290" s="19" t="s">
        <v>285</v>
      </c>
      <c r="BM1290" s="217" t="s">
        <v>1797</v>
      </c>
    </row>
    <row r="1291" spans="1:65" s="2" customFormat="1" ht="16.5" customHeight="1">
      <c r="A1291" s="40"/>
      <c r="B1291" s="41"/>
      <c r="C1291" s="206" t="s">
        <v>1798</v>
      </c>
      <c r="D1291" s="206" t="s">
        <v>150</v>
      </c>
      <c r="E1291" s="207" t="s">
        <v>1799</v>
      </c>
      <c r="F1291" s="208" t="s">
        <v>1800</v>
      </c>
      <c r="G1291" s="209" t="s">
        <v>153</v>
      </c>
      <c r="H1291" s="210">
        <v>6</v>
      </c>
      <c r="I1291" s="211"/>
      <c r="J1291" s="212">
        <f>ROUND(I1291*H1291,2)</f>
        <v>0</v>
      </c>
      <c r="K1291" s="208" t="s">
        <v>154</v>
      </c>
      <c r="L1291" s="46"/>
      <c r="M1291" s="213" t="s">
        <v>19</v>
      </c>
      <c r="N1291" s="214" t="s">
        <v>43</v>
      </c>
      <c r="O1291" s="86"/>
      <c r="P1291" s="215">
        <f>O1291*H1291</f>
        <v>0</v>
      </c>
      <c r="Q1291" s="215">
        <v>0</v>
      </c>
      <c r="R1291" s="215">
        <f>Q1291*H1291</f>
        <v>0</v>
      </c>
      <c r="S1291" s="215">
        <v>0</v>
      </c>
      <c r="T1291" s="216">
        <f>S1291*H1291</f>
        <v>0</v>
      </c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R1291" s="217" t="s">
        <v>285</v>
      </c>
      <c r="AT1291" s="217" t="s">
        <v>150</v>
      </c>
      <c r="AU1291" s="217" t="s">
        <v>82</v>
      </c>
      <c r="AY1291" s="19" t="s">
        <v>148</v>
      </c>
      <c r="BE1291" s="218">
        <f>IF(N1291="základní",J1291,0)</f>
        <v>0</v>
      </c>
      <c r="BF1291" s="218">
        <f>IF(N1291="snížená",J1291,0)</f>
        <v>0</v>
      </c>
      <c r="BG1291" s="218">
        <f>IF(N1291="zákl. přenesená",J1291,0)</f>
        <v>0</v>
      </c>
      <c r="BH1291" s="218">
        <f>IF(N1291="sníž. přenesená",J1291,0)</f>
        <v>0</v>
      </c>
      <c r="BI1291" s="218">
        <f>IF(N1291="nulová",J1291,0)</f>
        <v>0</v>
      </c>
      <c r="BJ1291" s="19" t="s">
        <v>80</v>
      </c>
      <c r="BK1291" s="218">
        <f>ROUND(I1291*H1291,2)</f>
        <v>0</v>
      </c>
      <c r="BL1291" s="19" t="s">
        <v>285</v>
      </c>
      <c r="BM1291" s="217" t="s">
        <v>1801</v>
      </c>
    </row>
    <row r="1292" spans="1:47" s="2" customFormat="1" ht="12">
      <c r="A1292" s="40"/>
      <c r="B1292" s="41"/>
      <c r="C1292" s="42"/>
      <c r="D1292" s="219" t="s">
        <v>157</v>
      </c>
      <c r="E1292" s="42"/>
      <c r="F1292" s="220" t="s">
        <v>1802</v>
      </c>
      <c r="G1292" s="42"/>
      <c r="H1292" s="42"/>
      <c r="I1292" s="221"/>
      <c r="J1292" s="42"/>
      <c r="K1292" s="42"/>
      <c r="L1292" s="46"/>
      <c r="M1292" s="222"/>
      <c r="N1292" s="223"/>
      <c r="O1292" s="86"/>
      <c r="P1292" s="86"/>
      <c r="Q1292" s="86"/>
      <c r="R1292" s="86"/>
      <c r="S1292" s="86"/>
      <c r="T1292" s="87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T1292" s="19" t="s">
        <v>157</v>
      </c>
      <c r="AU1292" s="19" t="s">
        <v>82</v>
      </c>
    </row>
    <row r="1293" spans="1:65" s="2" customFormat="1" ht="16.5" customHeight="1">
      <c r="A1293" s="40"/>
      <c r="B1293" s="41"/>
      <c r="C1293" s="268" t="s">
        <v>1803</v>
      </c>
      <c r="D1293" s="268" t="s">
        <v>279</v>
      </c>
      <c r="E1293" s="269" t="s">
        <v>1804</v>
      </c>
      <c r="F1293" s="270" t="s">
        <v>1805</v>
      </c>
      <c r="G1293" s="271" t="s">
        <v>153</v>
      </c>
      <c r="H1293" s="272">
        <v>6</v>
      </c>
      <c r="I1293" s="273"/>
      <c r="J1293" s="274">
        <f>ROUND(I1293*H1293,2)</f>
        <v>0</v>
      </c>
      <c r="K1293" s="270" t="s">
        <v>154</v>
      </c>
      <c r="L1293" s="275"/>
      <c r="M1293" s="276" t="s">
        <v>19</v>
      </c>
      <c r="N1293" s="277" t="s">
        <v>43</v>
      </c>
      <c r="O1293" s="86"/>
      <c r="P1293" s="215">
        <f>O1293*H1293</f>
        <v>0</v>
      </c>
      <c r="Q1293" s="215">
        <v>0.0001</v>
      </c>
      <c r="R1293" s="215">
        <f>Q1293*H1293</f>
        <v>0.0006000000000000001</v>
      </c>
      <c r="S1293" s="215">
        <v>0</v>
      </c>
      <c r="T1293" s="216">
        <f>S1293*H1293</f>
        <v>0</v>
      </c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R1293" s="217" t="s">
        <v>414</v>
      </c>
      <c r="AT1293" s="217" t="s">
        <v>279</v>
      </c>
      <c r="AU1293" s="217" t="s">
        <v>82</v>
      </c>
      <c r="AY1293" s="19" t="s">
        <v>148</v>
      </c>
      <c r="BE1293" s="218">
        <f>IF(N1293="základní",J1293,0)</f>
        <v>0</v>
      </c>
      <c r="BF1293" s="218">
        <f>IF(N1293="snížená",J1293,0)</f>
        <v>0</v>
      </c>
      <c r="BG1293" s="218">
        <f>IF(N1293="zákl. přenesená",J1293,0)</f>
        <v>0</v>
      </c>
      <c r="BH1293" s="218">
        <f>IF(N1293="sníž. přenesená",J1293,0)</f>
        <v>0</v>
      </c>
      <c r="BI1293" s="218">
        <f>IF(N1293="nulová",J1293,0)</f>
        <v>0</v>
      </c>
      <c r="BJ1293" s="19" t="s">
        <v>80</v>
      </c>
      <c r="BK1293" s="218">
        <f>ROUND(I1293*H1293,2)</f>
        <v>0</v>
      </c>
      <c r="BL1293" s="19" t="s">
        <v>285</v>
      </c>
      <c r="BM1293" s="217" t="s">
        <v>1806</v>
      </c>
    </row>
    <row r="1294" spans="1:65" s="2" customFormat="1" ht="24.15" customHeight="1">
      <c r="A1294" s="40"/>
      <c r="B1294" s="41"/>
      <c r="C1294" s="206" t="s">
        <v>1807</v>
      </c>
      <c r="D1294" s="206" t="s">
        <v>150</v>
      </c>
      <c r="E1294" s="207" t="s">
        <v>1808</v>
      </c>
      <c r="F1294" s="208" t="s">
        <v>1809</v>
      </c>
      <c r="G1294" s="209" t="s">
        <v>153</v>
      </c>
      <c r="H1294" s="210">
        <v>20</v>
      </c>
      <c r="I1294" s="211"/>
      <c r="J1294" s="212">
        <f>ROUND(I1294*H1294,2)</f>
        <v>0</v>
      </c>
      <c r="K1294" s="208" t="s">
        <v>154</v>
      </c>
      <c r="L1294" s="46"/>
      <c r="M1294" s="213" t="s">
        <v>19</v>
      </c>
      <c r="N1294" s="214" t="s">
        <v>43</v>
      </c>
      <c r="O1294" s="86"/>
      <c r="P1294" s="215">
        <f>O1294*H1294</f>
        <v>0</v>
      </c>
      <c r="Q1294" s="215">
        <v>0</v>
      </c>
      <c r="R1294" s="215">
        <f>Q1294*H1294</f>
        <v>0</v>
      </c>
      <c r="S1294" s="215">
        <v>5E-05</v>
      </c>
      <c r="T1294" s="216">
        <f>S1294*H1294</f>
        <v>0.001</v>
      </c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R1294" s="217" t="s">
        <v>285</v>
      </c>
      <c r="AT1294" s="217" t="s">
        <v>150</v>
      </c>
      <c r="AU1294" s="217" t="s">
        <v>82</v>
      </c>
      <c r="AY1294" s="19" t="s">
        <v>148</v>
      </c>
      <c r="BE1294" s="218">
        <f>IF(N1294="základní",J1294,0)</f>
        <v>0</v>
      </c>
      <c r="BF1294" s="218">
        <f>IF(N1294="snížená",J1294,0)</f>
        <v>0</v>
      </c>
      <c r="BG1294" s="218">
        <f>IF(N1294="zákl. přenesená",J1294,0)</f>
        <v>0</v>
      </c>
      <c r="BH1294" s="218">
        <f>IF(N1294="sníž. přenesená",J1294,0)</f>
        <v>0</v>
      </c>
      <c r="BI1294" s="218">
        <f>IF(N1294="nulová",J1294,0)</f>
        <v>0</v>
      </c>
      <c r="BJ1294" s="19" t="s">
        <v>80</v>
      </c>
      <c r="BK1294" s="218">
        <f>ROUND(I1294*H1294,2)</f>
        <v>0</v>
      </c>
      <c r="BL1294" s="19" t="s">
        <v>285</v>
      </c>
      <c r="BM1294" s="217" t="s">
        <v>1810</v>
      </c>
    </row>
    <row r="1295" spans="1:47" s="2" customFormat="1" ht="12">
      <c r="A1295" s="40"/>
      <c r="B1295" s="41"/>
      <c r="C1295" s="42"/>
      <c r="D1295" s="219" t="s">
        <v>157</v>
      </c>
      <c r="E1295" s="42"/>
      <c r="F1295" s="220" t="s">
        <v>1811</v>
      </c>
      <c r="G1295" s="42"/>
      <c r="H1295" s="42"/>
      <c r="I1295" s="221"/>
      <c r="J1295" s="42"/>
      <c r="K1295" s="42"/>
      <c r="L1295" s="46"/>
      <c r="M1295" s="222"/>
      <c r="N1295" s="223"/>
      <c r="O1295" s="86"/>
      <c r="P1295" s="86"/>
      <c r="Q1295" s="86"/>
      <c r="R1295" s="86"/>
      <c r="S1295" s="86"/>
      <c r="T1295" s="87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T1295" s="19" t="s">
        <v>157</v>
      </c>
      <c r="AU1295" s="19" t="s">
        <v>82</v>
      </c>
    </row>
    <row r="1296" spans="1:51" s="14" customFormat="1" ht="12">
      <c r="A1296" s="14"/>
      <c r="B1296" s="235"/>
      <c r="C1296" s="236"/>
      <c r="D1296" s="226" t="s">
        <v>168</v>
      </c>
      <c r="E1296" s="237" t="s">
        <v>19</v>
      </c>
      <c r="F1296" s="238" t="s">
        <v>1812</v>
      </c>
      <c r="G1296" s="236"/>
      <c r="H1296" s="239">
        <v>20</v>
      </c>
      <c r="I1296" s="240"/>
      <c r="J1296" s="236"/>
      <c r="K1296" s="236"/>
      <c r="L1296" s="241"/>
      <c r="M1296" s="242"/>
      <c r="N1296" s="243"/>
      <c r="O1296" s="243"/>
      <c r="P1296" s="243"/>
      <c r="Q1296" s="243"/>
      <c r="R1296" s="243"/>
      <c r="S1296" s="243"/>
      <c r="T1296" s="24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T1296" s="245" t="s">
        <v>168</v>
      </c>
      <c r="AU1296" s="245" t="s">
        <v>82</v>
      </c>
      <c r="AV1296" s="14" t="s">
        <v>82</v>
      </c>
      <c r="AW1296" s="14" t="s">
        <v>34</v>
      </c>
      <c r="AX1296" s="14" t="s">
        <v>80</v>
      </c>
      <c r="AY1296" s="245" t="s">
        <v>148</v>
      </c>
    </row>
    <row r="1297" spans="1:65" s="2" customFormat="1" ht="24.15" customHeight="1">
      <c r="A1297" s="40"/>
      <c r="B1297" s="41"/>
      <c r="C1297" s="206" t="s">
        <v>1813</v>
      </c>
      <c r="D1297" s="206" t="s">
        <v>150</v>
      </c>
      <c r="E1297" s="207" t="s">
        <v>1814</v>
      </c>
      <c r="F1297" s="208" t="s">
        <v>1815</v>
      </c>
      <c r="G1297" s="209" t="s">
        <v>153</v>
      </c>
      <c r="H1297" s="210">
        <v>31</v>
      </c>
      <c r="I1297" s="211"/>
      <c r="J1297" s="212">
        <f>ROUND(I1297*H1297,2)</f>
        <v>0</v>
      </c>
      <c r="K1297" s="208" t="s">
        <v>154</v>
      </c>
      <c r="L1297" s="46"/>
      <c r="M1297" s="213" t="s">
        <v>19</v>
      </c>
      <c r="N1297" s="214" t="s">
        <v>43</v>
      </c>
      <c r="O1297" s="86"/>
      <c r="P1297" s="215">
        <f>O1297*H1297</f>
        <v>0</v>
      </c>
      <c r="Q1297" s="215">
        <v>0</v>
      </c>
      <c r="R1297" s="215">
        <f>Q1297*H1297</f>
        <v>0</v>
      </c>
      <c r="S1297" s="215">
        <v>0</v>
      </c>
      <c r="T1297" s="216">
        <f>S1297*H1297</f>
        <v>0</v>
      </c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R1297" s="217" t="s">
        <v>285</v>
      </c>
      <c r="AT1297" s="217" t="s">
        <v>150</v>
      </c>
      <c r="AU1297" s="217" t="s">
        <v>82</v>
      </c>
      <c r="AY1297" s="19" t="s">
        <v>148</v>
      </c>
      <c r="BE1297" s="218">
        <f>IF(N1297="základní",J1297,0)</f>
        <v>0</v>
      </c>
      <c r="BF1297" s="218">
        <f>IF(N1297="snížená",J1297,0)</f>
        <v>0</v>
      </c>
      <c r="BG1297" s="218">
        <f>IF(N1297="zákl. přenesená",J1297,0)</f>
        <v>0</v>
      </c>
      <c r="BH1297" s="218">
        <f>IF(N1297="sníž. přenesená",J1297,0)</f>
        <v>0</v>
      </c>
      <c r="BI1297" s="218">
        <f>IF(N1297="nulová",J1297,0)</f>
        <v>0</v>
      </c>
      <c r="BJ1297" s="19" t="s">
        <v>80</v>
      </c>
      <c r="BK1297" s="218">
        <f>ROUND(I1297*H1297,2)</f>
        <v>0</v>
      </c>
      <c r="BL1297" s="19" t="s">
        <v>285</v>
      </c>
      <c r="BM1297" s="217" t="s">
        <v>1816</v>
      </c>
    </row>
    <row r="1298" spans="1:47" s="2" customFormat="1" ht="12">
      <c r="A1298" s="40"/>
      <c r="B1298" s="41"/>
      <c r="C1298" s="42"/>
      <c r="D1298" s="219" t="s">
        <v>157</v>
      </c>
      <c r="E1298" s="42"/>
      <c r="F1298" s="220" t="s">
        <v>1817</v>
      </c>
      <c r="G1298" s="42"/>
      <c r="H1298" s="42"/>
      <c r="I1298" s="221"/>
      <c r="J1298" s="42"/>
      <c r="K1298" s="42"/>
      <c r="L1298" s="46"/>
      <c r="M1298" s="222"/>
      <c r="N1298" s="223"/>
      <c r="O1298" s="86"/>
      <c r="P1298" s="86"/>
      <c r="Q1298" s="86"/>
      <c r="R1298" s="86"/>
      <c r="S1298" s="86"/>
      <c r="T1298" s="87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T1298" s="19" t="s">
        <v>157</v>
      </c>
      <c r="AU1298" s="19" t="s">
        <v>82</v>
      </c>
    </row>
    <row r="1299" spans="1:65" s="2" customFormat="1" ht="16.5" customHeight="1">
      <c r="A1299" s="40"/>
      <c r="B1299" s="41"/>
      <c r="C1299" s="268" t="s">
        <v>1818</v>
      </c>
      <c r="D1299" s="268" t="s">
        <v>279</v>
      </c>
      <c r="E1299" s="269" t="s">
        <v>1819</v>
      </c>
      <c r="F1299" s="270" t="s">
        <v>1820</v>
      </c>
      <c r="G1299" s="271" t="s">
        <v>153</v>
      </c>
      <c r="H1299" s="272">
        <v>29</v>
      </c>
      <c r="I1299" s="273"/>
      <c r="J1299" s="274">
        <f>ROUND(I1299*H1299,2)</f>
        <v>0</v>
      </c>
      <c r="K1299" s="270" t="s">
        <v>19</v>
      </c>
      <c r="L1299" s="275"/>
      <c r="M1299" s="276" t="s">
        <v>19</v>
      </c>
      <c r="N1299" s="277" t="s">
        <v>43</v>
      </c>
      <c r="O1299" s="86"/>
      <c r="P1299" s="215">
        <f>O1299*H1299</f>
        <v>0</v>
      </c>
      <c r="Q1299" s="215">
        <v>7E-05</v>
      </c>
      <c r="R1299" s="215">
        <f>Q1299*H1299</f>
        <v>0.0020299999999999997</v>
      </c>
      <c r="S1299" s="215">
        <v>0</v>
      </c>
      <c r="T1299" s="216">
        <f>S1299*H1299</f>
        <v>0</v>
      </c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R1299" s="217" t="s">
        <v>414</v>
      </c>
      <c r="AT1299" s="217" t="s">
        <v>279</v>
      </c>
      <c r="AU1299" s="217" t="s">
        <v>82</v>
      </c>
      <c r="AY1299" s="19" t="s">
        <v>148</v>
      </c>
      <c r="BE1299" s="218">
        <f>IF(N1299="základní",J1299,0)</f>
        <v>0</v>
      </c>
      <c r="BF1299" s="218">
        <f>IF(N1299="snížená",J1299,0)</f>
        <v>0</v>
      </c>
      <c r="BG1299" s="218">
        <f>IF(N1299="zákl. přenesená",J1299,0)</f>
        <v>0</v>
      </c>
      <c r="BH1299" s="218">
        <f>IF(N1299="sníž. přenesená",J1299,0)</f>
        <v>0</v>
      </c>
      <c r="BI1299" s="218">
        <f>IF(N1299="nulová",J1299,0)</f>
        <v>0</v>
      </c>
      <c r="BJ1299" s="19" t="s">
        <v>80</v>
      </c>
      <c r="BK1299" s="218">
        <f>ROUND(I1299*H1299,2)</f>
        <v>0</v>
      </c>
      <c r="BL1299" s="19" t="s">
        <v>285</v>
      </c>
      <c r="BM1299" s="217" t="s">
        <v>1821</v>
      </c>
    </row>
    <row r="1300" spans="1:65" s="2" customFormat="1" ht="16.5" customHeight="1">
      <c r="A1300" s="40"/>
      <c r="B1300" s="41"/>
      <c r="C1300" s="268" t="s">
        <v>1822</v>
      </c>
      <c r="D1300" s="268" t="s">
        <v>279</v>
      </c>
      <c r="E1300" s="269" t="s">
        <v>1823</v>
      </c>
      <c r="F1300" s="270" t="s">
        <v>1824</v>
      </c>
      <c r="G1300" s="271" t="s">
        <v>153</v>
      </c>
      <c r="H1300" s="272">
        <v>2</v>
      </c>
      <c r="I1300" s="273"/>
      <c r="J1300" s="274">
        <f>ROUND(I1300*H1300,2)</f>
        <v>0</v>
      </c>
      <c r="K1300" s="270" t="s">
        <v>19</v>
      </c>
      <c r="L1300" s="275"/>
      <c r="M1300" s="276" t="s">
        <v>19</v>
      </c>
      <c r="N1300" s="277" t="s">
        <v>43</v>
      </c>
      <c r="O1300" s="86"/>
      <c r="P1300" s="215">
        <f>O1300*H1300</f>
        <v>0</v>
      </c>
      <c r="Q1300" s="215">
        <v>7E-05</v>
      </c>
      <c r="R1300" s="215">
        <f>Q1300*H1300</f>
        <v>0.00014</v>
      </c>
      <c r="S1300" s="215">
        <v>0</v>
      </c>
      <c r="T1300" s="216">
        <f>S1300*H1300</f>
        <v>0</v>
      </c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R1300" s="217" t="s">
        <v>414</v>
      </c>
      <c r="AT1300" s="217" t="s">
        <v>279</v>
      </c>
      <c r="AU1300" s="217" t="s">
        <v>82</v>
      </c>
      <c r="AY1300" s="19" t="s">
        <v>148</v>
      </c>
      <c r="BE1300" s="218">
        <f>IF(N1300="základní",J1300,0)</f>
        <v>0</v>
      </c>
      <c r="BF1300" s="218">
        <f>IF(N1300="snížená",J1300,0)</f>
        <v>0</v>
      </c>
      <c r="BG1300" s="218">
        <f>IF(N1300="zákl. přenesená",J1300,0)</f>
        <v>0</v>
      </c>
      <c r="BH1300" s="218">
        <f>IF(N1300="sníž. přenesená",J1300,0)</f>
        <v>0</v>
      </c>
      <c r="BI1300" s="218">
        <f>IF(N1300="nulová",J1300,0)</f>
        <v>0</v>
      </c>
      <c r="BJ1300" s="19" t="s">
        <v>80</v>
      </c>
      <c r="BK1300" s="218">
        <f>ROUND(I1300*H1300,2)</f>
        <v>0</v>
      </c>
      <c r="BL1300" s="19" t="s">
        <v>285</v>
      </c>
      <c r="BM1300" s="217" t="s">
        <v>1825</v>
      </c>
    </row>
    <row r="1301" spans="1:65" s="2" customFormat="1" ht="21.75" customHeight="1">
      <c r="A1301" s="40"/>
      <c r="B1301" s="41"/>
      <c r="C1301" s="206" t="s">
        <v>1826</v>
      </c>
      <c r="D1301" s="206" t="s">
        <v>150</v>
      </c>
      <c r="E1301" s="207" t="s">
        <v>1827</v>
      </c>
      <c r="F1301" s="208" t="s">
        <v>1828</v>
      </c>
      <c r="G1301" s="209" t="s">
        <v>153</v>
      </c>
      <c r="H1301" s="210">
        <v>4</v>
      </c>
      <c r="I1301" s="211"/>
      <c r="J1301" s="212">
        <f>ROUND(I1301*H1301,2)</f>
        <v>0</v>
      </c>
      <c r="K1301" s="208" t="s">
        <v>154</v>
      </c>
      <c r="L1301" s="46"/>
      <c r="M1301" s="213" t="s">
        <v>19</v>
      </c>
      <c r="N1301" s="214" t="s">
        <v>43</v>
      </c>
      <c r="O1301" s="86"/>
      <c r="P1301" s="215">
        <f>O1301*H1301</f>
        <v>0</v>
      </c>
      <c r="Q1301" s="215">
        <v>0</v>
      </c>
      <c r="R1301" s="215">
        <f>Q1301*H1301</f>
        <v>0</v>
      </c>
      <c r="S1301" s="215">
        <v>0</v>
      </c>
      <c r="T1301" s="216">
        <f>S1301*H1301</f>
        <v>0</v>
      </c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R1301" s="217" t="s">
        <v>285</v>
      </c>
      <c r="AT1301" s="217" t="s">
        <v>150</v>
      </c>
      <c r="AU1301" s="217" t="s">
        <v>82</v>
      </c>
      <c r="AY1301" s="19" t="s">
        <v>148</v>
      </c>
      <c r="BE1301" s="218">
        <f>IF(N1301="základní",J1301,0)</f>
        <v>0</v>
      </c>
      <c r="BF1301" s="218">
        <f>IF(N1301="snížená",J1301,0)</f>
        <v>0</v>
      </c>
      <c r="BG1301" s="218">
        <f>IF(N1301="zákl. přenesená",J1301,0)</f>
        <v>0</v>
      </c>
      <c r="BH1301" s="218">
        <f>IF(N1301="sníž. přenesená",J1301,0)</f>
        <v>0</v>
      </c>
      <c r="BI1301" s="218">
        <f>IF(N1301="nulová",J1301,0)</f>
        <v>0</v>
      </c>
      <c r="BJ1301" s="19" t="s">
        <v>80</v>
      </c>
      <c r="BK1301" s="218">
        <f>ROUND(I1301*H1301,2)</f>
        <v>0</v>
      </c>
      <c r="BL1301" s="19" t="s">
        <v>285</v>
      </c>
      <c r="BM1301" s="217" t="s">
        <v>1829</v>
      </c>
    </row>
    <row r="1302" spans="1:47" s="2" customFormat="1" ht="12">
      <c r="A1302" s="40"/>
      <c r="B1302" s="41"/>
      <c r="C1302" s="42"/>
      <c r="D1302" s="219" t="s">
        <v>157</v>
      </c>
      <c r="E1302" s="42"/>
      <c r="F1302" s="220" t="s">
        <v>1830</v>
      </c>
      <c r="G1302" s="42"/>
      <c r="H1302" s="42"/>
      <c r="I1302" s="221"/>
      <c r="J1302" s="42"/>
      <c r="K1302" s="42"/>
      <c r="L1302" s="46"/>
      <c r="M1302" s="222"/>
      <c r="N1302" s="223"/>
      <c r="O1302" s="86"/>
      <c r="P1302" s="86"/>
      <c r="Q1302" s="86"/>
      <c r="R1302" s="86"/>
      <c r="S1302" s="86"/>
      <c r="T1302" s="87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T1302" s="19" t="s">
        <v>157</v>
      </c>
      <c r="AU1302" s="19" t="s">
        <v>82</v>
      </c>
    </row>
    <row r="1303" spans="1:65" s="2" customFormat="1" ht="16.5" customHeight="1">
      <c r="A1303" s="40"/>
      <c r="B1303" s="41"/>
      <c r="C1303" s="268" t="s">
        <v>1831</v>
      </c>
      <c r="D1303" s="268" t="s">
        <v>279</v>
      </c>
      <c r="E1303" s="269" t="s">
        <v>1832</v>
      </c>
      <c r="F1303" s="270" t="s">
        <v>1833</v>
      </c>
      <c r="G1303" s="271" t="s">
        <v>153</v>
      </c>
      <c r="H1303" s="272">
        <v>4</v>
      </c>
      <c r="I1303" s="273"/>
      <c r="J1303" s="274">
        <f>ROUND(I1303*H1303,2)</f>
        <v>0</v>
      </c>
      <c r="K1303" s="270" t="s">
        <v>19</v>
      </c>
      <c r="L1303" s="275"/>
      <c r="M1303" s="276" t="s">
        <v>19</v>
      </c>
      <c r="N1303" s="277" t="s">
        <v>43</v>
      </c>
      <c r="O1303" s="86"/>
      <c r="P1303" s="215">
        <f>O1303*H1303</f>
        <v>0</v>
      </c>
      <c r="Q1303" s="215">
        <v>0.0001</v>
      </c>
      <c r="R1303" s="215">
        <f>Q1303*H1303</f>
        <v>0.0004</v>
      </c>
      <c r="S1303" s="215">
        <v>0</v>
      </c>
      <c r="T1303" s="216">
        <f>S1303*H1303</f>
        <v>0</v>
      </c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R1303" s="217" t="s">
        <v>414</v>
      </c>
      <c r="AT1303" s="217" t="s">
        <v>279</v>
      </c>
      <c r="AU1303" s="217" t="s">
        <v>82</v>
      </c>
      <c r="AY1303" s="19" t="s">
        <v>148</v>
      </c>
      <c r="BE1303" s="218">
        <f>IF(N1303="základní",J1303,0)</f>
        <v>0</v>
      </c>
      <c r="BF1303" s="218">
        <f>IF(N1303="snížená",J1303,0)</f>
        <v>0</v>
      </c>
      <c r="BG1303" s="218">
        <f>IF(N1303="zákl. přenesená",J1303,0)</f>
        <v>0</v>
      </c>
      <c r="BH1303" s="218">
        <f>IF(N1303="sníž. přenesená",J1303,0)</f>
        <v>0</v>
      </c>
      <c r="BI1303" s="218">
        <f>IF(N1303="nulová",J1303,0)</f>
        <v>0</v>
      </c>
      <c r="BJ1303" s="19" t="s">
        <v>80</v>
      </c>
      <c r="BK1303" s="218">
        <f>ROUND(I1303*H1303,2)</f>
        <v>0</v>
      </c>
      <c r="BL1303" s="19" t="s">
        <v>285</v>
      </c>
      <c r="BM1303" s="217" t="s">
        <v>1834</v>
      </c>
    </row>
    <row r="1304" spans="1:65" s="2" customFormat="1" ht="16.5" customHeight="1">
      <c r="A1304" s="40"/>
      <c r="B1304" s="41"/>
      <c r="C1304" s="268" t="s">
        <v>1835</v>
      </c>
      <c r="D1304" s="268" t="s">
        <v>279</v>
      </c>
      <c r="E1304" s="269" t="s">
        <v>1836</v>
      </c>
      <c r="F1304" s="270" t="s">
        <v>1837</v>
      </c>
      <c r="G1304" s="271" t="s">
        <v>153</v>
      </c>
      <c r="H1304" s="272">
        <v>70</v>
      </c>
      <c r="I1304" s="273"/>
      <c r="J1304" s="274">
        <f>ROUND(I1304*H1304,2)</f>
        <v>0</v>
      </c>
      <c r="K1304" s="270" t="s">
        <v>19</v>
      </c>
      <c r="L1304" s="275"/>
      <c r="M1304" s="276" t="s">
        <v>19</v>
      </c>
      <c r="N1304" s="277" t="s">
        <v>43</v>
      </c>
      <c r="O1304" s="86"/>
      <c r="P1304" s="215">
        <f>O1304*H1304</f>
        <v>0</v>
      </c>
      <c r="Q1304" s="215">
        <v>0.0001</v>
      </c>
      <c r="R1304" s="215">
        <f>Q1304*H1304</f>
        <v>0.007</v>
      </c>
      <c r="S1304" s="215">
        <v>0</v>
      </c>
      <c r="T1304" s="216">
        <f>S1304*H1304</f>
        <v>0</v>
      </c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R1304" s="217" t="s">
        <v>414</v>
      </c>
      <c r="AT1304" s="217" t="s">
        <v>279</v>
      </c>
      <c r="AU1304" s="217" t="s">
        <v>82</v>
      </c>
      <c r="AY1304" s="19" t="s">
        <v>148</v>
      </c>
      <c r="BE1304" s="218">
        <f>IF(N1304="základní",J1304,0)</f>
        <v>0</v>
      </c>
      <c r="BF1304" s="218">
        <f>IF(N1304="snížená",J1304,0)</f>
        <v>0</v>
      </c>
      <c r="BG1304" s="218">
        <f>IF(N1304="zákl. přenesená",J1304,0)</f>
        <v>0</v>
      </c>
      <c r="BH1304" s="218">
        <f>IF(N1304="sníž. přenesená",J1304,0)</f>
        <v>0</v>
      </c>
      <c r="BI1304" s="218">
        <f>IF(N1304="nulová",J1304,0)</f>
        <v>0</v>
      </c>
      <c r="BJ1304" s="19" t="s">
        <v>80</v>
      </c>
      <c r="BK1304" s="218">
        <f>ROUND(I1304*H1304,2)</f>
        <v>0</v>
      </c>
      <c r="BL1304" s="19" t="s">
        <v>285</v>
      </c>
      <c r="BM1304" s="217" t="s">
        <v>1838</v>
      </c>
    </row>
    <row r="1305" spans="1:65" s="2" customFormat="1" ht="16.5" customHeight="1">
      <c r="A1305" s="40"/>
      <c r="B1305" s="41"/>
      <c r="C1305" s="268" t="s">
        <v>1839</v>
      </c>
      <c r="D1305" s="268" t="s">
        <v>279</v>
      </c>
      <c r="E1305" s="269" t="s">
        <v>1840</v>
      </c>
      <c r="F1305" s="270" t="s">
        <v>1841</v>
      </c>
      <c r="G1305" s="271" t="s">
        <v>153</v>
      </c>
      <c r="H1305" s="272">
        <v>30</v>
      </c>
      <c r="I1305" s="273"/>
      <c r="J1305" s="274">
        <f>ROUND(I1305*H1305,2)</f>
        <v>0</v>
      </c>
      <c r="K1305" s="270" t="s">
        <v>19</v>
      </c>
      <c r="L1305" s="275"/>
      <c r="M1305" s="276" t="s">
        <v>19</v>
      </c>
      <c r="N1305" s="277" t="s">
        <v>43</v>
      </c>
      <c r="O1305" s="86"/>
      <c r="P1305" s="215">
        <f>O1305*H1305</f>
        <v>0</v>
      </c>
      <c r="Q1305" s="215">
        <v>0.0001</v>
      </c>
      <c r="R1305" s="215">
        <f>Q1305*H1305</f>
        <v>0.003</v>
      </c>
      <c r="S1305" s="215">
        <v>0</v>
      </c>
      <c r="T1305" s="216">
        <f>S1305*H1305</f>
        <v>0</v>
      </c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R1305" s="217" t="s">
        <v>414</v>
      </c>
      <c r="AT1305" s="217" t="s">
        <v>279</v>
      </c>
      <c r="AU1305" s="217" t="s">
        <v>82</v>
      </c>
      <c r="AY1305" s="19" t="s">
        <v>148</v>
      </c>
      <c r="BE1305" s="218">
        <f>IF(N1305="základní",J1305,0)</f>
        <v>0</v>
      </c>
      <c r="BF1305" s="218">
        <f>IF(N1305="snížená",J1305,0)</f>
        <v>0</v>
      </c>
      <c r="BG1305" s="218">
        <f>IF(N1305="zákl. přenesená",J1305,0)</f>
        <v>0</v>
      </c>
      <c r="BH1305" s="218">
        <f>IF(N1305="sníž. přenesená",J1305,0)</f>
        <v>0</v>
      </c>
      <c r="BI1305" s="218">
        <f>IF(N1305="nulová",J1305,0)</f>
        <v>0</v>
      </c>
      <c r="BJ1305" s="19" t="s">
        <v>80</v>
      </c>
      <c r="BK1305" s="218">
        <f>ROUND(I1305*H1305,2)</f>
        <v>0</v>
      </c>
      <c r="BL1305" s="19" t="s">
        <v>285</v>
      </c>
      <c r="BM1305" s="217" t="s">
        <v>1842</v>
      </c>
    </row>
    <row r="1306" spans="1:65" s="2" customFormat="1" ht="24.15" customHeight="1">
      <c r="A1306" s="40"/>
      <c r="B1306" s="41"/>
      <c r="C1306" s="206" t="s">
        <v>1843</v>
      </c>
      <c r="D1306" s="206" t="s">
        <v>150</v>
      </c>
      <c r="E1306" s="207" t="s">
        <v>1844</v>
      </c>
      <c r="F1306" s="208" t="s">
        <v>1845</v>
      </c>
      <c r="G1306" s="209" t="s">
        <v>153</v>
      </c>
      <c r="H1306" s="210">
        <v>15</v>
      </c>
      <c r="I1306" s="211"/>
      <c r="J1306" s="212">
        <f>ROUND(I1306*H1306,2)</f>
        <v>0</v>
      </c>
      <c r="K1306" s="208" t="s">
        <v>154</v>
      </c>
      <c r="L1306" s="46"/>
      <c r="M1306" s="213" t="s">
        <v>19</v>
      </c>
      <c r="N1306" s="214" t="s">
        <v>43</v>
      </c>
      <c r="O1306" s="86"/>
      <c r="P1306" s="215">
        <f>O1306*H1306</f>
        <v>0</v>
      </c>
      <c r="Q1306" s="215">
        <v>0</v>
      </c>
      <c r="R1306" s="215">
        <f>Q1306*H1306</f>
        <v>0</v>
      </c>
      <c r="S1306" s="215">
        <v>5E-05</v>
      </c>
      <c r="T1306" s="216">
        <f>S1306*H1306</f>
        <v>0.00075</v>
      </c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R1306" s="217" t="s">
        <v>285</v>
      </c>
      <c r="AT1306" s="217" t="s">
        <v>150</v>
      </c>
      <c r="AU1306" s="217" t="s">
        <v>82</v>
      </c>
      <c r="AY1306" s="19" t="s">
        <v>148</v>
      </c>
      <c r="BE1306" s="218">
        <f>IF(N1306="základní",J1306,0)</f>
        <v>0</v>
      </c>
      <c r="BF1306" s="218">
        <f>IF(N1306="snížená",J1306,0)</f>
        <v>0</v>
      </c>
      <c r="BG1306" s="218">
        <f>IF(N1306="zákl. přenesená",J1306,0)</f>
        <v>0</v>
      </c>
      <c r="BH1306" s="218">
        <f>IF(N1306="sníž. přenesená",J1306,0)</f>
        <v>0</v>
      </c>
      <c r="BI1306" s="218">
        <f>IF(N1306="nulová",J1306,0)</f>
        <v>0</v>
      </c>
      <c r="BJ1306" s="19" t="s">
        <v>80</v>
      </c>
      <c r="BK1306" s="218">
        <f>ROUND(I1306*H1306,2)</f>
        <v>0</v>
      </c>
      <c r="BL1306" s="19" t="s">
        <v>285</v>
      </c>
      <c r="BM1306" s="217" t="s">
        <v>1846</v>
      </c>
    </row>
    <row r="1307" spans="1:47" s="2" customFormat="1" ht="12">
      <c r="A1307" s="40"/>
      <c r="B1307" s="41"/>
      <c r="C1307" s="42"/>
      <c r="D1307" s="219" t="s">
        <v>157</v>
      </c>
      <c r="E1307" s="42"/>
      <c r="F1307" s="220" t="s">
        <v>1847</v>
      </c>
      <c r="G1307" s="42"/>
      <c r="H1307" s="42"/>
      <c r="I1307" s="221"/>
      <c r="J1307" s="42"/>
      <c r="K1307" s="42"/>
      <c r="L1307" s="46"/>
      <c r="M1307" s="222"/>
      <c r="N1307" s="223"/>
      <c r="O1307" s="86"/>
      <c r="P1307" s="86"/>
      <c r="Q1307" s="86"/>
      <c r="R1307" s="86"/>
      <c r="S1307" s="86"/>
      <c r="T1307" s="87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T1307" s="19" t="s">
        <v>157</v>
      </c>
      <c r="AU1307" s="19" t="s">
        <v>82</v>
      </c>
    </row>
    <row r="1308" spans="1:51" s="14" customFormat="1" ht="12">
      <c r="A1308" s="14"/>
      <c r="B1308" s="235"/>
      <c r="C1308" s="236"/>
      <c r="D1308" s="226" t="s">
        <v>168</v>
      </c>
      <c r="E1308" s="237" t="s">
        <v>19</v>
      </c>
      <c r="F1308" s="238" t="s">
        <v>1848</v>
      </c>
      <c r="G1308" s="236"/>
      <c r="H1308" s="239">
        <v>15</v>
      </c>
      <c r="I1308" s="240"/>
      <c r="J1308" s="236"/>
      <c r="K1308" s="236"/>
      <c r="L1308" s="241"/>
      <c r="M1308" s="242"/>
      <c r="N1308" s="243"/>
      <c r="O1308" s="243"/>
      <c r="P1308" s="243"/>
      <c r="Q1308" s="243"/>
      <c r="R1308" s="243"/>
      <c r="S1308" s="243"/>
      <c r="T1308" s="24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45" t="s">
        <v>168</v>
      </c>
      <c r="AU1308" s="245" t="s">
        <v>82</v>
      </c>
      <c r="AV1308" s="14" t="s">
        <v>82</v>
      </c>
      <c r="AW1308" s="14" t="s">
        <v>34</v>
      </c>
      <c r="AX1308" s="14" t="s">
        <v>80</v>
      </c>
      <c r="AY1308" s="245" t="s">
        <v>148</v>
      </c>
    </row>
    <row r="1309" spans="1:65" s="2" customFormat="1" ht="21.75" customHeight="1">
      <c r="A1309" s="40"/>
      <c r="B1309" s="41"/>
      <c r="C1309" s="206" t="s">
        <v>1849</v>
      </c>
      <c r="D1309" s="206" t="s">
        <v>150</v>
      </c>
      <c r="E1309" s="207" t="s">
        <v>1850</v>
      </c>
      <c r="F1309" s="208" t="s">
        <v>1851</v>
      </c>
      <c r="G1309" s="209" t="s">
        <v>153</v>
      </c>
      <c r="H1309" s="210">
        <v>15</v>
      </c>
      <c r="I1309" s="211"/>
      <c r="J1309" s="212">
        <f>ROUND(I1309*H1309,2)</f>
        <v>0</v>
      </c>
      <c r="K1309" s="208" t="s">
        <v>154</v>
      </c>
      <c r="L1309" s="46"/>
      <c r="M1309" s="213" t="s">
        <v>19</v>
      </c>
      <c r="N1309" s="214" t="s">
        <v>43</v>
      </c>
      <c r="O1309" s="86"/>
      <c r="P1309" s="215">
        <f>O1309*H1309</f>
        <v>0</v>
      </c>
      <c r="Q1309" s="215">
        <v>0</v>
      </c>
      <c r="R1309" s="215">
        <f>Q1309*H1309</f>
        <v>0</v>
      </c>
      <c r="S1309" s="215">
        <v>0.00038</v>
      </c>
      <c r="T1309" s="216">
        <f>S1309*H1309</f>
        <v>0.0057</v>
      </c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R1309" s="217" t="s">
        <v>285</v>
      </c>
      <c r="AT1309" s="217" t="s">
        <v>150</v>
      </c>
      <c r="AU1309" s="217" t="s">
        <v>82</v>
      </c>
      <c r="AY1309" s="19" t="s">
        <v>148</v>
      </c>
      <c r="BE1309" s="218">
        <f>IF(N1309="základní",J1309,0)</f>
        <v>0</v>
      </c>
      <c r="BF1309" s="218">
        <f>IF(N1309="snížená",J1309,0)</f>
        <v>0</v>
      </c>
      <c r="BG1309" s="218">
        <f>IF(N1309="zákl. přenesená",J1309,0)</f>
        <v>0</v>
      </c>
      <c r="BH1309" s="218">
        <f>IF(N1309="sníž. přenesená",J1309,0)</f>
        <v>0</v>
      </c>
      <c r="BI1309" s="218">
        <f>IF(N1309="nulová",J1309,0)</f>
        <v>0</v>
      </c>
      <c r="BJ1309" s="19" t="s">
        <v>80</v>
      </c>
      <c r="BK1309" s="218">
        <f>ROUND(I1309*H1309,2)</f>
        <v>0</v>
      </c>
      <c r="BL1309" s="19" t="s">
        <v>285</v>
      </c>
      <c r="BM1309" s="217" t="s">
        <v>1852</v>
      </c>
    </row>
    <row r="1310" spans="1:47" s="2" customFormat="1" ht="12">
      <c r="A1310" s="40"/>
      <c r="B1310" s="41"/>
      <c r="C1310" s="42"/>
      <c r="D1310" s="219" t="s">
        <v>157</v>
      </c>
      <c r="E1310" s="42"/>
      <c r="F1310" s="220" t="s">
        <v>1853</v>
      </c>
      <c r="G1310" s="42"/>
      <c r="H1310" s="42"/>
      <c r="I1310" s="221"/>
      <c r="J1310" s="42"/>
      <c r="K1310" s="42"/>
      <c r="L1310" s="46"/>
      <c r="M1310" s="222"/>
      <c r="N1310" s="223"/>
      <c r="O1310" s="86"/>
      <c r="P1310" s="86"/>
      <c r="Q1310" s="86"/>
      <c r="R1310" s="86"/>
      <c r="S1310" s="86"/>
      <c r="T1310" s="87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T1310" s="19" t="s">
        <v>157</v>
      </c>
      <c r="AU1310" s="19" t="s">
        <v>82</v>
      </c>
    </row>
    <row r="1311" spans="1:51" s="14" customFormat="1" ht="12">
      <c r="A1311" s="14"/>
      <c r="B1311" s="235"/>
      <c r="C1311" s="236"/>
      <c r="D1311" s="226" t="s">
        <v>168</v>
      </c>
      <c r="E1311" s="237" t="s">
        <v>19</v>
      </c>
      <c r="F1311" s="238" t="s">
        <v>1848</v>
      </c>
      <c r="G1311" s="236"/>
      <c r="H1311" s="239">
        <v>15</v>
      </c>
      <c r="I1311" s="240"/>
      <c r="J1311" s="236"/>
      <c r="K1311" s="236"/>
      <c r="L1311" s="241"/>
      <c r="M1311" s="242"/>
      <c r="N1311" s="243"/>
      <c r="O1311" s="243"/>
      <c r="P1311" s="243"/>
      <c r="Q1311" s="243"/>
      <c r="R1311" s="243"/>
      <c r="S1311" s="243"/>
      <c r="T1311" s="24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T1311" s="245" t="s">
        <v>168</v>
      </c>
      <c r="AU1311" s="245" t="s">
        <v>82</v>
      </c>
      <c r="AV1311" s="14" t="s">
        <v>82</v>
      </c>
      <c r="AW1311" s="14" t="s">
        <v>34</v>
      </c>
      <c r="AX1311" s="14" t="s">
        <v>80</v>
      </c>
      <c r="AY1311" s="245" t="s">
        <v>148</v>
      </c>
    </row>
    <row r="1312" spans="1:65" s="2" customFormat="1" ht="24.15" customHeight="1">
      <c r="A1312" s="40"/>
      <c r="B1312" s="41"/>
      <c r="C1312" s="206" t="s">
        <v>1854</v>
      </c>
      <c r="D1312" s="206" t="s">
        <v>150</v>
      </c>
      <c r="E1312" s="207" t="s">
        <v>1855</v>
      </c>
      <c r="F1312" s="208" t="s">
        <v>1856</v>
      </c>
      <c r="G1312" s="209" t="s">
        <v>153</v>
      </c>
      <c r="H1312" s="210">
        <v>12</v>
      </c>
      <c r="I1312" s="211"/>
      <c r="J1312" s="212">
        <f>ROUND(I1312*H1312,2)</f>
        <v>0</v>
      </c>
      <c r="K1312" s="208" t="s">
        <v>154</v>
      </c>
      <c r="L1312" s="46"/>
      <c r="M1312" s="213" t="s">
        <v>19</v>
      </c>
      <c r="N1312" s="214" t="s">
        <v>43</v>
      </c>
      <c r="O1312" s="86"/>
      <c r="P1312" s="215">
        <f>O1312*H1312</f>
        <v>0</v>
      </c>
      <c r="Q1312" s="215">
        <v>0</v>
      </c>
      <c r="R1312" s="215">
        <f>Q1312*H1312</f>
        <v>0</v>
      </c>
      <c r="S1312" s="215">
        <v>0.0013</v>
      </c>
      <c r="T1312" s="216">
        <f>S1312*H1312</f>
        <v>0.0156</v>
      </c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R1312" s="217" t="s">
        <v>285</v>
      </c>
      <c r="AT1312" s="217" t="s">
        <v>150</v>
      </c>
      <c r="AU1312" s="217" t="s">
        <v>82</v>
      </c>
      <c r="AY1312" s="19" t="s">
        <v>148</v>
      </c>
      <c r="BE1312" s="218">
        <f>IF(N1312="základní",J1312,0)</f>
        <v>0</v>
      </c>
      <c r="BF1312" s="218">
        <f>IF(N1312="snížená",J1312,0)</f>
        <v>0</v>
      </c>
      <c r="BG1312" s="218">
        <f>IF(N1312="zákl. přenesená",J1312,0)</f>
        <v>0</v>
      </c>
      <c r="BH1312" s="218">
        <f>IF(N1312="sníž. přenesená",J1312,0)</f>
        <v>0</v>
      </c>
      <c r="BI1312" s="218">
        <f>IF(N1312="nulová",J1312,0)</f>
        <v>0</v>
      </c>
      <c r="BJ1312" s="19" t="s">
        <v>80</v>
      </c>
      <c r="BK1312" s="218">
        <f>ROUND(I1312*H1312,2)</f>
        <v>0</v>
      </c>
      <c r="BL1312" s="19" t="s">
        <v>285</v>
      </c>
      <c r="BM1312" s="217" t="s">
        <v>1857</v>
      </c>
    </row>
    <row r="1313" spans="1:47" s="2" customFormat="1" ht="12">
      <c r="A1313" s="40"/>
      <c r="B1313" s="41"/>
      <c r="C1313" s="42"/>
      <c r="D1313" s="219" t="s">
        <v>157</v>
      </c>
      <c r="E1313" s="42"/>
      <c r="F1313" s="220" t="s">
        <v>1858</v>
      </c>
      <c r="G1313" s="42"/>
      <c r="H1313" s="42"/>
      <c r="I1313" s="221"/>
      <c r="J1313" s="42"/>
      <c r="K1313" s="42"/>
      <c r="L1313" s="46"/>
      <c r="M1313" s="222"/>
      <c r="N1313" s="223"/>
      <c r="O1313" s="86"/>
      <c r="P1313" s="86"/>
      <c r="Q1313" s="86"/>
      <c r="R1313" s="86"/>
      <c r="S1313" s="86"/>
      <c r="T1313" s="87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T1313" s="19" t="s">
        <v>157</v>
      </c>
      <c r="AU1313" s="19" t="s">
        <v>82</v>
      </c>
    </row>
    <row r="1314" spans="1:65" s="2" customFormat="1" ht="24.15" customHeight="1">
      <c r="A1314" s="40"/>
      <c r="B1314" s="41"/>
      <c r="C1314" s="206" t="s">
        <v>1859</v>
      </c>
      <c r="D1314" s="206" t="s">
        <v>150</v>
      </c>
      <c r="E1314" s="207" t="s">
        <v>1860</v>
      </c>
      <c r="F1314" s="208" t="s">
        <v>1861</v>
      </c>
      <c r="G1314" s="209" t="s">
        <v>153</v>
      </c>
      <c r="H1314" s="210">
        <v>7</v>
      </c>
      <c r="I1314" s="211"/>
      <c r="J1314" s="212">
        <f>ROUND(I1314*H1314,2)</f>
        <v>0</v>
      </c>
      <c r="K1314" s="208" t="s">
        <v>154</v>
      </c>
      <c r="L1314" s="46"/>
      <c r="M1314" s="213" t="s">
        <v>19</v>
      </c>
      <c r="N1314" s="214" t="s">
        <v>43</v>
      </c>
      <c r="O1314" s="86"/>
      <c r="P1314" s="215">
        <f>O1314*H1314</f>
        <v>0</v>
      </c>
      <c r="Q1314" s="215">
        <v>0</v>
      </c>
      <c r="R1314" s="215">
        <f>Q1314*H1314</f>
        <v>0</v>
      </c>
      <c r="S1314" s="215">
        <v>0.003</v>
      </c>
      <c r="T1314" s="216">
        <f>S1314*H1314</f>
        <v>0.021</v>
      </c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R1314" s="217" t="s">
        <v>285</v>
      </c>
      <c r="AT1314" s="217" t="s">
        <v>150</v>
      </c>
      <c r="AU1314" s="217" t="s">
        <v>82</v>
      </c>
      <c r="AY1314" s="19" t="s">
        <v>148</v>
      </c>
      <c r="BE1314" s="218">
        <f>IF(N1314="základní",J1314,0)</f>
        <v>0</v>
      </c>
      <c r="BF1314" s="218">
        <f>IF(N1314="snížená",J1314,0)</f>
        <v>0</v>
      </c>
      <c r="BG1314" s="218">
        <f>IF(N1314="zákl. přenesená",J1314,0)</f>
        <v>0</v>
      </c>
      <c r="BH1314" s="218">
        <f>IF(N1314="sníž. přenesená",J1314,0)</f>
        <v>0</v>
      </c>
      <c r="BI1314" s="218">
        <f>IF(N1314="nulová",J1314,0)</f>
        <v>0</v>
      </c>
      <c r="BJ1314" s="19" t="s">
        <v>80</v>
      </c>
      <c r="BK1314" s="218">
        <f>ROUND(I1314*H1314,2)</f>
        <v>0</v>
      </c>
      <c r="BL1314" s="19" t="s">
        <v>285</v>
      </c>
      <c r="BM1314" s="217" t="s">
        <v>1862</v>
      </c>
    </row>
    <row r="1315" spans="1:47" s="2" customFormat="1" ht="12">
      <c r="A1315" s="40"/>
      <c r="B1315" s="41"/>
      <c r="C1315" s="42"/>
      <c r="D1315" s="219" t="s">
        <v>157</v>
      </c>
      <c r="E1315" s="42"/>
      <c r="F1315" s="220" t="s">
        <v>1863</v>
      </c>
      <c r="G1315" s="42"/>
      <c r="H1315" s="42"/>
      <c r="I1315" s="221"/>
      <c r="J1315" s="42"/>
      <c r="K1315" s="42"/>
      <c r="L1315" s="46"/>
      <c r="M1315" s="222"/>
      <c r="N1315" s="223"/>
      <c r="O1315" s="86"/>
      <c r="P1315" s="86"/>
      <c r="Q1315" s="86"/>
      <c r="R1315" s="86"/>
      <c r="S1315" s="86"/>
      <c r="T1315" s="87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T1315" s="19" t="s">
        <v>157</v>
      </c>
      <c r="AU1315" s="19" t="s">
        <v>82</v>
      </c>
    </row>
    <row r="1316" spans="1:51" s="14" customFormat="1" ht="12">
      <c r="A1316" s="14"/>
      <c r="B1316" s="235"/>
      <c r="C1316" s="236"/>
      <c r="D1316" s="226" t="s">
        <v>168</v>
      </c>
      <c r="E1316" s="237" t="s">
        <v>19</v>
      </c>
      <c r="F1316" s="238" t="s">
        <v>1864</v>
      </c>
      <c r="G1316" s="236"/>
      <c r="H1316" s="239">
        <v>7</v>
      </c>
      <c r="I1316" s="240"/>
      <c r="J1316" s="236"/>
      <c r="K1316" s="236"/>
      <c r="L1316" s="241"/>
      <c r="M1316" s="242"/>
      <c r="N1316" s="243"/>
      <c r="O1316" s="243"/>
      <c r="P1316" s="243"/>
      <c r="Q1316" s="243"/>
      <c r="R1316" s="243"/>
      <c r="S1316" s="243"/>
      <c r="T1316" s="24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T1316" s="245" t="s">
        <v>168</v>
      </c>
      <c r="AU1316" s="245" t="s">
        <v>82</v>
      </c>
      <c r="AV1316" s="14" t="s">
        <v>82</v>
      </c>
      <c r="AW1316" s="14" t="s">
        <v>34</v>
      </c>
      <c r="AX1316" s="14" t="s">
        <v>80</v>
      </c>
      <c r="AY1316" s="245" t="s">
        <v>148</v>
      </c>
    </row>
    <row r="1317" spans="1:65" s="2" customFormat="1" ht="24.15" customHeight="1">
      <c r="A1317" s="40"/>
      <c r="B1317" s="41"/>
      <c r="C1317" s="206" t="s">
        <v>1865</v>
      </c>
      <c r="D1317" s="206" t="s">
        <v>150</v>
      </c>
      <c r="E1317" s="207" t="s">
        <v>1866</v>
      </c>
      <c r="F1317" s="208" t="s">
        <v>1867</v>
      </c>
      <c r="G1317" s="209" t="s">
        <v>173</v>
      </c>
      <c r="H1317" s="210">
        <v>215</v>
      </c>
      <c r="I1317" s="211"/>
      <c r="J1317" s="212">
        <f>ROUND(I1317*H1317,2)</f>
        <v>0</v>
      </c>
      <c r="K1317" s="208" t="s">
        <v>154</v>
      </c>
      <c r="L1317" s="46"/>
      <c r="M1317" s="213" t="s">
        <v>19</v>
      </c>
      <c r="N1317" s="214" t="s">
        <v>43</v>
      </c>
      <c r="O1317" s="86"/>
      <c r="P1317" s="215">
        <f>O1317*H1317</f>
        <v>0</v>
      </c>
      <c r="Q1317" s="215">
        <v>0</v>
      </c>
      <c r="R1317" s="215">
        <f>Q1317*H1317</f>
        <v>0</v>
      </c>
      <c r="S1317" s="215">
        <v>0</v>
      </c>
      <c r="T1317" s="216">
        <f>S1317*H1317</f>
        <v>0</v>
      </c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R1317" s="217" t="s">
        <v>285</v>
      </c>
      <c r="AT1317" s="217" t="s">
        <v>150</v>
      </c>
      <c r="AU1317" s="217" t="s">
        <v>82</v>
      </c>
      <c r="AY1317" s="19" t="s">
        <v>148</v>
      </c>
      <c r="BE1317" s="218">
        <f>IF(N1317="základní",J1317,0)</f>
        <v>0</v>
      </c>
      <c r="BF1317" s="218">
        <f>IF(N1317="snížená",J1317,0)</f>
        <v>0</v>
      </c>
      <c r="BG1317" s="218">
        <f>IF(N1317="zákl. přenesená",J1317,0)</f>
        <v>0</v>
      </c>
      <c r="BH1317" s="218">
        <f>IF(N1317="sníž. přenesená",J1317,0)</f>
        <v>0</v>
      </c>
      <c r="BI1317" s="218">
        <f>IF(N1317="nulová",J1317,0)</f>
        <v>0</v>
      </c>
      <c r="BJ1317" s="19" t="s">
        <v>80</v>
      </c>
      <c r="BK1317" s="218">
        <f>ROUND(I1317*H1317,2)</f>
        <v>0</v>
      </c>
      <c r="BL1317" s="19" t="s">
        <v>285</v>
      </c>
      <c r="BM1317" s="217" t="s">
        <v>1868</v>
      </c>
    </row>
    <row r="1318" spans="1:47" s="2" customFormat="1" ht="12">
      <c r="A1318" s="40"/>
      <c r="B1318" s="41"/>
      <c r="C1318" s="42"/>
      <c r="D1318" s="219" t="s">
        <v>157</v>
      </c>
      <c r="E1318" s="42"/>
      <c r="F1318" s="220" t="s">
        <v>1869</v>
      </c>
      <c r="G1318" s="42"/>
      <c r="H1318" s="42"/>
      <c r="I1318" s="221"/>
      <c r="J1318" s="42"/>
      <c r="K1318" s="42"/>
      <c r="L1318" s="46"/>
      <c r="M1318" s="222"/>
      <c r="N1318" s="223"/>
      <c r="O1318" s="86"/>
      <c r="P1318" s="86"/>
      <c r="Q1318" s="86"/>
      <c r="R1318" s="86"/>
      <c r="S1318" s="86"/>
      <c r="T1318" s="87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T1318" s="19" t="s">
        <v>157</v>
      </c>
      <c r="AU1318" s="19" t="s">
        <v>82</v>
      </c>
    </row>
    <row r="1319" spans="1:65" s="2" customFormat="1" ht="16.5" customHeight="1">
      <c r="A1319" s="40"/>
      <c r="B1319" s="41"/>
      <c r="C1319" s="268" t="s">
        <v>1870</v>
      </c>
      <c r="D1319" s="268" t="s">
        <v>279</v>
      </c>
      <c r="E1319" s="269" t="s">
        <v>1871</v>
      </c>
      <c r="F1319" s="270" t="s">
        <v>1872</v>
      </c>
      <c r="G1319" s="271" t="s">
        <v>1873</v>
      </c>
      <c r="H1319" s="272">
        <v>215</v>
      </c>
      <c r="I1319" s="273"/>
      <c r="J1319" s="274">
        <f>ROUND(I1319*H1319,2)</f>
        <v>0</v>
      </c>
      <c r="K1319" s="270" t="s">
        <v>154</v>
      </c>
      <c r="L1319" s="275"/>
      <c r="M1319" s="276" t="s">
        <v>19</v>
      </c>
      <c r="N1319" s="277" t="s">
        <v>43</v>
      </c>
      <c r="O1319" s="86"/>
      <c r="P1319" s="215">
        <f>O1319*H1319</f>
        <v>0</v>
      </c>
      <c r="Q1319" s="215">
        <v>0.001</v>
      </c>
      <c r="R1319" s="215">
        <f>Q1319*H1319</f>
        <v>0.215</v>
      </c>
      <c r="S1319" s="215">
        <v>0</v>
      </c>
      <c r="T1319" s="216">
        <f>S1319*H1319</f>
        <v>0</v>
      </c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R1319" s="217" t="s">
        <v>414</v>
      </c>
      <c r="AT1319" s="217" t="s">
        <v>279</v>
      </c>
      <c r="AU1319" s="217" t="s">
        <v>82</v>
      </c>
      <c r="AY1319" s="19" t="s">
        <v>148</v>
      </c>
      <c r="BE1319" s="218">
        <f>IF(N1319="základní",J1319,0)</f>
        <v>0</v>
      </c>
      <c r="BF1319" s="218">
        <f>IF(N1319="snížená",J1319,0)</f>
        <v>0</v>
      </c>
      <c r="BG1319" s="218">
        <f>IF(N1319="zákl. přenesená",J1319,0)</f>
        <v>0</v>
      </c>
      <c r="BH1319" s="218">
        <f>IF(N1319="sníž. přenesená",J1319,0)</f>
        <v>0</v>
      </c>
      <c r="BI1319" s="218">
        <f>IF(N1319="nulová",J1319,0)</f>
        <v>0</v>
      </c>
      <c r="BJ1319" s="19" t="s">
        <v>80</v>
      </c>
      <c r="BK1319" s="218">
        <f>ROUND(I1319*H1319,2)</f>
        <v>0</v>
      </c>
      <c r="BL1319" s="19" t="s">
        <v>285</v>
      </c>
      <c r="BM1319" s="217" t="s">
        <v>1874</v>
      </c>
    </row>
    <row r="1320" spans="1:51" s="14" customFormat="1" ht="12">
      <c r="A1320" s="14"/>
      <c r="B1320" s="235"/>
      <c r="C1320" s="236"/>
      <c r="D1320" s="226" t="s">
        <v>168</v>
      </c>
      <c r="E1320" s="237" t="s">
        <v>19</v>
      </c>
      <c r="F1320" s="238" t="s">
        <v>1875</v>
      </c>
      <c r="G1320" s="236"/>
      <c r="H1320" s="239">
        <v>215</v>
      </c>
      <c r="I1320" s="240"/>
      <c r="J1320" s="236"/>
      <c r="K1320" s="236"/>
      <c r="L1320" s="241"/>
      <c r="M1320" s="242"/>
      <c r="N1320" s="243"/>
      <c r="O1320" s="243"/>
      <c r="P1320" s="243"/>
      <c r="Q1320" s="243"/>
      <c r="R1320" s="243"/>
      <c r="S1320" s="243"/>
      <c r="T1320" s="24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45" t="s">
        <v>168</v>
      </c>
      <c r="AU1320" s="245" t="s">
        <v>82</v>
      </c>
      <c r="AV1320" s="14" t="s">
        <v>82</v>
      </c>
      <c r="AW1320" s="14" t="s">
        <v>34</v>
      </c>
      <c r="AX1320" s="14" t="s">
        <v>80</v>
      </c>
      <c r="AY1320" s="245" t="s">
        <v>148</v>
      </c>
    </row>
    <row r="1321" spans="1:65" s="2" customFormat="1" ht="16.5" customHeight="1">
      <c r="A1321" s="40"/>
      <c r="B1321" s="41"/>
      <c r="C1321" s="206" t="s">
        <v>1876</v>
      </c>
      <c r="D1321" s="206" t="s">
        <v>150</v>
      </c>
      <c r="E1321" s="207" t="s">
        <v>1877</v>
      </c>
      <c r="F1321" s="208" t="s">
        <v>1878</v>
      </c>
      <c r="G1321" s="209" t="s">
        <v>173</v>
      </c>
      <c r="H1321" s="210">
        <v>282.857</v>
      </c>
      <c r="I1321" s="211"/>
      <c r="J1321" s="212">
        <f>ROUND(I1321*H1321,2)</f>
        <v>0</v>
      </c>
      <c r="K1321" s="208" t="s">
        <v>154</v>
      </c>
      <c r="L1321" s="46"/>
      <c r="M1321" s="213" t="s">
        <v>19</v>
      </c>
      <c r="N1321" s="214" t="s">
        <v>43</v>
      </c>
      <c r="O1321" s="86"/>
      <c r="P1321" s="215">
        <f>O1321*H1321</f>
        <v>0</v>
      </c>
      <c r="Q1321" s="215">
        <v>0</v>
      </c>
      <c r="R1321" s="215">
        <f>Q1321*H1321</f>
        <v>0</v>
      </c>
      <c r="S1321" s="215">
        <v>0</v>
      </c>
      <c r="T1321" s="216">
        <f>S1321*H1321</f>
        <v>0</v>
      </c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R1321" s="217" t="s">
        <v>285</v>
      </c>
      <c r="AT1321" s="217" t="s">
        <v>150</v>
      </c>
      <c r="AU1321" s="217" t="s">
        <v>82</v>
      </c>
      <c r="AY1321" s="19" t="s">
        <v>148</v>
      </c>
      <c r="BE1321" s="218">
        <f>IF(N1321="základní",J1321,0)</f>
        <v>0</v>
      </c>
      <c r="BF1321" s="218">
        <f>IF(N1321="snížená",J1321,0)</f>
        <v>0</v>
      </c>
      <c r="BG1321" s="218">
        <f>IF(N1321="zákl. přenesená",J1321,0)</f>
        <v>0</v>
      </c>
      <c r="BH1321" s="218">
        <f>IF(N1321="sníž. přenesená",J1321,0)</f>
        <v>0</v>
      </c>
      <c r="BI1321" s="218">
        <f>IF(N1321="nulová",J1321,0)</f>
        <v>0</v>
      </c>
      <c r="BJ1321" s="19" t="s">
        <v>80</v>
      </c>
      <c r="BK1321" s="218">
        <f>ROUND(I1321*H1321,2)</f>
        <v>0</v>
      </c>
      <c r="BL1321" s="19" t="s">
        <v>285</v>
      </c>
      <c r="BM1321" s="217" t="s">
        <v>1879</v>
      </c>
    </row>
    <row r="1322" spans="1:47" s="2" customFormat="1" ht="12">
      <c r="A1322" s="40"/>
      <c r="B1322" s="41"/>
      <c r="C1322" s="42"/>
      <c r="D1322" s="219" t="s">
        <v>157</v>
      </c>
      <c r="E1322" s="42"/>
      <c r="F1322" s="220" t="s">
        <v>1880</v>
      </c>
      <c r="G1322" s="42"/>
      <c r="H1322" s="42"/>
      <c r="I1322" s="221"/>
      <c r="J1322" s="42"/>
      <c r="K1322" s="42"/>
      <c r="L1322" s="46"/>
      <c r="M1322" s="222"/>
      <c r="N1322" s="223"/>
      <c r="O1322" s="86"/>
      <c r="P1322" s="86"/>
      <c r="Q1322" s="86"/>
      <c r="R1322" s="86"/>
      <c r="S1322" s="86"/>
      <c r="T1322" s="87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T1322" s="19" t="s">
        <v>157</v>
      </c>
      <c r="AU1322" s="19" t="s">
        <v>82</v>
      </c>
    </row>
    <row r="1323" spans="1:65" s="2" customFormat="1" ht="16.5" customHeight="1">
      <c r="A1323" s="40"/>
      <c r="B1323" s="41"/>
      <c r="C1323" s="268" t="s">
        <v>1881</v>
      </c>
      <c r="D1323" s="268" t="s">
        <v>279</v>
      </c>
      <c r="E1323" s="269" t="s">
        <v>1882</v>
      </c>
      <c r="F1323" s="270" t="s">
        <v>1883</v>
      </c>
      <c r="G1323" s="271" t="s">
        <v>153</v>
      </c>
      <c r="H1323" s="272">
        <v>60</v>
      </c>
      <c r="I1323" s="273"/>
      <c r="J1323" s="274">
        <f>ROUND(I1323*H1323,2)</f>
        <v>0</v>
      </c>
      <c r="K1323" s="270" t="s">
        <v>19</v>
      </c>
      <c r="L1323" s="275"/>
      <c r="M1323" s="276" t="s">
        <v>19</v>
      </c>
      <c r="N1323" s="277" t="s">
        <v>43</v>
      </c>
      <c r="O1323" s="86"/>
      <c r="P1323" s="215">
        <f>O1323*H1323</f>
        <v>0</v>
      </c>
      <c r="Q1323" s="215">
        <v>0.00014</v>
      </c>
      <c r="R1323" s="215">
        <f>Q1323*H1323</f>
        <v>0.0084</v>
      </c>
      <c r="S1323" s="215">
        <v>0</v>
      </c>
      <c r="T1323" s="216">
        <f>S1323*H1323</f>
        <v>0</v>
      </c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R1323" s="217" t="s">
        <v>414</v>
      </c>
      <c r="AT1323" s="217" t="s">
        <v>279</v>
      </c>
      <c r="AU1323" s="217" t="s">
        <v>82</v>
      </c>
      <c r="AY1323" s="19" t="s">
        <v>148</v>
      </c>
      <c r="BE1323" s="218">
        <f>IF(N1323="základní",J1323,0)</f>
        <v>0</v>
      </c>
      <c r="BF1323" s="218">
        <f>IF(N1323="snížená",J1323,0)</f>
        <v>0</v>
      </c>
      <c r="BG1323" s="218">
        <f>IF(N1323="zákl. přenesená",J1323,0)</f>
        <v>0</v>
      </c>
      <c r="BH1323" s="218">
        <f>IF(N1323="sníž. přenesená",J1323,0)</f>
        <v>0</v>
      </c>
      <c r="BI1323" s="218">
        <f>IF(N1323="nulová",J1323,0)</f>
        <v>0</v>
      </c>
      <c r="BJ1323" s="19" t="s">
        <v>80</v>
      </c>
      <c r="BK1323" s="218">
        <f>ROUND(I1323*H1323,2)</f>
        <v>0</v>
      </c>
      <c r="BL1323" s="19" t="s">
        <v>285</v>
      </c>
      <c r="BM1323" s="217" t="s">
        <v>1884</v>
      </c>
    </row>
    <row r="1324" spans="1:65" s="2" customFormat="1" ht="16.5" customHeight="1">
      <c r="A1324" s="40"/>
      <c r="B1324" s="41"/>
      <c r="C1324" s="268" t="s">
        <v>1885</v>
      </c>
      <c r="D1324" s="268" t="s">
        <v>279</v>
      </c>
      <c r="E1324" s="269" t="s">
        <v>1886</v>
      </c>
      <c r="F1324" s="270" t="s">
        <v>1887</v>
      </c>
      <c r="G1324" s="271" t="s">
        <v>153</v>
      </c>
      <c r="H1324" s="272">
        <v>80</v>
      </c>
      <c r="I1324" s="273"/>
      <c r="J1324" s="274">
        <f>ROUND(I1324*H1324,2)</f>
        <v>0</v>
      </c>
      <c r="K1324" s="270" t="s">
        <v>19</v>
      </c>
      <c r="L1324" s="275"/>
      <c r="M1324" s="276" t="s">
        <v>19</v>
      </c>
      <c r="N1324" s="277" t="s">
        <v>43</v>
      </c>
      <c r="O1324" s="86"/>
      <c r="P1324" s="215">
        <f>O1324*H1324</f>
        <v>0</v>
      </c>
      <c r="Q1324" s="215">
        <v>0.00017</v>
      </c>
      <c r="R1324" s="215">
        <f>Q1324*H1324</f>
        <v>0.013600000000000001</v>
      </c>
      <c r="S1324" s="215">
        <v>0</v>
      </c>
      <c r="T1324" s="216">
        <f>S1324*H1324</f>
        <v>0</v>
      </c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R1324" s="217" t="s">
        <v>414</v>
      </c>
      <c r="AT1324" s="217" t="s">
        <v>279</v>
      </c>
      <c r="AU1324" s="217" t="s">
        <v>82</v>
      </c>
      <c r="AY1324" s="19" t="s">
        <v>148</v>
      </c>
      <c r="BE1324" s="218">
        <f>IF(N1324="základní",J1324,0)</f>
        <v>0</v>
      </c>
      <c r="BF1324" s="218">
        <f>IF(N1324="snížená",J1324,0)</f>
        <v>0</v>
      </c>
      <c r="BG1324" s="218">
        <f>IF(N1324="zákl. přenesená",J1324,0)</f>
        <v>0</v>
      </c>
      <c r="BH1324" s="218">
        <f>IF(N1324="sníž. přenesená",J1324,0)</f>
        <v>0</v>
      </c>
      <c r="BI1324" s="218">
        <f>IF(N1324="nulová",J1324,0)</f>
        <v>0</v>
      </c>
      <c r="BJ1324" s="19" t="s">
        <v>80</v>
      </c>
      <c r="BK1324" s="218">
        <f>ROUND(I1324*H1324,2)</f>
        <v>0</v>
      </c>
      <c r="BL1324" s="19" t="s">
        <v>285</v>
      </c>
      <c r="BM1324" s="217" t="s">
        <v>1888</v>
      </c>
    </row>
    <row r="1325" spans="1:65" s="2" customFormat="1" ht="16.5" customHeight="1">
      <c r="A1325" s="40"/>
      <c r="B1325" s="41"/>
      <c r="C1325" s="268" t="s">
        <v>1889</v>
      </c>
      <c r="D1325" s="268" t="s">
        <v>279</v>
      </c>
      <c r="E1325" s="269" t="s">
        <v>1890</v>
      </c>
      <c r="F1325" s="270" t="s">
        <v>1891</v>
      </c>
      <c r="G1325" s="271" t="s">
        <v>173</v>
      </c>
      <c r="H1325" s="272">
        <v>180</v>
      </c>
      <c r="I1325" s="273"/>
      <c r="J1325" s="274">
        <f>ROUND(I1325*H1325,2)</f>
        <v>0</v>
      </c>
      <c r="K1325" s="270" t="s">
        <v>19</v>
      </c>
      <c r="L1325" s="275"/>
      <c r="M1325" s="276" t="s">
        <v>19</v>
      </c>
      <c r="N1325" s="277" t="s">
        <v>43</v>
      </c>
      <c r="O1325" s="86"/>
      <c r="P1325" s="215">
        <f>O1325*H1325</f>
        <v>0</v>
      </c>
      <c r="Q1325" s="215">
        <v>0.001</v>
      </c>
      <c r="R1325" s="215">
        <f>Q1325*H1325</f>
        <v>0.18</v>
      </c>
      <c r="S1325" s="215">
        <v>0</v>
      </c>
      <c r="T1325" s="216">
        <f>S1325*H1325</f>
        <v>0</v>
      </c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R1325" s="217" t="s">
        <v>414</v>
      </c>
      <c r="AT1325" s="217" t="s">
        <v>279</v>
      </c>
      <c r="AU1325" s="217" t="s">
        <v>82</v>
      </c>
      <c r="AY1325" s="19" t="s">
        <v>148</v>
      </c>
      <c r="BE1325" s="218">
        <f>IF(N1325="základní",J1325,0)</f>
        <v>0</v>
      </c>
      <c r="BF1325" s="218">
        <f>IF(N1325="snížená",J1325,0)</f>
        <v>0</v>
      </c>
      <c r="BG1325" s="218">
        <f>IF(N1325="zákl. přenesená",J1325,0)</f>
        <v>0</v>
      </c>
      <c r="BH1325" s="218">
        <f>IF(N1325="sníž. přenesená",J1325,0)</f>
        <v>0</v>
      </c>
      <c r="BI1325" s="218">
        <f>IF(N1325="nulová",J1325,0)</f>
        <v>0</v>
      </c>
      <c r="BJ1325" s="19" t="s">
        <v>80</v>
      </c>
      <c r="BK1325" s="218">
        <f>ROUND(I1325*H1325,2)</f>
        <v>0</v>
      </c>
      <c r="BL1325" s="19" t="s">
        <v>285</v>
      </c>
      <c r="BM1325" s="217" t="s">
        <v>1892</v>
      </c>
    </row>
    <row r="1326" spans="1:65" s="2" customFormat="1" ht="16.5" customHeight="1">
      <c r="A1326" s="40"/>
      <c r="B1326" s="41"/>
      <c r="C1326" s="268" t="s">
        <v>1893</v>
      </c>
      <c r="D1326" s="268" t="s">
        <v>279</v>
      </c>
      <c r="E1326" s="269" t="s">
        <v>1894</v>
      </c>
      <c r="F1326" s="270" t="s">
        <v>1895</v>
      </c>
      <c r="G1326" s="271" t="s">
        <v>173</v>
      </c>
      <c r="H1326" s="272">
        <v>100</v>
      </c>
      <c r="I1326" s="273"/>
      <c r="J1326" s="274">
        <f>ROUND(I1326*H1326,2)</f>
        <v>0</v>
      </c>
      <c r="K1326" s="270" t="s">
        <v>19</v>
      </c>
      <c r="L1326" s="275"/>
      <c r="M1326" s="276" t="s">
        <v>19</v>
      </c>
      <c r="N1326" s="277" t="s">
        <v>43</v>
      </c>
      <c r="O1326" s="86"/>
      <c r="P1326" s="215">
        <f>O1326*H1326</f>
        <v>0</v>
      </c>
      <c r="Q1326" s="215">
        <v>0.001</v>
      </c>
      <c r="R1326" s="215">
        <f>Q1326*H1326</f>
        <v>0.1</v>
      </c>
      <c r="S1326" s="215">
        <v>0</v>
      </c>
      <c r="T1326" s="216">
        <f>S1326*H1326</f>
        <v>0</v>
      </c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R1326" s="217" t="s">
        <v>414</v>
      </c>
      <c r="AT1326" s="217" t="s">
        <v>279</v>
      </c>
      <c r="AU1326" s="217" t="s">
        <v>82</v>
      </c>
      <c r="AY1326" s="19" t="s">
        <v>148</v>
      </c>
      <c r="BE1326" s="218">
        <f>IF(N1326="základní",J1326,0)</f>
        <v>0</v>
      </c>
      <c r="BF1326" s="218">
        <f>IF(N1326="snížená",J1326,0)</f>
        <v>0</v>
      </c>
      <c r="BG1326" s="218">
        <f>IF(N1326="zákl. přenesená",J1326,0)</f>
        <v>0</v>
      </c>
      <c r="BH1326" s="218">
        <f>IF(N1326="sníž. přenesená",J1326,0)</f>
        <v>0</v>
      </c>
      <c r="BI1326" s="218">
        <f>IF(N1326="nulová",J1326,0)</f>
        <v>0</v>
      </c>
      <c r="BJ1326" s="19" t="s">
        <v>80</v>
      </c>
      <c r="BK1326" s="218">
        <f>ROUND(I1326*H1326,2)</f>
        <v>0</v>
      </c>
      <c r="BL1326" s="19" t="s">
        <v>285</v>
      </c>
      <c r="BM1326" s="217" t="s">
        <v>1896</v>
      </c>
    </row>
    <row r="1327" spans="1:65" s="2" customFormat="1" ht="16.5" customHeight="1">
      <c r="A1327" s="40"/>
      <c r="B1327" s="41"/>
      <c r="C1327" s="206" t="s">
        <v>1897</v>
      </c>
      <c r="D1327" s="206" t="s">
        <v>150</v>
      </c>
      <c r="E1327" s="207" t="s">
        <v>1898</v>
      </c>
      <c r="F1327" s="208" t="s">
        <v>1899</v>
      </c>
      <c r="G1327" s="209" t="s">
        <v>153</v>
      </c>
      <c r="H1327" s="210">
        <v>35</v>
      </c>
      <c r="I1327" s="211"/>
      <c r="J1327" s="212">
        <f>ROUND(I1327*H1327,2)</f>
        <v>0</v>
      </c>
      <c r="K1327" s="208" t="s">
        <v>154</v>
      </c>
      <c r="L1327" s="46"/>
      <c r="M1327" s="213" t="s">
        <v>19</v>
      </c>
      <c r="N1327" s="214" t="s">
        <v>43</v>
      </c>
      <c r="O1327" s="86"/>
      <c r="P1327" s="215">
        <f>O1327*H1327</f>
        <v>0</v>
      </c>
      <c r="Q1327" s="215">
        <v>0</v>
      </c>
      <c r="R1327" s="215">
        <f>Q1327*H1327</f>
        <v>0</v>
      </c>
      <c r="S1327" s="215">
        <v>0</v>
      </c>
      <c r="T1327" s="216">
        <f>S1327*H1327</f>
        <v>0</v>
      </c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R1327" s="217" t="s">
        <v>285</v>
      </c>
      <c r="AT1327" s="217" t="s">
        <v>150</v>
      </c>
      <c r="AU1327" s="217" t="s">
        <v>82</v>
      </c>
      <c r="AY1327" s="19" t="s">
        <v>148</v>
      </c>
      <c r="BE1327" s="218">
        <f>IF(N1327="základní",J1327,0)</f>
        <v>0</v>
      </c>
      <c r="BF1327" s="218">
        <f>IF(N1327="snížená",J1327,0)</f>
        <v>0</v>
      </c>
      <c r="BG1327" s="218">
        <f>IF(N1327="zákl. přenesená",J1327,0)</f>
        <v>0</v>
      </c>
      <c r="BH1327" s="218">
        <f>IF(N1327="sníž. přenesená",J1327,0)</f>
        <v>0</v>
      </c>
      <c r="BI1327" s="218">
        <f>IF(N1327="nulová",J1327,0)</f>
        <v>0</v>
      </c>
      <c r="BJ1327" s="19" t="s">
        <v>80</v>
      </c>
      <c r="BK1327" s="218">
        <f>ROUND(I1327*H1327,2)</f>
        <v>0</v>
      </c>
      <c r="BL1327" s="19" t="s">
        <v>285</v>
      </c>
      <c r="BM1327" s="217" t="s">
        <v>1900</v>
      </c>
    </row>
    <row r="1328" spans="1:47" s="2" customFormat="1" ht="12">
      <c r="A1328" s="40"/>
      <c r="B1328" s="41"/>
      <c r="C1328" s="42"/>
      <c r="D1328" s="219" t="s">
        <v>157</v>
      </c>
      <c r="E1328" s="42"/>
      <c r="F1328" s="220" t="s">
        <v>1901</v>
      </c>
      <c r="G1328" s="42"/>
      <c r="H1328" s="42"/>
      <c r="I1328" s="221"/>
      <c r="J1328" s="42"/>
      <c r="K1328" s="42"/>
      <c r="L1328" s="46"/>
      <c r="M1328" s="222"/>
      <c r="N1328" s="223"/>
      <c r="O1328" s="86"/>
      <c r="P1328" s="86"/>
      <c r="Q1328" s="86"/>
      <c r="R1328" s="86"/>
      <c r="S1328" s="86"/>
      <c r="T1328" s="87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T1328" s="19" t="s">
        <v>157</v>
      </c>
      <c r="AU1328" s="19" t="s">
        <v>82</v>
      </c>
    </row>
    <row r="1329" spans="1:65" s="2" customFormat="1" ht="16.5" customHeight="1">
      <c r="A1329" s="40"/>
      <c r="B1329" s="41"/>
      <c r="C1329" s="268" t="s">
        <v>1902</v>
      </c>
      <c r="D1329" s="268" t="s">
        <v>279</v>
      </c>
      <c r="E1329" s="269" t="s">
        <v>1903</v>
      </c>
      <c r="F1329" s="270" t="s">
        <v>1904</v>
      </c>
      <c r="G1329" s="271" t="s">
        <v>153</v>
      </c>
      <c r="H1329" s="272">
        <v>10</v>
      </c>
      <c r="I1329" s="273"/>
      <c r="J1329" s="274">
        <f>ROUND(I1329*H1329,2)</f>
        <v>0</v>
      </c>
      <c r="K1329" s="270" t="s">
        <v>19</v>
      </c>
      <c r="L1329" s="275"/>
      <c r="M1329" s="276" t="s">
        <v>19</v>
      </c>
      <c r="N1329" s="277" t="s">
        <v>43</v>
      </c>
      <c r="O1329" s="86"/>
      <c r="P1329" s="215">
        <f>O1329*H1329</f>
        <v>0</v>
      </c>
      <c r="Q1329" s="215">
        <v>0.00012</v>
      </c>
      <c r="R1329" s="215">
        <f>Q1329*H1329</f>
        <v>0.0012000000000000001</v>
      </c>
      <c r="S1329" s="215">
        <v>0</v>
      </c>
      <c r="T1329" s="216">
        <f>S1329*H1329</f>
        <v>0</v>
      </c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R1329" s="217" t="s">
        <v>414</v>
      </c>
      <c r="AT1329" s="217" t="s">
        <v>279</v>
      </c>
      <c r="AU1329" s="217" t="s">
        <v>82</v>
      </c>
      <c r="AY1329" s="19" t="s">
        <v>148</v>
      </c>
      <c r="BE1329" s="218">
        <f>IF(N1329="základní",J1329,0)</f>
        <v>0</v>
      </c>
      <c r="BF1329" s="218">
        <f>IF(N1329="snížená",J1329,0)</f>
        <v>0</v>
      </c>
      <c r="BG1329" s="218">
        <f>IF(N1329="zákl. přenesená",J1329,0)</f>
        <v>0</v>
      </c>
      <c r="BH1329" s="218">
        <f>IF(N1329="sníž. přenesená",J1329,0)</f>
        <v>0</v>
      </c>
      <c r="BI1329" s="218">
        <f>IF(N1329="nulová",J1329,0)</f>
        <v>0</v>
      </c>
      <c r="BJ1329" s="19" t="s">
        <v>80</v>
      </c>
      <c r="BK1329" s="218">
        <f>ROUND(I1329*H1329,2)</f>
        <v>0</v>
      </c>
      <c r="BL1329" s="19" t="s">
        <v>285</v>
      </c>
      <c r="BM1329" s="217" t="s">
        <v>1905</v>
      </c>
    </row>
    <row r="1330" spans="1:65" s="2" customFormat="1" ht="16.5" customHeight="1">
      <c r="A1330" s="40"/>
      <c r="B1330" s="41"/>
      <c r="C1330" s="268" t="s">
        <v>1906</v>
      </c>
      <c r="D1330" s="268" t="s">
        <v>279</v>
      </c>
      <c r="E1330" s="269" t="s">
        <v>1907</v>
      </c>
      <c r="F1330" s="270" t="s">
        <v>1908</v>
      </c>
      <c r="G1330" s="271" t="s">
        <v>153</v>
      </c>
      <c r="H1330" s="272">
        <v>6</v>
      </c>
      <c r="I1330" s="273"/>
      <c r="J1330" s="274">
        <f>ROUND(I1330*H1330,2)</f>
        <v>0</v>
      </c>
      <c r="K1330" s="270" t="s">
        <v>19</v>
      </c>
      <c r="L1330" s="275"/>
      <c r="M1330" s="276" t="s">
        <v>19</v>
      </c>
      <c r="N1330" s="277" t="s">
        <v>43</v>
      </c>
      <c r="O1330" s="86"/>
      <c r="P1330" s="215">
        <f>O1330*H1330</f>
        <v>0</v>
      </c>
      <c r="Q1330" s="215">
        <v>0.00043</v>
      </c>
      <c r="R1330" s="215">
        <f>Q1330*H1330</f>
        <v>0.00258</v>
      </c>
      <c r="S1330" s="215">
        <v>0</v>
      </c>
      <c r="T1330" s="216">
        <f>S1330*H1330</f>
        <v>0</v>
      </c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R1330" s="217" t="s">
        <v>414</v>
      </c>
      <c r="AT1330" s="217" t="s">
        <v>279</v>
      </c>
      <c r="AU1330" s="217" t="s">
        <v>82</v>
      </c>
      <c r="AY1330" s="19" t="s">
        <v>148</v>
      </c>
      <c r="BE1330" s="218">
        <f>IF(N1330="základní",J1330,0)</f>
        <v>0</v>
      </c>
      <c r="BF1330" s="218">
        <f>IF(N1330="snížená",J1330,0)</f>
        <v>0</v>
      </c>
      <c r="BG1330" s="218">
        <f>IF(N1330="zákl. přenesená",J1330,0)</f>
        <v>0</v>
      </c>
      <c r="BH1330" s="218">
        <f>IF(N1330="sníž. přenesená",J1330,0)</f>
        <v>0</v>
      </c>
      <c r="BI1330" s="218">
        <f>IF(N1330="nulová",J1330,0)</f>
        <v>0</v>
      </c>
      <c r="BJ1330" s="19" t="s">
        <v>80</v>
      </c>
      <c r="BK1330" s="218">
        <f>ROUND(I1330*H1330,2)</f>
        <v>0</v>
      </c>
      <c r="BL1330" s="19" t="s">
        <v>285</v>
      </c>
      <c r="BM1330" s="217" t="s">
        <v>1909</v>
      </c>
    </row>
    <row r="1331" spans="1:65" s="2" customFormat="1" ht="16.5" customHeight="1">
      <c r="A1331" s="40"/>
      <c r="B1331" s="41"/>
      <c r="C1331" s="268" t="s">
        <v>1910</v>
      </c>
      <c r="D1331" s="268" t="s">
        <v>279</v>
      </c>
      <c r="E1331" s="269" t="s">
        <v>1911</v>
      </c>
      <c r="F1331" s="270" t="s">
        <v>1912</v>
      </c>
      <c r="G1331" s="271" t="s">
        <v>153</v>
      </c>
      <c r="H1331" s="272">
        <v>11</v>
      </c>
      <c r="I1331" s="273"/>
      <c r="J1331" s="274">
        <f>ROUND(I1331*H1331,2)</f>
        <v>0</v>
      </c>
      <c r="K1331" s="270" t="s">
        <v>19</v>
      </c>
      <c r="L1331" s="275"/>
      <c r="M1331" s="276" t="s">
        <v>19</v>
      </c>
      <c r="N1331" s="277" t="s">
        <v>43</v>
      </c>
      <c r="O1331" s="86"/>
      <c r="P1331" s="215">
        <f>O1331*H1331</f>
        <v>0</v>
      </c>
      <c r="Q1331" s="215">
        <v>0.00026</v>
      </c>
      <c r="R1331" s="215">
        <f>Q1331*H1331</f>
        <v>0.0028599999999999997</v>
      </c>
      <c r="S1331" s="215">
        <v>0</v>
      </c>
      <c r="T1331" s="216">
        <f>S1331*H1331</f>
        <v>0</v>
      </c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R1331" s="217" t="s">
        <v>414</v>
      </c>
      <c r="AT1331" s="217" t="s">
        <v>279</v>
      </c>
      <c r="AU1331" s="217" t="s">
        <v>82</v>
      </c>
      <c r="AY1331" s="19" t="s">
        <v>148</v>
      </c>
      <c r="BE1331" s="218">
        <f>IF(N1331="základní",J1331,0)</f>
        <v>0</v>
      </c>
      <c r="BF1331" s="218">
        <f>IF(N1331="snížená",J1331,0)</f>
        <v>0</v>
      </c>
      <c r="BG1331" s="218">
        <f>IF(N1331="zákl. přenesená",J1331,0)</f>
        <v>0</v>
      </c>
      <c r="BH1331" s="218">
        <f>IF(N1331="sníž. přenesená",J1331,0)</f>
        <v>0</v>
      </c>
      <c r="BI1331" s="218">
        <f>IF(N1331="nulová",J1331,0)</f>
        <v>0</v>
      </c>
      <c r="BJ1331" s="19" t="s">
        <v>80</v>
      </c>
      <c r="BK1331" s="218">
        <f>ROUND(I1331*H1331,2)</f>
        <v>0</v>
      </c>
      <c r="BL1331" s="19" t="s">
        <v>285</v>
      </c>
      <c r="BM1331" s="217" t="s">
        <v>1913</v>
      </c>
    </row>
    <row r="1332" spans="1:65" s="2" customFormat="1" ht="16.5" customHeight="1">
      <c r="A1332" s="40"/>
      <c r="B1332" s="41"/>
      <c r="C1332" s="268" t="s">
        <v>1914</v>
      </c>
      <c r="D1332" s="268" t="s">
        <v>279</v>
      </c>
      <c r="E1332" s="269" t="s">
        <v>1915</v>
      </c>
      <c r="F1332" s="270" t="s">
        <v>1916</v>
      </c>
      <c r="G1332" s="271" t="s">
        <v>153</v>
      </c>
      <c r="H1332" s="272">
        <v>4</v>
      </c>
      <c r="I1332" s="273"/>
      <c r="J1332" s="274">
        <f>ROUND(I1332*H1332,2)</f>
        <v>0</v>
      </c>
      <c r="K1332" s="270" t="s">
        <v>19</v>
      </c>
      <c r="L1332" s="275"/>
      <c r="M1332" s="276" t="s">
        <v>19</v>
      </c>
      <c r="N1332" s="277" t="s">
        <v>43</v>
      </c>
      <c r="O1332" s="86"/>
      <c r="P1332" s="215">
        <f>O1332*H1332</f>
        <v>0</v>
      </c>
      <c r="Q1332" s="215">
        <v>0.00026</v>
      </c>
      <c r="R1332" s="215">
        <f>Q1332*H1332</f>
        <v>0.00104</v>
      </c>
      <c r="S1332" s="215">
        <v>0</v>
      </c>
      <c r="T1332" s="216">
        <f>S1332*H1332</f>
        <v>0</v>
      </c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R1332" s="217" t="s">
        <v>414</v>
      </c>
      <c r="AT1332" s="217" t="s">
        <v>279</v>
      </c>
      <c r="AU1332" s="217" t="s">
        <v>82</v>
      </c>
      <c r="AY1332" s="19" t="s">
        <v>148</v>
      </c>
      <c r="BE1332" s="218">
        <f>IF(N1332="základní",J1332,0)</f>
        <v>0</v>
      </c>
      <c r="BF1332" s="218">
        <f>IF(N1332="snížená",J1332,0)</f>
        <v>0</v>
      </c>
      <c r="BG1332" s="218">
        <f>IF(N1332="zákl. přenesená",J1332,0)</f>
        <v>0</v>
      </c>
      <c r="BH1332" s="218">
        <f>IF(N1332="sníž. přenesená",J1332,0)</f>
        <v>0</v>
      </c>
      <c r="BI1332" s="218">
        <f>IF(N1332="nulová",J1332,0)</f>
        <v>0</v>
      </c>
      <c r="BJ1332" s="19" t="s">
        <v>80</v>
      </c>
      <c r="BK1332" s="218">
        <f>ROUND(I1332*H1332,2)</f>
        <v>0</v>
      </c>
      <c r="BL1332" s="19" t="s">
        <v>285</v>
      </c>
      <c r="BM1332" s="217" t="s">
        <v>1917</v>
      </c>
    </row>
    <row r="1333" spans="1:65" s="2" customFormat="1" ht="16.5" customHeight="1">
      <c r="A1333" s="40"/>
      <c r="B1333" s="41"/>
      <c r="C1333" s="268" t="s">
        <v>1918</v>
      </c>
      <c r="D1333" s="268" t="s">
        <v>279</v>
      </c>
      <c r="E1333" s="269" t="s">
        <v>1919</v>
      </c>
      <c r="F1333" s="270" t="s">
        <v>1920</v>
      </c>
      <c r="G1333" s="271" t="s">
        <v>153</v>
      </c>
      <c r="H1333" s="272">
        <v>3</v>
      </c>
      <c r="I1333" s="273"/>
      <c r="J1333" s="274">
        <f>ROUND(I1333*H1333,2)</f>
        <v>0</v>
      </c>
      <c r="K1333" s="270" t="s">
        <v>19</v>
      </c>
      <c r="L1333" s="275"/>
      <c r="M1333" s="276" t="s">
        <v>19</v>
      </c>
      <c r="N1333" s="277" t="s">
        <v>43</v>
      </c>
      <c r="O1333" s="86"/>
      <c r="P1333" s="215">
        <f>O1333*H1333</f>
        <v>0</v>
      </c>
      <c r="Q1333" s="215">
        <v>0.00025</v>
      </c>
      <c r="R1333" s="215">
        <f>Q1333*H1333</f>
        <v>0.00075</v>
      </c>
      <c r="S1333" s="215">
        <v>0</v>
      </c>
      <c r="T1333" s="216">
        <f>S1333*H1333</f>
        <v>0</v>
      </c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R1333" s="217" t="s">
        <v>414</v>
      </c>
      <c r="AT1333" s="217" t="s">
        <v>279</v>
      </c>
      <c r="AU1333" s="217" t="s">
        <v>82</v>
      </c>
      <c r="AY1333" s="19" t="s">
        <v>148</v>
      </c>
      <c r="BE1333" s="218">
        <f>IF(N1333="základní",J1333,0)</f>
        <v>0</v>
      </c>
      <c r="BF1333" s="218">
        <f>IF(N1333="snížená",J1333,0)</f>
        <v>0</v>
      </c>
      <c r="BG1333" s="218">
        <f>IF(N1333="zákl. přenesená",J1333,0)</f>
        <v>0</v>
      </c>
      <c r="BH1333" s="218">
        <f>IF(N1333="sníž. přenesená",J1333,0)</f>
        <v>0</v>
      </c>
      <c r="BI1333" s="218">
        <f>IF(N1333="nulová",J1333,0)</f>
        <v>0</v>
      </c>
      <c r="BJ1333" s="19" t="s">
        <v>80</v>
      </c>
      <c r="BK1333" s="218">
        <f>ROUND(I1333*H1333,2)</f>
        <v>0</v>
      </c>
      <c r="BL1333" s="19" t="s">
        <v>285</v>
      </c>
      <c r="BM1333" s="217" t="s">
        <v>1921</v>
      </c>
    </row>
    <row r="1334" spans="1:65" s="2" customFormat="1" ht="16.5" customHeight="1">
      <c r="A1334" s="40"/>
      <c r="B1334" s="41"/>
      <c r="C1334" s="268" t="s">
        <v>1922</v>
      </c>
      <c r="D1334" s="268" t="s">
        <v>279</v>
      </c>
      <c r="E1334" s="269" t="s">
        <v>1923</v>
      </c>
      <c r="F1334" s="270" t="s">
        <v>1924</v>
      </c>
      <c r="G1334" s="271" t="s">
        <v>153</v>
      </c>
      <c r="H1334" s="272">
        <v>1</v>
      </c>
      <c r="I1334" s="273"/>
      <c r="J1334" s="274">
        <f>ROUND(I1334*H1334,2)</f>
        <v>0</v>
      </c>
      <c r="K1334" s="270" t="s">
        <v>19</v>
      </c>
      <c r="L1334" s="275"/>
      <c r="M1334" s="276" t="s">
        <v>19</v>
      </c>
      <c r="N1334" s="277" t="s">
        <v>43</v>
      </c>
      <c r="O1334" s="86"/>
      <c r="P1334" s="215">
        <f>O1334*H1334</f>
        <v>0</v>
      </c>
      <c r="Q1334" s="215">
        <v>0.0003</v>
      </c>
      <c r="R1334" s="215">
        <f>Q1334*H1334</f>
        <v>0.0003</v>
      </c>
      <c r="S1334" s="215">
        <v>0</v>
      </c>
      <c r="T1334" s="216">
        <f>S1334*H1334</f>
        <v>0</v>
      </c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R1334" s="217" t="s">
        <v>414</v>
      </c>
      <c r="AT1334" s="217" t="s">
        <v>279</v>
      </c>
      <c r="AU1334" s="217" t="s">
        <v>82</v>
      </c>
      <c r="AY1334" s="19" t="s">
        <v>148</v>
      </c>
      <c r="BE1334" s="218">
        <f>IF(N1334="základní",J1334,0)</f>
        <v>0</v>
      </c>
      <c r="BF1334" s="218">
        <f>IF(N1334="snížená",J1334,0)</f>
        <v>0</v>
      </c>
      <c r="BG1334" s="218">
        <f>IF(N1334="zákl. přenesená",J1334,0)</f>
        <v>0</v>
      </c>
      <c r="BH1334" s="218">
        <f>IF(N1334="sníž. přenesená",J1334,0)</f>
        <v>0</v>
      </c>
      <c r="BI1334" s="218">
        <f>IF(N1334="nulová",J1334,0)</f>
        <v>0</v>
      </c>
      <c r="BJ1334" s="19" t="s">
        <v>80</v>
      </c>
      <c r="BK1334" s="218">
        <f>ROUND(I1334*H1334,2)</f>
        <v>0</v>
      </c>
      <c r="BL1334" s="19" t="s">
        <v>285</v>
      </c>
      <c r="BM1334" s="217" t="s">
        <v>1925</v>
      </c>
    </row>
    <row r="1335" spans="1:65" s="2" customFormat="1" ht="16.5" customHeight="1">
      <c r="A1335" s="40"/>
      <c r="B1335" s="41"/>
      <c r="C1335" s="206" t="s">
        <v>1926</v>
      </c>
      <c r="D1335" s="206" t="s">
        <v>150</v>
      </c>
      <c r="E1335" s="207" t="s">
        <v>1927</v>
      </c>
      <c r="F1335" s="208" t="s">
        <v>1928</v>
      </c>
      <c r="G1335" s="209" t="s">
        <v>153</v>
      </c>
      <c r="H1335" s="210">
        <v>10</v>
      </c>
      <c r="I1335" s="211"/>
      <c r="J1335" s="212">
        <f>ROUND(I1335*H1335,2)</f>
        <v>0</v>
      </c>
      <c r="K1335" s="208" t="s">
        <v>154</v>
      </c>
      <c r="L1335" s="46"/>
      <c r="M1335" s="213" t="s">
        <v>19</v>
      </c>
      <c r="N1335" s="214" t="s">
        <v>43</v>
      </c>
      <c r="O1335" s="86"/>
      <c r="P1335" s="215">
        <f>O1335*H1335</f>
        <v>0</v>
      </c>
      <c r="Q1335" s="215">
        <v>0</v>
      </c>
      <c r="R1335" s="215">
        <f>Q1335*H1335</f>
        <v>0</v>
      </c>
      <c r="S1335" s="215">
        <v>0</v>
      </c>
      <c r="T1335" s="216">
        <f>S1335*H1335</f>
        <v>0</v>
      </c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R1335" s="217" t="s">
        <v>285</v>
      </c>
      <c r="AT1335" s="217" t="s">
        <v>150</v>
      </c>
      <c r="AU1335" s="217" t="s">
        <v>82</v>
      </c>
      <c r="AY1335" s="19" t="s">
        <v>148</v>
      </c>
      <c r="BE1335" s="218">
        <f>IF(N1335="základní",J1335,0)</f>
        <v>0</v>
      </c>
      <c r="BF1335" s="218">
        <f>IF(N1335="snížená",J1335,0)</f>
        <v>0</v>
      </c>
      <c r="BG1335" s="218">
        <f>IF(N1335="zákl. přenesená",J1335,0)</f>
        <v>0</v>
      </c>
      <c r="BH1335" s="218">
        <f>IF(N1335="sníž. přenesená",J1335,0)</f>
        <v>0</v>
      </c>
      <c r="BI1335" s="218">
        <f>IF(N1335="nulová",J1335,0)</f>
        <v>0</v>
      </c>
      <c r="BJ1335" s="19" t="s">
        <v>80</v>
      </c>
      <c r="BK1335" s="218">
        <f>ROUND(I1335*H1335,2)</f>
        <v>0</v>
      </c>
      <c r="BL1335" s="19" t="s">
        <v>285</v>
      </c>
      <c r="BM1335" s="217" t="s">
        <v>1929</v>
      </c>
    </row>
    <row r="1336" spans="1:47" s="2" customFormat="1" ht="12">
      <c r="A1336" s="40"/>
      <c r="B1336" s="41"/>
      <c r="C1336" s="42"/>
      <c r="D1336" s="219" t="s">
        <v>157</v>
      </c>
      <c r="E1336" s="42"/>
      <c r="F1336" s="220" t="s">
        <v>1930</v>
      </c>
      <c r="G1336" s="42"/>
      <c r="H1336" s="42"/>
      <c r="I1336" s="221"/>
      <c r="J1336" s="42"/>
      <c r="K1336" s="42"/>
      <c r="L1336" s="46"/>
      <c r="M1336" s="222"/>
      <c r="N1336" s="223"/>
      <c r="O1336" s="86"/>
      <c r="P1336" s="86"/>
      <c r="Q1336" s="86"/>
      <c r="R1336" s="86"/>
      <c r="S1336" s="86"/>
      <c r="T1336" s="87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T1336" s="19" t="s">
        <v>157</v>
      </c>
      <c r="AU1336" s="19" t="s">
        <v>82</v>
      </c>
    </row>
    <row r="1337" spans="1:65" s="2" customFormat="1" ht="16.5" customHeight="1">
      <c r="A1337" s="40"/>
      <c r="B1337" s="41"/>
      <c r="C1337" s="268" t="s">
        <v>1931</v>
      </c>
      <c r="D1337" s="268" t="s">
        <v>279</v>
      </c>
      <c r="E1337" s="269" t="s">
        <v>1932</v>
      </c>
      <c r="F1337" s="270" t="s">
        <v>1933</v>
      </c>
      <c r="G1337" s="271" t="s">
        <v>153</v>
      </c>
      <c r="H1337" s="272">
        <v>10</v>
      </c>
      <c r="I1337" s="273"/>
      <c r="J1337" s="274">
        <f>ROUND(I1337*H1337,2)</f>
        <v>0</v>
      </c>
      <c r="K1337" s="270" t="s">
        <v>154</v>
      </c>
      <c r="L1337" s="275"/>
      <c r="M1337" s="276" t="s">
        <v>19</v>
      </c>
      <c r="N1337" s="277" t="s">
        <v>43</v>
      </c>
      <c r="O1337" s="86"/>
      <c r="P1337" s="215">
        <f>O1337*H1337</f>
        <v>0</v>
      </c>
      <c r="Q1337" s="215">
        <v>0.0042</v>
      </c>
      <c r="R1337" s="215">
        <f>Q1337*H1337</f>
        <v>0.041999999999999996</v>
      </c>
      <c r="S1337" s="215">
        <v>0</v>
      </c>
      <c r="T1337" s="216">
        <f>S1337*H1337</f>
        <v>0</v>
      </c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R1337" s="217" t="s">
        <v>414</v>
      </c>
      <c r="AT1337" s="217" t="s">
        <v>279</v>
      </c>
      <c r="AU1337" s="217" t="s">
        <v>82</v>
      </c>
      <c r="AY1337" s="19" t="s">
        <v>148</v>
      </c>
      <c r="BE1337" s="218">
        <f>IF(N1337="základní",J1337,0)</f>
        <v>0</v>
      </c>
      <c r="BF1337" s="218">
        <f>IF(N1337="snížená",J1337,0)</f>
        <v>0</v>
      </c>
      <c r="BG1337" s="218">
        <f>IF(N1337="zákl. přenesená",J1337,0)</f>
        <v>0</v>
      </c>
      <c r="BH1337" s="218">
        <f>IF(N1337="sníž. přenesená",J1337,0)</f>
        <v>0</v>
      </c>
      <c r="BI1337" s="218">
        <f>IF(N1337="nulová",J1337,0)</f>
        <v>0</v>
      </c>
      <c r="BJ1337" s="19" t="s">
        <v>80</v>
      </c>
      <c r="BK1337" s="218">
        <f>ROUND(I1337*H1337,2)</f>
        <v>0</v>
      </c>
      <c r="BL1337" s="19" t="s">
        <v>285</v>
      </c>
      <c r="BM1337" s="217" t="s">
        <v>1934</v>
      </c>
    </row>
    <row r="1338" spans="1:65" s="2" customFormat="1" ht="16.5" customHeight="1">
      <c r="A1338" s="40"/>
      <c r="B1338" s="41"/>
      <c r="C1338" s="206" t="s">
        <v>1935</v>
      </c>
      <c r="D1338" s="206" t="s">
        <v>150</v>
      </c>
      <c r="E1338" s="207" t="s">
        <v>1936</v>
      </c>
      <c r="F1338" s="208" t="s">
        <v>1937</v>
      </c>
      <c r="G1338" s="209" t="s">
        <v>153</v>
      </c>
      <c r="H1338" s="210">
        <v>6</v>
      </c>
      <c r="I1338" s="211"/>
      <c r="J1338" s="212">
        <f>ROUND(I1338*H1338,2)</f>
        <v>0</v>
      </c>
      <c r="K1338" s="208" t="s">
        <v>154</v>
      </c>
      <c r="L1338" s="46"/>
      <c r="M1338" s="213" t="s">
        <v>19</v>
      </c>
      <c r="N1338" s="214" t="s">
        <v>43</v>
      </c>
      <c r="O1338" s="86"/>
      <c r="P1338" s="215">
        <f>O1338*H1338</f>
        <v>0</v>
      </c>
      <c r="Q1338" s="215">
        <v>0</v>
      </c>
      <c r="R1338" s="215">
        <f>Q1338*H1338</f>
        <v>0</v>
      </c>
      <c r="S1338" s="215">
        <v>0</v>
      </c>
      <c r="T1338" s="216">
        <f>S1338*H1338</f>
        <v>0</v>
      </c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R1338" s="217" t="s">
        <v>285</v>
      </c>
      <c r="AT1338" s="217" t="s">
        <v>150</v>
      </c>
      <c r="AU1338" s="217" t="s">
        <v>82</v>
      </c>
      <c r="AY1338" s="19" t="s">
        <v>148</v>
      </c>
      <c r="BE1338" s="218">
        <f>IF(N1338="základní",J1338,0)</f>
        <v>0</v>
      </c>
      <c r="BF1338" s="218">
        <f>IF(N1338="snížená",J1338,0)</f>
        <v>0</v>
      </c>
      <c r="BG1338" s="218">
        <f>IF(N1338="zákl. přenesená",J1338,0)</f>
        <v>0</v>
      </c>
      <c r="BH1338" s="218">
        <f>IF(N1338="sníž. přenesená",J1338,0)</f>
        <v>0</v>
      </c>
      <c r="BI1338" s="218">
        <f>IF(N1338="nulová",J1338,0)</f>
        <v>0</v>
      </c>
      <c r="BJ1338" s="19" t="s">
        <v>80</v>
      </c>
      <c r="BK1338" s="218">
        <f>ROUND(I1338*H1338,2)</f>
        <v>0</v>
      </c>
      <c r="BL1338" s="19" t="s">
        <v>285</v>
      </c>
      <c r="BM1338" s="217" t="s">
        <v>1938</v>
      </c>
    </row>
    <row r="1339" spans="1:47" s="2" customFormat="1" ht="12">
      <c r="A1339" s="40"/>
      <c r="B1339" s="41"/>
      <c r="C1339" s="42"/>
      <c r="D1339" s="219" t="s">
        <v>157</v>
      </c>
      <c r="E1339" s="42"/>
      <c r="F1339" s="220" t="s">
        <v>1939</v>
      </c>
      <c r="G1339" s="42"/>
      <c r="H1339" s="42"/>
      <c r="I1339" s="221"/>
      <c r="J1339" s="42"/>
      <c r="K1339" s="42"/>
      <c r="L1339" s="46"/>
      <c r="M1339" s="222"/>
      <c r="N1339" s="223"/>
      <c r="O1339" s="86"/>
      <c r="P1339" s="86"/>
      <c r="Q1339" s="86"/>
      <c r="R1339" s="86"/>
      <c r="S1339" s="86"/>
      <c r="T1339" s="87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T1339" s="19" t="s">
        <v>157</v>
      </c>
      <c r="AU1339" s="19" t="s">
        <v>82</v>
      </c>
    </row>
    <row r="1340" spans="1:65" s="2" customFormat="1" ht="16.5" customHeight="1">
      <c r="A1340" s="40"/>
      <c r="B1340" s="41"/>
      <c r="C1340" s="268" t="s">
        <v>1940</v>
      </c>
      <c r="D1340" s="268" t="s">
        <v>279</v>
      </c>
      <c r="E1340" s="269" t="s">
        <v>1941</v>
      </c>
      <c r="F1340" s="270" t="s">
        <v>1942</v>
      </c>
      <c r="G1340" s="271" t="s">
        <v>153</v>
      </c>
      <c r="H1340" s="272">
        <v>6</v>
      </c>
      <c r="I1340" s="273"/>
      <c r="J1340" s="274">
        <f>ROUND(I1340*H1340,2)</f>
        <v>0</v>
      </c>
      <c r="K1340" s="270" t="s">
        <v>19</v>
      </c>
      <c r="L1340" s="275"/>
      <c r="M1340" s="276" t="s">
        <v>19</v>
      </c>
      <c r="N1340" s="277" t="s">
        <v>43</v>
      </c>
      <c r="O1340" s="86"/>
      <c r="P1340" s="215">
        <f>O1340*H1340</f>
        <v>0</v>
      </c>
      <c r="Q1340" s="215">
        <v>0.003</v>
      </c>
      <c r="R1340" s="215">
        <f>Q1340*H1340</f>
        <v>0.018000000000000002</v>
      </c>
      <c r="S1340" s="215">
        <v>0</v>
      </c>
      <c r="T1340" s="216">
        <f>S1340*H1340</f>
        <v>0</v>
      </c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R1340" s="217" t="s">
        <v>414</v>
      </c>
      <c r="AT1340" s="217" t="s">
        <v>279</v>
      </c>
      <c r="AU1340" s="217" t="s">
        <v>82</v>
      </c>
      <c r="AY1340" s="19" t="s">
        <v>148</v>
      </c>
      <c r="BE1340" s="218">
        <f>IF(N1340="základní",J1340,0)</f>
        <v>0</v>
      </c>
      <c r="BF1340" s="218">
        <f>IF(N1340="snížená",J1340,0)</f>
        <v>0</v>
      </c>
      <c r="BG1340" s="218">
        <f>IF(N1340="zákl. přenesená",J1340,0)</f>
        <v>0</v>
      </c>
      <c r="BH1340" s="218">
        <f>IF(N1340="sníž. přenesená",J1340,0)</f>
        <v>0</v>
      </c>
      <c r="BI1340" s="218">
        <f>IF(N1340="nulová",J1340,0)</f>
        <v>0</v>
      </c>
      <c r="BJ1340" s="19" t="s">
        <v>80</v>
      </c>
      <c r="BK1340" s="218">
        <f>ROUND(I1340*H1340,2)</f>
        <v>0</v>
      </c>
      <c r="BL1340" s="19" t="s">
        <v>285</v>
      </c>
      <c r="BM1340" s="217" t="s">
        <v>1943</v>
      </c>
    </row>
    <row r="1341" spans="1:65" s="2" customFormat="1" ht="24.15" customHeight="1">
      <c r="A1341" s="40"/>
      <c r="B1341" s="41"/>
      <c r="C1341" s="206" t="s">
        <v>1944</v>
      </c>
      <c r="D1341" s="206" t="s">
        <v>150</v>
      </c>
      <c r="E1341" s="207" t="s">
        <v>1945</v>
      </c>
      <c r="F1341" s="208" t="s">
        <v>1946</v>
      </c>
      <c r="G1341" s="209" t="s">
        <v>153</v>
      </c>
      <c r="H1341" s="210">
        <v>1</v>
      </c>
      <c r="I1341" s="211"/>
      <c r="J1341" s="212">
        <f>ROUND(I1341*H1341,2)</f>
        <v>0</v>
      </c>
      <c r="K1341" s="208" t="s">
        <v>19</v>
      </c>
      <c r="L1341" s="46"/>
      <c r="M1341" s="213" t="s">
        <v>19</v>
      </c>
      <c r="N1341" s="214" t="s">
        <v>43</v>
      </c>
      <c r="O1341" s="86"/>
      <c r="P1341" s="215">
        <f>O1341*H1341</f>
        <v>0</v>
      </c>
      <c r="Q1341" s="215">
        <v>0</v>
      </c>
      <c r="R1341" s="215">
        <f>Q1341*H1341</f>
        <v>0</v>
      </c>
      <c r="S1341" s="215">
        <v>0</v>
      </c>
      <c r="T1341" s="216">
        <f>S1341*H1341</f>
        <v>0</v>
      </c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R1341" s="217" t="s">
        <v>285</v>
      </c>
      <c r="AT1341" s="217" t="s">
        <v>150</v>
      </c>
      <c r="AU1341" s="217" t="s">
        <v>82</v>
      </c>
      <c r="AY1341" s="19" t="s">
        <v>148</v>
      </c>
      <c r="BE1341" s="218">
        <f>IF(N1341="základní",J1341,0)</f>
        <v>0</v>
      </c>
      <c r="BF1341" s="218">
        <f>IF(N1341="snížená",J1341,0)</f>
        <v>0</v>
      </c>
      <c r="BG1341" s="218">
        <f>IF(N1341="zákl. přenesená",J1341,0)</f>
        <v>0</v>
      </c>
      <c r="BH1341" s="218">
        <f>IF(N1341="sníž. přenesená",J1341,0)</f>
        <v>0</v>
      </c>
      <c r="BI1341" s="218">
        <f>IF(N1341="nulová",J1341,0)</f>
        <v>0</v>
      </c>
      <c r="BJ1341" s="19" t="s">
        <v>80</v>
      </c>
      <c r="BK1341" s="218">
        <f>ROUND(I1341*H1341,2)</f>
        <v>0</v>
      </c>
      <c r="BL1341" s="19" t="s">
        <v>285</v>
      </c>
      <c r="BM1341" s="217" t="s">
        <v>1947</v>
      </c>
    </row>
    <row r="1342" spans="1:65" s="2" customFormat="1" ht="16.5" customHeight="1">
      <c r="A1342" s="40"/>
      <c r="B1342" s="41"/>
      <c r="C1342" s="206" t="s">
        <v>1948</v>
      </c>
      <c r="D1342" s="206" t="s">
        <v>150</v>
      </c>
      <c r="E1342" s="207" t="s">
        <v>1949</v>
      </c>
      <c r="F1342" s="208" t="s">
        <v>1950</v>
      </c>
      <c r="G1342" s="209" t="s">
        <v>153</v>
      </c>
      <c r="H1342" s="210">
        <v>3</v>
      </c>
      <c r="I1342" s="211"/>
      <c r="J1342" s="212">
        <f>ROUND(I1342*H1342,2)</f>
        <v>0</v>
      </c>
      <c r="K1342" s="208" t="s">
        <v>154</v>
      </c>
      <c r="L1342" s="46"/>
      <c r="M1342" s="213" t="s">
        <v>19</v>
      </c>
      <c r="N1342" s="214" t="s">
        <v>43</v>
      </c>
      <c r="O1342" s="86"/>
      <c r="P1342" s="215">
        <f>O1342*H1342</f>
        <v>0</v>
      </c>
      <c r="Q1342" s="215">
        <v>0</v>
      </c>
      <c r="R1342" s="215">
        <f>Q1342*H1342</f>
        <v>0</v>
      </c>
      <c r="S1342" s="215">
        <v>0.0001</v>
      </c>
      <c r="T1342" s="216">
        <f>S1342*H1342</f>
        <v>0.00030000000000000003</v>
      </c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R1342" s="217" t="s">
        <v>285</v>
      </c>
      <c r="AT1342" s="217" t="s">
        <v>150</v>
      </c>
      <c r="AU1342" s="217" t="s">
        <v>82</v>
      </c>
      <c r="AY1342" s="19" t="s">
        <v>148</v>
      </c>
      <c r="BE1342" s="218">
        <f>IF(N1342="základní",J1342,0)</f>
        <v>0</v>
      </c>
      <c r="BF1342" s="218">
        <f>IF(N1342="snížená",J1342,0)</f>
        <v>0</v>
      </c>
      <c r="BG1342" s="218">
        <f>IF(N1342="zákl. přenesená",J1342,0)</f>
        <v>0</v>
      </c>
      <c r="BH1342" s="218">
        <f>IF(N1342="sníž. přenesená",J1342,0)</f>
        <v>0</v>
      </c>
      <c r="BI1342" s="218">
        <f>IF(N1342="nulová",J1342,0)</f>
        <v>0</v>
      </c>
      <c r="BJ1342" s="19" t="s">
        <v>80</v>
      </c>
      <c r="BK1342" s="218">
        <f>ROUND(I1342*H1342,2)</f>
        <v>0</v>
      </c>
      <c r="BL1342" s="19" t="s">
        <v>285</v>
      </c>
      <c r="BM1342" s="217" t="s">
        <v>1951</v>
      </c>
    </row>
    <row r="1343" spans="1:47" s="2" customFormat="1" ht="12">
      <c r="A1343" s="40"/>
      <c r="B1343" s="41"/>
      <c r="C1343" s="42"/>
      <c r="D1343" s="219" t="s">
        <v>157</v>
      </c>
      <c r="E1343" s="42"/>
      <c r="F1343" s="220" t="s">
        <v>1952</v>
      </c>
      <c r="G1343" s="42"/>
      <c r="H1343" s="42"/>
      <c r="I1343" s="221"/>
      <c r="J1343" s="42"/>
      <c r="K1343" s="42"/>
      <c r="L1343" s="46"/>
      <c r="M1343" s="222"/>
      <c r="N1343" s="223"/>
      <c r="O1343" s="86"/>
      <c r="P1343" s="86"/>
      <c r="Q1343" s="86"/>
      <c r="R1343" s="86"/>
      <c r="S1343" s="86"/>
      <c r="T1343" s="87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T1343" s="19" t="s">
        <v>157</v>
      </c>
      <c r="AU1343" s="19" t="s">
        <v>82</v>
      </c>
    </row>
    <row r="1344" spans="1:65" s="2" customFormat="1" ht="16.5" customHeight="1">
      <c r="A1344" s="40"/>
      <c r="B1344" s="41"/>
      <c r="C1344" s="206" t="s">
        <v>1953</v>
      </c>
      <c r="D1344" s="206" t="s">
        <v>150</v>
      </c>
      <c r="E1344" s="207" t="s">
        <v>1954</v>
      </c>
      <c r="F1344" s="208" t="s">
        <v>1955</v>
      </c>
      <c r="G1344" s="209" t="s">
        <v>153</v>
      </c>
      <c r="H1344" s="210">
        <v>1</v>
      </c>
      <c r="I1344" s="211"/>
      <c r="J1344" s="212">
        <f>ROUND(I1344*H1344,2)</f>
        <v>0</v>
      </c>
      <c r="K1344" s="208" t="s">
        <v>154</v>
      </c>
      <c r="L1344" s="46"/>
      <c r="M1344" s="213" t="s">
        <v>19</v>
      </c>
      <c r="N1344" s="214" t="s">
        <v>43</v>
      </c>
      <c r="O1344" s="86"/>
      <c r="P1344" s="215">
        <f>O1344*H1344</f>
        <v>0</v>
      </c>
      <c r="Q1344" s="215">
        <v>0</v>
      </c>
      <c r="R1344" s="215">
        <f>Q1344*H1344</f>
        <v>0</v>
      </c>
      <c r="S1344" s="215">
        <v>0</v>
      </c>
      <c r="T1344" s="216">
        <f>S1344*H1344</f>
        <v>0</v>
      </c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R1344" s="217" t="s">
        <v>285</v>
      </c>
      <c r="AT1344" s="217" t="s">
        <v>150</v>
      </c>
      <c r="AU1344" s="217" t="s">
        <v>82</v>
      </c>
      <c r="AY1344" s="19" t="s">
        <v>148</v>
      </c>
      <c r="BE1344" s="218">
        <f>IF(N1344="základní",J1344,0)</f>
        <v>0</v>
      </c>
      <c r="BF1344" s="218">
        <f>IF(N1344="snížená",J1344,0)</f>
        <v>0</v>
      </c>
      <c r="BG1344" s="218">
        <f>IF(N1344="zákl. přenesená",J1344,0)</f>
        <v>0</v>
      </c>
      <c r="BH1344" s="218">
        <f>IF(N1344="sníž. přenesená",J1344,0)</f>
        <v>0</v>
      </c>
      <c r="BI1344" s="218">
        <f>IF(N1344="nulová",J1344,0)</f>
        <v>0</v>
      </c>
      <c r="BJ1344" s="19" t="s">
        <v>80</v>
      </c>
      <c r="BK1344" s="218">
        <f>ROUND(I1344*H1344,2)</f>
        <v>0</v>
      </c>
      <c r="BL1344" s="19" t="s">
        <v>285</v>
      </c>
      <c r="BM1344" s="217" t="s">
        <v>1956</v>
      </c>
    </row>
    <row r="1345" spans="1:47" s="2" customFormat="1" ht="12">
      <c r="A1345" s="40"/>
      <c r="B1345" s="41"/>
      <c r="C1345" s="42"/>
      <c r="D1345" s="219" t="s">
        <v>157</v>
      </c>
      <c r="E1345" s="42"/>
      <c r="F1345" s="220" t="s">
        <v>1957</v>
      </c>
      <c r="G1345" s="42"/>
      <c r="H1345" s="42"/>
      <c r="I1345" s="221"/>
      <c r="J1345" s="42"/>
      <c r="K1345" s="42"/>
      <c r="L1345" s="46"/>
      <c r="M1345" s="222"/>
      <c r="N1345" s="223"/>
      <c r="O1345" s="86"/>
      <c r="P1345" s="86"/>
      <c r="Q1345" s="86"/>
      <c r="R1345" s="86"/>
      <c r="S1345" s="86"/>
      <c r="T1345" s="87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T1345" s="19" t="s">
        <v>157</v>
      </c>
      <c r="AU1345" s="19" t="s">
        <v>82</v>
      </c>
    </row>
    <row r="1346" spans="1:65" s="2" customFormat="1" ht="16.5" customHeight="1">
      <c r="A1346" s="40"/>
      <c r="B1346" s="41"/>
      <c r="C1346" s="268" t="s">
        <v>1958</v>
      </c>
      <c r="D1346" s="268" t="s">
        <v>279</v>
      </c>
      <c r="E1346" s="269" t="s">
        <v>1959</v>
      </c>
      <c r="F1346" s="270" t="s">
        <v>1960</v>
      </c>
      <c r="G1346" s="271" t="s">
        <v>153</v>
      </c>
      <c r="H1346" s="272">
        <v>1</v>
      </c>
      <c r="I1346" s="273"/>
      <c r="J1346" s="274">
        <f>ROUND(I1346*H1346,2)</f>
        <v>0</v>
      </c>
      <c r="K1346" s="270" t="s">
        <v>19</v>
      </c>
      <c r="L1346" s="275"/>
      <c r="M1346" s="276" t="s">
        <v>19</v>
      </c>
      <c r="N1346" s="277" t="s">
        <v>43</v>
      </c>
      <c r="O1346" s="86"/>
      <c r="P1346" s="215">
        <f>O1346*H1346</f>
        <v>0</v>
      </c>
      <c r="Q1346" s="215">
        <v>0</v>
      </c>
      <c r="R1346" s="215">
        <f>Q1346*H1346</f>
        <v>0</v>
      </c>
      <c r="S1346" s="215">
        <v>0</v>
      </c>
      <c r="T1346" s="216">
        <f>S1346*H1346</f>
        <v>0</v>
      </c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R1346" s="217" t="s">
        <v>414</v>
      </c>
      <c r="AT1346" s="217" t="s">
        <v>279</v>
      </c>
      <c r="AU1346" s="217" t="s">
        <v>82</v>
      </c>
      <c r="AY1346" s="19" t="s">
        <v>148</v>
      </c>
      <c r="BE1346" s="218">
        <f>IF(N1346="základní",J1346,0)</f>
        <v>0</v>
      </c>
      <c r="BF1346" s="218">
        <f>IF(N1346="snížená",J1346,0)</f>
        <v>0</v>
      </c>
      <c r="BG1346" s="218">
        <f>IF(N1346="zákl. přenesená",J1346,0)</f>
        <v>0</v>
      </c>
      <c r="BH1346" s="218">
        <f>IF(N1346="sníž. přenesená",J1346,0)</f>
        <v>0</v>
      </c>
      <c r="BI1346" s="218">
        <f>IF(N1346="nulová",J1346,0)</f>
        <v>0</v>
      </c>
      <c r="BJ1346" s="19" t="s">
        <v>80</v>
      </c>
      <c r="BK1346" s="218">
        <f>ROUND(I1346*H1346,2)</f>
        <v>0</v>
      </c>
      <c r="BL1346" s="19" t="s">
        <v>285</v>
      </c>
      <c r="BM1346" s="217" t="s">
        <v>1961</v>
      </c>
    </row>
    <row r="1347" spans="1:65" s="2" customFormat="1" ht="16.5" customHeight="1">
      <c r="A1347" s="40"/>
      <c r="B1347" s="41"/>
      <c r="C1347" s="206" t="s">
        <v>1962</v>
      </c>
      <c r="D1347" s="206" t="s">
        <v>150</v>
      </c>
      <c r="E1347" s="207" t="s">
        <v>1963</v>
      </c>
      <c r="F1347" s="208" t="s">
        <v>1964</v>
      </c>
      <c r="G1347" s="209" t="s">
        <v>153</v>
      </c>
      <c r="H1347" s="210">
        <v>1</v>
      </c>
      <c r="I1347" s="211"/>
      <c r="J1347" s="212">
        <f>ROUND(I1347*H1347,2)</f>
        <v>0</v>
      </c>
      <c r="K1347" s="208" t="s">
        <v>19</v>
      </c>
      <c r="L1347" s="46"/>
      <c r="M1347" s="213" t="s">
        <v>19</v>
      </c>
      <c r="N1347" s="214" t="s">
        <v>43</v>
      </c>
      <c r="O1347" s="86"/>
      <c r="P1347" s="215">
        <f>O1347*H1347</f>
        <v>0</v>
      </c>
      <c r="Q1347" s="215">
        <v>0</v>
      </c>
      <c r="R1347" s="215">
        <f>Q1347*H1347</f>
        <v>0</v>
      </c>
      <c r="S1347" s="215">
        <v>0</v>
      </c>
      <c r="T1347" s="216">
        <f>S1347*H1347</f>
        <v>0</v>
      </c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R1347" s="217" t="s">
        <v>285</v>
      </c>
      <c r="AT1347" s="217" t="s">
        <v>150</v>
      </c>
      <c r="AU1347" s="217" t="s">
        <v>82</v>
      </c>
      <c r="AY1347" s="19" t="s">
        <v>148</v>
      </c>
      <c r="BE1347" s="218">
        <f>IF(N1347="základní",J1347,0)</f>
        <v>0</v>
      </c>
      <c r="BF1347" s="218">
        <f>IF(N1347="snížená",J1347,0)</f>
        <v>0</v>
      </c>
      <c r="BG1347" s="218">
        <f>IF(N1347="zákl. přenesená",J1347,0)</f>
        <v>0</v>
      </c>
      <c r="BH1347" s="218">
        <f>IF(N1347="sníž. přenesená",J1347,0)</f>
        <v>0</v>
      </c>
      <c r="BI1347" s="218">
        <f>IF(N1347="nulová",J1347,0)</f>
        <v>0</v>
      </c>
      <c r="BJ1347" s="19" t="s">
        <v>80</v>
      </c>
      <c r="BK1347" s="218">
        <f>ROUND(I1347*H1347,2)</f>
        <v>0</v>
      </c>
      <c r="BL1347" s="19" t="s">
        <v>285</v>
      </c>
      <c r="BM1347" s="217" t="s">
        <v>1965</v>
      </c>
    </row>
    <row r="1348" spans="1:65" s="2" customFormat="1" ht="16.5" customHeight="1">
      <c r="A1348" s="40"/>
      <c r="B1348" s="41"/>
      <c r="C1348" s="268" t="s">
        <v>1966</v>
      </c>
      <c r="D1348" s="268" t="s">
        <v>279</v>
      </c>
      <c r="E1348" s="269" t="s">
        <v>1967</v>
      </c>
      <c r="F1348" s="270" t="s">
        <v>1968</v>
      </c>
      <c r="G1348" s="271" t="s">
        <v>153</v>
      </c>
      <c r="H1348" s="272">
        <v>1</v>
      </c>
      <c r="I1348" s="273"/>
      <c r="J1348" s="274">
        <f>ROUND(I1348*H1348,2)</f>
        <v>0</v>
      </c>
      <c r="K1348" s="270" t="s">
        <v>19</v>
      </c>
      <c r="L1348" s="275"/>
      <c r="M1348" s="276" t="s">
        <v>19</v>
      </c>
      <c r="N1348" s="277" t="s">
        <v>43</v>
      </c>
      <c r="O1348" s="86"/>
      <c r="P1348" s="215">
        <f>O1348*H1348</f>
        <v>0</v>
      </c>
      <c r="Q1348" s="215">
        <v>0.0068</v>
      </c>
      <c r="R1348" s="215">
        <f>Q1348*H1348</f>
        <v>0.0068</v>
      </c>
      <c r="S1348" s="215">
        <v>0</v>
      </c>
      <c r="T1348" s="216">
        <f>S1348*H1348</f>
        <v>0</v>
      </c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R1348" s="217" t="s">
        <v>414</v>
      </c>
      <c r="AT1348" s="217" t="s">
        <v>279</v>
      </c>
      <c r="AU1348" s="217" t="s">
        <v>82</v>
      </c>
      <c r="AY1348" s="19" t="s">
        <v>148</v>
      </c>
      <c r="BE1348" s="218">
        <f>IF(N1348="základní",J1348,0)</f>
        <v>0</v>
      </c>
      <c r="BF1348" s="218">
        <f>IF(N1348="snížená",J1348,0)</f>
        <v>0</v>
      </c>
      <c r="BG1348" s="218">
        <f>IF(N1348="zákl. přenesená",J1348,0)</f>
        <v>0</v>
      </c>
      <c r="BH1348" s="218">
        <f>IF(N1348="sníž. přenesená",J1348,0)</f>
        <v>0</v>
      </c>
      <c r="BI1348" s="218">
        <f>IF(N1348="nulová",J1348,0)</f>
        <v>0</v>
      </c>
      <c r="BJ1348" s="19" t="s">
        <v>80</v>
      </c>
      <c r="BK1348" s="218">
        <f>ROUND(I1348*H1348,2)</f>
        <v>0</v>
      </c>
      <c r="BL1348" s="19" t="s">
        <v>285</v>
      </c>
      <c r="BM1348" s="217" t="s">
        <v>1969</v>
      </c>
    </row>
    <row r="1349" spans="1:65" s="2" customFormat="1" ht="16.5" customHeight="1">
      <c r="A1349" s="40"/>
      <c r="B1349" s="41"/>
      <c r="C1349" s="268" t="s">
        <v>1970</v>
      </c>
      <c r="D1349" s="268" t="s">
        <v>279</v>
      </c>
      <c r="E1349" s="269" t="s">
        <v>1971</v>
      </c>
      <c r="F1349" s="270" t="s">
        <v>1968</v>
      </c>
      <c r="G1349" s="271" t="s">
        <v>153</v>
      </c>
      <c r="H1349" s="272">
        <v>1</v>
      </c>
      <c r="I1349" s="273"/>
      <c r="J1349" s="274">
        <f>ROUND(I1349*H1349,2)</f>
        <v>0</v>
      </c>
      <c r="K1349" s="270" t="s">
        <v>19</v>
      </c>
      <c r="L1349" s="275"/>
      <c r="M1349" s="276" t="s">
        <v>19</v>
      </c>
      <c r="N1349" s="277" t="s">
        <v>43</v>
      </c>
      <c r="O1349" s="86"/>
      <c r="P1349" s="215">
        <f>O1349*H1349</f>
        <v>0</v>
      </c>
      <c r="Q1349" s="215">
        <v>0.0068</v>
      </c>
      <c r="R1349" s="215">
        <f>Q1349*H1349</f>
        <v>0.0068</v>
      </c>
      <c r="S1349" s="215">
        <v>0</v>
      </c>
      <c r="T1349" s="216">
        <f>S1349*H1349</f>
        <v>0</v>
      </c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R1349" s="217" t="s">
        <v>414</v>
      </c>
      <c r="AT1349" s="217" t="s">
        <v>279</v>
      </c>
      <c r="AU1349" s="217" t="s">
        <v>82</v>
      </c>
      <c r="AY1349" s="19" t="s">
        <v>148</v>
      </c>
      <c r="BE1349" s="218">
        <f>IF(N1349="základní",J1349,0)</f>
        <v>0</v>
      </c>
      <c r="BF1349" s="218">
        <f>IF(N1349="snížená",J1349,0)</f>
        <v>0</v>
      </c>
      <c r="BG1349" s="218">
        <f>IF(N1349="zákl. přenesená",J1349,0)</f>
        <v>0</v>
      </c>
      <c r="BH1349" s="218">
        <f>IF(N1349="sníž. přenesená",J1349,0)</f>
        <v>0</v>
      </c>
      <c r="BI1349" s="218">
        <f>IF(N1349="nulová",J1349,0)</f>
        <v>0</v>
      </c>
      <c r="BJ1349" s="19" t="s">
        <v>80</v>
      </c>
      <c r="BK1349" s="218">
        <f>ROUND(I1349*H1349,2)</f>
        <v>0</v>
      </c>
      <c r="BL1349" s="19" t="s">
        <v>285</v>
      </c>
      <c r="BM1349" s="217" t="s">
        <v>1972</v>
      </c>
    </row>
    <row r="1350" spans="1:65" s="2" customFormat="1" ht="16.5" customHeight="1">
      <c r="A1350" s="40"/>
      <c r="B1350" s="41"/>
      <c r="C1350" s="206" t="s">
        <v>1973</v>
      </c>
      <c r="D1350" s="206" t="s">
        <v>150</v>
      </c>
      <c r="E1350" s="207" t="s">
        <v>1963</v>
      </c>
      <c r="F1350" s="208" t="s">
        <v>1964</v>
      </c>
      <c r="G1350" s="209" t="s">
        <v>153</v>
      </c>
      <c r="H1350" s="210">
        <v>1</v>
      </c>
      <c r="I1350" s="211"/>
      <c r="J1350" s="212">
        <f>ROUND(I1350*H1350,2)</f>
        <v>0</v>
      </c>
      <c r="K1350" s="208" t="s">
        <v>19</v>
      </c>
      <c r="L1350" s="46"/>
      <c r="M1350" s="213" t="s">
        <v>19</v>
      </c>
      <c r="N1350" s="214" t="s">
        <v>43</v>
      </c>
      <c r="O1350" s="86"/>
      <c r="P1350" s="215">
        <f>O1350*H1350</f>
        <v>0</v>
      </c>
      <c r="Q1350" s="215">
        <v>0</v>
      </c>
      <c r="R1350" s="215">
        <f>Q1350*H1350</f>
        <v>0</v>
      </c>
      <c r="S1350" s="215">
        <v>0</v>
      </c>
      <c r="T1350" s="216">
        <f>S1350*H1350</f>
        <v>0</v>
      </c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R1350" s="217" t="s">
        <v>285</v>
      </c>
      <c r="AT1350" s="217" t="s">
        <v>150</v>
      </c>
      <c r="AU1350" s="217" t="s">
        <v>82</v>
      </c>
      <c r="AY1350" s="19" t="s">
        <v>148</v>
      </c>
      <c r="BE1350" s="218">
        <f>IF(N1350="základní",J1350,0)</f>
        <v>0</v>
      </c>
      <c r="BF1350" s="218">
        <f>IF(N1350="snížená",J1350,0)</f>
        <v>0</v>
      </c>
      <c r="BG1350" s="218">
        <f>IF(N1350="zákl. přenesená",J1350,0)</f>
        <v>0</v>
      </c>
      <c r="BH1350" s="218">
        <f>IF(N1350="sníž. přenesená",J1350,0)</f>
        <v>0</v>
      </c>
      <c r="BI1350" s="218">
        <f>IF(N1350="nulová",J1350,0)</f>
        <v>0</v>
      </c>
      <c r="BJ1350" s="19" t="s">
        <v>80</v>
      </c>
      <c r="BK1350" s="218">
        <f>ROUND(I1350*H1350,2)</f>
        <v>0</v>
      </c>
      <c r="BL1350" s="19" t="s">
        <v>285</v>
      </c>
      <c r="BM1350" s="217" t="s">
        <v>1974</v>
      </c>
    </row>
    <row r="1351" spans="1:65" s="2" customFormat="1" ht="16.5" customHeight="1">
      <c r="A1351" s="40"/>
      <c r="B1351" s="41"/>
      <c r="C1351" s="206" t="s">
        <v>1975</v>
      </c>
      <c r="D1351" s="206" t="s">
        <v>150</v>
      </c>
      <c r="E1351" s="207" t="s">
        <v>1976</v>
      </c>
      <c r="F1351" s="208" t="s">
        <v>1977</v>
      </c>
      <c r="G1351" s="209" t="s">
        <v>153</v>
      </c>
      <c r="H1351" s="210">
        <v>100</v>
      </c>
      <c r="I1351" s="211"/>
      <c r="J1351" s="212">
        <f>ROUND(I1351*H1351,2)</f>
        <v>0</v>
      </c>
      <c r="K1351" s="208" t="s">
        <v>19</v>
      </c>
      <c r="L1351" s="46"/>
      <c r="M1351" s="213" t="s">
        <v>19</v>
      </c>
      <c r="N1351" s="214" t="s">
        <v>43</v>
      </c>
      <c r="O1351" s="86"/>
      <c r="P1351" s="215">
        <f>O1351*H1351</f>
        <v>0</v>
      </c>
      <c r="Q1351" s="215">
        <v>0</v>
      </c>
      <c r="R1351" s="215">
        <f>Q1351*H1351</f>
        <v>0</v>
      </c>
      <c r="S1351" s="215">
        <v>0</v>
      </c>
      <c r="T1351" s="216">
        <f>S1351*H1351</f>
        <v>0</v>
      </c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R1351" s="217" t="s">
        <v>285</v>
      </c>
      <c r="AT1351" s="217" t="s">
        <v>150</v>
      </c>
      <c r="AU1351" s="217" t="s">
        <v>82</v>
      </c>
      <c r="AY1351" s="19" t="s">
        <v>148</v>
      </c>
      <c r="BE1351" s="218">
        <f>IF(N1351="základní",J1351,0)</f>
        <v>0</v>
      </c>
      <c r="BF1351" s="218">
        <f>IF(N1351="snížená",J1351,0)</f>
        <v>0</v>
      </c>
      <c r="BG1351" s="218">
        <f>IF(N1351="zákl. přenesená",J1351,0)</f>
        <v>0</v>
      </c>
      <c r="BH1351" s="218">
        <f>IF(N1351="sníž. přenesená",J1351,0)</f>
        <v>0</v>
      </c>
      <c r="BI1351" s="218">
        <f>IF(N1351="nulová",J1351,0)</f>
        <v>0</v>
      </c>
      <c r="BJ1351" s="19" t="s">
        <v>80</v>
      </c>
      <c r="BK1351" s="218">
        <f>ROUND(I1351*H1351,2)</f>
        <v>0</v>
      </c>
      <c r="BL1351" s="19" t="s">
        <v>285</v>
      </c>
      <c r="BM1351" s="217" t="s">
        <v>1978</v>
      </c>
    </row>
    <row r="1352" spans="1:65" s="2" customFormat="1" ht="16.5" customHeight="1">
      <c r="A1352" s="40"/>
      <c r="B1352" s="41"/>
      <c r="C1352" s="206" t="s">
        <v>1979</v>
      </c>
      <c r="D1352" s="206" t="s">
        <v>150</v>
      </c>
      <c r="E1352" s="207" t="s">
        <v>1980</v>
      </c>
      <c r="F1352" s="208" t="s">
        <v>1981</v>
      </c>
      <c r="G1352" s="209" t="s">
        <v>376</v>
      </c>
      <c r="H1352" s="210">
        <v>1</v>
      </c>
      <c r="I1352" s="211"/>
      <c r="J1352" s="212">
        <f>ROUND(I1352*H1352,2)</f>
        <v>0</v>
      </c>
      <c r="K1352" s="208" t="s">
        <v>19</v>
      </c>
      <c r="L1352" s="46"/>
      <c r="M1352" s="213" t="s">
        <v>19</v>
      </c>
      <c r="N1352" s="214" t="s">
        <v>43</v>
      </c>
      <c r="O1352" s="86"/>
      <c r="P1352" s="215">
        <f>O1352*H1352</f>
        <v>0</v>
      </c>
      <c r="Q1352" s="215">
        <v>0</v>
      </c>
      <c r="R1352" s="215">
        <f>Q1352*H1352</f>
        <v>0</v>
      </c>
      <c r="S1352" s="215">
        <v>0</v>
      </c>
      <c r="T1352" s="216">
        <f>S1352*H1352</f>
        <v>0</v>
      </c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R1352" s="217" t="s">
        <v>285</v>
      </c>
      <c r="AT1352" s="217" t="s">
        <v>150</v>
      </c>
      <c r="AU1352" s="217" t="s">
        <v>82</v>
      </c>
      <c r="AY1352" s="19" t="s">
        <v>148</v>
      </c>
      <c r="BE1352" s="218">
        <f>IF(N1352="základní",J1352,0)</f>
        <v>0</v>
      </c>
      <c r="BF1352" s="218">
        <f>IF(N1352="snížená",J1352,0)</f>
        <v>0</v>
      </c>
      <c r="BG1352" s="218">
        <f>IF(N1352="zákl. přenesená",J1352,0)</f>
        <v>0</v>
      </c>
      <c r="BH1352" s="218">
        <f>IF(N1352="sníž. přenesená",J1352,0)</f>
        <v>0</v>
      </c>
      <c r="BI1352" s="218">
        <f>IF(N1352="nulová",J1352,0)</f>
        <v>0</v>
      </c>
      <c r="BJ1352" s="19" t="s">
        <v>80</v>
      </c>
      <c r="BK1352" s="218">
        <f>ROUND(I1352*H1352,2)</f>
        <v>0</v>
      </c>
      <c r="BL1352" s="19" t="s">
        <v>285</v>
      </c>
      <c r="BM1352" s="217" t="s">
        <v>1982</v>
      </c>
    </row>
    <row r="1353" spans="1:65" s="2" customFormat="1" ht="16.5" customHeight="1">
      <c r="A1353" s="40"/>
      <c r="B1353" s="41"/>
      <c r="C1353" s="206" t="s">
        <v>1983</v>
      </c>
      <c r="D1353" s="206" t="s">
        <v>150</v>
      </c>
      <c r="E1353" s="207" t="s">
        <v>1984</v>
      </c>
      <c r="F1353" s="208" t="s">
        <v>1985</v>
      </c>
      <c r="G1353" s="209" t="s">
        <v>153</v>
      </c>
      <c r="H1353" s="210">
        <v>1</v>
      </c>
      <c r="I1353" s="211"/>
      <c r="J1353" s="212">
        <f>ROUND(I1353*H1353,2)</f>
        <v>0</v>
      </c>
      <c r="K1353" s="208" t="s">
        <v>19</v>
      </c>
      <c r="L1353" s="46"/>
      <c r="M1353" s="213" t="s">
        <v>19</v>
      </c>
      <c r="N1353" s="214" t="s">
        <v>43</v>
      </c>
      <c r="O1353" s="86"/>
      <c r="P1353" s="215">
        <f>O1353*H1353</f>
        <v>0</v>
      </c>
      <c r="Q1353" s="215">
        <v>0</v>
      </c>
      <c r="R1353" s="215">
        <f>Q1353*H1353</f>
        <v>0</v>
      </c>
      <c r="S1353" s="215">
        <v>0</v>
      </c>
      <c r="T1353" s="216">
        <f>S1353*H1353</f>
        <v>0</v>
      </c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R1353" s="217" t="s">
        <v>285</v>
      </c>
      <c r="AT1353" s="217" t="s">
        <v>150</v>
      </c>
      <c r="AU1353" s="217" t="s">
        <v>82</v>
      </c>
      <c r="AY1353" s="19" t="s">
        <v>148</v>
      </c>
      <c r="BE1353" s="218">
        <f>IF(N1353="základní",J1353,0)</f>
        <v>0</v>
      </c>
      <c r="BF1353" s="218">
        <f>IF(N1353="snížená",J1353,0)</f>
        <v>0</v>
      </c>
      <c r="BG1353" s="218">
        <f>IF(N1353="zákl. přenesená",J1353,0)</f>
        <v>0</v>
      </c>
      <c r="BH1353" s="218">
        <f>IF(N1353="sníž. přenesená",J1353,0)</f>
        <v>0</v>
      </c>
      <c r="BI1353" s="218">
        <f>IF(N1353="nulová",J1353,0)</f>
        <v>0</v>
      </c>
      <c r="BJ1353" s="19" t="s">
        <v>80</v>
      </c>
      <c r="BK1353" s="218">
        <f>ROUND(I1353*H1353,2)</f>
        <v>0</v>
      </c>
      <c r="BL1353" s="19" t="s">
        <v>285</v>
      </c>
      <c r="BM1353" s="217" t="s">
        <v>1986</v>
      </c>
    </row>
    <row r="1354" spans="1:65" s="2" customFormat="1" ht="16.5" customHeight="1">
      <c r="A1354" s="40"/>
      <c r="B1354" s="41"/>
      <c r="C1354" s="268" t="s">
        <v>1987</v>
      </c>
      <c r="D1354" s="268" t="s">
        <v>279</v>
      </c>
      <c r="E1354" s="269" t="s">
        <v>1988</v>
      </c>
      <c r="F1354" s="270" t="s">
        <v>1989</v>
      </c>
      <c r="G1354" s="271" t="s">
        <v>153</v>
      </c>
      <c r="H1354" s="272">
        <v>1</v>
      </c>
      <c r="I1354" s="273"/>
      <c r="J1354" s="274">
        <f>ROUND(I1354*H1354,2)</f>
        <v>0</v>
      </c>
      <c r="K1354" s="270" t="s">
        <v>19</v>
      </c>
      <c r="L1354" s="275"/>
      <c r="M1354" s="276" t="s">
        <v>19</v>
      </c>
      <c r="N1354" s="277" t="s">
        <v>43</v>
      </c>
      <c r="O1354" s="86"/>
      <c r="P1354" s="215">
        <f>O1354*H1354</f>
        <v>0</v>
      </c>
      <c r="Q1354" s="215">
        <v>4E-05</v>
      </c>
      <c r="R1354" s="215">
        <f>Q1354*H1354</f>
        <v>4E-05</v>
      </c>
      <c r="S1354" s="215">
        <v>0</v>
      </c>
      <c r="T1354" s="216">
        <f>S1354*H1354</f>
        <v>0</v>
      </c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R1354" s="217" t="s">
        <v>414</v>
      </c>
      <c r="AT1354" s="217" t="s">
        <v>279</v>
      </c>
      <c r="AU1354" s="217" t="s">
        <v>82</v>
      </c>
      <c r="AY1354" s="19" t="s">
        <v>148</v>
      </c>
      <c r="BE1354" s="218">
        <f>IF(N1354="základní",J1354,0)</f>
        <v>0</v>
      </c>
      <c r="BF1354" s="218">
        <f>IF(N1354="snížená",J1354,0)</f>
        <v>0</v>
      </c>
      <c r="BG1354" s="218">
        <f>IF(N1354="zákl. přenesená",J1354,0)</f>
        <v>0</v>
      </c>
      <c r="BH1354" s="218">
        <f>IF(N1354="sníž. přenesená",J1354,0)</f>
        <v>0</v>
      </c>
      <c r="BI1354" s="218">
        <f>IF(N1354="nulová",J1354,0)</f>
        <v>0</v>
      </c>
      <c r="BJ1354" s="19" t="s">
        <v>80</v>
      </c>
      <c r="BK1354" s="218">
        <f>ROUND(I1354*H1354,2)</f>
        <v>0</v>
      </c>
      <c r="BL1354" s="19" t="s">
        <v>285</v>
      </c>
      <c r="BM1354" s="217" t="s">
        <v>1990</v>
      </c>
    </row>
    <row r="1355" spans="1:65" s="2" customFormat="1" ht="16.5" customHeight="1">
      <c r="A1355" s="40"/>
      <c r="B1355" s="41"/>
      <c r="C1355" s="268" t="s">
        <v>1991</v>
      </c>
      <c r="D1355" s="268" t="s">
        <v>279</v>
      </c>
      <c r="E1355" s="269" t="s">
        <v>1992</v>
      </c>
      <c r="F1355" s="270" t="s">
        <v>1993</v>
      </c>
      <c r="G1355" s="271" t="s">
        <v>153</v>
      </c>
      <c r="H1355" s="272">
        <v>1</v>
      </c>
      <c r="I1355" s="273"/>
      <c r="J1355" s="274">
        <f>ROUND(I1355*H1355,2)</f>
        <v>0</v>
      </c>
      <c r="K1355" s="270" t="s">
        <v>19</v>
      </c>
      <c r="L1355" s="275"/>
      <c r="M1355" s="276" t="s">
        <v>19</v>
      </c>
      <c r="N1355" s="277" t="s">
        <v>43</v>
      </c>
      <c r="O1355" s="86"/>
      <c r="P1355" s="215">
        <f>O1355*H1355</f>
        <v>0</v>
      </c>
      <c r="Q1355" s="215">
        <v>4E-05</v>
      </c>
      <c r="R1355" s="215">
        <f>Q1355*H1355</f>
        <v>4E-05</v>
      </c>
      <c r="S1355" s="215">
        <v>0</v>
      </c>
      <c r="T1355" s="216">
        <f>S1355*H1355</f>
        <v>0</v>
      </c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R1355" s="217" t="s">
        <v>414</v>
      </c>
      <c r="AT1355" s="217" t="s">
        <v>279</v>
      </c>
      <c r="AU1355" s="217" t="s">
        <v>82</v>
      </c>
      <c r="AY1355" s="19" t="s">
        <v>148</v>
      </c>
      <c r="BE1355" s="218">
        <f>IF(N1355="základní",J1355,0)</f>
        <v>0</v>
      </c>
      <c r="BF1355" s="218">
        <f>IF(N1355="snížená",J1355,0)</f>
        <v>0</v>
      </c>
      <c r="BG1355" s="218">
        <f>IF(N1355="zákl. přenesená",J1355,0)</f>
        <v>0</v>
      </c>
      <c r="BH1355" s="218">
        <f>IF(N1355="sníž. přenesená",J1355,0)</f>
        <v>0</v>
      </c>
      <c r="BI1355" s="218">
        <f>IF(N1355="nulová",J1355,0)</f>
        <v>0</v>
      </c>
      <c r="BJ1355" s="19" t="s">
        <v>80</v>
      </c>
      <c r="BK1355" s="218">
        <f>ROUND(I1355*H1355,2)</f>
        <v>0</v>
      </c>
      <c r="BL1355" s="19" t="s">
        <v>285</v>
      </c>
      <c r="BM1355" s="217" t="s">
        <v>1994</v>
      </c>
    </row>
    <row r="1356" spans="1:65" s="2" customFormat="1" ht="16.5" customHeight="1">
      <c r="A1356" s="40"/>
      <c r="B1356" s="41"/>
      <c r="C1356" s="206" t="s">
        <v>1995</v>
      </c>
      <c r="D1356" s="206" t="s">
        <v>150</v>
      </c>
      <c r="E1356" s="207" t="s">
        <v>1984</v>
      </c>
      <c r="F1356" s="208" t="s">
        <v>1985</v>
      </c>
      <c r="G1356" s="209" t="s">
        <v>153</v>
      </c>
      <c r="H1356" s="210">
        <v>1</v>
      </c>
      <c r="I1356" s="211"/>
      <c r="J1356" s="212">
        <f>ROUND(I1356*H1356,2)</f>
        <v>0</v>
      </c>
      <c r="K1356" s="208" t="s">
        <v>19</v>
      </c>
      <c r="L1356" s="46"/>
      <c r="M1356" s="213" t="s">
        <v>19</v>
      </c>
      <c r="N1356" s="214" t="s">
        <v>43</v>
      </c>
      <c r="O1356" s="86"/>
      <c r="P1356" s="215">
        <f>O1356*H1356</f>
        <v>0</v>
      </c>
      <c r="Q1356" s="215">
        <v>0</v>
      </c>
      <c r="R1356" s="215">
        <f>Q1356*H1356</f>
        <v>0</v>
      </c>
      <c r="S1356" s="215">
        <v>0</v>
      </c>
      <c r="T1356" s="216">
        <f>S1356*H1356</f>
        <v>0</v>
      </c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R1356" s="217" t="s">
        <v>285</v>
      </c>
      <c r="AT1356" s="217" t="s">
        <v>150</v>
      </c>
      <c r="AU1356" s="217" t="s">
        <v>82</v>
      </c>
      <c r="AY1356" s="19" t="s">
        <v>148</v>
      </c>
      <c r="BE1356" s="218">
        <f>IF(N1356="základní",J1356,0)</f>
        <v>0</v>
      </c>
      <c r="BF1356" s="218">
        <f>IF(N1356="snížená",J1356,0)</f>
        <v>0</v>
      </c>
      <c r="BG1356" s="218">
        <f>IF(N1356="zákl. přenesená",J1356,0)</f>
        <v>0</v>
      </c>
      <c r="BH1356" s="218">
        <f>IF(N1356="sníž. přenesená",J1356,0)</f>
        <v>0</v>
      </c>
      <c r="BI1356" s="218">
        <f>IF(N1356="nulová",J1356,0)</f>
        <v>0</v>
      </c>
      <c r="BJ1356" s="19" t="s">
        <v>80</v>
      </c>
      <c r="BK1356" s="218">
        <f>ROUND(I1356*H1356,2)</f>
        <v>0</v>
      </c>
      <c r="BL1356" s="19" t="s">
        <v>285</v>
      </c>
      <c r="BM1356" s="217" t="s">
        <v>1996</v>
      </c>
    </row>
    <row r="1357" spans="1:65" s="2" customFormat="1" ht="16.5" customHeight="1">
      <c r="A1357" s="40"/>
      <c r="B1357" s="41"/>
      <c r="C1357" s="206" t="s">
        <v>1997</v>
      </c>
      <c r="D1357" s="206" t="s">
        <v>150</v>
      </c>
      <c r="E1357" s="207" t="s">
        <v>1998</v>
      </c>
      <c r="F1357" s="208" t="s">
        <v>1999</v>
      </c>
      <c r="G1357" s="209" t="s">
        <v>376</v>
      </c>
      <c r="H1357" s="210">
        <v>1</v>
      </c>
      <c r="I1357" s="211"/>
      <c r="J1357" s="212">
        <f>ROUND(I1357*H1357,2)</f>
        <v>0</v>
      </c>
      <c r="K1357" s="208" t="s">
        <v>19</v>
      </c>
      <c r="L1357" s="46"/>
      <c r="M1357" s="213" t="s">
        <v>19</v>
      </c>
      <c r="N1357" s="214" t="s">
        <v>43</v>
      </c>
      <c r="O1357" s="86"/>
      <c r="P1357" s="215">
        <f>O1357*H1357</f>
        <v>0</v>
      </c>
      <c r="Q1357" s="215">
        <v>0</v>
      </c>
      <c r="R1357" s="215">
        <f>Q1357*H1357</f>
        <v>0</v>
      </c>
      <c r="S1357" s="215">
        <v>0</v>
      </c>
      <c r="T1357" s="216">
        <f>S1357*H1357</f>
        <v>0</v>
      </c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R1357" s="217" t="s">
        <v>285</v>
      </c>
      <c r="AT1357" s="217" t="s">
        <v>150</v>
      </c>
      <c r="AU1357" s="217" t="s">
        <v>82</v>
      </c>
      <c r="AY1357" s="19" t="s">
        <v>148</v>
      </c>
      <c r="BE1357" s="218">
        <f>IF(N1357="základní",J1357,0)</f>
        <v>0</v>
      </c>
      <c r="BF1357" s="218">
        <f>IF(N1357="snížená",J1357,0)</f>
        <v>0</v>
      </c>
      <c r="BG1357" s="218">
        <f>IF(N1357="zákl. přenesená",J1357,0)</f>
        <v>0</v>
      </c>
      <c r="BH1357" s="218">
        <f>IF(N1357="sníž. přenesená",J1357,0)</f>
        <v>0</v>
      </c>
      <c r="BI1357" s="218">
        <f>IF(N1357="nulová",J1357,0)</f>
        <v>0</v>
      </c>
      <c r="BJ1357" s="19" t="s">
        <v>80</v>
      </c>
      <c r="BK1357" s="218">
        <f>ROUND(I1357*H1357,2)</f>
        <v>0</v>
      </c>
      <c r="BL1357" s="19" t="s">
        <v>285</v>
      </c>
      <c r="BM1357" s="217" t="s">
        <v>2000</v>
      </c>
    </row>
    <row r="1358" spans="1:65" s="2" customFormat="1" ht="16.5" customHeight="1">
      <c r="A1358" s="40"/>
      <c r="B1358" s="41"/>
      <c r="C1358" s="206" t="s">
        <v>2001</v>
      </c>
      <c r="D1358" s="206" t="s">
        <v>150</v>
      </c>
      <c r="E1358" s="207" t="s">
        <v>2002</v>
      </c>
      <c r="F1358" s="208" t="s">
        <v>2003</v>
      </c>
      <c r="G1358" s="209" t="s">
        <v>376</v>
      </c>
      <c r="H1358" s="210">
        <v>1</v>
      </c>
      <c r="I1358" s="211"/>
      <c r="J1358" s="212">
        <f>ROUND(I1358*H1358,2)</f>
        <v>0</v>
      </c>
      <c r="K1358" s="208" t="s">
        <v>19</v>
      </c>
      <c r="L1358" s="46"/>
      <c r="M1358" s="213" t="s">
        <v>19</v>
      </c>
      <c r="N1358" s="214" t="s">
        <v>43</v>
      </c>
      <c r="O1358" s="86"/>
      <c r="P1358" s="215">
        <f>O1358*H1358</f>
        <v>0</v>
      </c>
      <c r="Q1358" s="215">
        <v>0</v>
      </c>
      <c r="R1358" s="215">
        <f>Q1358*H1358</f>
        <v>0</v>
      </c>
      <c r="S1358" s="215">
        <v>0</v>
      </c>
      <c r="T1358" s="216">
        <f>S1358*H1358</f>
        <v>0</v>
      </c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R1358" s="217" t="s">
        <v>285</v>
      </c>
      <c r="AT1358" s="217" t="s">
        <v>150</v>
      </c>
      <c r="AU1358" s="217" t="s">
        <v>82</v>
      </c>
      <c r="AY1358" s="19" t="s">
        <v>148</v>
      </c>
      <c r="BE1358" s="218">
        <f>IF(N1358="základní",J1358,0)</f>
        <v>0</v>
      </c>
      <c r="BF1358" s="218">
        <f>IF(N1358="snížená",J1358,0)</f>
        <v>0</v>
      </c>
      <c r="BG1358" s="218">
        <f>IF(N1358="zákl. přenesená",J1358,0)</f>
        <v>0</v>
      </c>
      <c r="BH1358" s="218">
        <f>IF(N1358="sníž. přenesená",J1358,0)</f>
        <v>0</v>
      </c>
      <c r="BI1358" s="218">
        <f>IF(N1358="nulová",J1358,0)</f>
        <v>0</v>
      </c>
      <c r="BJ1358" s="19" t="s">
        <v>80</v>
      </c>
      <c r="BK1358" s="218">
        <f>ROUND(I1358*H1358,2)</f>
        <v>0</v>
      </c>
      <c r="BL1358" s="19" t="s">
        <v>285</v>
      </c>
      <c r="BM1358" s="217" t="s">
        <v>2004</v>
      </c>
    </row>
    <row r="1359" spans="1:65" s="2" customFormat="1" ht="16.5" customHeight="1">
      <c r="A1359" s="40"/>
      <c r="B1359" s="41"/>
      <c r="C1359" s="206" t="s">
        <v>2005</v>
      </c>
      <c r="D1359" s="206" t="s">
        <v>150</v>
      </c>
      <c r="E1359" s="207" t="s">
        <v>2006</v>
      </c>
      <c r="F1359" s="208" t="s">
        <v>2007</v>
      </c>
      <c r="G1359" s="209" t="s">
        <v>153</v>
      </c>
      <c r="H1359" s="210">
        <v>7</v>
      </c>
      <c r="I1359" s="211"/>
      <c r="J1359" s="212">
        <f>ROUND(I1359*H1359,2)</f>
        <v>0</v>
      </c>
      <c r="K1359" s="208" t="s">
        <v>19</v>
      </c>
      <c r="L1359" s="46"/>
      <c r="M1359" s="213" t="s">
        <v>19</v>
      </c>
      <c r="N1359" s="214" t="s">
        <v>43</v>
      </c>
      <c r="O1359" s="86"/>
      <c r="P1359" s="215">
        <f>O1359*H1359</f>
        <v>0</v>
      </c>
      <c r="Q1359" s="215">
        <v>0</v>
      </c>
      <c r="R1359" s="215">
        <f>Q1359*H1359</f>
        <v>0</v>
      </c>
      <c r="S1359" s="215">
        <v>0</v>
      </c>
      <c r="T1359" s="216">
        <f>S1359*H1359</f>
        <v>0</v>
      </c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R1359" s="217" t="s">
        <v>285</v>
      </c>
      <c r="AT1359" s="217" t="s">
        <v>150</v>
      </c>
      <c r="AU1359" s="217" t="s">
        <v>82</v>
      </c>
      <c r="AY1359" s="19" t="s">
        <v>148</v>
      </c>
      <c r="BE1359" s="218">
        <f>IF(N1359="základní",J1359,0)</f>
        <v>0</v>
      </c>
      <c r="BF1359" s="218">
        <f>IF(N1359="snížená",J1359,0)</f>
        <v>0</v>
      </c>
      <c r="BG1359" s="218">
        <f>IF(N1359="zákl. přenesená",J1359,0)</f>
        <v>0</v>
      </c>
      <c r="BH1359" s="218">
        <f>IF(N1359="sníž. přenesená",J1359,0)</f>
        <v>0</v>
      </c>
      <c r="BI1359" s="218">
        <f>IF(N1359="nulová",J1359,0)</f>
        <v>0</v>
      </c>
      <c r="BJ1359" s="19" t="s">
        <v>80</v>
      </c>
      <c r="BK1359" s="218">
        <f>ROUND(I1359*H1359,2)</f>
        <v>0</v>
      </c>
      <c r="BL1359" s="19" t="s">
        <v>285</v>
      </c>
      <c r="BM1359" s="217" t="s">
        <v>2008</v>
      </c>
    </row>
    <row r="1360" spans="1:65" s="2" customFormat="1" ht="16.5" customHeight="1">
      <c r="A1360" s="40"/>
      <c r="B1360" s="41"/>
      <c r="C1360" s="268" t="s">
        <v>2009</v>
      </c>
      <c r="D1360" s="268" t="s">
        <v>279</v>
      </c>
      <c r="E1360" s="269" t="s">
        <v>2010</v>
      </c>
      <c r="F1360" s="270" t="s">
        <v>2011</v>
      </c>
      <c r="G1360" s="271" t="s">
        <v>153</v>
      </c>
      <c r="H1360" s="272">
        <v>1</v>
      </c>
      <c r="I1360" s="273"/>
      <c r="J1360" s="274">
        <f>ROUND(I1360*H1360,2)</f>
        <v>0</v>
      </c>
      <c r="K1360" s="270" t="s">
        <v>19</v>
      </c>
      <c r="L1360" s="275"/>
      <c r="M1360" s="276" t="s">
        <v>19</v>
      </c>
      <c r="N1360" s="277" t="s">
        <v>43</v>
      </c>
      <c r="O1360" s="86"/>
      <c r="P1360" s="215">
        <f>O1360*H1360</f>
        <v>0</v>
      </c>
      <c r="Q1360" s="215">
        <v>0.0004</v>
      </c>
      <c r="R1360" s="215">
        <f>Q1360*H1360</f>
        <v>0.0004</v>
      </c>
      <c r="S1360" s="215">
        <v>0</v>
      </c>
      <c r="T1360" s="216">
        <f>S1360*H1360</f>
        <v>0</v>
      </c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R1360" s="217" t="s">
        <v>414</v>
      </c>
      <c r="AT1360" s="217" t="s">
        <v>279</v>
      </c>
      <c r="AU1360" s="217" t="s">
        <v>82</v>
      </c>
      <c r="AY1360" s="19" t="s">
        <v>148</v>
      </c>
      <c r="BE1360" s="218">
        <f>IF(N1360="základní",J1360,0)</f>
        <v>0</v>
      </c>
      <c r="BF1360" s="218">
        <f>IF(N1360="snížená",J1360,0)</f>
        <v>0</v>
      </c>
      <c r="BG1360" s="218">
        <f>IF(N1360="zákl. přenesená",J1360,0)</f>
        <v>0</v>
      </c>
      <c r="BH1360" s="218">
        <f>IF(N1360="sníž. přenesená",J1360,0)</f>
        <v>0</v>
      </c>
      <c r="BI1360" s="218">
        <f>IF(N1360="nulová",J1360,0)</f>
        <v>0</v>
      </c>
      <c r="BJ1360" s="19" t="s">
        <v>80</v>
      </c>
      <c r="BK1360" s="218">
        <f>ROUND(I1360*H1360,2)</f>
        <v>0</v>
      </c>
      <c r="BL1360" s="19" t="s">
        <v>285</v>
      </c>
      <c r="BM1360" s="217" t="s">
        <v>2012</v>
      </c>
    </row>
    <row r="1361" spans="1:65" s="2" customFormat="1" ht="16.5" customHeight="1">
      <c r="A1361" s="40"/>
      <c r="B1361" s="41"/>
      <c r="C1361" s="268" t="s">
        <v>2013</v>
      </c>
      <c r="D1361" s="268" t="s">
        <v>279</v>
      </c>
      <c r="E1361" s="269" t="s">
        <v>2014</v>
      </c>
      <c r="F1361" s="270" t="s">
        <v>2015</v>
      </c>
      <c r="G1361" s="271" t="s">
        <v>153</v>
      </c>
      <c r="H1361" s="272">
        <v>6</v>
      </c>
      <c r="I1361" s="273"/>
      <c r="J1361" s="274">
        <f>ROUND(I1361*H1361,2)</f>
        <v>0</v>
      </c>
      <c r="K1361" s="270" t="s">
        <v>19</v>
      </c>
      <c r="L1361" s="275"/>
      <c r="M1361" s="276" t="s">
        <v>19</v>
      </c>
      <c r="N1361" s="277" t="s">
        <v>43</v>
      </c>
      <c r="O1361" s="86"/>
      <c r="P1361" s="215">
        <f>O1361*H1361</f>
        <v>0</v>
      </c>
      <c r="Q1361" s="215">
        <v>0.0004</v>
      </c>
      <c r="R1361" s="215">
        <f>Q1361*H1361</f>
        <v>0.0024000000000000002</v>
      </c>
      <c r="S1361" s="215">
        <v>0</v>
      </c>
      <c r="T1361" s="216">
        <f>S1361*H1361</f>
        <v>0</v>
      </c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R1361" s="217" t="s">
        <v>414</v>
      </c>
      <c r="AT1361" s="217" t="s">
        <v>279</v>
      </c>
      <c r="AU1361" s="217" t="s">
        <v>82</v>
      </c>
      <c r="AY1361" s="19" t="s">
        <v>148</v>
      </c>
      <c r="BE1361" s="218">
        <f>IF(N1361="základní",J1361,0)</f>
        <v>0</v>
      </c>
      <c r="BF1361" s="218">
        <f>IF(N1361="snížená",J1361,0)</f>
        <v>0</v>
      </c>
      <c r="BG1361" s="218">
        <f>IF(N1361="zákl. přenesená",J1361,0)</f>
        <v>0</v>
      </c>
      <c r="BH1361" s="218">
        <f>IF(N1361="sníž. přenesená",J1361,0)</f>
        <v>0</v>
      </c>
      <c r="BI1361" s="218">
        <f>IF(N1361="nulová",J1361,0)</f>
        <v>0</v>
      </c>
      <c r="BJ1361" s="19" t="s">
        <v>80</v>
      </c>
      <c r="BK1361" s="218">
        <f>ROUND(I1361*H1361,2)</f>
        <v>0</v>
      </c>
      <c r="BL1361" s="19" t="s">
        <v>285</v>
      </c>
      <c r="BM1361" s="217" t="s">
        <v>2016</v>
      </c>
    </row>
    <row r="1362" spans="1:65" s="2" customFormat="1" ht="16.5" customHeight="1">
      <c r="A1362" s="40"/>
      <c r="B1362" s="41"/>
      <c r="C1362" s="268" t="s">
        <v>2017</v>
      </c>
      <c r="D1362" s="268" t="s">
        <v>279</v>
      </c>
      <c r="E1362" s="269" t="s">
        <v>2018</v>
      </c>
      <c r="F1362" s="270" t="s">
        <v>2019</v>
      </c>
      <c r="G1362" s="271" t="s">
        <v>153</v>
      </c>
      <c r="H1362" s="272">
        <v>5</v>
      </c>
      <c r="I1362" s="273"/>
      <c r="J1362" s="274">
        <f>ROUND(I1362*H1362,2)</f>
        <v>0</v>
      </c>
      <c r="K1362" s="270" t="s">
        <v>19</v>
      </c>
      <c r="L1362" s="275"/>
      <c r="M1362" s="276" t="s">
        <v>19</v>
      </c>
      <c r="N1362" s="277" t="s">
        <v>43</v>
      </c>
      <c r="O1362" s="86"/>
      <c r="P1362" s="215">
        <f>O1362*H1362</f>
        <v>0</v>
      </c>
      <c r="Q1362" s="215">
        <v>0.0004</v>
      </c>
      <c r="R1362" s="215">
        <f>Q1362*H1362</f>
        <v>0.002</v>
      </c>
      <c r="S1362" s="215">
        <v>0</v>
      </c>
      <c r="T1362" s="216">
        <f>S1362*H1362</f>
        <v>0</v>
      </c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R1362" s="217" t="s">
        <v>414</v>
      </c>
      <c r="AT1362" s="217" t="s">
        <v>279</v>
      </c>
      <c r="AU1362" s="217" t="s">
        <v>82</v>
      </c>
      <c r="AY1362" s="19" t="s">
        <v>148</v>
      </c>
      <c r="BE1362" s="218">
        <f>IF(N1362="základní",J1362,0)</f>
        <v>0</v>
      </c>
      <c r="BF1362" s="218">
        <f>IF(N1362="snížená",J1362,0)</f>
        <v>0</v>
      </c>
      <c r="BG1362" s="218">
        <f>IF(N1362="zákl. přenesená",J1362,0)</f>
        <v>0</v>
      </c>
      <c r="BH1362" s="218">
        <f>IF(N1362="sníž. přenesená",J1362,0)</f>
        <v>0</v>
      </c>
      <c r="BI1362" s="218">
        <f>IF(N1362="nulová",J1362,0)</f>
        <v>0</v>
      </c>
      <c r="BJ1362" s="19" t="s">
        <v>80</v>
      </c>
      <c r="BK1362" s="218">
        <f>ROUND(I1362*H1362,2)</f>
        <v>0</v>
      </c>
      <c r="BL1362" s="19" t="s">
        <v>285</v>
      </c>
      <c r="BM1362" s="217" t="s">
        <v>2020</v>
      </c>
    </row>
    <row r="1363" spans="1:65" s="2" customFormat="1" ht="16.5" customHeight="1">
      <c r="A1363" s="40"/>
      <c r="B1363" s="41"/>
      <c r="C1363" s="268" t="s">
        <v>2021</v>
      </c>
      <c r="D1363" s="268" t="s">
        <v>279</v>
      </c>
      <c r="E1363" s="269" t="s">
        <v>2018</v>
      </c>
      <c r="F1363" s="270" t="s">
        <v>2019</v>
      </c>
      <c r="G1363" s="271" t="s">
        <v>153</v>
      </c>
      <c r="H1363" s="272">
        <v>9</v>
      </c>
      <c r="I1363" s="273"/>
      <c r="J1363" s="274">
        <f>ROUND(I1363*H1363,2)</f>
        <v>0</v>
      </c>
      <c r="K1363" s="270" t="s">
        <v>19</v>
      </c>
      <c r="L1363" s="275"/>
      <c r="M1363" s="276" t="s">
        <v>19</v>
      </c>
      <c r="N1363" s="277" t="s">
        <v>43</v>
      </c>
      <c r="O1363" s="86"/>
      <c r="P1363" s="215">
        <f>O1363*H1363</f>
        <v>0</v>
      </c>
      <c r="Q1363" s="215">
        <v>0.0004</v>
      </c>
      <c r="R1363" s="215">
        <f>Q1363*H1363</f>
        <v>0.0036000000000000003</v>
      </c>
      <c r="S1363" s="215">
        <v>0</v>
      </c>
      <c r="T1363" s="216">
        <f>S1363*H1363</f>
        <v>0</v>
      </c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R1363" s="217" t="s">
        <v>414</v>
      </c>
      <c r="AT1363" s="217" t="s">
        <v>279</v>
      </c>
      <c r="AU1363" s="217" t="s">
        <v>82</v>
      </c>
      <c r="AY1363" s="19" t="s">
        <v>148</v>
      </c>
      <c r="BE1363" s="218">
        <f>IF(N1363="základní",J1363,0)</f>
        <v>0</v>
      </c>
      <c r="BF1363" s="218">
        <f>IF(N1363="snížená",J1363,0)</f>
        <v>0</v>
      </c>
      <c r="BG1363" s="218">
        <f>IF(N1363="zákl. přenesená",J1363,0)</f>
        <v>0</v>
      </c>
      <c r="BH1363" s="218">
        <f>IF(N1363="sníž. přenesená",J1363,0)</f>
        <v>0</v>
      </c>
      <c r="BI1363" s="218">
        <f>IF(N1363="nulová",J1363,0)</f>
        <v>0</v>
      </c>
      <c r="BJ1363" s="19" t="s">
        <v>80</v>
      </c>
      <c r="BK1363" s="218">
        <f>ROUND(I1363*H1363,2)</f>
        <v>0</v>
      </c>
      <c r="BL1363" s="19" t="s">
        <v>285</v>
      </c>
      <c r="BM1363" s="217" t="s">
        <v>2022</v>
      </c>
    </row>
    <row r="1364" spans="1:65" s="2" customFormat="1" ht="16.5" customHeight="1">
      <c r="A1364" s="40"/>
      <c r="B1364" s="41"/>
      <c r="C1364" s="268" t="s">
        <v>2023</v>
      </c>
      <c r="D1364" s="268" t="s">
        <v>279</v>
      </c>
      <c r="E1364" s="269" t="s">
        <v>2024</v>
      </c>
      <c r="F1364" s="270" t="s">
        <v>2025</v>
      </c>
      <c r="G1364" s="271" t="s">
        <v>153</v>
      </c>
      <c r="H1364" s="272">
        <v>1</v>
      </c>
      <c r="I1364" s="273"/>
      <c r="J1364" s="274">
        <f>ROUND(I1364*H1364,2)</f>
        <v>0</v>
      </c>
      <c r="K1364" s="270" t="s">
        <v>19</v>
      </c>
      <c r="L1364" s="275"/>
      <c r="M1364" s="276" t="s">
        <v>19</v>
      </c>
      <c r="N1364" s="277" t="s">
        <v>43</v>
      </c>
      <c r="O1364" s="86"/>
      <c r="P1364" s="215">
        <f>O1364*H1364</f>
        <v>0</v>
      </c>
      <c r="Q1364" s="215">
        <v>0.0004</v>
      </c>
      <c r="R1364" s="215">
        <f>Q1364*H1364</f>
        <v>0.0004</v>
      </c>
      <c r="S1364" s="215">
        <v>0</v>
      </c>
      <c r="T1364" s="216">
        <f>S1364*H1364</f>
        <v>0</v>
      </c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R1364" s="217" t="s">
        <v>414</v>
      </c>
      <c r="AT1364" s="217" t="s">
        <v>279</v>
      </c>
      <c r="AU1364" s="217" t="s">
        <v>82</v>
      </c>
      <c r="AY1364" s="19" t="s">
        <v>148</v>
      </c>
      <c r="BE1364" s="218">
        <f>IF(N1364="základní",J1364,0)</f>
        <v>0</v>
      </c>
      <c r="BF1364" s="218">
        <f>IF(N1364="snížená",J1364,0)</f>
        <v>0</v>
      </c>
      <c r="BG1364" s="218">
        <f>IF(N1364="zákl. přenesená",J1364,0)</f>
        <v>0</v>
      </c>
      <c r="BH1364" s="218">
        <f>IF(N1364="sníž. přenesená",J1364,0)</f>
        <v>0</v>
      </c>
      <c r="BI1364" s="218">
        <f>IF(N1364="nulová",J1364,0)</f>
        <v>0</v>
      </c>
      <c r="BJ1364" s="19" t="s">
        <v>80</v>
      </c>
      <c r="BK1364" s="218">
        <f>ROUND(I1364*H1364,2)</f>
        <v>0</v>
      </c>
      <c r="BL1364" s="19" t="s">
        <v>285</v>
      </c>
      <c r="BM1364" s="217" t="s">
        <v>2026</v>
      </c>
    </row>
    <row r="1365" spans="1:65" s="2" customFormat="1" ht="16.5" customHeight="1">
      <c r="A1365" s="40"/>
      <c r="B1365" s="41"/>
      <c r="C1365" s="206" t="s">
        <v>2027</v>
      </c>
      <c r="D1365" s="206" t="s">
        <v>150</v>
      </c>
      <c r="E1365" s="207" t="s">
        <v>2006</v>
      </c>
      <c r="F1365" s="208" t="s">
        <v>2007</v>
      </c>
      <c r="G1365" s="209" t="s">
        <v>153</v>
      </c>
      <c r="H1365" s="210">
        <v>15</v>
      </c>
      <c r="I1365" s="211"/>
      <c r="J1365" s="212">
        <f>ROUND(I1365*H1365,2)</f>
        <v>0</v>
      </c>
      <c r="K1365" s="208" t="s">
        <v>19</v>
      </c>
      <c r="L1365" s="46"/>
      <c r="M1365" s="213" t="s">
        <v>19</v>
      </c>
      <c r="N1365" s="214" t="s">
        <v>43</v>
      </c>
      <c r="O1365" s="86"/>
      <c r="P1365" s="215">
        <f>O1365*H1365</f>
        <v>0</v>
      </c>
      <c r="Q1365" s="215">
        <v>0</v>
      </c>
      <c r="R1365" s="215">
        <f>Q1365*H1365</f>
        <v>0</v>
      </c>
      <c r="S1365" s="215">
        <v>0</v>
      </c>
      <c r="T1365" s="216">
        <f>S1365*H1365</f>
        <v>0</v>
      </c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R1365" s="217" t="s">
        <v>285</v>
      </c>
      <c r="AT1365" s="217" t="s">
        <v>150</v>
      </c>
      <c r="AU1365" s="217" t="s">
        <v>82</v>
      </c>
      <c r="AY1365" s="19" t="s">
        <v>148</v>
      </c>
      <c r="BE1365" s="218">
        <f>IF(N1365="základní",J1365,0)</f>
        <v>0</v>
      </c>
      <c r="BF1365" s="218">
        <f>IF(N1365="snížená",J1365,0)</f>
        <v>0</v>
      </c>
      <c r="BG1365" s="218">
        <f>IF(N1365="zákl. přenesená",J1365,0)</f>
        <v>0</v>
      </c>
      <c r="BH1365" s="218">
        <f>IF(N1365="sníž. přenesená",J1365,0)</f>
        <v>0</v>
      </c>
      <c r="BI1365" s="218">
        <f>IF(N1365="nulová",J1365,0)</f>
        <v>0</v>
      </c>
      <c r="BJ1365" s="19" t="s">
        <v>80</v>
      </c>
      <c r="BK1365" s="218">
        <f>ROUND(I1365*H1365,2)</f>
        <v>0</v>
      </c>
      <c r="BL1365" s="19" t="s">
        <v>285</v>
      </c>
      <c r="BM1365" s="217" t="s">
        <v>2028</v>
      </c>
    </row>
    <row r="1366" spans="1:65" s="2" customFormat="1" ht="16.5" customHeight="1">
      <c r="A1366" s="40"/>
      <c r="B1366" s="41"/>
      <c r="C1366" s="206" t="s">
        <v>2029</v>
      </c>
      <c r="D1366" s="206" t="s">
        <v>150</v>
      </c>
      <c r="E1366" s="207" t="s">
        <v>2030</v>
      </c>
      <c r="F1366" s="208" t="s">
        <v>2031</v>
      </c>
      <c r="G1366" s="209" t="s">
        <v>153</v>
      </c>
      <c r="H1366" s="210">
        <v>1</v>
      </c>
      <c r="I1366" s="211"/>
      <c r="J1366" s="212">
        <f>ROUND(I1366*H1366,2)</f>
        <v>0</v>
      </c>
      <c r="K1366" s="208" t="s">
        <v>19</v>
      </c>
      <c r="L1366" s="46"/>
      <c r="M1366" s="213" t="s">
        <v>19</v>
      </c>
      <c r="N1366" s="214" t="s">
        <v>43</v>
      </c>
      <c r="O1366" s="86"/>
      <c r="P1366" s="215">
        <f>O1366*H1366</f>
        <v>0</v>
      </c>
      <c r="Q1366" s="215">
        <v>0</v>
      </c>
      <c r="R1366" s="215">
        <f>Q1366*H1366</f>
        <v>0</v>
      </c>
      <c r="S1366" s="215">
        <v>0</v>
      </c>
      <c r="T1366" s="216">
        <f>S1366*H1366</f>
        <v>0</v>
      </c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R1366" s="217" t="s">
        <v>285</v>
      </c>
      <c r="AT1366" s="217" t="s">
        <v>150</v>
      </c>
      <c r="AU1366" s="217" t="s">
        <v>82</v>
      </c>
      <c r="AY1366" s="19" t="s">
        <v>148</v>
      </c>
      <c r="BE1366" s="218">
        <f>IF(N1366="základní",J1366,0)</f>
        <v>0</v>
      </c>
      <c r="BF1366" s="218">
        <f>IF(N1366="snížená",J1366,0)</f>
        <v>0</v>
      </c>
      <c r="BG1366" s="218">
        <f>IF(N1366="zákl. přenesená",J1366,0)</f>
        <v>0</v>
      </c>
      <c r="BH1366" s="218">
        <f>IF(N1366="sníž. přenesená",J1366,0)</f>
        <v>0</v>
      </c>
      <c r="BI1366" s="218">
        <f>IF(N1366="nulová",J1366,0)</f>
        <v>0</v>
      </c>
      <c r="BJ1366" s="19" t="s">
        <v>80</v>
      </c>
      <c r="BK1366" s="218">
        <f>ROUND(I1366*H1366,2)</f>
        <v>0</v>
      </c>
      <c r="BL1366" s="19" t="s">
        <v>285</v>
      </c>
      <c r="BM1366" s="217" t="s">
        <v>2032</v>
      </c>
    </row>
    <row r="1367" spans="1:65" s="2" customFormat="1" ht="16.5" customHeight="1">
      <c r="A1367" s="40"/>
      <c r="B1367" s="41"/>
      <c r="C1367" s="268" t="s">
        <v>2033</v>
      </c>
      <c r="D1367" s="268" t="s">
        <v>279</v>
      </c>
      <c r="E1367" s="269" t="s">
        <v>2034</v>
      </c>
      <c r="F1367" s="270" t="s">
        <v>2035</v>
      </c>
      <c r="G1367" s="271" t="s">
        <v>153</v>
      </c>
      <c r="H1367" s="272">
        <v>1</v>
      </c>
      <c r="I1367" s="273"/>
      <c r="J1367" s="274">
        <f>ROUND(I1367*H1367,2)</f>
        <v>0</v>
      </c>
      <c r="K1367" s="270" t="s">
        <v>19</v>
      </c>
      <c r="L1367" s="275"/>
      <c r="M1367" s="276" t="s">
        <v>19</v>
      </c>
      <c r="N1367" s="277" t="s">
        <v>43</v>
      </c>
      <c r="O1367" s="86"/>
      <c r="P1367" s="215">
        <f>O1367*H1367</f>
        <v>0</v>
      </c>
      <c r="Q1367" s="215">
        <v>0.0004</v>
      </c>
      <c r="R1367" s="215">
        <f>Q1367*H1367</f>
        <v>0.0004</v>
      </c>
      <c r="S1367" s="215">
        <v>0</v>
      </c>
      <c r="T1367" s="216">
        <f>S1367*H1367</f>
        <v>0</v>
      </c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R1367" s="217" t="s">
        <v>414</v>
      </c>
      <c r="AT1367" s="217" t="s">
        <v>279</v>
      </c>
      <c r="AU1367" s="217" t="s">
        <v>82</v>
      </c>
      <c r="AY1367" s="19" t="s">
        <v>148</v>
      </c>
      <c r="BE1367" s="218">
        <f>IF(N1367="základní",J1367,0)</f>
        <v>0</v>
      </c>
      <c r="BF1367" s="218">
        <f>IF(N1367="snížená",J1367,0)</f>
        <v>0</v>
      </c>
      <c r="BG1367" s="218">
        <f>IF(N1367="zákl. přenesená",J1367,0)</f>
        <v>0</v>
      </c>
      <c r="BH1367" s="218">
        <f>IF(N1367="sníž. přenesená",J1367,0)</f>
        <v>0</v>
      </c>
      <c r="BI1367" s="218">
        <f>IF(N1367="nulová",J1367,0)</f>
        <v>0</v>
      </c>
      <c r="BJ1367" s="19" t="s">
        <v>80</v>
      </c>
      <c r="BK1367" s="218">
        <f>ROUND(I1367*H1367,2)</f>
        <v>0</v>
      </c>
      <c r="BL1367" s="19" t="s">
        <v>285</v>
      </c>
      <c r="BM1367" s="217" t="s">
        <v>2036</v>
      </c>
    </row>
    <row r="1368" spans="1:65" s="2" customFormat="1" ht="16.5" customHeight="1">
      <c r="A1368" s="40"/>
      <c r="B1368" s="41"/>
      <c r="C1368" s="206" t="s">
        <v>2037</v>
      </c>
      <c r="D1368" s="206" t="s">
        <v>150</v>
      </c>
      <c r="E1368" s="207" t="s">
        <v>2038</v>
      </c>
      <c r="F1368" s="208" t="s">
        <v>2039</v>
      </c>
      <c r="G1368" s="209" t="s">
        <v>153</v>
      </c>
      <c r="H1368" s="210">
        <v>2</v>
      </c>
      <c r="I1368" s="211"/>
      <c r="J1368" s="212">
        <f>ROUND(I1368*H1368,2)</f>
        <v>0</v>
      </c>
      <c r="K1368" s="208" t="s">
        <v>19</v>
      </c>
      <c r="L1368" s="46"/>
      <c r="M1368" s="213" t="s">
        <v>19</v>
      </c>
      <c r="N1368" s="214" t="s">
        <v>43</v>
      </c>
      <c r="O1368" s="86"/>
      <c r="P1368" s="215">
        <f>O1368*H1368</f>
        <v>0</v>
      </c>
      <c r="Q1368" s="215">
        <v>0</v>
      </c>
      <c r="R1368" s="215">
        <f>Q1368*H1368</f>
        <v>0</v>
      </c>
      <c r="S1368" s="215">
        <v>0</v>
      </c>
      <c r="T1368" s="216">
        <f>S1368*H1368</f>
        <v>0</v>
      </c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R1368" s="217" t="s">
        <v>285</v>
      </c>
      <c r="AT1368" s="217" t="s">
        <v>150</v>
      </c>
      <c r="AU1368" s="217" t="s">
        <v>82</v>
      </c>
      <c r="AY1368" s="19" t="s">
        <v>148</v>
      </c>
      <c r="BE1368" s="218">
        <f>IF(N1368="základní",J1368,0)</f>
        <v>0</v>
      </c>
      <c r="BF1368" s="218">
        <f>IF(N1368="snížená",J1368,0)</f>
        <v>0</v>
      </c>
      <c r="BG1368" s="218">
        <f>IF(N1368="zákl. přenesená",J1368,0)</f>
        <v>0</v>
      </c>
      <c r="BH1368" s="218">
        <f>IF(N1368="sníž. přenesená",J1368,0)</f>
        <v>0</v>
      </c>
      <c r="BI1368" s="218">
        <f>IF(N1368="nulová",J1368,0)</f>
        <v>0</v>
      </c>
      <c r="BJ1368" s="19" t="s">
        <v>80</v>
      </c>
      <c r="BK1368" s="218">
        <f>ROUND(I1368*H1368,2)</f>
        <v>0</v>
      </c>
      <c r="BL1368" s="19" t="s">
        <v>285</v>
      </c>
      <c r="BM1368" s="217" t="s">
        <v>2040</v>
      </c>
    </row>
    <row r="1369" spans="1:65" s="2" customFormat="1" ht="16.5" customHeight="1">
      <c r="A1369" s="40"/>
      <c r="B1369" s="41"/>
      <c r="C1369" s="268" t="s">
        <v>2041</v>
      </c>
      <c r="D1369" s="268" t="s">
        <v>279</v>
      </c>
      <c r="E1369" s="269" t="s">
        <v>2042</v>
      </c>
      <c r="F1369" s="270" t="s">
        <v>2043</v>
      </c>
      <c r="G1369" s="271" t="s">
        <v>153</v>
      </c>
      <c r="H1369" s="272">
        <v>1</v>
      </c>
      <c r="I1369" s="273"/>
      <c r="J1369" s="274">
        <f>ROUND(I1369*H1369,2)</f>
        <v>0</v>
      </c>
      <c r="K1369" s="270" t="s">
        <v>19</v>
      </c>
      <c r="L1369" s="275"/>
      <c r="M1369" s="276" t="s">
        <v>19</v>
      </c>
      <c r="N1369" s="277" t="s">
        <v>43</v>
      </c>
      <c r="O1369" s="86"/>
      <c r="P1369" s="215">
        <f>O1369*H1369</f>
        <v>0</v>
      </c>
      <c r="Q1369" s="215">
        <v>0.00047</v>
      </c>
      <c r="R1369" s="215">
        <f>Q1369*H1369</f>
        <v>0.00047</v>
      </c>
      <c r="S1369" s="215">
        <v>0</v>
      </c>
      <c r="T1369" s="216">
        <f>S1369*H1369</f>
        <v>0</v>
      </c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R1369" s="217" t="s">
        <v>414</v>
      </c>
      <c r="AT1369" s="217" t="s">
        <v>279</v>
      </c>
      <c r="AU1369" s="217" t="s">
        <v>82</v>
      </c>
      <c r="AY1369" s="19" t="s">
        <v>148</v>
      </c>
      <c r="BE1369" s="218">
        <f>IF(N1369="základní",J1369,0)</f>
        <v>0</v>
      </c>
      <c r="BF1369" s="218">
        <f>IF(N1369="snížená",J1369,0)</f>
        <v>0</v>
      </c>
      <c r="BG1369" s="218">
        <f>IF(N1369="zákl. přenesená",J1369,0)</f>
        <v>0</v>
      </c>
      <c r="BH1369" s="218">
        <f>IF(N1369="sníž. přenesená",J1369,0)</f>
        <v>0</v>
      </c>
      <c r="BI1369" s="218">
        <f>IF(N1369="nulová",J1369,0)</f>
        <v>0</v>
      </c>
      <c r="BJ1369" s="19" t="s">
        <v>80</v>
      </c>
      <c r="BK1369" s="218">
        <f>ROUND(I1369*H1369,2)</f>
        <v>0</v>
      </c>
      <c r="BL1369" s="19" t="s">
        <v>285</v>
      </c>
      <c r="BM1369" s="217" t="s">
        <v>2044</v>
      </c>
    </row>
    <row r="1370" spans="1:65" s="2" customFormat="1" ht="16.5" customHeight="1">
      <c r="A1370" s="40"/>
      <c r="B1370" s="41"/>
      <c r="C1370" s="268" t="s">
        <v>2045</v>
      </c>
      <c r="D1370" s="268" t="s">
        <v>279</v>
      </c>
      <c r="E1370" s="269" t="s">
        <v>2046</v>
      </c>
      <c r="F1370" s="270" t="s">
        <v>2047</v>
      </c>
      <c r="G1370" s="271" t="s">
        <v>153</v>
      </c>
      <c r="H1370" s="272">
        <v>1</v>
      </c>
      <c r="I1370" s="273"/>
      <c r="J1370" s="274">
        <f>ROUND(I1370*H1370,2)</f>
        <v>0</v>
      </c>
      <c r="K1370" s="270" t="s">
        <v>19</v>
      </c>
      <c r="L1370" s="275"/>
      <c r="M1370" s="276" t="s">
        <v>19</v>
      </c>
      <c r="N1370" s="277" t="s">
        <v>43</v>
      </c>
      <c r="O1370" s="86"/>
      <c r="P1370" s="215">
        <f>O1370*H1370</f>
        <v>0</v>
      </c>
      <c r="Q1370" s="215">
        <v>0.00047</v>
      </c>
      <c r="R1370" s="215">
        <f>Q1370*H1370</f>
        <v>0.00047</v>
      </c>
      <c r="S1370" s="215">
        <v>0</v>
      </c>
      <c r="T1370" s="216">
        <f>S1370*H1370</f>
        <v>0</v>
      </c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R1370" s="217" t="s">
        <v>414</v>
      </c>
      <c r="AT1370" s="217" t="s">
        <v>279</v>
      </c>
      <c r="AU1370" s="217" t="s">
        <v>82</v>
      </c>
      <c r="AY1370" s="19" t="s">
        <v>148</v>
      </c>
      <c r="BE1370" s="218">
        <f>IF(N1370="základní",J1370,0)</f>
        <v>0</v>
      </c>
      <c r="BF1370" s="218">
        <f>IF(N1370="snížená",J1370,0)</f>
        <v>0</v>
      </c>
      <c r="BG1370" s="218">
        <f>IF(N1370="zákl. přenesená",J1370,0)</f>
        <v>0</v>
      </c>
      <c r="BH1370" s="218">
        <f>IF(N1370="sníž. přenesená",J1370,0)</f>
        <v>0</v>
      </c>
      <c r="BI1370" s="218">
        <f>IF(N1370="nulová",J1370,0)</f>
        <v>0</v>
      </c>
      <c r="BJ1370" s="19" t="s">
        <v>80</v>
      </c>
      <c r="BK1370" s="218">
        <f>ROUND(I1370*H1370,2)</f>
        <v>0</v>
      </c>
      <c r="BL1370" s="19" t="s">
        <v>285</v>
      </c>
      <c r="BM1370" s="217" t="s">
        <v>2048</v>
      </c>
    </row>
    <row r="1371" spans="1:65" s="2" customFormat="1" ht="16.5" customHeight="1">
      <c r="A1371" s="40"/>
      <c r="B1371" s="41"/>
      <c r="C1371" s="206" t="s">
        <v>2049</v>
      </c>
      <c r="D1371" s="206" t="s">
        <v>150</v>
      </c>
      <c r="E1371" s="207" t="s">
        <v>2050</v>
      </c>
      <c r="F1371" s="208" t="s">
        <v>2051</v>
      </c>
      <c r="G1371" s="209" t="s">
        <v>153</v>
      </c>
      <c r="H1371" s="210">
        <v>1</v>
      </c>
      <c r="I1371" s="211"/>
      <c r="J1371" s="212">
        <f>ROUND(I1371*H1371,2)</f>
        <v>0</v>
      </c>
      <c r="K1371" s="208" t="s">
        <v>19</v>
      </c>
      <c r="L1371" s="46"/>
      <c r="M1371" s="213" t="s">
        <v>19</v>
      </c>
      <c r="N1371" s="214" t="s">
        <v>43</v>
      </c>
      <c r="O1371" s="86"/>
      <c r="P1371" s="215">
        <f>O1371*H1371</f>
        <v>0</v>
      </c>
      <c r="Q1371" s="215">
        <v>0</v>
      </c>
      <c r="R1371" s="215">
        <f>Q1371*H1371</f>
        <v>0</v>
      </c>
      <c r="S1371" s="215">
        <v>0</v>
      </c>
      <c r="T1371" s="216">
        <f>S1371*H1371</f>
        <v>0</v>
      </c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R1371" s="217" t="s">
        <v>285</v>
      </c>
      <c r="AT1371" s="217" t="s">
        <v>150</v>
      </c>
      <c r="AU1371" s="217" t="s">
        <v>82</v>
      </c>
      <c r="AY1371" s="19" t="s">
        <v>148</v>
      </c>
      <c r="BE1371" s="218">
        <f>IF(N1371="základní",J1371,0)</f>
        <v>0</v>
      </c>
      <c r="BF1371" s="218">
        <f>IF(N1371="snížená",J1371,0)</f>
        <v>0</v>
      </c>
      <c r="BG1371" s="218">
        <f>IF(N1371="zákl. přenesená",J1371,0)</f>
        <v>0</v>
      </c>
      <c r="BH1371" s="218">
        <f>IF(N1371="sníž. přenesená",J1371,0)</f>
        <v>0</v>
      </c>
      <c r="BI1371" s="218">
        <f>IF(N1371="nulová",J1371,0)</f>
        <v>0</v>
      </c>
      <c r="BJ1371" s="19" t="s">
        <v>80</v>
      </c>
      <c r="BK1371" s="218">
        <f>ROUND(I1371*H1371,2)</f>
        <v>0</v>
      </c>
      <c r="BL1371" s="19" t="s">
        <v>285</v>
      </c>
      <c r="BM1371" s="217" t="s">
        <v>2052</v>
      </c>
    </row>
    <row r="1372" spans="1:65" s="2" customFormat="1" ht="16.5" customHeight="1">
      <c r="A1372" s="40"/>
      <c r="B1372" s="41"/>
      <c r="C1372" s="268" t="s">
        <v>2053</v>
      </c>
      <c r="D1372" s="268" t="s">
        <v>279</v>
      </c>
      <c r="E1372" s="269" t="s">
        <v>2054</v>
      </c>
      <c r="F1372" s="270" t="s">
        <v>2055</v>
      </c>
      <c r="G1372" s="271" t="s">
        <v>153</v>
      </c>
      <c r="H1372" s="272">
        <v>1</v>
      </c>
      <c r="I1372" s="273"/>
      <c r="J1372" s="274">
        <f>ROUND(I1372*H1372,2)</f>
        <v>0</v>
      </c>
      <c r="K1372" s="270" t="s">
        <v>19</v>
      </c>
      <c r="L1372" s="275"/>
      <c r="M1372" s="276" t="s">
        <v>19</v>
      </c>
      <c r="N1372" s="277" t="s">
        <v>43</v>
      </c>
      <c r="O1372" s="86"/>
      <c r="P1372" s="215">
        <f>O1372*H1372</f>
        <v>0</v>
      </c>
      <c r="Q1372" s="215">
        <v>0.0003</v>
      </c>
      <c r="R1372" s="215">
        <f>Q1372*H1372</f>
        <v>0.0003</v>
      </c>
      <c r="S1372" s="215">
        <v>0</v>
      </c>
      <c r="T1372" s="216">
        <f>S1372*H1372</f>
        <v>0</v>
      </c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R1372" s="217" t="s">
        <v>414</v>
      </c>
      <c r="AT1372" s="217" t="s">
        <v>279</v>
      </c>
      <c r="AU1372" s="217" t="s">
        <v>82</v>
      </c>
      <c r="AY1372" s="19" t="s">
        <v>148</v>
      </c>
      <c r="BE1372" s="218">
        <f>IF(N1372="základní",J1372,0)</f>
        <v>0</v>
      </c>
      <c r="BF1372" s="218">
        <f>IF(N1372="snížená",J1372,0)</f>
        <v>0</v>
      </c>
      <c r="BG1372" s="218">
        <f>IF(N1372="zákl. přenesená",J1372,0)</f>
        <v>0</v>
      </c>
      <c r="BH1372" s="218">
        <f>IF(N1372="sníž. přenesená",J1372,0)</f>
        <v>0</v>
      </c>
      <c r="BI1372" s="218">
        <f>IF(N1372="nulová",J1372,0)</f>
        <v>0</v>
      </c>
      <c r="BJ1372" s="19" t="s">
        <v>80</v>
      </c>
      <c r="BK1372" s="218">
        <f>ROUND(I1372*H1372,2)</f>
        <v>0</v>
      </c>
      <c r="BL1372" s="19" t="s">
        <v>285</v>
      </c>
      <c r="BM1372" s="217" t="s">
        <v>2056</v>
      </c>
    </row>
    <row r="1373" spans="1:65" s="2" customFormat="1" ht="16.5" customHeight="1">
      <c r="A1373" s="40"/>
      <c r="B1373" s="41"/>
      <c r="C1373" s="268" t="s">
        <v>2057</v>
      </c>
      <c r="D1373" s="268" t="s">
        <v>279</v>
      </c>
      <c r="E1373" s="269" t="s">
        <v>2054</v>
      </c>
      <c r="F1373" s="270" t="s">
        <v>2055</v>
      </c>
      <c r="G1373" s="271" t="s">
        <v>153</v>
      </c>
      <c r="H1373" s="272">
        <v>1</v>
      </c>
      <c r="I1373" s="273"/>
      <c r="J1373" s="274">
        <f>ROUND(I1373*H1373,2)</f>
        <v>0</v>
      </c>
      <c r="K1373" s="270" t="s">
        <v>19</v>
      </c>
      <c r="L1373" s="275"/>
      <c r="M1373" s="276" t="s">
        <v>19</v>
      </c>
      <c r="N1373" s="277" t="s">
        <v>43</v>
      </c>
      <c r="O1373" s="86"/>
      <c r="P1373" s="215">
        <f>O1373*H1373</f>
        <v>0</v>
      </c>
      <c r="Q1373" s="215">
        <v>0.0003</v>
      </c>
      <c r="R1373" s="215">
        <f>Q1373*H1373</f>
        <v>0.0003</v>
      </c>
      <c r="S1373" s="215">
        <v>0</v>
      </c>
      <c r="T1373" s="216">
        <f>S1373*H1373</f>
        <v>0</v>
      </c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R1373" s="217" t="s">
        <v>414</v>
      </c>
      <c r="AT1373" s="217" t="s">
        <v>279</v>
      </c>
      <c r="AU1373" s="217" t="s">
        <v>82</v>
      </c>
      <c r="AY1373" s="19" t="s">
        <v>148</v>
      </c>
      <c r="BE1373" s="218">
        <f>IF(N1373="základní",J1373,0)</f>
        <v>0</v>
      </c>
      <c r="BF1373" s="218">
        <f>IF(N1373="snížená",J1373,0)</f>
        <v>0</v>
      </c>
      <c r="BG1373" s="218">
        <f>IF(N1373="zákl. přenesená",J1373,0)</f>
        <v>0</v>
      </c>
      <c r="BH1373" s="218">
        <f>IF(N1373="sníž. přenesená",J1373,0)</f>
        <v>0</v>
      </c>
      <c r="BI1373" s="218">
        <f>IF(N1373="nulová",J1373,0)</f>
        <v>0</v>
      </c>
      <c r="BJ1373" s="19" t="s">
        <v>80</v>
      </c>
      <c r="BK1373" s="218">
        <f>ROUND(I1373*H1373,2)</f>
        <v>0</v>
      </c>
      <c r="BL1373" s="19" t="s">
        <v>285</v>
      </c>
      <c r="BM1373" s="217" t="s">
        <v>2058</v>
      </c>
    </row>
    <row r="1374" spans="1:65" s="2" customFormat="1" ht="16.5" customHeight="1">
      <c r="A1374" s="40"/>
      <c r="B1374" s="41"/>
      <c r="C1374" s="206" t="s">
        <v>2059</v>
      </c>
      <c r="D1374" s="206" t="s">
        <v>150</v>
      </c>
      <c r="E1374" s="207" t="s">
        <v>2050</v>
      </c>
      <c r="F1374" s="208" t="s">
        <v>2051</v>
      </c>
      <c r="G1374" s="209" t="s">
        <v>153</v>
      </c>
      <c r="H1374" s="210">
        <v>1</v>
      </c>
      <c r="I1374" s="211"/>
      <c r="J1374" s="212">
        <f>ROUND(I1374*H1374,2)</f>
        <v>0</v>
      </c>
      <c r="K1374" s="208" t="s">
        <v>19</v>
      </c>
      <c r="L1374" s="46"/>
      <c r="M1374" s="213" t="s">
        <v>19</v>
      </c>
      <c r="N1374" s="214" t="s">
        <v>43</v>
      </c>
      <c r="O1374" s="86"/>
      <c r="P1374" s="215">
        <f>O1374*H1374</f>
        <v>0</v>
      </c>
      <c r="Q1374" s="215">
        <v>0</v>
      </c>
      <c r="R1374" s="215">
        <f>Q1374*H1374</f>
        <v>0</v>
      </c>
      <c r="S1374" s="215">
        <v>0</v>
      </c>
      <c r="T1374" s="216">
        <f>S1374*H1374</f>
        <v>0</v>
      </c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R1374" s="217" t="s">
        <v>285</v>
      </c>
      <c r="AT1374" s="217" t="s">
        <v>150</v>
      </c>
      <c r="AU1374" s="217" t="s">
        <v>82</v>
      </c>
      <c r="AY1374" s="19" t="s">
        <v>148</v>
      </c>
      <c r="BE1374" s="218">
        <f>IF(N1374="základní",J1374,0)</f>
        <v>0</v>
      </c>
      <c r="BF1374" s="218">
        <f>IF(N1374="snížená",J1374,0)</f>
        <v>0</v>
      </c>
      <c r="BG1374" s="218">
        <f>IF(N1374="zákl. přenesená",J1374,0)</f>
        <v>0</v>
      </c>
      <c r="BH1374" s="218">
        <f>IF(N1374="sníž. přenesená",J1374,0)</f>
        <v>0</v>
      </c>
      <c r="BI1374" s="218">
        <f>IF(N1374="nulová",J1374,0)</f>
        <v>0</v>
      </c>
      <c r="BJ1374" s="19" t="s">
        <v>80</v>
      </c>
      <c r="BK1374" s="218">
        <f>ROUND(I1374*H1374,2)</f>
        <v>0</v>
      </c>
      <c r="BL1374" s="19" t="s">
        <v>285</v>
      </c>
      <c r="BM1374" s="217" t="s">
        <v>2060</v>
      </c>
    </row>
    <row r="1375" spans="1:65" s="2" customFormat="1" ht="16.5" customHeight="1">
      <c r="A1375" s="40"/>
      <c r="B1375" s="41"/>
      <c r="C1375" s="206" t="s">
        <v>2061</v>
      </c>
      <c r="D1375" s="206" t="s">
        <v>150</v>
      </c>
      <c r="E1375" s="207" t="s">
        <v>2062</v>
      </c>
      <c r="F1375" s="208" t="s">
        <v>2063</v>
      </c>
      <c r="G1375" s="209" t="s">
        <v>153</v>
      </c>
      <c r="H1375" s="210">
        <v>2</v>
      </c>
      <c r="I1375" s="211"/>
      <c r="J1375" s="212">
        <f>ROUND(I1375*H1375,2)</f>
        <v>0</v>
      </c>
      <c r="K1375" s="208" t="s">
        <v>19</v>
      </c>
      <c r="L1375" s="46"/>
      <c r="M1375" s="213" t="s">
        <v>19</v>
      </c>
      <c r="N1375" s="214" t="s">
        <v>43</v>
      </c>
      <c r="O1375" s="86"/>
      <c r="P1375" s="215">
        <f>O1375*H1375</f>
        <v>0</v>
      </c>
      <c r="Q1375" s="215">
        <v>0</v>
      </c>
      <c r="R1375" s="215">
        <f>Q1375*H1375</f>
        <v>0</v>
      </c>
      <c r="S1375" s="215">
        <v>0</v>
      </c>
      <c r="T1375" s="216">
        <f>S1375*H1375</f>
        <v>0</v>
      </c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R1375" s="217" t="s">
        <v>285</v>
      </c>
      <c r="AT1375" s="217" t="s">
        <v>150</v>
      </c>
      <c r="AU1375" s="217" t="s">
        <v>82</v>
      </c>
      <c r="AY1375" s="19" t="s">
        <v>148</v>
      </c>
      <c r="BE1375" s="218">
        <f>IF(N1375="základní",J1375,0)</f>
        <v>0</v>
      </c>
      <c r="BF1375" s="218">
        <f>IF(N1375="snížená",J1375,0)</f>
        <v>0</v>
      </c>
      <c r="BG1375" s="218">
        <f>IF(N1375="zákl. přenesená",J1375,0)</f>
        <v>0</v>
      </c>
      <c r="BH1375" s="218">
        <f>IF(N1375="sníž. přenesená",J1375,0)</f>
        <v>0</v>
      </c>
      <c r="BI1375" s="218">
        <f>IF(N1375="nulová",J1375,0)</f>
        <v>0</v>
      </c>
      <c r="BJ1375" s="19" t="s">
        <v>80</v>
      </c>
      <c r="BK1375" s="218">
        <f>ROUND(I1375*H1375,2)</f>
        <v>0</v>
      </c>
      <c r="BL1375" s="19" t="s">
        <v>285</v>
      </c>
      <c r="BM1375" s="217" t="s">
        <v>2064</v>
      </c>
    </row>
    <row r="1376" spans="1:65" s="2" customFormat="1" ht="16.5" customHeight="1">
      <c r="A1376" s="40"/>
      <c r="B1376" s="41"/>
      <c r="C1376" s="268" t="s">
        <v>2065</v>
      </c>
      <c r="D1376" s="268" t="s">
        <v>279</v>
      </c>
      <c r="E1376" s="269" t="s">
        <v>2066</v>
      </c>
      <c r="F1376" s="270" t="s">
        <v>2067</v>
      </c>
      <c r="G1376" s="271" t="s">
        <v>153</v>
      </c>
      <c r="H1376" s="272">
        <v>1</v>
      </c>
      <c r="I1376" s="273"/>
      <c r="J1376" s="274">
        <f>ROUND(I1376*H1376,2)</f>
        <v>0</v>
      </c>
      <c r="K1376" s="270" t="s">
        <v>19</v>
      </c>
      <c r="L1376" s="275"/>
      <c r="M1376" s="276" t="s">
        <v>19</v>
      </c>
      <c r="N1376" s="277" t="s">
        <v>43</v>
      </c>
      <c r="O1376" s="86"/>
      <c r="P1376" s="215">
        <f>O1376*H1376</f>
        <v>0</v>
      </c>
      <c r="Q1376" s="215">
        <v>0.00024</v>
      </c>
      <c r="R1376" s="215">
        <f>Q1376*H1376</f>
        <v>0.00024</v>
      </c>
      <c r="S1376" s="215">
        <v>0</v>
      </c>
      <c r="T1376" s="216">
        <f>S1376*H1376</f>
        <v>0</v>
      </c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R1376" s="217" t="s">
        <v>414</v>
      </c>
      <c r="AT1376" s="217" t="s">
        <v>279</v>
      </c>
      <c r="AU1376" s="217" t="s">
        <v>82</v>
      </c>
      <c r="AY1376" s="19" t="s">
        <v>148</v>
      </c>
      <c r="BE1376" s="218">
        <f>IF(N1376="základní",J1376,0)</f>
        <v>0</v>
      </c>
      <c r="BF1376" s="218">
        <f>IF(N1376="snížená",J1376,0)</f>
        <v>0</v>
      </c>
      <c r="BG1376" s="218">
        <f>IF(N1376="zákl. přenesená",J1376,0)</f>
        <v>0</v>
      </c>
      <c r="BH1376" s="218">
        <f>IF(N1376="sníž. přenesená",J1376,0)</f>
        <v>0</v>
      </c>
      <c r="BI1376" s="218">
        <f>IF(N1376="nulová",J1376,0)</f>
        <v>0</v>
      </c>
      <c r="BJ1376" s="19" t="s">
        <v>80</v>
      </c>
      <c r="BK1376" s="218">
        <f>ROUND(I1376*H1376,2)</f>
        <v>0</v>
      </c>
      <c r="BL1376" s="19" t="s">
        <v>285</v>
      </c>
      <c r="BM1376" s="217" t="s">
        <v>2068</v>
      </c>
    </row>
    <row r="1377" spans="1:65" s="2" customFormat="1" ht="16.5" customHeight="1">
      <c r="A1377" s="40"/>
      <c r="B1377" s="41"/>
      <c r="C1377" s="268" t="s">
        <v>2069</v>
      </c>
      <c r="D1377" s="268" t="s">
        <v>279</v>
      </c>
      <c r="E1377" s="269" t="s">
        <v>2070</v>
      </c>
      <c r="F1377" s="270" t="s">
        <v>2071</v>
      </c>
      <c r="G1377" s="271" t="s">
        <v>153</v>
      </c>
      <c r="H1377" s="272">
        <v>1</v>
      </c>
      <c r="I1377" s="273"/>
      <c r="J1377" s="274">
        <f>ROUND(I1377*H1377,2)</f>
        <v>0</v>
      </c>
      <c r="K1377" s="270" t="s">
        <v>19</v>
      </c>
      <c r="L1377" s="275"/>
      <c r="M1377" s="276" t="s">
        <v>19</v>
      </c>
      <c r="N1377" s="277" t="s">
        <v>43</v>
      </c>
      <c r="O1377" s="86"/>
      <c r="P1377" s="215">
        <f>O1377*H1377</f>
        <v>0</v>
      </c>
      <c r="Q1377" s="215">
        <v>0.00024</v>
      </c>
      <c r="R1377" s="215">
        <f>Q1377*H1377</f>
        <v>0.00024</v>
      </c>
      <c r="S1377" s="215">
        <v>0</v>
      </c>
      <c r="T1377" s="216">
        <f>S1377*H1377</f>
        <v>0</v>
      </c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R1377" s="217" t="s">
        <v>414</v>
      </c>
      <c r="AT1377" s="217" t="s">
        <v>279</v>
      </c>
      <c r="AU1377" s="217" t="s">
        <v>82</v>
      </c>
      <c r="AY1377" s="19" t="s">
        <v>148</v>
      </c>
      <c r="BE1377" s="218">
        <f>IF(N1377="základní",J1377,0)</f>
        <v>0</v>
      </c>
      <c r="BF1377" s="218">
        <f>IF(N1377="snížená",J1377,0)</f>
        <v>0</v>
      </c>
      <c r="BG1377" s="218">
        <f>IF(N1377="zákl. přenesená",J1377,0)</f>
        <v>0</v>
      </c>
      <c r="BH1377" s="218">
        <f>IF(N1377="sníž. přenesená",J1377,0)</f>
        <v>0</v>
      </c>
      <c r="BI1377" s="218">
        <f>IF(N1377="nulová",J1377,0)</f>
        <v>0</v>
      </c>
      <c r="BJ1377" s="19" t="s">
        <v>80</v>
      </c>
      <c r="BK1377" s="218">
        <f>ROUND(I1377*H1377,2)</f>
        <v>0</v>
      </c>
      <c r="BL1377" s="19" t="s">
        <v>285</v>
      </c>
      <c r="BM1377" s="217" t="s">
        <v>2072</v>
      </c>
    </row>
    <row r="1378" spans="1:65" s="2" customFormat="1" ht="16.5" customHeight="1">
      <c r="A1378" s="40"/>
      <c r="B1378" s="41"/>
      <c r="C1378" s="206" t="s">
        <v>2073</v>
      </c>
      <c r="D1378" s="206" t="s">
        <v>150</v>
      </c>
      <c r="E1378" s="207" t="s">
        <v>2074</v>
      </c>
      <c r="F1378" s="208" t="s">
        <v>2075</v>
      </c>
      <c r="G1378" s="209" t="s">
        <v>153</v>
      </c>
      <c r="H1378" s="210">
        <v>1</v>
      </c>
      <c r="I1378" s="211"/>
      <c r="J1378" s="212">
        <f>ROUND(I1378*H1378,2)</f>
        <v>0</v>
      </c>
      <c r="K1378" s="208" t="s">
        <v>19</v>
      </c>
      <c r="L1378" s="46"/>
      <c r="M1378" s="213" t="s">
        <v>19</v>
      </c>
      <c r="N1378" s="214" t="s">
        <v>43</v>
      </c>
      <c r="O1378" s="86"/>
      <c r="P1378" s="215">
        <f>O1378*H1378</f>
        <v>0</v>
      </c>
      <c r="Q1378" s="215">
        <v>0</v>
      </c>
      <c r="R1378" s="215">
        <f>Q1378*H1378</f>
        <v>0</v>
      </c>
      <c r="S1378" s="215">
        <v>0</v>
      </c>
      <c r="T1378" s="216">
        <f>S1378*H1378</f>
        <v>0</v>
      </c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R1378" s="217" t="s">
        <v>285</v>
      </c>
      <c r="AT1378" s="217" t="s">
        <v>150</v>
      </c>
      <c r="AU1378" s="217" t="s">
        <v>82</v>
      </c>
      <c r="AY1378" s="19" t="s">
        <v>148</v>
      </c>
      <c r="BE1378" s="218">
        <f>IF(N1378="základní",J1378,0)</f>
        <v>0</v>
      </c>
      <c r="BF1378" s="218">
        <f>IF(N1378="snížená",J1378,0)</f>
        <v>0</v>
      </c>
      <c r="BG1378" s="218">
        <f>IF(N1378="zákl. přenesená",J1378,0)</f>
        <v>0</v>
      </c>
      <c r="BH1378" s="218">
        <f>IF(N1378="sníž. přenesená",J1378,0)</f>
        <v>0</v>
      </c>
      <c r="BI1378" s="218">
        <f>IF(N1378="nulová",J1378,0)</f>
        <v>0</v>
      </c>
      <c r="BJ1378" s="19" t="s">
        <v>80</v>
      </c>
      <c r="BK1378" s="218">
        <f>ROUND(I1378*H1378,2)</f>
        <v>0</v>
      </c>
      <c r="BL1378" s="19" t="s">
        <v>285</v>
      </c>
      <c r="BM1378" s="217" t="s">
        <v>2076</v>
      </c>
    </row>
    <row r="1379" spans="1:65" s="2" customFormat="1" ht="16.5" customHeight="1">
      <c r="A1379" s="40"/>
      <c r="B1379" s="41"/>
      <c r="C1379" s="268" t="s">
        <v>2077</v>
      </c>
      <c r="D1379" s="268" t="s">
        <v>279</v>
      </c>
      <c r="E1379" s="269" t="s">
        <v>2078</v>
      </c>
      <c r="F1379" s="270" t="s">
        <v>2079</v>
      </c>
      <c r="G1379" s="271" t="s">
        <v>153</v>
      </c>
      <c r="H1379" s="272">
        <v>1</v>
      </c>
      <c r="I1379" s="273"/>
      <c r="J1379" s="274">
        <f>ROUND(I1379*H1379,2)</f>
        <v>0</v>
      </c>
      <c r="K1379" s="270" t="s">
        <v>19</v>
      </c>
      <c r="L1379" s="275"/>
      <c r="M1379" s="276" t="s">
        <v>19</v>
      </c>
      <c r="N1379" s="277" t="s">
        <v>43</v>
      </c>
      <c r="O1379" s="86"/>
      <c r="P1379" s="215">
        <f>O1379*H1379</f>
        <v>0</v>
      </c>
      <c r="Q1379" s="215">
        <v>0.0004</v>
      </c>
      <c r="R1379" s="215">
        <f>Q1379*H1379</f>
        <v>0.0004</v>
      </c>
      <c r="S1379" s="215">
        <v>0</v>
      </c>
      <c r="T1379" s="216">
        <f>S1379*H1379</f>
        <v>0</v>
      </c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R1379" s="217" t="s">
        <v>414</v>
      </c>
      <c r="AT1379" s="217" t="s">
        <v>279</v>
      </c>
      <c r="AU1379" s="217" t="s">
        <v>82</v>
      </c>
      <c r="AY1379" s="19" t="s">
        <v>148</v>
      </c>
      <c r="BE1379" s="218">
        <f>IF(N1379="základní",J1379,0)</f>
        <v>0</v>
      </c>
      <c r="BF1379" s="218">
        <f>IF(N1379="snížená",J1379,0)</f>
        <v>0</v>
      </c>
      <c r="BG1379" s="218">
        <f>IF(N1379="zákl. přenesená",J1379,0)</f>
        <v>0</v>
      </c>
      <c r="BH1379" s="218">
        <f>IF(N1379="sníž. přenesená",J1379,0)</f>
        <v>0</v>
      </c>
      <c r="BI1379" s="218">
        <f>IF(N1379="nulová",J1379,0)</f>
        <v>0</v>
      </c>
      <c r="BJ1379" s="19" t="s">
        <v>80</v>
      </c>
      <c r="BK1379" s="218">
        <f>ROUND(I1379*H1379,2)</f>
        <v>0</v>
      </c>
      <c r="BL1379" s="19" t="s">
        <v>285</v>
      </c>
      <c r="BM1379" s="217" t="s">
        <v>2080</v>
      </c>
    </row>
    <row r="1380" spans="1:65" s="2" customFormat="1" ht="16.5" customHeight="1">
      <c r="A1380" s="40"/>
      <c r="B1380" s="41"/>
      <c r="C1380" s="206" t="s">
        <v>2081</v>
      </c>
      <c r="D1380" s="206" t="s">
        <v>150</v>
      </c>
      <c r="E1380" s="207" t="s">
        <v>2082</v>
      </c>
      <c r="F1380" s="208" t="s">
        <v>2083</v>
      </c>
      <c r="G1380" s="209" t="s">
        <v>376</v>
      </c>
      <c r="H1380" s="210">
        <v>1</v>
      </c>
      <c r="I1380" s="211"/>
      <c r="J1380" s="212">
        <f>ROUND(I1380*H1380,2)</f>
        <v>0</v>
      </c>
      <c r="K1380" s="208" t="s">
        <v>19</v>
      </c>
      <c r="L1380" s="46"/>
      <c r="M1380" s="213" t="s">
        <v>19</v>
      </c>
      <c r="N1380" s="214" t="s">
        <v>43</v>
      </c>
      <c r="O1380" s="86"/>
      <c r="P1380" s="215">
        <f>O1380*H1380</f>
        <v>0</v>
      </c>
      <c r="Q1380" s="215">
        <v>0</v>
      </c>
      <c r="R1380" s="215">
        <f>Q1380*H1380</f>
        <v>0</v>
      </c>
      <c r="S1380" s="215">
        <v>0</v>
      </c>
      <c r="T1380" s="216">
        <f>S1380*H1380</f>
        <v>0</v>
      </c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R1380" s="217" t="s">
        <v>285</v>
      </c>
      <c r="AT1380" s="217" t="s">
        <v>150</v>
      </c>
      <c r="AU1380" s="217" t="s">
        <v>82</v>
      </c>
      <c r="AY1380" s="19" t="s">
        <v>148</v>
      </c>
      <c r="BE1380" s="218">
        <f>IF(N1380="základní",J1380,0)</f>
        <v>0</v>
      </c>
      <c r="BF1380" s="218">
        <f>IF(N1380="snížená",J1380,0)</f>
        <v>0</v>
      </c>
      <c r="BG1380" s="218">
        <f>IF(N1380="zákl. přenesená",J1380,0)</f>
        <v>0</v>
      </c>
      <c r="BH1380" s="218">
        <f>IF(N1380="sníž. přenesená",J1380,0)</f>
        <v>0</v>
      </c>
      <c r="BI1380" s="218">
        <f>IF(N1380="nulová",J1380,0)</f>
        <v>0</v>
      </c>
      <c r="BJ1380" s="19" t="s">
        <v>80</v>
      </c>
      <c r="BK1380" s="218">
        <f>ROUND(I1380*H1380,2)</f>
        <v>0</v>
      </c>
      <c r="BL1380" s="19" t="s">
        <v>285</v>
      </c>
      <c r="BM1380" s="217" t="s">
        <v>2084</v>
      </c>
    </row>
    <row r="1381" spans="1:65" s="2" customFormat="1" ht="16.5" customHeight="1">
      <c r="A1381" s="40"/>
      <c r="B1381" s="41"/>
      <c r="C1381" s="206" t="s">
        <v>2085</v>
      </c>
      <c r="D1381" s="206" t="s">
        <v>150</v>
      </c>
      <c r="E1381" s="207" t="s">
        <v>2086</v>
      </c>
      <c r="F1381" s="208" t="s">
        <v>2087</v>
      </c>
      <c r="G1381" s="209" t="s">
        <v>153</v>
      </c>
      <c r="H1381" s="210">
        <v>29</v>
      </c>
      <c r="I1381" s="211"/>
      <c r="J1381" s="212">
        <f>ROUND(I1381*H1381,2)</f>
        <v>0</v>
      </c>
      <c r="K1381" s="208" t="s">
        <v>19</v>
      </c>
      <c r="L1381" s="46"/>
      <c r="M1381" s="213" t="s">
        <v>19</v>
      </c>
      <c r="N1381" s="214" t="s">
        <v>43</v>
      </c>
      <c r="O1381" s="86"/>
      <c r="P1381" s="215">
        <f>O1381*H1381</f>
        <v>0</v>
      </c>
      <c r="Q1381" s="215">
        <v>0</v>
      </c>
      <c r="R1381" s="215">
        <f>Q1381*H1381</f>
        <v>0</v>
      </c>
      <c r="S1381" s="215">
        <v>0</v>
      </c>
      <c r="T1381" s="216">
        <f>S1381*H1381</f>
        <v>0</v>
      </c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R1381" s="217" t="s">
        <v>285</v>
      </c>
      <c r="AT1381" s="217" t="s">
        <v>150</v>
      </c>
      <c r="AU1381" s="217" t="s">
        <v>82</v>
      </c>
      <c r="AY1381" s="19" t="s">
        <v>148</v>
      </c>
      <c r="BE1381" s="218">
        <f>IF(N1381="základní",J1381,0)</f>
        <v>0</v>
      </c>
      <c r="BF1381" s="218">
        <f>IF(N1381="snížená",J1381,0)</f>
        <v>0</v>
      </c>
      <c r="BG1381" s="218">
        <f>IF(N1381="zákl. přenesená",J1381,0)</f>
        <v>0</v>
      </c>
      <c r="BH1381" s="218">
        <f>IF(N1381="sníž. přenesená",J1381,0)</f>
        <v>0</v>
      </c>
      <c r="BI1381" s="218">
        <f>IF(N1381="nulová",J1381,0)</f>
        <v>0</v>
      </c>
      <c r="BJ1381" s="19" t="s">
        <v>80</v>
      </c>
      <c r="BK1381" s="218">
        <f>ROUND(I1381*H1381,2)</f>
        <v>0</v>
      </c>
      <c r="BL1381" s="19" t="s">
        <v>285</v>
      </c>
      <c r="BM1381" s="217" t="s">
        <v>2088</v>
      </c>
    </row>
    <row r="1382" spans="1:65" s="2" customFormat="1" ht="16.5" customHeight="1">
      <c r="A1382" s="40"/>
      <c r="B1382" s="41"/>
      <c r="C1382" s="268" t="s">
        <v>2089</v>
      </c>
      <c r="D1382" s="268" t="s">
        <v>279</v>
      </c>
      <c r="E1382" s="269" t="s">
        <v>2090</v>
      </c>
      <c r="F1382" s="270" t="s">
        <v>2091</v>
      </c>
      <c r="G1382" s="271" t="s">
        <v>153</v>
      </c>
      <c r="H1382" s="272">
        <v>29</v>
      </c>
      <c r="I1382" s="273"/>
      <c r="J1382" s="274">
        <f>ROUND(I1382*H1382,2)</f>
        <v>0</v>
      </c>
      <c r="K1382" s="270" t="s">
        <v>19</v>
      </c>
      <c r="L1382" s="275"/>
      <c r="M1382" s="276" t="s">
        <v>19</v>
      </c>
      <c r="N1382" s="277" t="s">
        <v>43</v>
      </c>
      <c r="O1382" s="86"/>
      <c r="P1382" s="215">
        <f>O1382*H1382</f>
        <v>0</v>
      </c>
      <c r="Q1382" s="215">
        <v>0.0008</v>
      </c>
      <c r="R1382" s="215">
        <f>Q1382*H1382</f>
        <v>0.023200000000000002</v>
      </c>
      <c r="S1382" s="215">
        <v>0</v>
      </c>
      <c r="T1382" s="216">
        <f>S1382*H1382</f>
        <v>0</v>
      </c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R1382" s="217" t="s">
        <v>414</v>
      </c>
      <c r="AT1382" s="217" t="s">
        <v>279</v>
      </c>
      <c r="AU1382" s="217" t="s">
        <v>82</v>
      </c>
      <c r="AY1382" s="19" t="s">
        <v>148</v>
      </c>
      <c r="BE1382" s="218">
        <f>IF(N1382="základní",J1382,0)</f>
        <v>0</v>
      </c>
      <c r="BF1382" s="218">
        <f>IF(N1382="snížená",J1382,0)</f>
        <v>0</v>
      </c>
      <c r="BG1382" s="218">
        <f>IF(N1382="zákl. přenesená",J1382,0)</f>
        <v>0</v>
      </c>
      <c r="BH1382" s="218">
        <f>IF(N1382="sníž. přenesená",J1382,0)</f>
        <v>0</v>
      </c>
      <c r="BI1382" s="218">
        <f>IF(N1382="nulová",J1382,0)</f>
        <v>0</v>
      </c>
      <c r="BJ1382" s="19" t="s">
        <v>80</v>
      </c>
      <c r="BK1382" s="218">
        <f>ROUND(I1382*H1382,2)</f>
        <v>0</v>
      </c>
      <c r="BL1382" s="19" t="s">
        <v>285</v>
      </c>
      <c r="BM1382" s="217" t="s">
        <v>2092</v>
      </c>
    </row>
    <row r="1383" spans="1:47" s="2" customFormat="1" ht="12">
      <c r="A1383" s="40"/>
      <c r="B1383" s="41"/>
      <c r="C1383" s="42"/>
      <c r="D1383" s="226" t="s">
        <v>1740</v>
      </c>
      <c r="E1383" s="42"/>
      <c r="F1383" s="278" t="s">
        <v>2093</v>
      </c>
      <c r="G1383" s="42"/>
      <c r="H1383" s="42"/>
      <c r="I1383" s="221"/>
      <c r="J1383" s="42"/>
      <c r="K1383" s="42"/>
      <c r="L1383" s="46"/>
      <c r="M1383" s="222"/>
      <c r="N1383" s="223"/>
      <c r="O1383" s="86"/>
      <c r="P1383" s="86"/>
      <c r="Q1383" s="86"/>
      <c r="R1383" s="86"/>
      <c r="S1383" s="86"/>
      <c r="T1383" s="87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T1383" s="19" t="s">
        <v>1740</v>
      </c>
      <c r="AU1383" s="19" t="s">
        <v>82</v>
      </c>
    </row>
    <row r="1384" spans="1:65" s="2" customFormat="1" ht="21.75" customHeight="1">
      <c r="A1384" s="40"/>
      <c r="B1384" s="41"/>
      <c r="C1384" s="206" t="s">
        <v>2094</v>
      </c>
      <c r="D1384" s="206" t="s">
        <v>150</v>
      </c>
      <c r="E1384" s="207" t="s">
        <v>2095</v>
      </c>
      <c r="F1384" s="208" t="s">
        <v>2096</v>
      </c>
      <c r="G1384" s="209" t="s">
        <v>153</v>
      </c>
      <c r="H1384" s="210">
        <v>11</v>
      </c>
      <c r="I1384" s="211"/>
      <c r="J1384" s="212">
        <f>ROUND(I1384*H1384,2)</f>
        <v>0</v>
      </c>
      <c r="K1384" s="208" t="s">
        <v>19</v>
      </c>
      <c r="L1384" s="46"/>
      <c r="M1384" s="213" t="s">
        <v>19</v>
      </c>
      <c r="N1384" s="214" t="s">
        <v>43</v>
      </c>
      <c r="O1384" s="86"/>
      <c r="P1384" s="215">
        <f>O1384*H1384</f>
        <v>0</v>
      </c>
      <c r="Q1384" s="215">
        <v>0</v>
      </c>
      <c r="R1384" s="215">
        <f>Q1384*H1384</f>
        <v>0</v>
      </c>
      <c r="S1384" s="215">
        <v>0</v>
      </c>
      <c r="T1384" s="216">
        <f>S1384*H1384</f>
        <v>0</v>
      </c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R1384" s="217" t="s">
        <v>285</v>
      </c>
      <c r="AT1384" s="217" t="s">
        <v>150</v>
      </c>
      <c r="AU1384" s="217" t="s">
        <v>82</v>
      </c>
      <c r="AY1384" s="19" t="s">
        <v>148</v>
      </c>
      <c r="BE1384" s="218">
        <f>IF(N1384="základní",J1384,0)</f>
        <v>0</v>
      </c>
      <c r="BF1384" s="218">
        <f>IF(N1384="snížená",J1384,0)</f>
        <v>0</v>
      </c>
      <c r="BG1384" s="218">
        <f>IF(N1384="zákl. přenesená",J1384,0)</f>
        <v>0</v>
      </c>
      <c r="BH1384" s="218">
        <f>IF(N1384="sníž. přenesená",J1384,0)</f>
        <v>0</v>
      </c>
      <c r="BI1384" s="218">
        <f>IF(N1384="nulová",J1384,0)</f>
        <v>0</v>
      </c>
      <c r="BJ1384" s="19" t="s">
        <v>80</v>
      </c>
      <c r="BK1384" s="218">
        <f>ROUND(I1384*H1384,2)</f>
        <v>0</v>
      </c>
      <c r="BL1384" s="19" t="s">
        <v>285</v>
      </c>
      <c r="BM1384" s="217" t="s">
        <v>2097</v>
      </c>
    </row>
    <row r="1385" spans="1:65" s="2" customFormat="1" ht="16.5" customHeight="1">
      <c r="A1385" s="40"/>
      <c r="B1385" s="41"/>
      <c r="C1385" s="268" t="s">
        <v>2098</v>
      </c>
      <c r="D1385" s="268" t="s">
        <v>279</v>
      </c>
      <c r="E1385" s="269" t="s">
        <v>2099</v>
      </c>
      <c r="F1385" s="270" t="s">
        <v>2100</v>
      </c>
      <c r="G1385" s="271" t="s">
        <v>153</v>
      </c>
      <c r="H1385" s="272">
        <v>11</v>
      </c>
      <c r="I1385" s="273"/>
      <c r="J1385" s="274">
        <f>ROUND(I1385*H1385,2)</f>
        <v>0</v>
      </c>
      <c r="K1385" s="270" t="s">
        <v>19</v>
      </c>
      <c r="L1385" s="275"/>
      <c r="M1385" s="276" t="s">
        <v>19</v>
      </c>
      <c r="N1385" s="277" t="s">
        <v>43</v>
      </c>
      <c r="O1385" s="86"/>
      <c r="P1385" s="215">
        <f>O1385*H1385</f>
        <v>0</v>
      </c>
      <c r="Q1385" s="215">
        <v>0.0005</v>
      </c>
      <c r="R1385" s="215">
        <f>Q1385*H1385</f>
        <v>0.0055</v>
      </c>
      <c r="S1385" s="215">
        <v>0</v>
      </c>
      <c r="T1385" s="216">
        <f>S1385*H1385</f>
        <v>0</v>
      </c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R1385" s="217" t="s">
        <v>414</v>
      </c>
      <c r="AT1385" s="217" t="s">
        <v>279</v>
      </c>
      <c r="AU1385" s="217" t="s">
        <v>82</v>
      </c>
      <c r="AY1385" s="19" t="s">
        <v>148</v>
      </c>
      <c r="BE1385" s="218">
        <f>IF(N1385="základní",J1385,0)</f>
        <v>0</v>
      </c>
      <c r="BF1385" s="218">
        <f>IF(N1385="snížená",J1385,0)</f>
        <v>0</v>
      </c>
      <c r="BG1385" s="218">
        <f>IF(N1385="zákl. přenesená",J1385,0)</f>
        <v>0</v>
      </c>
      <c r="BH1385" s="218">
        <f>IF(N1385="sníž. přenesená",J1385,0)</f>
        <v>0</v>
      </c>
      <c r="BI1385" s="218">
        <f>IF(N1385="nulová",J1385,0)</f>
        <v>0</v>
      </c>
      <c r="BJ1385" s="19" t="s">
        <v>80</v>
      </c>
      <c r="BK1385" s="218">
        <f>ROUND(I1385*H1385,2)</f>
        <v>0</v>
      </c>
      <c r="BL1385" s="19" t="s">
        <v>285</v>
      </c>
      <c r="BM1385" s="217" t="s">
        <v>2101</v>
      </c>
    </row>
    <row r="1386" spans="1:47" s="2" customFormat="1" ht="12">
      <c r="A1386" s="40"/>
      <c r="B1386" s="41"/>
      <c r="C1386" s="42"/>
      <c r="D1386" s="226" t="s">
        <v>1740</v>
      </c>
      <c r="E1386" s="42"/>
      <c r="F1386" s="278" t="s">
        <v>2102</v>
      </c>
      <c r="G1386" s="42"/>
      <c r="H1386" s="42"/>
      <c r="I1386" s="221"/>
      <c r="J1386" s="42"/>
      <c r="K1386" s="42"/>
      <c r="L1386" s="46"/>
      <c r="M1386" s="222"/>
      <c r="N1386" s="223"/>
      <c r="O1386" s="86"/>
      <c r="P1386" s="86"/>
      <c r="Q1386" s="86"/>
      <c r="R1386" s="86"/>
      <c r="S1386" s="86"/>
      <c r="T1386" s="87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T1386" s="19" t="s">
        <v>1740</v>
      </c>
      <c r="AU1386" s="19" t="s">
        <v>82</v>
      </c>
    </row>
    <row r="1387" spans="1:65" s="2" customFormat="1" ht="16.5" customHeight="1">
      <c r="A1387" s="40"/>
      <c r="B1387" s="41"/>
      <c r="C1387" s="206" t="s">
        <v>2103</v>
      </c>
      <c r="D1387" s="206" t="s">
        <v>150</v>
      </c>
      <c r="E1387" s="207" t="s">
        <v>2104</v>
      </c>
      <c r="F1387" s="208" t="s">
        <v>2105</v>
      </c>
      <c r="G1387" s="209" t="s">
        <v>376</v>
      </c>
      <c r="H1387" s="210">
        <v>1</v>
      </c>
      <c r="I1387" s="211"/>
      <c r="J1387" s="212">
        <f>ROUND(I1387*H1387,2)</f>
        <v>0</v>
      </c>
      <c r="K1387" s="208" t="s">
        <v>19</v>
      </c>
      <c r="L1387" s="46"/>
      <c r="M1387" s="213" t="s">
        <v>19</v>
      </c>
      <c r="N1387" s="214" t="s">
        <v>43</v>
      </c>
      <c r="O1387" s="86"/>
      <c r="P1387" s="215">
        <f>O1387*H1387</f>
        <v>0</v>
      </c>
      <c r="Q1387" s="215">
        <v>0</v>
      </c>
      <c r="R1387" s="215">
        <f>Q1387*H1387</f>
        <v>0</v>
      </c>
      <c r="S1387" s="215">
        <v>0</v>
      </c>
      <c r="T1387" s="216">
        <f>S1387*H1387</f>
        <v>0</v>
      </c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R1387" s="217" t="s">
        <v>285</v>
      </c>
      <c r="AT1387" s="217" t="s">
        <v>150</v>
      </c>
      <c r="AU1387" s="217" t="s">
        <v>82</v>
      </c>
      <c r="AY1387" s="19" t="s">
        <v>148</v>
      </c>
      <c r="BE1387" s="218">
        <f>IF(N1387="základní",J1387,0)</f>
        <v>0</v>
      </c>
      <c r="BF1387" s="218">
        <f>IF(N1387="snížená",J1387,0)</f>
        <v>0</v>
      </c>
      <c r="BG1387" s="218">
        <f>IF(N1387="zákl. přenesená",J1387,0)</f>
        <v>0</v>
      </c>
      <c r="BH1387" s="218">
        <f>IF(N1387="sníž. přenesená",J1387,0)</f>
        <v>0</v>
      </c>
      <c r="BI1387" s="218">
        <f>IF(N1387="nulová",J1387,0)</f>
        <v>0</v>
      </c>
      <c r="BJ1387" s="19" t="s">
        <v>80</v>
      </c>
      <c r="BK1387" s="218">
        <f>ROUND(I1387*H1387,2)</f>
        <v>0</v>
      </c>
      <c r="BL1387" s="19" t="s">
        <v>285</v>
      </c>
      <c r="BM1387" s="217" t="s">
        <v>2106</v>
      </c>
    </row>
    <row r="1388" spans="1:65" s="2" customFormat="1" ht="24.15" customHeight="1">
      <c r="A1388" s="40"/>
      <c r="B1388" s="41"/>
      <c r="C1388" s="206" t="s">
        <v>2107</v>
      </c>
      <c r="D1388" s="206" t="s">
        <v>150</v>
      </c>
      <c r="E1388" s="207" t="s">
        <v>2108</v>
      </c>
      <c r="F1388" s="208" t="s">
        <v>2109</v>
      </c>
      <c r="G1388" s="209" t="s">
        <v>346</v>
      </c>
      <c r="H1388" s="210">
        <v>0.674</v>
      </c>
      <c r="I1388" s="211"/>
      <c r="J1388" s="212">
        <f>ROUND(I1388*H1388,2)</f>
        <v>0</v>
      </c>
      <c r="K1388" s="208" t="s">
        <v>154</v>
      </c>
      <c r="L1388" s="46"/>
      <c r="M1388" s="213" t="s">
        <v>19</v>
      </c>
      <c r="N1388" s="214" t="s">
        <v>43</v>
      </c>
      <c r="O1388" s="86"/>
      <c r="P1388" s="215">
        <f>O1388*H1388</f>
        <v>0</v>
      </c>
      <c r="Q1388" s="215">
        <v>0</v>
      </c>
      <c r="R1388" s="215">
        <f>Q1388*H1388</f>
        <v>0</v>
      </c>
      <c r="S1388" s="215">
        <v>0</v>
      </c>
      <c r="T1388" s="216">
        <f>S1388*H1388</f>
        <v>0</v>
      </c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R1388" s="217" t="s">
        <v>285</v>
      </c>
      <c r="AT1388" s="217" t="s">
        <v>150</v>
      </c>
      <c r="AU1388" s="217" t="s">
        <v>82</v>
      </c>
      <c r="AY1388" s="19" t="s">
        <v>148</v>
      </c>
      <c r="BE1388" s="218">
        <f>IF(N1388="základní",J1388,0)</f>
        <v>0</v>
      </c>
      <c r="BF1388" s="218">
        <f>IF(N1388="snížená",J1388,0)</f>
        <v>0</v>
      </c>
      <c r="BG1388" s="218">
        <f>IF(N1388="zákl. přenesená",J1388,0)</f>
        <v>0</v>
      </c>
      <c r="BH1388" s="218">
        <f>IF(N1388="sníž. přenesená",J1388,0)</f>
        <v>0</v>
      </c>
      <c r="BI1388" s="218">
        <f>IF(N1388="nulová",J1388,0)</f>
        <v>0</v>
      </c>
      <c r="BJ1388" s="19" t="s">
        <v>80</v>
      </c>
      <c r="BK1388" s="218">
        <f>ROUND(I1388*H1388,2)</f>
        <v>0</v>
      </c>
      <c r="BL1388" s="19" t="s">
        <v>285</v>
      </c>
      <c r="BM1388" s="217" t="s">
        <v>2110</v>
      </c>
    </row>
    <row r="1389" spans="1:47" s="2" customFormat="1" ht="12">
      <c r="A1389" s="40"/>
      <c r="B1389" s="41"/>
      <c r="C1389" s="42"/>
      <c r="D1389" s="219" t="s">
        <v>157</v>
      </c>
      <c r="E1389" s="42"/>
      <c r="F1389" s="220" t="s">
        <v>2111</v>
      </c>
      <c r="G1389" s="42"/>
      <c r="H1389" s="42"/>
      <c r="I1389" s="221"/>
      <c r="J1389" s="42"/>
      <c r="K1389" s="42"/>
      <c r="L1389" s="46"/>
      <c r="M1389" s="222"/>
      <c r="N1389" s="223"/>
      <c r="O1389" s="86"/>
      <c r="P1389" s="86"/>
      <c r="Q1389" s="86"/>
      <c r="R1389" s="86"/>
      <c r="S1389" s="86"/>
      <c r="T1389" s="87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T1389" s="19" t="s">
        <v>157</v>
      </c>
      <c r="AU1389" s="19" t="s">
        <v>82</v>
      </c>
    </row>
    <row r="1390" spans="1:65" s="2" customFormat="1" ht="24.15" customHeight="1">
      <c r="A1390" s="40"/>
      <c r="B1390" s="41"/>
      <c r="C1390" s="206" t="s">
        <v>2112</v>
      </c>
      <c r="D1390" s="206" t="s">
        <v>150</v>
      </c>
      <c r="E1390" s="207" t="s">
        <v>2113</v>
      </c>
      <c r="F1390" s="208" t="s">
        <v>2114</v>
      </c>
      <c r="G1390" s="209" t="s">
        <v>346</v>
      </c>
      <c r="H1390" s="210">
        <v>0.674</v>
      </c>
      <c r="I1390" s="211"/>
      <c r="J1390" s="212">
        <f>ROUND(I1390*H1390,2)</f>
        <v>0</v>
      </c>
      <c r="K1390" s="208" t="s">
        <v>154</v>
      </c>
      <c r="L1390" s="46"/>
      <c r="M1390" s="213" t="s">
        <v>19</v>
      </c>
      <c r="N1390" s="214" t="s">
        <v>43</v>
      </c>
      <c r="O1390" s="86"/>
      <c r="P1390" s="215">
        <f>O1390*H1390</f>
        <v>0</v>
      </c>
      <c r="Q1390" s="215">
        <v>0</v>
      </c>
      <c r="R1390" s="215">
        <f>Q1390*H1390</f>
        <v>0</v>
      </c>
      <c r="S1390" s="215">
        <v>0</v>
      </c>
      <c r="T1390" s="216">
        <f>S1390*H1390</f>
        <v>0</v>
      </c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R1390" s="217" t="s">
        <v>285</v>
      </c>
      <c r="AT1390" s="217" t="s">
        <v>150</v>
      </c>
      <c r="AU1390" s="217" t="s">
        <v>82</v>
      </c>
      <c r="AY1390" s="19" t="s">
        <v>148</v>
      </c>
      <c r="BE1390" s="218">
        <f>IF(N1390="základní",J1390,0)</f>
        <v>0</v>
      </c>
      <c r="BF1390" s="218">
        <f>IF(N1390="snížená",J1390,0)</f>
        <v>0</v>
      </c>
      <c r="BG1390" s="218">
        <f>IF(N1390="zákl. přenesená",J1390,0)</f>
        <v>0</v>
      </c>
      <c r="BH1390" s="218">
        <f>IF(N1390="sníž. přenesená",J1390,0)</f>
        <v>0</v>
      </c>
      <c r="BI1390" s="218">
        <f>IF(N1390="nulová",J1390,0)</f>
        <v>0</v>
      </c>
      <c r="BJ1390" s="19" t="s">
        <v>80</v>
      </c>
      <c r="BK1390" s="218">
        <f>ROUND(I1390*H1390,2)</f>
        <v>0</v>
      </c>
      <c r="BL1390" s="19" t="s">
        <v>285</v>
      </c>
      <c r="BM1390" s="217" t="s">
        <v>2115</v>
      </c>
    </row>
    <row r="1391" spans="1:47" s="2" customFormat="1" ht="12">
      <c r="A1391" s="40"/>
      <c r="B1391" s="41"/>
      <c r="C1391" s="42"/>
      <c r="D1391" s="219" t="s">
        <v>157</v>
      </c>
      <c r="E1391" s="42"/>
      <c r="F1391" s="220" t="s">
        <v>2116</v>
      </c>
      <c r="G1391" s="42"/>
      <c r="H1391" s="42"/>
      <c r="I1391" s="221"/>
      <c r="J1391" s="42"/>
      <c r="K1391" s="42"/>
      <c r="L1391" s="46"/>
      <c r="M1391" s="222"/>
      <c r="N1391" s="223"/>
      <c r="O1391" s="86"/>
      <c r="P1391" s="86"/>
      <c r="Q1391" s="86"/>
      <c r="R1391" s="86"/>
      <c r="S1391" s="86"/>
      <c r="T1391" s="87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T1391" s="19" t="s">
        <v>157</v>
      </c>
      <c r="AU1391" s="19" t="s">
        <v>82</v>
      </c>
    </row>
    <row r="1392" spans="1:65" s="2" customFormat="1" ht="16.5" customHeight="1">
      <c r="A1392" s="40"/>
      <c r="B1392" s="41"/>
      <c r="C1392" s="206" t="s">
        <v>2117</v>
      </c>
      <c r="D1392" s="206" t="s">
        <v>150</v>
      </c>
      <c r="E1392" s="207" t="s">
        <v>2118</v>
      </c>
      <c r="F1392" s="208" t="s">
        <v>2119</v>
      </c>
      <c r="G1392" s="209" t="s">
        <v>376</v>
      </c>
      <c r="H1392" s="210">
        <v>1</v>
      </c>
      <c r="I1392" s="211"/>
      <c r="J1392" s="212">
        <f>ROUND(I1392*H1392,2)</f>
        <v>0</v>
      </c>
      <c r="K1392" s="208" t="s">
        <v>19</v>
      </c>
      <c r="L1392" s="46"/>
      <c r="M1392" s="213" t="s">
        <v>19</v>
      </c>
      <c r="N1392" s="214" t="s">
        <v>43</v>
      </c>
      <c r="O1392" s="86"/>
      <c r="P1392" s="215">
        <f>O1392*H1392</f>
        <v>0</v>
      </c>
      <c r="Q1392" s="215">
        <v>0</v>
      </c>
      <c r="R1392" s="215">
        <f>Q1392*H1392</f>
        <v>0</v>
      </c>
      <c r="S1392" s="215">
        <v>0</v>
      </c>
      <c r="T1392" s="216">
        <f>S1392*H1392</f>
        <v>0</v>
      </c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R1392" s="217" t="s">
        <v>285</v>
      </c>
      <c r="AT1392" s="217" t="s">
        <v>150</v>
      </c>
      <c r="AU1392" s="217" t="s">
        <v>82</v>
      </c>
      <c r="AY1392" s="19" t="s">
        <v>148</v>
      </c>
      <c r="BE1392" s="218">
        <f>IF(N1392="základní",J1392,0)</f>
        <v>0</v>
      </c>
      <c r="BF1392" s="218">
        <f>IF(N1392="snížená",J1392,0)</f>
        <v>0</v>
      </c>
      <c r="BG1392" s="218">
        <f>IF(N1392="zákl. přenesená",J1392,0)</f>
        <v>0</v>
      </c>
      <c r="BH1392" s="218">
        <f>IF(N1392="sníž. přenesená",J1392,0)</f>
        <v>0</v>
      </c>
      <c r="BI1392" s="218">
        <f>IF(N1392="nulová",J1392,0)</f>
        <v>0</v>
      </c>
      <c r="BJ1392" s="19" t="s">
        <v>80</v>
      </c>
      <c r="BK1392" s="218">
        <f>ROUND(I1392*H1392,2)</f>
        <v>0</v>
      </c>
      <c r="BL1392" s="19" t="s">
        <v>285</v>
      </c>
      <c r="BM1392" s="217" t="s">
        <v>2120</v>
      </c>
    </row>
    <row r="1393" spans="1:65" s="2" customFormat="1" ht="16.5" customHeight="1">
      <c r="A1393" s="40"/>
      <c r="B1393" s="41"/>
      <c r="C1393" s="206" t="s">
        <v>2121</v>
      </c>
      <c r="D1393" s="206" t="s">
        <v>150</v>
      </c>
      <c r="E1393" s="207" t="s">
        <v>2122</v>
      </c>
      <c r="F1393" s="208" t="s">
        <v>2123</v>
      </c>
      <c r="G1393" s="209" t="s">
        <v>376</v>
      </c>
      <c r="H1393" s="210">
        <v>1</v>
      </c>
      <c r="I1393" s="211"/>
      <c r="J1393" s="212">
        <f>ROUND(I1393*H1393,2)</f>
        <v>0</v>
      </c>
      <c r="K1393" s="208" t="s">
        <v>19</v>
      </c>
      <c r="L1393" s="46"/>
      <c r="M1393" s="213" t="s">
        <v>19</v>
      </c>
      <c r="N1393" s="214" t="s">
        <v>43</v>
      </c>
      <c r="O1393" s="86"/>
      <c r="P1393" s="215">
        <f>O1393*H1393</f>
        <v>0</v>
      </c>
      <c r="Q1393" s="215">
        <v>0</v>
      </c>
      <c r="R1393" s="215">
        <f>Q1393*H1393</f>
        <v>0</v>
      </c>
      <c r="S1393" s="215">
        <v>0</v>
      </c>
      <c r="T1393" s="216">
        <f>S1393*H1393</f>
        <v>0</v>
      </c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R1393" s="217" t="s">
        <v>285</v>
      </c>
      <c r="AT1393" s="217" t="s">
        <v>150</v>
      </c>
      <c r="AU1393" s="217" t="s">
        <v>82</v>
      </c>
      <c r="AY1393" s="19" t="s">
        <v>148</v>
      </c>
      <c r="BE1393" s="218">
        <f>IF(N1393="základní",J1393,0)</f>
        <v>0</v>
      </c>
      <c r="BF1393" s="218">
        <f>IF(N1393="snížená",J1393,0)</f>
        <v>0</v>
      </c>
      <c r="BG1393" s="218">
        <f>IF(N1393="zákl. přenesená",J1393,0)</f>
        <v>0</v>
      </c>
      <c r="BH1393" s="218">
        <f>IF(N1393="sníž. přenesená",J1393,0)</f>
        <v>0</v>
      </c>
      <c r="BI1393" s="218">
        <f>IF(N1393="nulová",J1393,0)</f>
        <v>0</v>
      </c>
      <c r="BJ1393" s="19" t="s">
        <v>80</v>
      </c>
      <c r="BK1393" s="218">
        <f>ROUND(I1393*H1393,2)</f>
        <v>0</v>
      </c>
      <c r="BL1393" s="19" t="s">
        <v>285</v>
      </c>
      <c r="BM1393" s="217" t="s">
        <v>2124</v>
      </c>
    </row>
    <row r="1394" spans="1:65" s="2" customFormat="1" ht="16.5" customHeight="1">
      <c r="A1394" s="40"/>
      <c r="B1394" s="41"/>
      <c r="C1394" s="206" t="s">
        <v>2125</v>
      </c>
      <c r="D1394" s="206" t="s">
        <v>150</v>
      </c>
      <c r="E1394" s="207" t="s">
        <v>2126</v>
      </c>
      <c r="F1394" s="208" t="s">
        <v>2127</v>
      </c>
      <c r="G1394" s="209" t="s">
        <v>376</v>
      </c>
      <c r="H1394" s="210">
        <v>1</v>
      </c>
      <c r="I1394" s="211"/>
      <c r="J1394" s="212">
        <f>ROUND(I1394*H1394,2)</f>
        <v>0</v>
      </c>
      <c r="K1394" s="208" t="s">
        <v>19</v>
      </c>
      <c r="L1394" s="46"/>
      <c r="M1394" s="213" t="s">
        <v>19</v>
      </c>
      <c r="N1394" s="214" t="s">
        <v>43</v>
      </c>
      <c r="O1394" s="86"/>
      <c r="P1394" s="215">
        <f>O1394*H1394</f>
        <v>0</v>
      </c>
      <c r="Q1394" s="215">
        <v>0</v>
      </c>
      <c r="R1394" s="215">
        <f>Q1394*H1394</f>
        <v>0</v>
      </c>
      <c r="S1394" s="215">
        <v>0</v>
      </c>
      <c r="T1394" s="216">
        <f>S1394*H1394</f>
        <v>0</v>
      </c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R1394" s="217" t="s">
        <v>285</v>
      </c>
      <c r="AT1394" s="217" t="s">
        <v>150</v>
      </c>
      <c r="AU1394" s="217" t="s">
        <v>82</v>
      </c>
      <c r="AY1394" s="19" t="s">
        <v>148</v>
      </c>
      <c r="BE1394" s="218">
        <f>IF(N1394="základní",J1394,0)</f>
        <v>0</v>
      </c>
      <c r="BF1394" s="218">
        <f>IF(N1394="snížená",J1394,0)</f>
        <v>0</v>
      </c>
      <c r="BG1394" s="218">
        <f>IF(N1394="zákl. přenesená",J1394,0)</f>
        <v>0</v>
      </c>
      <c r="BH1394" s="218">
        <f>IF(N1394="sníž. přenesená",J1394,0)</f>
        <v>0</v>
      </c>
      <c r="BI1394" s="218">
        <f>IF(N1394="nulová",J1394,0)</f>
        <v>0</v>
      </c>
      <c r="BJ1394" s="19" t="s">
        <v>80</v>
      </c>
      <c r="BK1394" s="218">
        <f>ROUND(I1394*H1394,2)</f>
        <v>0</v>
      </c>
      <c r="BL1394" s="19" t="s">
        <v>285</v>
      </c>
      <c r="BM1394" s="217" t="s">
        <v>2128</v>
      </c>
    </row>
    <row r="1395" spans="1:65" s="2" customFormat="1" ht="16.5" customHeight="1">
      <c r="A1395" s="40"/>
      <c r="B1395" s="41"/>
      <c r="C1395" s="206" t="s">
        <v>2129</v>
      </c>
      <c r="D1395" s="206" t="s">
        <v>150</v>
      </c>
      <c r="E1395" s="207" t="s">
        <v>2130</v>
      </c>
      <c r="F1395" s="208" t="s">
        <v>2131</v>
      </c>
      <c r="G1395" s="209" t="s">
        <v>376</v>
      </c>
      <c r="H1395" s="210">
        <v>1</v>
      </c>
      <c r="I1395" s="211"/>
      <c r="J1395" s="212">
        <f>ROUND(I1395*H1395,2)</f>
        <v>0</v>
      </c>
      <c r="K1395" s="208" t="s">
        <v>19</v>
      </c>
      <c r="L1395" s="46"/>
      <c r="M1395" s="213" t="s">
        <v>19</v>
      </c>
      <c r="N1395" s="214" t="s">
        <v>43</v>
      </c>
      <c r="O1395" s="86"/>
      <c r="P1395" s="215">
        <f>O1395*H1395</f>
        <v>0</v>
      </c>
      <c r="Q1395" s="215">
        <v>0</v>
      </c>
      <c r="R1395" s="215">
        <f>Q1395*H1395</f>
        <v>0</v>
      </c>
      <c r="S1395" s="215">
        <v>0</v>
      </c>
      <c r="T1395" s="216">
        <f>S1395*H1395</f>
        <v>0</v>
      </c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R1395" s="217" t="s">
        <v>285</v>
      </c>
      <c r="AT1395" s="217" t="s">
        <v>150</v>
      </c>
      <c r="AU1395" s="217" t="s">
        <v>82</v>
      </c>
      <c r="AY1395" s="19" t="s">
        <v>148</v>
      </c>
      <c r="BE1395" s="218">
        <f>IF(N1395="základní",J1395,0)</f>
        <v>0</v>
      </c>
      <c r="BF1395" s="218">
        <f>IF(N1395="snížená",J1395,0)</f>
        <v>0</v>
      </c>
      <c r="BG1395" s="218">
        <f>IF(N1395="zákl. přenesená",J1395,0)</f>
        <v>0</v>
      </c>
      <c r="BH1395" s="218">
        <f>IF(N1395="sníž. přenesená",J1395,0)</f>
        <v>0</v>
      </c>
      <c r="BI1395" s="218">
        <f>IF(N1395="nulová",J1395,0)</f>
        <v>0</v>
      </c>
      <c r="BJ1395" s="19" t="s">
        <v>80</v>
      </c>
      <c r="BK1395" s="218">
        <f>ROUND(I1395*H1395,2)</f>
        <v>0</v>
      </c>
      <c r="BL1395" s="19" t="s">
        <v>285</v>
      </c>
      <c r="BM1395" s="217" t="s">
        <v>2132</v>
      </c>
    </row>
    <row r="1396" spans="1:65" s="2" customFormat="1" ht="16.5" customHeight="1">
      <c r="A1396" s="40"/>
      <c r="B1396" s="41"/>
      <c r="C1396" s="206" t="s">
        <v>2133</v>
      </c>
      <c r="D1396" s="206" t="s">
        <v>150</v>
      </c>
      <c r="E1396" s="207" t="s">
        <v>2134</v>
      </c>
      <c r="F1396" s="208" t="s">
        <v>2135</v>
      </c>
      <c r="G1396" s="209" t="s">
        <v>173</v>
      </c>
      <c r="H1396" s="210">
        <v>35</v>
      </c>
      <c r="I1396" s="211"/>
      <c r="J1396" s="212">
        <f>ROUND(I1396*H1396,2)</f>
        <v>0</v>
      </c>
      <c r="K1396" s="208" t="s">
        <v>19</v>
      </c>
      <c r="L1396" s="46"/>
      <c r="M1396" s="213" t="s">
        <v>19</v>
      </c>
      <c r="N1396" s="214" t="s">
        <v>43</v>
      </c>
      <c r="O1396" s="86"/>
      <c r="P1396" s="215">
        <f>O1396*H1396</f>
        <v>0</v>
      </c>
      <c r="Q1396" s="215">
        <v>0</v>
      </c>
      <c r="R1396" s="215">
        <f>Q1396*H1396</f>
        <v>0</v>
      </c>
      <c r="S1396" s="215">
        <v>0</v>
      </c>
      <c r="T1396" s="216">
        <f>S1396*H1396</f>
        <v>0</v>
      </c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R1396" s="217" t="s">
        <v>285</v>
      </c>
      <c r="AT1396" s="217" t="s">
        <v>150</v>
      </c>
      <c r="AU1396" s="217" t="s">
        <v>82</v>
      </c>
      <c r="AY1396" s="19" t="s">
        <v>148</v>
      </c>
      <c r="BE1396" s="218">
        <f>IF(N1396="základní",J1396,0)</f>
        <v>0</v>
      </c>
      <c r="BF1396" s="218">
        <f>IF(N1396="snížená",J1396,0)</f>
        <v>0</v>
      </c>
      <c r="BG1396" s="218">
        <f>IF(N1396="zákl. přenesená",J1396,0)</f>
        <v>0</v>
      </c>
      <c r="BH1396" s="218">
        <f>IF(N1396="sníž. přenesená",J1396,0)</f>
        <v>0</v>
      </c>
      <c r="BI1396" s="218">
        <f>IF(N1396="nulová",J1396,0)</f>
        <v>0</v>
      </c>
      <c r="BJ1396" s="19" t="s">
        <v>80</v>
      </c>
      <c r="BK1396" s="218">
        <f>ROUND(I1396*H1396,2)</f>
        <v>0</v>
      </c>
      <c r="BL1396" s="19" t="s">
        <v>285</v>
      </c>
      <c r="BM1396" s="217" t="s">
        <v>2136</v>
      </c>
    </row>
    <row r="1397" spans="1:65" s="2" customFormat="1" ht="16.5" customHeight="1">
      <c r="A1397" s="40"/>
      <c r="B1397" s="41"/>
      <c r="C1397" s="206" t="s">
        <v>2137</v>
      </c>
      <c r="D1397" s="206" t="s">
        <v>150</v>
      </c>
      <c r="E1397" s="207" t="s">
        <v>2138</v>
      </c>
      <c r="F1397" s="208" t="s">
        <v>2139</v>
      </c>
      <c r="G1397" s="209" t="s">
        <v>376</v>
      </c>
      <c r="H1397" s="210">
        <v>1</v>
      </c>
      <c r="I1397" s="211"/>
      <c r="J1397" s="212">
        <f>ROUND(I1397*H1397,2)</f>
        <v>0</v>
      </c>
      <c r="K1397" s="208" t="s">
        <v>19</v>
      </c>
      <c r="L1397" s="46"/>
      <c r="M1397" s="213" t="s">
        <v>19</v>
      </c>
      <c r="N1397" s="214" t="s">
        <v>43</v>
      </c>
      <c r="O1397" s="86"/>
      <c r="P1397" s="215">
        <f>O1397*H1397</f>
        <v>0</v>
      </c>
      <c r="Q1397" s="215">
        <v>0</v>
      </c>
      <c r="R1397" s="215">
        <f>Q1397*H1397</f>
        <v>0</v>
      </c>
      <c r="S1397" s="215">
        <v>0</v>
      </c>
      <c r="T1397" s="216">
        <f>S1397*H1397</f>
        <v>0</v>
      </c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R1397" s="217" t="s">
        <v>285</v>
      </c>
      <c r="AT1397" s="217" t="s">
        <v>150</v>
      </c>
      <c r="AU1397" s="217" t="s">
        <v>82</v>
      </c>
      <c r="AY1397" s="19" t="s">
        <v>148</v>
      </c>
      <c r="BE1397" s="218">
        <f>IF(N1397="základní",J1397,0)</f>
        <v>0</v>
      </c>
      <c r="BF1397" s="218">
        <f>IF(N1397="snížená",J1397,0)</f>
        <v>0</v>
      </c>
      <c r="BG1397" s="218">
        <f>IF(N1397="zákl. přenesená",J1397,0)</f>
        <v>0</v>
      </c>
      <c r="BH1397" s="218">
        <f>IF(N1397="sníž. přenesená",J1397,0)</f>
        <v>0</v>
      </c>
      <c r="BI1397" s="218">
        <f>IF(N1397="nulová",J1397,0)</f>
        <v>0</v>
      </c>
      <c r="BJ1397" s="19" t="s">
        <v>80</v>
      </c>
      <c r="BK1397" s="218">
        <f>ROUND(I1397*H1397,2)</f>
        <v>0</v>
      </c>
      <c r="BL1397" s="19" t="s">
        <v>285</v>
      </c>
      <c r="BM1397" s="217" t="s">
        <v>2140</v>
      </c>
    </row>
    <row r="1398" spans="1:65" s="2" customFormat="1" ht="16.5" customHeight="1">
      <c r="A1398" s="40"/>
      <c r="B1398" s="41"/>
      <c r="C1398" s="206" t="s">
        <v>2141</v>
      </c>
      <c r="D1398" s="206" t="s">
        <v>150</v>
      </c>
      <c r="E1398" s="207" t="s">
        <v>2142</v>
      </c>
      <c r="F1398" s="208" t="s">
        <v>2143</v>
      </c>
      <c r="G1398" s="209" t="s">
        <v>173</v>
      </c>
      <c r="H1398" s="210">
        <v>35</v>
      </c>
      <c r="I1398" s="211"/>
      <c r="J1398" s="212">
        <f>ROUND(I1398*H1398,2)</f>
        <v>0</v>
      </c>
      <c r="K1398" s="208" t="s">
        <v>19</v>
      </c>
      <c r="L1398" s="46"/>
      <c r="M1398" s="213" t="s">
        <v>19</v>
      </c>
      <c r="N1398" s="214" t="s">
        <v>43</v>
      </c>
      <c r="O1398" s="86"/>
      <c r="P1398" s="215">
        <f>O1398*H1398</f>
        <v>0</v>
      </c>
      <c r="Q1398" s="215">
        <v>0</v>
      </c>
      <c r="R1398" s="215">
        <f>Q1398*H1398</f>
        <v>0</v>
      </c>
      <c r="S1398" s="215">
        <v>0</v>
      </c>
      <c r="T1398" s="216">
        <f>S1398*H1398</f>
        <v>0</v>
      </c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R1398" s="217" t="s">
        <v>285</v>
      </c>
      <c r="AT1398" s="217" t="s">
        <v>150</v>
      </c>
      <c r="AU1398" s="217" t="s">
        <v>82</v>
      </c>
      <c r="AY1398" s="19" t="s">
        <v>148</v>
      </c>
      <c r="BE1398" s="218">
        <f>IF(N1398="základní",J1398,0)</f>
        <v>0</v>
      </c>
      <c r="BF1398" s="218">
        <f>IF(N1398="snížená",J1398,0)</f>
        <v>0</v>
      </c>
      <c r="BG1398" s="218">
        <f>IF(N1398="zákl. přenesená",J1398,0)</f>
        <v>0</v>
      </c>
      <c r="BH1398" s="218">
        <f>IF(N1398="sníž. přenesená",J1398,0)</f>
        <v>0</v>
      </c>
      <c r="BI1398" s="218">
        <f>IF(N1398="nulová",J1398,0)</f>
        <v>0</v>
      </c>
      <c r="BJ1398" s="19" t="s">
        <v>80</v>
      </c>
      <c r="BK1398" s="218">
        <f>ROUND(I1398*H1398,2)</f>
        <v>0</v>
      </c>
      <c r="BL1398" s="19" t="s">
        <v>285</v>
      </c>
      <c r="BM1398" s="217" t="s">
        <v>2144</v>
      </c>
    </row>
    <row r="1399" spans="1:65" s="2" customFormat="1" ht="16.5" customHeight="1">
      <c r="A1399" s="40"/>
      <c r="B1399" s="41"/>
      <c r="C1399" s="206" t="s">
        <v>2145</v>
      </c>
      <c r="D1399" s="206" t="s">
        <v>150</v>
      </c>
      <c r="E1399" s="207" t="s">
        <v>2146</v>
      </c>
      <c r="F1399" s="208" t="s">
        <v>2147</v>
      </c>
      <c r="G1399" s="209" t="s">
        <v>173</v>
      </c>
      <c r="H1399" s="210">
        <v>35</v>
      </c>
      <c r="I1399" s="211"/>
      <c r="J1399" s="212">
        <f>ROUND(I1399*H1399,2)</f>
        <v>0</v>
      </c>
      <c r="K1399" s="208" t="s">
        <v>19</v>
      </c>
      <c r="L1399" s="46"/>
      <c r="M1399" s="213" t="s">
        <v>19</v>
      </c>
      <c r="N1399" s="214" t="s">
        <v>43</v>
      </c>
      <c r="O1399" s="86"/>
      <c r="P1399" s="215">
        <f>O1399*H1399</f>
        <v>0</v>
      </c>
      <c r="Q1399" s="215">
        <v>0</v>
      </c>
      <c r="R1399" s="215">
        <f>Q1399*H1399</f>
        <v>0</v>
      </c>
      <c r="S1399" s="215">
        <v>0</v>
      </c>
      <c r="T1399" s="216">
        <f>S1399*H1399</f>
        <v>0</v>
      </c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R1399" s="217" t="s">
        <v>285</v>
      </c>
      <c r="AT1399" s="217" t="s">
        <v>150</v>
      </c>
      <c r="AU1399" s="217" t="s">
        <v>82</v>
      </c>
      <c r="AY1399" s="19" t="s">
        <v>148</v>
      </c>
      <c r="BE1399" s="218">
        <f>IF(N1399="základní",J1399,0)</f>
        <v>0</v>
      </c>
      <c r="BF1399" s="218">
        <f>IF(N1399="snížená",J1399,0)</f>
        <v>0</v>
      </c>
      <c r="BG1399" s="218">
        <f>IF(N1399="zákl. přenesená",J1399,0)</f>
        <v>0</v>
      </c>
      <c r="BH1399" s="218">
        <f>IF(N1399="sníž. přenesená",J1399,0)</f>
        <v>0</v>
      </c>
      <c r="BI1399" s="218">
        <f>IF(N1399="nulová",J1399,0)</f>
        <v>0</v>
      </c>
      <c r="BJ1399" s="19" t="s">
        <v>80</v>
      </c>
      <c r="BK1399" s="218">
        <f>ROUND(I1399*H1399,2)</f>
        <v>0</v>
      </c>
      <c r="BL1399" s="19" t="s">
        <v>285</v>
      </c>
      <c r="BM1399" s="217" t="s">
        <v>2148</v>
      </c>
    </row>
    <row r="1400" spans="1:65" s="2" customFormat="1" ht="16.5" customHeight="1">
      <c r="A1400" s="40"/>
      <c r="B1400" s="41"/>
      <c r="C1400" s="206" t="s">
        <v>2149</v>
      </c>
      <c r="D1400" s="206" t="s">
        <v>150</v>
      </c>
      <c r="E1400" s="207" t="s">
        <v>2150</v>
      </c>
      <c r="F1400" s="208" t="s">
        <v>2151</v>
      </c>
      <c r="G1400" s="209" t="s">
        <v>376</v>
      </c>
      <c r="H1400" s="210">
        <v>1</v>
      </c>
      <c r="I1400" s="211"/>
      <c r="J1400" s="212">
        <f>ROUND(I1400*H1400,2)</f>
        <v>0</v>
      </c>
      <c r="K1400" s="208" t="s">
        <v>19</v>
      </c>
      <c r="L1400" s="46"/>
      <c r="M1400" s="213" t="s">
        <v>19</v>
      </c>
      <c r="N1400" s="214" t="s">
        <v>43</v>
      </c>
      <c r="O1400" s="86"/>
      <c r="P1400" s="215">
        <f>O1400*H1400</f>
        <v>0</v>
      </c>
      <c r="Q1400" s="215">
        <v>0</v>
      </c>
      <c r="R1400" s="215">
        <f>Q1400*H1400</f>
        <v>0</v>
      </c>
      <c r="S1400" s="215">
        <v>0</v>
      </c>
      <c r="T1400" s="216">
        <f>S1400*H1400</f>
        <v>0</v>
      </c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R1400" s="217" t="s">
        <v>285</v>
      </c>
      <c r="AT1400" s="217" t="s">
        <v>150</v>
      </c>
      <c r="AU1400" s="217" t="s">
        <v>82</v>
      </c>
      <c r="AY1400" s="19" t="s">
        <v>148</v>
      </c>
      <c r="BE1400" s="218">
        <f>IF(N1400="základní",J1400,0)</f>
        <v>0</v>
      </c>
      <c r="BF1400" s="218">
        <f>IF(N1400="snížená",J1400,0)</f>
        <v>0</v>
      </c>
      <c r="BG1400" s="218">
        <f>IF(N1400="zákl. přenesená",J1400,0)</f>
        <v>0</v>
      </c>
      <c r="BH1400" s="218">
        <f>IF(N1400="sníž. přenesená",J1400,0)</f>
        <v>0</v>
      </c>
      <c r="BI1400" s="218">
        <f>IF(N1400="nulová",J1400,0)</f>
        <v>0</v>
      </c>
      <c r="BJ1400" s="19" t="s">
        <v>80</v>
      </c>
      <c r="BK1400" s="218">
        <f>ROUND(I1400*H1400,2)</f>
        <v>0</v>
      </c>
      <c r="BL1400" s="19" t="s">
        <v>285</v>
      </c>
      <c r="BM1400" s="217" t="s">
        <v>2152</v>
      </c>
    </row>
    <row r="1401" spans="1:65" s="2" customFormat="1" ht="16.5" customHeight="1">
      <c r="A1401" s="40"/>
      <c r="B1401" s="41"/>
      <c r="C1401" s="206" t="s">
        <v>2153</v>
      </c>
      <c r="D1401" s="206" t="s">
        <v>150</v>
      </c>
      <c r="E1401" s="207" t="s">
        <v>2154</v>
      </c>
      <c r="F1401" s="208" t="s">
        <v>2155</v>
      </c>
      <c r="G1401" s="209" t="s">
        <v>376</v>
      </c>
      <c r="H1401" s="210">
        <v>1</v>
      </c>
      <c r="I1401" s="211"/>
      <c r="J1401" s="212">
        <f>ROUND(I1401*H1401,2)</f>
        <v>0</v>
      </c>
      <c r="K1401" s="208" t="s">
        <v>19</v>
      </c>
      <c r="L1401" s="46"/>
      <c r="M1401" s="213" t="s">
        <v>19</v>
      </c>
      <c r="N1401" s="214" t="s">
        <v>43</v>
      </c>
      <c r="O1401" s="86"/>
      <c r="P1401" s="215">
        <f>O1401*H1401</f>
        <v>0</v>
      </c>
      <c r="Q1401" s="215">
        <v>0</v>
      </c>
      <c r="R1401" s="215">
        <f>Q1401*H1401</f>
        <v>0</v>
      </c>
      <c r="S1401" s="215">
        <v>0</v>
      </c>
      <c r="T1401" s="216">
        <f>S1401*H1401</f>
        <v>0</v>
      </c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R1401" s="217" t="s">
        <v>285</v>
      </c>
      <c r="AT1401" s="217" t="s">
        <v>150</v>
      </c>
      <c r="AU1401" s="217" t="s">
        <v>82</v>
      </c>
      <c r="AY1401" s="19" t="s">
        <v>148</v>
      </c>
      <c r="BE1401" s="218">
        <f>IF(N1401="základní",J1401,0)</f>
        <v>0</v>
      </c>
      <c r="BF1401" s="218">
        <f>IF(N1401="snížená",J1401,0)</f>
        <v>0</v>
      </c>
      <c r="BG1401" s="218">
        <f>IF(N1401="zákl. přenesená",J1401,0)</f>
        <v>0</v>
      </c>
      <c r="BH1401" s="218">
        <f>IF(N1401="sníž. přenesená",J1401,0)</f>
        <v>0</v>
      </c>
      <c r="BI1401" s="218">
        <f>IF(N1401="nulová",J1401,0)</f>
        <v>0</v>
      </c>
      <c r="BJ1401" s="19" t="s">
        <v>80</v>
      </c>
      <c r="BK1401" s="218">
        <f>ROUND(I1401*H1401,2)</f>
        <v>0</v>
      </c>
      <c r="BL1401" s="19" t="s">
        <v>285</v>
      </c>
      <c r="BM1401" s="217" t="s">
        <v>2156</v>
      </c>
    </row>
    <row r="1402" spans="1:65" s="2" customFormat="1" ht="16.5" customHeight="1">
      <c r="A1402" s="40"/>
      <c r="B1402" s="41"/>
      <c r="C1402" s="206" t="s">
        <v>2157</v>
      </c>
      <c r="D1402" s="206" t="s">
        <v>150</v>
      </c>
      <c r="E1402" s="207" t="s">
        <v>2158</v>
      </c>
      <c r="F1402" s="208" t="s">
        <v>2159</v>
      </c>
      <c r="G1402" s="209" t="s">
        <v>376</v>
      </c>
      <c r="H1402" s="210">
        <v>1</v>
      </c>
      <c r="I1402" s="211"/>
      <c r="J1402" s="212">
        <f>ROUND(I1402*H1402,2)</f>
        <v>0</v>
      </c>
      <c r="K1402" s="208" t="s">
        <v>19</v>
      </c>
      <c r="L1402" s="46"/>
      <c r="M1402" s="213" t="s">
        <v>19</v>
      </c>
      <c r="N1402" s="214" t="s">
        <v>43</v>
      </c>
      <c r="O1402" s="86"/>
      <c r="P1402" s="215">
        <f>O1402*H1402</f>
        <v>0</v>
      </c>
      <c r="Q1402" s="215">
        <v>0</v>
      </c>
      <c r="R1402" s="215">
        <f>Q1402*H1402</f>
        <v>0</v>
      </c>
      <c r="S1402" s="215">
        <v>0</v>
      </c>
      <c r="T1402" s="216">
        <f>S1402*H1402</f>
        <v>0</v>
      </c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R1402" s="217" t="s">
        <v>285</v>
      </c>
      <c r="AT1402" s="217" t="s">
        <v>150</v>
      </c>
      <c r="AU1402" s="217" t="s">
        <v>82</v>
      </c>
      <c r="AY1402" s="19" t="s">
        <v>148</v>
      </c>
      <c r="BE1402" s="218">
        <f>IF(N1402="základní",J1402,0)</f>
        <v>0</v>
      </c>
      <c r="BF1402" s="218">
        <f>IF(N1402="snížená",J1402,0)</f>
        <v>0</v>
      </c>
      <c r="BG1402" s="218">
        <f>IF(N1402="zákl. přenesená",J1402,0)</f>
        <v>0</v>
      </c>
      <c r="BH1402" s="218">
        <f>IF(N1402="sníž. přenesená",J1402,0)</f>
        <v>0</v>
      </c>
      <c r="BI1402" s="218">
        <f>IF(N1402="nulová",J1402,0)</f>
        <v>0</v>
      </c>
      <c r="BJ1402" s="19" t="s">
        <v>80</v>
      </c>
      <c r="BK1402" s="218">
        <f>ROUND(I1402*H1402,2)</f>
        <v>0</v>
      </c>
      <c r="BL1402" s="19" t="s">
        <v>285</v>
      </c>
      <c r="BM1402" s="217" t="s">
        <v>2160</v>
      </c>
    </row>
    <row r="1403" spans="1:65" s="2" customFormat="1" ht="16.5" customHeight="1">
      <c r="A1403" s="40"/>
      <c r="B1403" s="41"/>
      <c r="C1403" s="206" t="s">
        <v>2161</v>
      </c>
      <c r="D1403" s="206" t="s">
        <v>150</v>
      </c>
      <c r="E1403" s="207" t="s">
        <v>2162</v>
      </c>
      <c r="F1403" s="208" t="s">
        <v>2163</v>
      </c>
      <c r="G1403" s="209" t="s">
        <v>376</v>
      </c>
      <c r="H1403" s="210">
        <v>1</v>
      </c>
      <c r="I1403" s="211"/>
      <c r="J1403" s="212">
        <f>ROUND(I1403*H1403,2)</f>
        <v>0</v>
      </c>
      <c r="K1403" s="208" t="s">
        <v>19</v>
      </c>
      <c r="L1403" s="46"/>
      <c r="M1403" s="213" t="s">
        <v>19</v>
      </c>
      <c r="N1403" s="214" t="s">
        <v>43</v>
      </c>
      <c r="O1403" s="86"/>
      <c r="P1403" s="215">
        <f>O1403*H1403</f>
        <v>0</v>
      </c>
      <c r="Q1403" s="215">
        <v>0</v>
      </c>
      <c r="R1403" s="215">
        <f>Q1403*H1403</f>
        <v>0</v>
      </c>
      <c r="S1403" s="215">
        <v>0</v>
      </c>
      <c r="T1403" s="216">
        <f>S1403*H1403</f>
        <v>0</v>
      </c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R1403" s="217" t="s">
        <v>285</v>
      </c>
      <c r="AT1403" s="217" t="s">
        <v>150</v>
      </c>
      <c r="AU1403" s="217" t="s">
        <v>82</v>
      </c>
      <c r="AY1403" s="19" t="s">
        <v>148</v>
      </c>
      <c r="BE1403" s="218">
        <f>IF(N1403="základní",J1403,0)</f>
        <v>0</v>
      </c>
      <c r="BF1403" s="218">
        <f>IF(N1403="snížená",J1403,0)</f>
        <v>0</v>
      </c>
      <c r="BG1403" s="218">
        <f>IF(N1403="zákl. přenesená",J1403,0)</f>
        <v>0</v>
      </c>
      <c r="BH1403" s="218">
        <f>IF(N1403="sníž. přenesená",J1403,0)</f>
        <v>0</v>
      </c>
      <c r="BI1403" s="218">
        <f>IF(N1403="nulová",J1403,0)</f>
        <v>0</v>
      </c>
      <c r="BJ1403" s="19" t="s">
        <v>80</v>
      </c>
      <c r="BK1403" s="218">
        <f>ROUND(I1403*H1403,2)</f>
        <v>0</v>
      </c>
      <c r="BL1403" s="19" t="s">
        <v>285</v>
      </c>
      <c r="BM1403" s="217" t="s">
        <v>2164</v>
      </c>
    </row>
    <row r="1404" spans="1:65" s="2" customFormat="1" ht="16.5" customHeight="1">
      <c r="A1404" s="40"/>
      <c r="B1404" s="41"/>
      <c r="C1404" s="206" t="s">
        <v>2165</v>
      </c>
      <c r="D1404" s="206" t="s">
        <v>150</v>
      </c>
      <c r="E1404" s="207" t="s">
        <v>2166</v>
      </c>
      <c r="F1404" s="208" t="s">
        <v>2167</v>
      </c>
      <c r="G1404" s="209" t="s">
        <v>376</v>
      </c>
      <c r="H1404" s="210">
        <v>1</v>
      </c>
      <c r="I1404" s="211"/>
      <c r="J1404" s="212">
        <f>ROUND(I1404*H1404,2)</f>
        <v>0</v>
      </c>
      <c r="K1404" s="208" t="s">
        <v>19</v>
      </c>
      <c r="L1404" s="46"/>
      <c r="M1404" s="213" t="s">
        <v>19</v>
      </c>
      <c r="N1404" s="214" t="s">
        <v>43</v>
      </c>
      <c r="O1404" s="86"/>
      <c r="P1404" s="215">
        <f>O1404*H1404</f>
        <v>0</v>
      </c>
      <c r="Q1404" s="215">
        <v>0</v>
      </c>
      <c r="R1404" s="215">
        <f>Q1404*H1404</f>
        <v>0</v>
      </c>
      <c r="S1404" s="215">
        <v>0</v>
      </c>
      <c r="T1404" s="216">
        <f>S1404*H1404</f>
        <v>0</v>
      </c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R1404" s="217" t="s">
        <v>285</v>
      </c>
      <c r="AT1404" s="217" t="s">
        <v>150</v>
      </c>
      <c r="AU1404" s="217" t="s">
        <v>82</v>
      </c>
      <c r="AY1404" s="19" t="s">
        <v>148</v>
      </c>
      <c r="BE1404" s="218">
        <f>IF(N1404="základní",J1404,0)</f>
        <v>0</v>
      </c>
      <c r="BF1404" s="218">
        <f>IF(N1404="snížená",J1404,0)</f>
        <v>0</v>
      </c>
      <c r="BG1404" s="218">
        <f>IF(N1404="zákl. přenesená",J1404,0)</f>
        <v>0</v>
      </c>
      <c r="BH1404" s="218">
        <f>IF(N1404="sníž. přenesená",J1404,0)</f>
        <v>0</v>
      </c>
      <c r="BI1404" s="218">
        <f>IF(N1404="nulová",J1404,0)</f>
        <v>0</v>
      </c>
      <c r="BJ1404" s="19" t="s">
        <v>80</v>
      </c>
      <c r="BK1404" s="218">
        <f>ROUND(I1404*H1404,2)</f>
        <v>0</v>
      </c>
      <c r="BL1404" s="19" t="s">
        <v>285</v>
      </c>
      <c r="BM1404" s="217" t="s">
        <v>2168</v>
      </c>
    </row>
    <row r="1405" spans="1:65" s="2" customFormat="1" ht="16.5" customHeight="1">
      <c r="A1405" s="40"/>
      <c r="B1405" s="41"/>
      <c r="C1405" s="206" t="s">
        <v>2169</v>
      </c>
      <c r="D1405" s="206" t="s">
        <v>150</v>
      </c>
      <c r="E1405" s="207" t="s">
        <v>2170</v>
      </c>
      <c r="F1405" s="208" t="s">
        <v>2171</v>
      </c>
      <c r="G1405" s="209" t="s">
        <v>376</v>
      </c>
      <c r="H1405" s="210">
        <v>1</v>
      </c>
      <c r="I1405" s="211"/>
      <c r="J1405" s="212">
        <f>ROUND(I1405*H1405,2)</f>
        <v>0</v>
      </c>
      <c r="K1405" s="208" t="s">
        <v>19</v>
      </c>
      <c r="L1405" s="46"/>
      <c r="M1405" s="213" t="s">
        <v>19</v>
      </c>
      <c r="N1405" s="214" t="s">
        <v>43</v>
      </c>
      <c r="O1405" s="86"/>
      <c r="P1405" s="215">
        <f>O1405*H1405</f>
        <v>0</v>
      </c>
      <c r="Q1405" s="215">
        <v>0</v>
      </c>
      <c r="R1405" s="215">
        <f>Q1405*H1405</f>
        <v>0</v>
      </c>
      <c r="S1405" s="215">
        <v>0</v>
      </c>
      <c r="T1405" s="216">
        <f>S1405*H1405</f>
        <v>0</v>
      </c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R1405" s="217" t="s">
        <v>285</v>
      </c>
      <c r="AT1405" s="217" t="s">
        <v>150</v>
      </c>
      <c r="AU1405" s="217" t="s">
        <v>82</v>
      </c>
      <c r="AY1405" s="19" t="s">
        <v>148</v>
      </c>
      <c r="BE1405" s="218">
        <f>IF(N1405="základní",J1405,0)</f>
        <v>0</v>
      </c>
      <c r="BF1405" s="218">
        <f>IF(N1405="snížená",J1405,0)</f>
        <v>0</v>
      </c>
      <c r="BG1405" s="218">
        <f>IF(N1405="zákl. přenesená",J1405,0)</f>
        <v>0</v>
      </c>
      <c r="BH1405" s="218">
        <f>IF(N1405="sníž. přenesená",J1405,0)</f>
        <v>0</v>
      </c>
      <c r="BI1405" s="218">
        <f>IF(N1405="nulová",J1405,0)</f>
        <v>0</v>
      </c>
      <c r="BJ1405" s="19" t="s">
        <v>80</v>
      </c>
      <c r="BK1405" s="218">
        <f>ROUND(I1405*H1405,2)</f>
        <v>0</v>
      </c>
      <c r="BL1405" s="19" t="s">
        <v>285</v>
      </c>
      <c r="BM1405" s="217" t="s">
        <v>2172</v>
      </c>
    </row>
    <row r="1406" spans="1:63" s="12" customFormat="1" ht="22.8" customHeight="1">
      <c r="A1406" s="12"/>
      <c r="B1406" s="190"/>
      <c r="C1406" s="191"/>
      <c r="D1406" s="192" t="s">
        <v>71</v>
      </c>
      <c r="E1406" s="204" t="s">
        <v>2173</v>
      </c>
      <c r="F1406" s="204" t="s">
        <v>2174</v>
      </c>
      <c r="G1406" s="191"/>
      <c r="H1406" s="191"/>
      <c r="I1406" s="194"/>
      <c r="J1406" s="205">
        <f>BK1406</f>
        <v>0</v>
      </c>
      <c r="K1406" s="191"/>
      <c r="L1406" s="196"/>
      <c r="M1406" s="197"/>
      <c r="N1406" s="198"/>
      <c r="O1406" s="198"/>
      <c r="P1406" s="199">
        <f>SUM(P1407:P1424)</f>
        <v>0</v>
      </c>
      <c r="Q1406" s="198"/>
      <c r="R1406" s="199">
        <f>SUM(R1407:R1424)</f>
        <v>0.026128000000000002</v>
      </c>
      <c r="S1406" s="198"/>
      <c r="T1406" s="200">
        <f>SUM(T1407:T1424)</f>
        <v>0</v>
      </c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R1406" s="201" t="s">
        <v>82</v>
      </c>
      <c r="AT1406" s="202" t="s">
        <v>71</v>
      </c>
      <c r="AU1406" s="202" t="s">
        <v>80</v>
      </c>
      <c r="AY1406" s="201" t="s">
        <v>148</v>
      </c>
      <c r="BK1406" s="203">
        <f>SUM(BK1407:BK1424)</f>
        <v>0</v>
      </c>
    </row>
    <row r="1407" spans="1:65" s="2" customFormat="1" ht="24.15" customHeight="1">
      <c r="A1407" s="40"/>
      <c r="B1407" s="41"/>
      <c r="C1407" s="206" t="s">
        <v>2175</v>
      </c>
      <c r="D1407" s="206" t="s">
        <v>150</v>
      </c>
      <c r="E1407" s="207" t="s">
        <v>1732</v>
      </c>
      <c r="F1407" s="208" t="s">
        <v>1733</v>
      </c>
      <c r="G1407" s="209" t="s">
        <v>173</v>
      </c>
      <c r="H1407" s="210">
        <v>35</v>
      </c>
      <c r="I1407" s="211"/>
      <c r="J1407" s="212">
        <f>ROUND(I1407*H1407,2)</f>
        <v>0</v>
      </c>
      <c r="K1407" s="208" t="s">
        <v>154</v>
      </c>
      <c r="L1407" s="46"/>
      <c r="M1407" s="213" t="s">
        <v>19</v>
      </c>
      <c r="N1407" s="214" t="s">
        <v>43</v>
      </c>
      <c r="O1407" s="86"/>
      <c r="P1407" s="215">
        <f>O1407*H1407</f>
        <v>0</v>
      </c>
      <c r="Q1407" s="215">
        <v>0</v>
      </c>
      <c r="R1407" s="215">
        <f>Q1407*H1407</f>
        <v>0</v>
      </c>
      <c r="S1407" s="215">
        <v>0</v>
      </c>
      <c r="T1407" s="216">
        <f>S1407*H1407</f>
        <v>0</v>
      </c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R1407" s="217" t="s">
        <v>285</v>
      </c>
      <c r="AT1407" s="217" t="s">
        <v>150</v>
      </c>
      <c r="AU1407" s="217" t="s">
        <v>82</v>
      </c>
      <c r="AY1407" s="19" t="s">
        <v>148</v>
      </c>
      <c r="BE1407" s="218">
        <f>IF(N1407="základní",J1407,0)</f>
        <v>0</v>
      </c>
      <c r="BF1407" s="218">
        <f>IF(N1407="snížená",J1407,0)</f>
        <v>0</v>
      </c>
      <c r="BG1407" s="218">
        <f>IF(N1407="zákl. přenesená",J1407,0)</f>
        <v>0</v>
      </c>
      <c r="BH1407" s="218">
        <f>IF(N1407="sníž. přenesená",J1407,0)</f>
        <v>0</v>
      </c>
      <c r="BI1407" s="218">
        <f>IF(N1407="nulová",J1407,0)</f>
        <v>0</v>
      </c>
      <c r="BJ1407" s="19" t="s">
        <v>80</v>
      </c>
      <c r="BK1407" s="218">
        <f>ROUND(I1407*H1407,2)</f>
        <v>0</v>
      </c>
      <c r="BL1407" s="19" t="s">
        <v>285</v>
      </c>
      <c r="BM1407" s="217" t="s">
        <v>2176</v>
      </c>
    </row>
    <row r="1408" spans="1:47" s="2" customFormat="1" ht="12">
      <c r="A1408" s="40"/>
      <c r="B1408" s="41"/>
      <c r="C1408" s="42"/>
      <c r="D1408" s="219" t="s">
        <v>157</v>
      </c>
      <c r="E1408" s="42"/>
      <c r="F1408" s="220" t="s">
        <v>1735</v>
      </c>
      <c r="G1408" s="42"/>
      <c r="H1408" s="42"/>
      <c r="I1408" s="221"/>
      <c r="J1408" s="42"/>
      <c r="K1408" s="42"/>
      <c r="L1408" s="46"/>
      <c r="M1408" s="222"/>
      <c r="N1408" s="223"/>
      <c r="O1408" s="86"/>
      <c r="P1408" s="86"/>
      <c r="Q1408" s="86"/>
      <c r="R1408" s="86"/>
      <c r="S1408" s="86"/>
      <c r="T1408" s="87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T1408" s="19" t="s">
        <v>157</v>
      </c>
      <c r="AU1408" s="19" t="s">
        <v>82</v>
      </c>
    </row>
    <row r="1409" spans="1:65" s="2" customFormat="1" ht="16.5" customHeight="1">
      <c r="A1409" s="40"/>
      <c r="B1409" s="41"/>
      <c r="C1409" s="268" t="s">
        <v>2177</v>
      </c>
      <c r="D1409" s="268" t="s">
        <v>279</v>
      </c>
      <c r="E1409" s="269" t="s">
        <v>2178</v>
      </c>
      <c r="F1409" s="270" t="s">
        <v>2179</v>
      </c>
      <c r="G1409" s="271" t="s">
        <v>173</v>
      </c>
      <c r="H1409" s="272">
        <v>40.25</v>
      </c>
      <c r="I1409" s="273"/>
      <c r="J1409" s="274">
        <f>ROUND(I1409*H1409,2)</f>
        <v>0</v>
      </c>
      <c r="K1409" s="270" t="s">
        <v>19</v>
      </c>
      <c r="L1409" s="275"/>
      <c r="M1409" s="276" t="s">
        <v>19</v>
      </c>
      <c r="N1409" s="277" t="s">
        <v>43</v>
      </c>
      <c r="O1409" s="86"/>
      <c r="P1409" s="215">
        <f>O1409*H1409</f>
        <v>0</v>
      </c>
      <c r="Q1409" s="215">
        <v>0.00016</v>
      </c>
      <c r="R1409" s="215">
        <f>Q1409*H1409</f>
        <v>0.00644</v>
      </c>
      <c r="S1409" s="215">
        <v>0</v>
      </c>
      <c r="T1409" s="216">
        <f>S1409*H1409</f>
        <v>0</v>
      </c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R1409" s="217" t="s">
        <v>414</v>
      </c>
      <c r="AT1409" s="217" t="s">
        <v>279</v>
      </c>
      <c r="AU1409" s="217" t="s">
        <v>82</v>
      </c>
      <c r="AY1409" s="19" t="s">
        <v>148</v>
      </c>
      <c r="BE1409" s="218">
        <f>IF(N1409="základní",J1409,0)</f>
        <v>0</v>
      </c>
      <c r="BF1409" s="218">
        <f>IF(N1409="snížená",J1409,0)</f>
        <v>0</v>
      </c>
      <c r="BG1409" s="218">
        <f>IF(N1409="zákl. přenesená",J1409,0)</f>
        <v>0</v>
      </c>
      <c r="BH1409" s="218">
        <f>IF(N1409="sníž. přenesená",J1409,0)</f>
        <v>0</v>
      </c>
      <c r="BI1409" s="218">
        <f>IF(N1409="nulová",J1409,0)</f>
        <v>0</v>
      </c>
      <c r="BJ1409" s="19" t="s">
        <v>80</v>
      </c>
      <c r="BK1409" s="218">
        <f>ROUND(I1409*H1409,2)</f>
        <v>0</v>
      </c>
      <c r="BL1409" s="19" t="s">
        <v>285</v>
      </c>
      <c r="BM1409" s="217" t="s">
        <v>2180</v>
      </c>
    </row>
    <row r="1410" spans="1:51" s="14" customFormat="1" ht="12">
      <c r="A1410" s="14"/>
      <c r="B1410" s="235"/>
      <c r="C1410" s="236"/>
      <c r="D1410" s="226" t="s">
        <v>168</v>
      </c>
      <c r="E1410" s="236"/>
      <c r="F1410" s="238" t="s">
        <v>2181</v>
      </c>
      <c r="G1410" s="236"/>
      <c r="H1410" s="239">
        <v>40.25</v>
      </c>
      <c r="I1410" s="240"/>
      <c r="J1410" s="236"/>
      <c r="K1410" s="236"/>
      <c r="L1410" s="241"/>
      <c r="M1410" s="242"/>
      <c r="N1410" s="243"/>
      <c r="O1410" s="243"/>
      <c r="P1410" s="243"/>
      <c r="Q1410" s="243"/>
      <c r="R1410" s="243"/>
      <c r="S1410" s="243"/>
      <c r="T1410" s="24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45" t="s">
        <v>168</v>
      </c>
      <c r="AU1410" s="245" t="s">
        <v>82</v>
      </c>
      <c r="AV1410" s="14" t="s">
        <v>82</v>
      </c>
      <c r="AW1410" s="14" t="s">
        <v>4</v>
      </c>
      <c r="AX1410" s="14" t="s">
        <v>80</v>
      </c>
      <c r="AY1410" s="245" t="s">
        <v>148</v>
      </c>
    </row>
    <row r="1411" spans="1:65" s="2" customFormat="1" ht="16.5" customHeight="1">
      <c r="A1411" s="40"/>
      <c r="B1411" s="41"/>
      <c r="C1411" s="268" t="s">
        <v>2182</v>
      </c>
      <c r="D1411" s="268" t="s">
        <v>279</v>
      </c>
      <c r="E1411" s="269" t="s">
        <v>2183</v>
      </c>
      <c r="F1411" s="270" t="s">
        <v>2184</v>
      </c>
      <c r="G1411" s="271" t="s">
        <v>173</v>
      </c>
      <c r="H1411" s="272">
        <v>40.25</v>
      </c>
      <c r="I1411" s="273"/>
      <c r="J1411" s="274">
        <f>ROUND(I1411*H1411,2)</f>
        <v>0</v>
      </c>
      <c r="K1411" s="270" t="s">
        <v>19</v>
      </c>
      <c r="L1411" s="275"/>
      <c r="M1411" s="276" t="s">
        <v>19</v>
      </c>
      <c r="N1411" s="277" t="s">
        <v>43</v>
      </c>
      <c r="O1411" s="86"/>
      <c r="P1411" s="215">
        <f>O1411*H1411</f>
        <v>0</v>
      </c>
      <c r="Q1411" s="215">
        <v>0.00016</v>
      </c>
      <c r="R1411" s="215">
        <f>Q1411*H1411</f>
        <v>0.00644</v>
      </c>
      <c r="S1411" s="215">
        <v>0</v>
      </c>
      <c r="T1411" s="216">
        <f>S1411*H1411</f>
        <v>0</v>
      </c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R1411" s="217" t="s">
        <v>414</v>
      </c>
      <c r="AT1411" s="217" t="s">
        <v>279</v>
      </c>
      <c r="AU1411" s="217" t="s">
        <v>82</v>
      </c>
      <c r="AY1411" s="19" t="s">
        <v>148</v>
      </c>
      <c r="BE1411" s="218">
        <f>IF(N1411="základní",J1411,0)</f>
        <v>0</v>
      </c>
      <c r="BF1411" s="218">
        <f>IF(N1411="snížená",J1411,0)</f>
        <v>0</v>
      </c>
      <c r="BG1411" s="218">
        <f>IF(N1411="zákl. přenesená",J1411,0)</f>
        <v>0</v>
      </c>
      <c r="BH1411" s="218">
        <f>IF(N1411="sníž. přenesená",J1411,0)</f>
        <v>0</v>
      </c>
      <c r="BI1411" s="218">
        <f>IF(N1411="nulová",J1411,0)</f>
        <v>0</v>
      </c>
      <c r="BJ1411" s="19" t="s">
        <v>80</v>
      </c>
      <c r="BK1411" s="218">
        <f>ROUND(I1411*H1411,2)</f>
        <v>0</v>
      </c>
      <c r="BL1411" s="19" t="s">
        <v>285</v>
      </c>
      <c r="BM1411" s="217" t="s">
        <v>2185</v>
      </c>
    </row>
    <row r="1412" spans="1:51" s="14" customFormat="1" ht="12">
      <c r="A1412" s="14"/>
      <c r="B1412" s="235"/>
      <c r="C1412" s="236"/>
      <c r="D1412" s="226" t="s">
        <v>168</v>
      </c>
      <c r="E1412" s="236"/>
      <c r="F1412" s="238" t="s">
        <v>2181</v>
      </c>
      <c r="G1412" s="236"/>
      <c r="H1412" s="239">
        <v>40.25</v>
      </c>
      <c r="I1412" s="240"/>
      <c r="J1412" s="236"/>
      <c r="K1412" s="236"/>
      <c r="L1412" s="241"/>
      <c r="M1412" s="242"/>
      <c r="N1412" s="243"/>
      <c r="O1412" s="243"/>
      <c r="P1412" s="243"/>
      <c r="Q1412" s="243"/>
      <c r="R1412" s="243"/>
      <c r="S1412" s="243"/>
      <c r="T1412" s="24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45" t="s">
        <v>168</v>
      </c>
      <c r="AU1412" s="245" t="s">
        <v>82</v>
      </c>
      <c r="AV1412" s="14" t="s">
        <v>82</v>
      </c>
      <c r="AW1412" s="14" t="s">
        <v>4</v>
      </c>
      <c r="AX1412" s="14" t="s">
        <v>80</v>
      </c>
      <c r="AY1412" s="245" t="s">
        <v>148</v>
      </c>
    </row>
    <row r="1413" spans="1:65" s="2" customFormat="1" ht="33" customHeight="1">
      <c r="A1413" s="40"/>
      <c r="B1413" s="41"/>
      <c r="C1413" s="268" t="s">
        <v>2186</v>
      </c>
      <c r="D1413" s="268" t="s">
        <v>279</v>
      </c>
      <c r="E1413" s="269" t="s">
        <v>2187</v>
      </c>
      <c r="F1413" s="270" t="s">
        <v>2188</v>
      </c>
      <c r="G1413" s="271" t="s">
        <v>376</v>
      </c>
      <c r="H1413" s="272">
        <v>1.15</v>
      </c>
      <c r="I1413" s="273"/>
      <c r="J1413" s="274">
        <f>ROUND(I1413*H1413,2)</f>
        <v>0</v>
      </c>
      <c r="K1413" s="270" t="s">
        <v>19</v>
      </c>
      <c r="L1413" s="275"/>
      <c r="M1413" s="276" t="s">
        <v>19</v>
      </c>
      <c r="N1413" s="277" t="s">
        <v>43</v>
      </c>
      <c r="O1413" s="86"/>
      <c r="P1413" s="215">
        <f>O1413*H1413</f>
        <v>0</v>
      </c>
      <c r="Q1413" s="215">
        <v>0.00016</v>
      </c>
      <c r="R1413" s="215">
        <f>Q1413*H1413</f>
        <v>0.000184</v>
      </c>
      <c r="S1413" s="215">
        <v>0</v>
      </c>
      <c r="T1413" s="216">
        <f>S1413*H1413</f>
        <v>0</v>
      </c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R1413" s="217" t="s">
        <v>414</v>
      </c>
      <c r="AT1413" s="217" t="s">
        <v>279</v>
      </c>
      <c r="AU1413" s="217" t="s">
        <v>82</v>
      </c>
      <c r="AY1413" s="19" t="s">
        <v>148</v>
      </c>
      <c r="BE1413" s="218">
        <f>IF(N1413="základní",J1413,0)</f>
        <v>0</v>
      </c>
      <c r="BF1413" s="218">
        <f>IF(N1413="snížená",J1413,0)</f>
        <v>0</v>
      </c>
      <c r="BG1413" s="218">
        <f>IF(N1413="zákl. přenesená",J1413,0)</f>
        <v>0</v>
      </c>
      <c r="BH1413" s="218">
        <f>IF(N1413="sníž. přenesená",J1413,0)</f>
        <v>0</v>
      </c>
      <c r="BI1413" s="218">
        <f>IF(N1413="nulová",J1413,0)</f>
        <v>0</v>
      </c>
      <c r="BJ1413" s="19" t="s">
        <v>80</v>
      </c>
      <c r="BK1413" s="218">
        <f>ROUND(I1413*H1413,2)</f>
        <v>0</v>
      </c>
      <c r="BL1413" s="19" t="s">
        <v>285</v>
      </c>
      <c r="BM1413" s="217" t="s">
        <v>2189</v>
      </c>
    </row>
    <row r="1414" spans="1:51" s="14" customFormat="1" ht="12">
      <c r="A1414" s="14"/>
      <c r="B1414" s="235"/>
      <c r="C1414" s="236"/>
      <c r="D1414" s="226" t="s">
        <v>168</v>
      </c>
      <c r="E1414" s="236"/>
      <c r="F1414" s="238" t="s">
        <v>2190</v>
      </c>
      <c r="G1414" s="236"/>
      <c r="H1414" s="239">
        <v>1.15</v>
      </c>
      <c r="I1414" s="240"/>
      <c r="J1414" s="236"/>
      <c r="K1414" s="236"/>
      <c r="L1414" s="241"/>
      <c r="M1414" s="242"/>
      <c r="N1414" s="243"/>
      <c r="O1414" s="243"/>
      <c r="P1414" s="243"/>
      <c r="Q1414" s="243"/>
      <c r="R1414" s="243"/>
      <c r="S1414" s="243"/>
      <c r="T1414" s="244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T1414" s="245" t="s">
        <v>168</v>
      </c>
      <c r="AU1414" s="245" t="s">
        <v>82</v>
      </c>
      <c r="AV1414" s="14" t="s">
        <v>82</v>
      </c>
      <c r="AW1414" s="14" t="s">
        <v>4</v>
      </c>
      <c r="AX1414" s="14" t="s">
        <v>80</v>
      </c>
      <c r="AY1414" s="245" t="s">
        <v>148</v>
      </c>
    </row>
    <row r="1415" spans="1:65" s="2" customFormat="1" ht="16.5" customHeight="1">
      <c r="A1415" s="40"/>
      <c r="B1415" s="41"/>
      <c r="C1415" s="268" t="s">
        <v>2191</v>
      </c>
      <c r="D1415" s="268" t="s">
        <v>279</v>
      </c>
      <c r="E1415" s="269" t="s">
        <v>2192</v>
      </c>
      <c r="F1415" s="270" t="s">
        <v>2193</v>
      </c>
      <c r="G1415" s="271" t="s">
        <v>376</v>
      </c>
      <c r="H1415" s="272">
        <v>1.15</v>
      </c>
      <c r="I1415" s="273"/>
      <c r="J1415" s="274">
        <f>ROUND(I1415*H1415,2)</f>
        <v>0</v>
      </c>
      <c r="K1415" s="270" t="s">
        <v>19</v>
      </c>
      <c r="L1415" s="275"/>
      <c r="M1415" s="276" t="s">
        <v>19</v>
      </c>
      <c r="N1415" s="277" t="s">
        <v>43</v>
      </c>
      <c r="O1415" s="86"/>
      <c r="P1415" s="215">
        <f>O1415*H1415</f>
        <v>0</v>
      </c>
      <c r="Q1415" s="215">
        <v>0.00016</v>
      </c>
      <c r="R1415" s="215">
        <f>Q1415*H1415</f>
        <v>0.000184</v>
      </c>
      <c r="S1415" s="215">
        <v>0</v>
      </c>
      <c r="T1415" s="216">
        <f>S1415*H1415</f>
        <v>0</v>
      </c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R1415" s="217" t="s">
        <v>414</v>
      </c>
      <c r="AT1415" s="217" t="s">
        <v>279</v>
      </c>
      <c r="AU1415" s="217" t="s">
        <v>82</v>
      </c>
      <c r="AY1415" s="19" t="s">
        <v>148</v>
      </c>
      <c r="BE1415" s="218">
        <f>IF(N1415="základní",J1415,0)</f>
        <v>0</v>
      </c>
      <c r="BF1415" s="218">
        <f>IF(N1415="snížená",J1415,0)</f>
        <v>0</v>
      </c>
      <c r="BG1415" s="218">
        <f>IF(N1415="zákl. přenesená",J1415,0)</f>
        <v>0</v>
      </c>
      <c r="BH1415" s="218">
        <f>IF(N1415="sníž. přenesená",J1415,0)</f>
        <v>0</v>
      </c>
      <c r="BI1415" s="218">
        <f>IF(N1415="nulová",J1415,0)</f>
        <v>0</v>
      </c>
      <c r="BJ1415" s="19" t="s">
        <v>80</v>
      </c>
      <c r="BK1415" s="218">
        <f>ROUND(I1415*H1415,2)</f>
        <v>0</v>
      </c>
      <c r="BL1415" s="19" t="s">
        <v>285</v>
      </c>
      <c r="BM1415" s="217" t="s">
        <v>2194</v>
      </c>
    </row>
    <row r="1416" spans="1:51" s="14" customFormat="1" ht="12">
      <c r="A1416" s="14"/>
      <c r="B1416" s="235"/>
      <c r="C1416" s="236"/>
      <c r="D1416" s="226" t="s">
        <v>168</v>
      </c>
      <c r="E1416" s="236"/>
      <c r="F1416" s="238" t="s">
        <v>2190</v>
      </c>
      <c r="G1416" s="236"/>
      <c r="H1416" s="239">
        <v>1.15</v>
      </c>
      <c r="I1416" s="240"/>
      <c r="J1416" s="236"/>
      <c r="K1416" s="236"/>
      <c r="L1416" s="241"/>
      <c r="M1416" s="242"/>
      <c r="N1416" s="243"/>
      <c r="O1416" s="243"/>
      <c r="P1416" s="243"/>
      <c r="Q1416" s="243"/>
      <c r="R1416" s="243"/>
      <c r="S1416" s="243"/>
      <c r="T1416" s="244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T1416" s="245" t="s">
        <v>168</v>
      </c>
      <c r="AU1416" s="245" t="s">
        <v>82</v>
      </c>
      <c r="AV1416" s="14" t="s">
        <v>82</v>
      </c>
      <c r="AW1416" s="14" t="s">
        <v>4</v>
      </c>
      <c r="AX1416" s="14" t="s">
        <v>80</v>
      </c>
      <c r="AY1416" s="245" t="s">
        <v>148</v>
      </c>
    </row>
    <row r="1417" spans="1:65" s="2" customFormat="1" ht="16.5" customHeight="1">
      <c r="A1417" s="40"/>
      <c r="B1417" s="41"/>
      <c r="C1417" s="268" t="s">
        <v>2195</v>
      </c>
      <c r="D1417" s="268" t="s">
        <v>279</v>
      </c>
      <c r="E1417" s="269" t="s">
        <v>2196</v>
      </c>
      <c r="F1417" s="270" t="s">
        <v>2197</v>
      </c>
      <c r="G1417" s="271" t="s">
        <v>173</v>
      </c>
      <c r="H1417" s="272">
        <v>40.25</v>
      </c>
      <c r="I1417" s="273"/>
      <c r="J1417" s="274">
        <f>ROUND(I1417*H1417,2)</f>
        <v>0</v>
      </c>
      <c r="K1417" s="270" t="s">
        <v>19</v>
      </c>
      <c r="L1417" s="275"/>
      <c r="M1417" s="276" t="s">
        <v>19</v>
      </c>
      <c r="N1417" s="277" t="s">
        <v>43</v>
      </c>
      <c r="O1417" s="86"/>
      <c r="P1417" s="215">
        <f>O1417*H1417</f>
        <v>0</v>
      </c>
      <c r="Q1417" s="215">
        <v>0.00016</v>
      </c>
      <c r="R1417" s="215">
        <f>Q1417*H1417</f>
        <v>0.00644</v>
      </c>
      <c r="S1417" s="215">
        <v>0</v>
      </c>
      <c r="T1417" s="216">
        <f>S1417*H1417</f>
        <v>0</v>
      </c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R1417" s="217" t="s">
        <v>414</v>
      </c>
      <c r="AT1417" s="217" t="s">
        <v>279</v>
      </c>
      <c r="AU1417" s="217" t="s">
        <v>82</v>
      </c>
      <c r="AY1417" s="19" t="s">
        <v>148</v>
      </c>
      <c r="BE1417" s="218">
        <f>IF(N1417="základní",J1417,0)</f>
        <v>0</v>
      </c>
      <c r="BF1417" s="218">
        <f>IF(N1417="snížená",J1417,0)</f>
        <v>0</v>
      </c>
      <c r="BG1417" s="218">
        <f>IF(N1417="zákl. přenesená",J1417,0)</f>
        <v>0</v>
      </c>
      <c r="BH1417" s="218">
        <f>IF(N1417="sníž. přenesená",J1417,0)</f>
        <v>0</v>
      </c>
      <c r="BI1417" s="218">
        <f>IF(N1417="nulová",J1417,0)</f>
        <v>0</v>
      </c>
      <c r="BJ1417" s="19" t="s">
        <v>80</v>
      </c>
      <c r="BK1417" s="218">
        <f>ROUND(I1417*H1417,2)</f>
        <v>0</v>
      </c>
      <c r="BL1417" s="19" t="s">
        <v>285</v>
      </c>
      <c r="BM1417" s="217" t="s">
        <v>2198</v>
      </c>
    </row>
    <row r="1418" spans="1:51" s="14" customFormat="1" ht="12">
      <c r="A1418" s="14"/>
      <c r="B1418" s="235"/>
      <c r="C1418" s="236"/>
      <c r="D1418" s="226" t="s">
        <v>168</v>
      </c>
      <c r="E1418" s="236"/>
      <c r="F1418" s="238" t="s">
        <v>2181</v>
      </c>
      <c r="G1418" s="236"/>
      <c r="H1418" s="239">
        <v>40.25</v>
      </c>
      <c r="I1418" s="240"/>
      <c r="J1418" s="236"/>
      <c r="K1418" s="236"/>
      <c r="L1418" s="241"/>
      <c r="M1418" s="242"/>
      <c r="N1418" s="243"/>
      <c r="O1418" s="243"/>
      <c r="P1418" s="243"/>
      <c r="Q1418" s="243"/>
      <c r="R1418" s="243"/>
      <c r="S1418" s="243"/>
      <c r="T1418" s="24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T1418" s="245" t="s">
        <v>168</v>
      </c>
      <c r="AU1418" s="245" t="s">
        <v>82</v>
      </c>
      <c r="AV1418" s="14" t="s">
        <v>82</v>
      </c>
      <c r="AW1418" s="14" t="s">
        <v>4</v>
      </c>
      <c r="AX1418" s="14" t="s">
        <v>80</v>
      </c>
      <c r="AY1418" s="245" t="s">
        <v>148</v>
      </c>
    </row>
    <row r="1419" spans="1:65" s="2" customFormat="1" ht="16.5" customHeight="1">
      <c r="A1419" s="40"/>
      <c r="B1419" s="41"/>
      <c r="C1419" s="268" t="s">
        <v>2199</v>
      </c>
      <c r="D1419" s="268" t="s">
        <v>279</v>
      </c>
      <c r="E1419" s="269" t="s">
        <v>2200</v>
      </c>
      <c r="F1419" s="270" t="s">
        <v>2201</v>
      </c>
      <c r="G1419" s="271" t="s">
        <v>173</v>
      </c>
      <c r="H1419" s="272">
        <v>40.25</v>
      </c>
      <c r="I1419" s="273"/>
      <c r="J1419" s="274">
        <f>ROUND(I1419*H1419,2)</f>
        <v>0</v>
      </c>
      <c r="K1419" s="270" t="s">
        <v>19</v>
      </c>
      <c r="L1419" s="275"/>
      <c r="M1419" s="276" t="s">
        <v>19</v>
      </c>
      <c r="N1419" s="277" t="s">
        <v>43</v>
      </c>
      <c r="O1419" s="86"/>
      <c r="P1419" s="215">
        <f>O1419*H1419</f>
        <v>0</v>
      </c>
      <c r="Q1419" s="215">
        <v>0.00016</v>
      </c>
      <c r="R1419" s="215">
        <f>Q1419*H1419</f>
        <v>0.00644</v>
      </c>
      <c r="S1419" s="215">
        <v>0</v>
      </c>
      <c r="T1419" s="216">
        <f>S1419*H1419</f>
        <v>0</v>
      </c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R1419" s="217" t="s">
        <v>414</v>
      </c>
      <c r="AT1419" s="217" t="s">
        <v>279</v>
      </c>
      <c r="AU1419" s="217" t="s">
        <v>82</v>
      </c>
      <c r="AY1419" s="19" t="s">
        <v>148</v>
      </c>
      <c r="BE1419" s="218">
        <f>IF(N1419="základní",J1419,0)</f>
        <v>0</v>
      </c>
      <c r="BF1419" s="218">
        <f>IF(N1419="snížená",J1419,0)</f>
        <v>0</v>
      </c>
      <c r="BG1419" s="218">
        <f>IF(N1419="zákl. přenesená",J1419,0)</f>
        <v>0</v>
      </c>
      <c r="BH1419" s="218">
        <f>IF(N1419="sníž. přenesená",J1419,0)</f>
        <v>0</v>
      </c>
      <c r="BI1419" s="218">
        <f>IF(N1419="nulová",J1419,0)</f>
        <v>0</v>
      </c>
      <c r="BJ1419" s="19" t="s">
        <v>80</v>
      </c>
      <c r="BK1419" s="218">
        <f>ROUND(I1419*H1419,2)</f>
        <v>0</v>
      </c>
      <c r="BL1419" s="19" t="s">
        <v>285</v>
      </c>
      <c r="BM1419" s="217" t="s">
        <v>2202</v>
      </c>
    </row>
    <row r="1420" spans="1:51" s="14" customFormat="1" ht="12">
      <c r="A1420" s="14"/>
      <c r="B1420" s="235"/>
      <c r="C1420" s="236"/>
      <c r="D1420" s="226" t="s">
        <v>168</v>
      </c>
      <c r="E1420" s="236"/>
      <c r="F1420" s="238" t="s">
        <v>2181</v>
      </c>
      <c r="G1420" s="236"/>
      <c r="H1420" s="239">
        <v>40.25</v>
      </c>
      <c r="I1420" s="240"/>
      <c r="J1420" s="236"/>
      <c r="K1420" s="236"/>
      <c r="L1420" s="241"/>
      <c r="M1420" s="242"/>
      <c r="N1420" s="243"/>
      <c r="O1420" s="243"/>
      <c r="P1420" s="243"/>
      <c r="Q1420" s="243"/>
      <c r="R1420" s="243"/>
      <c r="S1420" s="243"/>
      <c r="T1420" s="24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T1420" s="245" t="s">
        <v>168</v>
      </c>
      <c r="AU1420" s="245" t="s">
        <v>82</v>
      </c>
      <c r="AV1420" s="14" t="s">
        <v>82</v>
      </c>
      <c r="AW1420" s="14" t="s">
        <v>4</v>
      </c>
      <c r="AX1420" s="14" t="s">
        <v>80</v>
      </c>
      <c r="AY1420" s="245" t="s">
        <v>148</v>
      </c>
    </row>
    <row r="1421" spans="1:65" s="2" customFormat="1" ht="24.15" customHeight="1">
      <c r="A1421" s="40"/>
      <c r="B1421" s="41"/>
      <c r="C1421" s="206" t="s">
        <v>2203</v>
      </c>
      <c r="D1421" s="206" t="s">
        <v>150</v>
      </c>
      <c r="E1421" s="207" t="s">
        <v>2204</v>
      </c>
      <c r="F1421" s="208" t="s">
        <v>2205</v>
      </c>
      <c r="G1421" s="209" t="s">
        <v>346</v>
      </c>
      <c r="H1421" s="210">
        <v>0.026</v>
      </c>
      <c r="I1421" s="211"/>
      <c r="J1421" s="212">
        <f>ROUND(I1421*H1421,2)</f>
        <v>0</v>
      </c>
      <c r="K1421" s="208" t="s">
        <v>154</v>
      </c>
      <c r="L1421" s="46"/>
      <c r="M1421" s="213" t="s">
        <v>19</v>
      </c>
      <c r="N1421" s="214" t="s">
        <v>43</v>
      </c>
      <c r="O1421" s="86"/>
      <c r="P1421" s="215">
        <f>O1421*H1421</f>
        <v>0</v>
      </c>
      <c r="Q1421" s="215">
        <v>0</v>
      </c>
      <c r="R1421" s="215">
        <f>Q1421*H1421</f>
        <v>0</v>
      </c>
      <c r="S1421" s="215">
        <v>0</v>
      </c>
      <c r="T1421" s="216">
        <f>S1421*H1421</f>
        <v>0</v>
      </c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R1421" s="217" t="s">
        <v>285</v>
      </c>
      <c r="AT1421" s="217" t="s">
        <v>150</v>
      </c>
      <c r="AU1421" s="217" t="s">
        <v>82</v>
      </c>
      <c r="AY1421" s="19" t="s">
        <v>148</v>
      </c>
      <c r="BE1421" s="218">
        <f>IF(N1421="základní",J1421,0)</f>
        <v>0</v>
      </c>
      <c r="BF1421" s="218">
        <f>IF(N1421="snížená",J1421,0)</f>
        <v>0</v>
      </c>
      <c r="BG1421" s="218">
        <f>IF(N1421="zákl. přenesená",J1421,0)</f>
        <v>0</v>
      </c>
      <c r="BH1421" s="218">
        <f>IF(N1421="sníž. přenesená",J1421,0)</f>
        <v>0</v>
      </c>
      <c r="BI1421" s="218">
        <f>IF(N1421="nulová",J1421,0)</f>
        <v>0</v>
      </c>
      <c r="BJ1421" s="19" t="s">
        <v>80</v>
      </c>
      <c r="BK1421" s="218">
        <f>ROUND(I1421*H1421,2)</f>
        <v>0</v>
      </c>
      <c r="BL1421" s="19" t="s">
        <v>285</v>
      </c>
      <c r="BM1421" s="217" t="s">
        <v>2206</v>
      </c>
    </row>
    <row r="1422" spans="1:47" s="2" customFormat="1" ht="12">
      <c r="A1422" s="40"/>
      <c r="B1422" s="41"/>
      <c r="C1422" s="42"/>
      <c r="D1422" s="219" t="s">
        <v>157</v>
      </c>
      <c r="E1422" s="42"/>
      <c r="F1422" s="220" t="s">
        <v>2207</v>
      </c>
      <c r="G1422" s="42"/>
      <c r="H1422" s="42"/>
      <c r="I1422" s="221"/>
      <c r="J1422" s="42"/>
      <c r="K1422" s="42"/>
      <c r="L1422" s="46"/>
      <c r="M1422" s="222"/>
      <c r="N1422" s="223"/>
      <c r="O1422" s="86"/>
      <c r="P1422" s="86"/>
      <c r="Q1422" s="86"/>
      <c r="R1422" s="86"/>
      <c r="S1422" s="86"/>
      <c r="T1422" s="87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T1422" s="19" t="s">
        <v>157</v>
      </c>
      <c r="AU1422" s="19" t="s">
        <v>82</v>
      </c>
    </row>
    <row r="1423" spans="1:65" s="2" customFormat="1" ht="24.15" customHeight="1">
      <c r="A1423" s="40"/>
      <c r="B1423" s="41"/>
      <c r="C1423" s="206" t="s">
        <v>2208</v>
      </c>
      <c r="D1423" s="206" t="s">
        <v>150</v>
      </c>
      <c r="E1423" s="207" t="s">
        <v>2209</v>
      </c>
      <c r="F1423" s="208" t="s">
        <v>2210</v>
      </c>
      <c r="G1423" s="209" t="s">
        <v>346</v>
      </c>
      <c r="H1423" s="210">
        <v>0.026</v>
      </c>
      <c r="I1423" s="211"/>
      <c r="J1423" s="212">
        <f>ROUND(I1423*H1423,2)</f>
        <v>0</v>
      </c>
      <c r="K1423" s="208" t="s">
        <v>154</v>
      </c>
      <c r="L1423" s="46"/>
      <c r="M1423" s="213" t="s">
        <v>19</v>
      </c>
      <c r="N1423" s="214" t="s">
        <v>43</v>
      </c>
      <c r="O1423" s="86"/>
      <c r="P1423" s="215">
        <f>O1423*H1423</f>
        <v>0</v>
      </c>
      <c r="Q1423" s="215">
        <v>0</v>
      </c>
      <c r="R1423" s="215">
        <f>Q1423*H1423</f>
        <v>0</v>
      </c>
      <c r="S1423" s="215">
        <v>0</v>
      </c>
      <c r="T1423" s="216">
        <f>S1423*H1423</f>
        <v>0</v>
      </c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R1423" s="217" t="s">
        <v>285</v>
      </c>
      <c r="AT1423" s="217" t="s">
        <v>150</v>
      </c>
      <c r="AU1423" s="217" t="s">
        <v>82</v>
      </c>
      <c r="AY1423" s="19" t="s">
        <v>148</v>
      </c>
      <c r="BE1423" s="218">
        <f>IF(N1423="základní",J1423,0)</f>
        <v>0</v>
      </c>
      <c r="BF1423" s="218">
        <f>IF(N1423="snížená",J1423,0)</f>
        <v>0</v>
      </c>
      <c r="BG1423" s="218">
        <f>IF(N1423="zákl. přenesená",J1423,0)</f>
        <v>0</v>
      </c>
      <c r="BH1423" s="218">
        <f>IF(N1423="sníž. přenesená",J1423,0)</f>
        <v>0</v>
      </c>
      <c r="BI1423" s="218">
        <f>IF(N1423="nulová",J1423,0)</f>
        <v>0</v>
      </c>
      <c r="BJ1423" s="19" t="s">
        <v>80</v>
      </c>
      <c r="BK1423" s="218">
        <f>ROUND(I1423*H1423,2)</f>
        <v>0</v>
      </c>
      <c r="BL1423" s="19" t="s">
        <v>285</v>
      </c>
      <c r="BM1423" s="217" t="s">
        <v>2211</v>
      </c>
    </row>
    <row r="1424" spans="1:47" s="2" customFormat="1" ht="12">
      <c r="A1424" s="40"/>
      <c r="B1424" s="41"/>
      <c r="C1424" s="42"/>
      <c r="D1424" s="219" t="s">
        <v>157</v>
      </c>
      <c r="E1424" s="42"/>
      <c r="F1424" s="220" t="s">
        <v>2212</v>
      </c>
      <c r="G1424" s="42"/>
      <c r="H1424" s="42"/>
      <c r="I1424" s="221"/>
      <c r="J1424" s="42"/>
      <c r="K1424" s="42"/>
      <c r="L1424" s="46"/>
      <c r="M1424" s="222"/>
      <c r="N1424" s="223"/>
      <c r="O1424" s="86"/>
      <c r="P1424" s="86"/>
      <c r="Q1424" s="86"/>
      <c r="R1424" s="86"/>
      <c r="S1424" s="86"/>
      <c r="T1424" s="87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T1424" s="19" t="s">
        <v>157</v>
      </c>
      <c r="AU1424" s="19" t="s">
        <v>82</v>
      </c>
    </row>
    <row r="1425" spans="1:63" s="12" customFormat="1" ht="22.8" customHeight="1">
      <c r="A1425" s="12"/>
      <c r="B1425" s="190"/>
      <c r="C1425" s="191"/>
      <c r="D1425" s="192" t="s">
        <v>71</v>
      </c>
      <c r="E1425" s="204" t="s">
        <v>2213</v>
      </c>
      <c r="F1425" s="204" t="s">
        <v>2214</v>
      </c>
      <c r="G1425" s="191"/>
      <c r="H1425" s="191"/>
      <c r="I1425" s="194"/>
      <c r="J1425" s="205">
        <f>BK1425</f>
        <v>0</v>
      </c>
      <c r="K1425" s="191"/>
      <c r="L1425" s="196"/>
      <c r="M1425" s="197"/>
      <c r="N1425" s="198"/>
      <c r="O1425" s="198"/>
      <c r="P1425" s="199">
        <f>SUM(P1426:P1452)</f>
        <v>0</v>
      </c>
      <c r="Q1425" s="198"/>
      <c r="R1425" s="199">
        <f>SUM(R1426:R1452)</f>
        <v>0.2215212000000001</v>
      </c>
      <c r="S1425" s="198"/>
      <c r="T1425" s="200">
        <f>SUM(T1426:T1452)</f>
        <v>0.0002</v>
      </c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R1425" s="201" t="s">
        <v>82</v>
      </c>
      <c r="AT1425" s="202" t="s">
        <v>71</v>
      </c>
      <c r="AU1425" s="202" t="s">
        <v>80</v>
      </c>
      <c r="AY1425" s="201" t="s">
        <v>148</v>
      </c>
      <c r="BK1425" s="203">
        <f>SUM(BK1426:BK1452)</f>
        <v>0</v>
      </c>
    </row>
    <row r="1426" spans="1:65" s="2" customFormat="1" ht="21.75" customHeight="1">
      <c r="A1426" s="40"/>
      <c r="B1426" s="41"/>
      <c r="C1426" s="206" t="s">
        <v>2215</v>
      </c>
      <c r="D1426" s="206" t="s">
        <v>150</v>
      </c>
      <c r="E1426" s="207" t="s">
        <v>2216</v>
      </c>
      <c r="F1426" s="208" t="s">
        <v>2217</v>
      </c>
      <c r="G1426" s="209" t="s">
        <v>153</v>
      </c>
      <c r="H1426" s="210">
        <v>9</v>
      </c>
      <c r="I1426" s="211"/>
      <c r="J1426" s="212">
        <f>ROUND(I1426*H1426,2)</f>
        <v>0</v>
      </c>
      <c r="K1426" s="208" t="s">
        <v>154</v>
      </c>
      <c r="L1426" s="46"/>
      <c r="M1426" s="213" t="s">
        <v>19</v>
      </c>
      <c r="N1426" s="214" t="s">
        <v>43</v>
      </c>
      <c r="O1426" s="86"/>
      <c r="P1426" s="215">
        <f>O1426*H1426</f>
        <v>0</v>
      </c>
      <c r="Q1426" s="215">
        <v>0</v>
      </c>
      <c r="R1426" s="215">
        <f>Q1426*H1426</f>
        <v>0</v>
      </c>
      <c r="S1426" s="215">
        <v>0</v>
      </c>
      <c r="T1426" s="216">
        <f>S1426*H1426</f>
        <v>0</v>
      </c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R1426" s="217" t="s">
        <v>285</v>
      </c>
      <c r="AT1426" s="217" t="s">
        <v>150</v>
      </c>
      <c r="AU1426" s="217" t="s">
        <v>82</v>
      </c>
      <c r="AY1426" s="19" t="s">
        <v>148</v>
      </c>
      <c r="BE1426" s="218">
        <f>IF(N1426="základní",J1426,0)</f>
        <v>0</v>
      </c>
      <c r="BF1426" s="218">
        <f>IF(N1426="snížená",J1426,0)</f>
        <v>0</v>
      </c>
      <c r="BG1426" s="218">
        <f>IF(N1426="zákl. přenesená",J1426,0)</f>
        <v>0</v>
      </c>
      <c r="BH1426" s="218">
        <f>IF(N1426="sníž. přenesená",J1426,0)</f>
        <v>0</v>
      </c>
      <c r="BI1426" s="218">
        <f>IF(N1426="nulová",J1426,0)</f>
        <v>0</v>
      </c>
      <c r="BJ1426" s="19" t="s">
        <v>80</v>
      </c>
      <c r="BK1426" s="218">
        <f>ROUND(I1426*H1426,2)</f>
        <v>0</v>
      </c>
      <c r="BL1426" s="19" t="s">
        <v>285</v>
      </c>
      <c r="BM1426" s="217" t="s">
        <v>2218</v>
      </c>
    </row>
    <row r="1427" spans="1:47" s="2" customFormat="1" ht="12">
      <c r="A1427" s="40"/>
      <c r="B1427" s="41"/>
      <c r="C1427" s="42"/>
      <c r="D1427" s="219" t="s">
        <v>157</v>
      </c>
      <c r="E1427" s="42"/>
      <c r="F1427" s="220" t="s">
        <v>2219</v>
      </c>
      <c r="G1427" s="42"/>
      <c r="H1427" s="42"/>
      <c r="I1427" s="221"/>
      <c r="J1427" s="42"/>
      <c r="K1427" s="42"/>
      <c r="L1427" s="46"/>
      <c r="M1427" s="222"/>
      <c r="N1427" s="223"/>
      <c r="O1427" s="86"/>
      <c r="P1427" s="86"/>
      <c r="Q1427" s="86"/>
      <c r="R1427" s="86"/>
      <c r="S1427" s="86"/>
      <c r="T1427" s="87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T1427" s="19" t="s">
        <v>157</v>
      </c>
      <c r="AU1427" s="19" t="s">
        <v>82</v>
      </c>
    </row>
    <row r="1428" spans="1:65" s="2" customFormat="1" ht="16.5" customHeight="1">
      <c r="A1428" s="40"/>
      <c r="B1428" s="41"/>
      <c r="C1428" s="268" t="s">
        <v>2220</v>
      </c>
      <c r="D1428" s="268" t="s">
        <v>279</v>
      </c>
      <c r="E1428" s="269" t="s">
        <v>2221</v>
      </c>
      <c r="F1428" s="270" t="s">
        <v>2222</v>
      </c>
      <c r="G1428" s="271" t="s">
        <v>153</v>
      </c>
      <c r="H1428" s="272">
        <v>9</v>
      </c>
      <c r="I1428" s="273"/>
      <c r="J1428" s="274">
        <f>ROUND(I1428*H1428,2)</f>
        <v>0</v>
      </c>
      <c r="K1428" s="270" t="s">
        <v>154</v>
      </c>
      <c r="L1428" s="275"/>
      <c r="M1428" s="276" t="s">
        <v>19</v>
      </c>
      <c r="N1428" s="277" t="s">
        <v>43</v>
      </c>
      <c r="O1428" s="86"/>
      <c r="P1428" s="215">
        <f>O1428*H1428</f>
        <v>0</v>
      </c>
      <c r="Q1428" s="215">
        <v>0.0002</v>
      </c>
      <c r="R1428" s="215">
        <f>Q1428*H1428</f>
        <v>0.0018000000000000002</v>
      </c>
      <c r="S1428" s="215">
        <v>0</v>
      </c>
      <c r="T1428" s="216">
        <f>S1428*H1428</f>
        <v>0</v>
      </c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R1428" s="217" t="s">
        <v>414</v>
      </c>
      <c r="AT1428" s="217" t="s">
        <v>279</v>
      </c>
      <c r="AU1428" s="217" t="s">
        <v>82</v>
      </c>
      <c r="AY1428" s="19" t="s">
        <v>148</v>
      </c>
      <c r="BE1428" s="218">
        <f>IF(N1428="základní",J1428,0)</f>
        <v>0</v>
      </c>
      <c r="BF1428" s="218">
        <f>IF(N1428="snížená",J1428,0)</f>
        <v>0</v>
      </c>
      <c r="BG1428" s="218">
        <f>IF(N1428="zákl. přenesená",J1428,0)</f>
        <v>0</v>
      </c>
      <c r="BH1428" s="218">
        <f>IF(N1428="sníž. přenesená",J1428,0)</f>
        <v>0</v>
      </c>
      <c r="BI1428" s="218">
        <f>IF(N1428="nulová",J1428,0)</f>
        <v>0</v>
      </c>
      <c r="BJ1428" s="19" t="s">
        <v>80</v>
      </c>
      <c r="BK1428" s="218">
        <f>ROUND(I1428*H1428,2)</f>
        <v>0</v>
      </c>
      <c r="BL1428" s="19" t="s">
        <v>285</v>
      </c>
      <c r="BM1428" s="217" t="s">
        <v>2223</v>
      </c>
    </row>
    <row r="1429" spans="1:65" s="2" customFormat="1" ht="16.5" customHeight="1">
      <c r="A1429" s="40"/>
      <c r="B1429" s="41"/>
      <c r="C1429" s="206" t="s">
        <v>2224</v>
      </c>
      <c r="D1429" s="206" t="s">
        <v>150</v>
      </c>
      <c r="E1429" s="207" t="s">
        <v>2225</v>
      </c>
      <c r="F1429" s="208" t="s">
        <v>2226</v>
      </c>
      <c r="G1429" s="209" t="s">
        <v>153</v>
      </c>
      <c r="H1429" s="210">
        <v>1</v>
      </c>
      <c r="I1429" s="211"/>
      <c r="J1429" s="212">
        <f>ROUND(I1429*H1429,2)</f>
        <v>0</v>
      </c>
      <c r="K1429" s="208" t="s">
        <v>154</v>
      </c>
      <c r="L1429" s="46"/>
      <c r="M1429" s="213" t="s">
        <v>19</v>
      </c>
      <c r="N1429" s="214" t="s">
        <v>43</v>
      </c>
      <c r="O1429" s="86"/>
      <c r="P1429" s="215">
        <f>O1429*H1429</f>
        <v>0</v>
      </c>
      <c r="Q1429" s="215">
        <v>0</v>
      </c>
      <c r="R1429" s="215">
        <f>Q1429*H1429</f>
        <v>0</v>
      </c>
      <c r="S1429" s="215">
        <v>0</v>
      </c>
      <c r="T1429" s="216">
        <f>S1429*H1429</f>
        <v>0</v>
      </c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R1429" s="217" t="s">
        <v>285</v>
      </c>
      <c r="AT1429" s="217" t="s">
        <v>150</v>
      </c>
      <c r="AU1429" s="217" t="s">
        <v>82</v>
      </c>
      <c r="AY1429" s="19" t="s">
        <v>148</v>
      </c>
      <c r="BE1429" s="218">
        <f>IF(N1429="základní",J1429,0)</f>
        <v>0</v>
      </c>
      <c r="BF1429" s="218">
        <f>IF(N1429="snížená",J1429,0)</f>
        <v>0</v>
      </c>
      <c r="BG1429" s="218">
        <f>IF(N1429="zákl. přenesená",J1429,0)</f>
        <v>0</v>
      </c>
      <c r="BH1429" s="218">
        <f>IF(N1429="sníž. přenesená",J1429,0)</f>
        <v>0</v>
      </c>
      <c r="BI1429" s="218">
        <f>IF(N1429="nulová",J1429,0)</f>
        <v>0</v>
      </c>
      <c r="BJ1429" s="19" t="s">
        <v>80</v>
      </c>
      <c r="BK1429" s="218">
        <f>ROUND(I1429*H1429,2)</f>
        <v>0</v>
      </c>
      <c r="BL1429" s="19" t="s">
        <v>285</v>
      </c>
      <c r="BM1429" s="217" t="s">
        <v>2227</v>
      </c>
    </row>
    <row r="1430" spans="1:47" s="2" customFormat="1" ht="12">
      <c r="A1430" s="40"/>
      <c r="B1430" s="41"/>
      <c r="C1430" s="42"/>
      <c r="D1430" s="219" t="s">
        <v>157</v>
      </c>
      <c r="E1430" s="42"/>
      <c r="F1430" s="220" t="s">
        <v>2228</v>
      </c>
      <c r="G1430" s="42"/>
      <c r="H1430" s="42"/>
      <c r="I1430" s="221"/>
      <c r="J1430" s="42"/>
      <c r="K1430" s="42"/>
      <c r="L1430" s="46"/>
      <c r="M1430" s="222"/>
      <c r="N1430" s="223"/>
      <c r="O1430" s="86"/>
      <c r="P1430" s="86"/>
      <c r="Q1430" s="86"/>
      <c r="R1430" s="86"/>
      <c r="S1430" s="86"/>
      <c r="T1430" s="87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T1430" s="19" t="s">
        <v>157</v>
      </c>
      <c r="AU1430" s="19" t="s">
        <v>82</v>
      </c>
    </row>
    <row r="1431" spans="1:65" s="2" customFormat="1" ht="16.5" customHeight="1">
      <c r="A1431" s="40"/>
      <c r="B1431" s="41"/>
      <c r="C1431" s="268" t="s">
        <v>2229</v>
      </c>
      <c r="D1431" s="268" t="s">
        <v>279</v>
      </c>
      <c r="E1431" s="269" t="s">
        <v>2230</v>
      </c>
      <c r="F1431" s="270" t="s">
        <v>2231</v>
      </c>
      <c r="G1431" s="271" t="s">
        <v>153</v>
      </c>
      <c r="H1431" s="272">
        <v>1</v>
      </c>
      <c r="I1431" s="273"/>
      <c r="J1431" s="274">
        <f>ROUND(I1431*H1431,2)</f>
        <v>0</v>
      </c>
      <c r="K1431" s="270" t="s">
        <v>154</v>
      </c>
      <c r="L1431" s="275"/>
      <c r="M1431" s="276" t="s">
        <v>19</v>
      </c>
      <c r="N1431" s="277" t="s">
        <v>43</v>
      </c>
      <c r="O1431" s="86"/>
      <c r="P1431" s="215">
        <f>O1431*H1431</f>
        <v>0</v>
      </c>
      <c r="Q1431" s="215">
        <v>0.014</v>
      </c>
      <c r="R1431" s="215">
        <f>Q1431*H1431</f>
        <v>0.014</v>
      </c>
      <c r="S1431" s="215">
        <v>0</v>
      </c>
      <c r="T1431" s="216">
        <f>S1431*H1431</f>
        <v>0</v>
      </c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R1431" s="217" t="s">
        <v>414</v>
      </c>
      <c r="AT1431" s="217" t="s">
        <v>279</v>
      </c>
      <c r="AU1431" s="217" t="s">
        <v>82</v>
      </c>
      <c r="AY1431" s="19" t="s">
        <v>148</v>
      </c>
      <c r="BE1431" s="218">
        <f>IF(N1431="základní",J1431,0)</f>
        <v>0</v>
      </c>
      <c r="BF1431" s="218">
        <f>IF(N1431="snížená",J1431,0)</f>
        <v>0</v>
      </c>
      <c r="BG1431" s="218">
        <f>IF(N1431="zákl. přenesená",J1431,0)</f>
        <v>0</v>
      </c>
      <c r="BH1431" s="218">
        <f>IF(N1431="sníž. přenesená",J1431,0)</f>
        <v>0</v>
      </c>
      <c r="BI1431" s="218">
        <f>IF(N1431="nulová",J1431,0)</f>
        <v>0</v>
      </c>
      <c r="BJ1431" s="19" t="s">
        <v>80</v>
      </c>
      <c r="BK1431" s="218">
        <f>ROUND(I1431*H1431,2)</f>
        <v>0</v>
      </c>
      <c r="BL1431" s="19" t="s">
        <v>285</v>
      </c>
      <c r="BM1431" s="217" t="s">
        <v>2232</v>
      </c>
    </row>
    <row r="1432" spans="1:65" s="2" customFormat="1" ht="21.75" customHeight="1">
      <c r="A1432" s="40"/>
      <c r="B1432" s="41"/>
      <c r="C1432" s="206" t="s">
        <v>2233</v>
      </c>
      <c r="D1432" s="206" t="s">
        <v>150</v>
      </c>
      <c r="E1432" s="207" t="s">
        <v>2234</v>
      </c>
      <c r="F1432" s="208" t="s">
        <v>2235</v>
      </c>
      <c r="G1432" s="209" t="s">
        <v>153</v>
      </c>
      <c r="H1432" s="210">
        <v>2</v>
      </c>
      <c r="I1432" s="211"/>
      <c r="J1432" s="212">
        <f>ROUND(I1432*H1432,2)</f>
        <v>0</v>
      </c>
      <c r="K1432" s="208" t="s">
        <v>154</v>
      </c>
      <c r="L1432" s="46"/>
      <c r="M1432" s="213" t="s">
        <v>19</v>
      </c>
      <c r="N1432" s="214" t="s">
        <v>43</v>
      </c>
      <c r="O1432" s="86"/>
      <c r="P1432" s="215">
        <f>O1432*H1432</f>
        <v>0</v>
      </c>
      <c r="Q1432" s="215">
        <v>0</v>
      </c>
      <c r="R1432" s="215">
        <f>Q1432*H1432</f>
        <v>0</v>
      </c>
      <c r="S1432" s="215">
        <v>0.0001</v>
      </c>
      <c r="T1432" s="216">
        <f>S1432*H1432</f>
        <v>0.0002</v>
      </c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R1432" s="217" t="s">
        <v>285</v>
      </c>
      <c r="AT1432" s="217" t="s">
        <v>150</v>
      </c>
      <c r="AU1432" s="217" t="s">
        <v>82</v>
      </c>
      <c r="AY1432" s="19" t="s">
        <v>148</v>
      </c>
      <c r="BE1432" s="218">
        <f>IF(N1432="základní",J1432,0)</f>
        <v>0</v>
      </c>
      <c r="BF1432" s="218">
        <f>IF(N1432="snížená",J1432,0)</f>
        <v>0</v>
      </c>
      <c r="BG1432" s="218">
        <f>IF(N1432="zákl. přenesená",J1432,0)</f>
        <v>0</v>
      </c>
      <c r="BH1432" s="218">
        <f>IF(N1432="sníž. přenesená",J1432,0)</f>
        <v>0</v>
      </c>
      <c r="BI1432" s="218">
        <f>IF(N1432="nulová",J1432,0)</f>
        <v>0</v>
      </c>
      <c r="BJ1432" s="19" t="s">
        <v>80</v>
      </c>
      <c r="BK1432" s="218">
        <f>ROUND(I1432*H1432,2)</f>
        <v>0</v>
      </c>
      <c r="BL1432" s="19" t="s">
        <v>285</v>
      </c>
      <c r="BM1432" s="217" t="s">
        <v>2236</v>
      </c>
    </row>
    <row r="1433" spans="1:47" s="2" customFormat="1" ht="12">
      <c r="A1433" s="40"/>
      <c r="B1433" s="41"/>
      <c r="C1433" s="42"/>
      <c r="D1433" s="219" t="s">
        <v>157</v>
      </c>
      <c r="E1433" s="42"/>
      <c r="F1433" s="220" t="s">
        <v>2237</v>
      </c>
      <c r="G1433" s="42"/>
      <c r="H1433" s="42"/>
      <c r="I1433" s="221"/>
      <c r="J1433" s="42"/>
      <c r="K1433" s="42"/>
      <c r="L1433" s="46"/>
      <c r="M1433" s="222"/>
      <c r="N1433" s="223"/>
      <c r="O1433" s="86"/>
      <c r="P1433" s="86"/>
      <c r="Q1433" s="86"/>
      <c r="R1433" s="86"/>
      <c r="S1433" s="86"/>
      <c r="T1433" s="87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T1433" s="19" t="s">
        <v>157</v>
      </c>
      <c r="AU1433" s="19" t="s">
        <v>82</v>
      </c>
    </row>
    <row r="1434" spans="1:51" s="14" customFormat="1" ht="12">
      <c r="A1434" s="14"/>
      <c r="B1434" s="235"/>
      <c r="C1434" s="236"/>
      <c r="D1434" s="226" t="s">
        <v>168</v>
      </c>
      <c r="E1434" s="237" t="s">
        <v>19</v>
      </c>
      <c r="F1434" s="238" t="s">
        <v>2238</v>
      </c>
      <c r="G1434" s="236"/>
      <c r="H1434" s="239">
        <v>2</v>
      </c>
      <c r="I1434" s="240"/>
      <c r="J1434" s="236"/>
      <c r="K1434" s="236"/>
      <c r="L1434" s="241"/>
      <c r="M1434" s="242"/>
      <c r="N1434" s="243"/>
      <c r="O1434" s="243"/>
      <c r="P1434" s="243"/>
      <c r="Q1434" s="243"/>
      <c r="R1434" s="243"/>
      <c r="S1434" s="243"/>
      <c r="T1434" s="244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T1434" s="245" t="s">
        <v>168</v>
      </c>
      <c r="AU1434" s="245" t="s">
        <v>82</v>
      </c>
      <c r="AV1434" s="14" t="s">
        <v>82</v>
      </c>
      <c r="AW1434" s="14" t="s">
        <v>34</v>
      </c>
      <c r="AX1434" s="14" t="s">
        <v>80</v>
      </c>
      <c r="AY1434" s="245" t="s">
        <v>148</v>
      </c>
    </row>
    <row r="1435" spans="1:65" s="2" customFormat="1" ht="24.15" customHeight="1">
      <c r="A1435" s="40"/>
      <c r="B1435" s="41"/>
      <c r="C1435" s="206" t="s">
        <v>2239</v>
      </c>
      <c r="D1435" s="206" t="s">
        <v>150</v>
      </c>
      <c r="E1435" s="207" t="s">
        <v>2240</v>
      </c>
      <c r="F1435" s="208" t="s">
        <v>2241</v>
      </c>
      <c r="G1435" s="209" t="s">
        <v>346</v>
      </c>
      <c r="H1435" s="210">
        <v>0.222</v>
      </c>
      <c r="I1435" s="211"/>
      <c r="J1435" s="212">
        <f>ROUND(I1435*H1435,2)</f>
        <v>0</v>
      </c>
      <c r="K1435" s="208" t="s">
        <v>154</v>
      </c>
      <c r="L1435" s="46"/>
      <c r="M1435" s="213" t="s">
        <v>19</v>
      </c>
      <c r="N1435" s="214" t="s">
        <v>43</v>
      </c>
      <c r="O1435" s="86"/>
      <c r="P1435" s="215">
        <f>O1435*H1435</f>
        <v>0</v>
      </c>
      <c r="Q1435" s="215">
        <v>0</v>
      </c>
      <c r="R1435" s="215">
        <f>Q1435*H1435</f>
        <v>0</v>
      </c>
      <c r="S1435" s="215">
        <v>0</v>
      </c>
      <c r="T1435" s="216">
        <f>S1435*H1435</f>
        <v>0</v>
      </c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R1435" s="217" t="s">
        <v>285</v>
      </c>
      <c r="AT1435" s="217" t="s">
        <v>150</v>
      </c>
      <c r="AU1435" s="217" t="s">
        <v>82</v>
      </c>
      <c r="AY1435" s="19" t="s">
        <v>148</v>
      </c>
      <c r="BE1435" s="218">
        <f>IF(N1435="základní",J1435,0)</f>
        <v>0</v>
      </c>
      <c r="BF1435" s="218">
        <f>IF(N1435="snížená",J1435,0)</f>
        <v>0</v>
      </c>
      <c r="BG1435" s="218">
        <f>IF(N1435="zákl. přenesená",J1435,0)</f>
        <v>0</v>
      </c>
      <c r="BH1435" s="218">
        <f>IF(N1435="sníž. přenesená",J1435,0)</f>
        <v>0</v>
      </c>
      <c r="BI1435" s="218">
        <f>IF(N1435="nulová",J1435,0)</f>
        <v>0</v>
      </c>
      <c r="BJ1435" s="19" t="s">
        <v>80</v>
      </c>
      <c r="BK1435" s="218">
        <f>ROUND(I1435*H1435,2)</f>
        <v>0</v>
      </c>
      <c r="BL1435" s="19" t="s">
        <v>285</v>
      </c>
      <c r="BM1435" s="217" t="s">
        <v>2242</v>
      </c>
    </row>
    <row r="1436" spans="1:47" s="2" customFormat="1" ht="12">
      <c r="A1436" s="40"/>
      <c r="B1436" s="41"/>
      <c r="C1436" s="42"/>
      <c r="D1436" s="219" t="s">
        <v>157</v>
      </c>
      <c r="E1436" s="42"/>
      <c r="F1436" s="220" t="s">
        <v>2243</v>
      </c>
      <c r="G1436" s="42"/>
      <c r="H1436" s="42"/>
      <c r="I1436" s="221"/>
      <c r="J1436" s="42"/>
      <c r="K1436" s="42"/>
      <c r="L1436" s="46"/>
      <c r="M1436" s="222"/>
      <c r="N1436" s="223"/>
      <c r="O1436" s="86"/>
      <c r="P1436" s="86"/>
      <c r="Q1436" s="86"/>
      <c r="R1436" s="86"/>
      <c r="S1436" s="86"/>
      <c r="T1436" s="87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T1436" s="19" t="s">
        <v>157</v>
      </c>
      <c r="AU1436" s="19" t="s">
        <v>82</v>
      </c>
    </row>
    <row r="1437" spans="1:65" s="2" customFormat="1" ht="24.15" customHeight="1">
      <c r="A1437" s="40"/>
      <c r="B1437" s="41"/>
      <c r="C1437" s="206" t="s">
        <v>2244</v>
      </c>
      <c r="D1437" s="206" t="s">
        <v>150</v>
      </c>
      <c r="E1437" s="207" t="s">
        <v>2245</v>
      </c>
      <c r="F1437" s="208" t="s">
        <v>2246</v>
      </c>
      <c r="G1437" s="209" t="s">
        <v>346</v>
      </c>
      <c r="H1437" s="210">
        <v>0.222</v>
      </c>
      <c r="I1437" s="211"/>
      <c r="J1437" s="212">
        <f>ROUND(I1437*H1437,2)</f>
        <v>0</v>
      </c>
      <c r="K1437" s="208" t="s">
        <v>154</v>
      </c>
      <c r="L1437" s="46"/>
      <c r="M1437" s="213" t="s">
        <v>19</v>
      </c>
      <c r="N1437" s="214" t="s">
        <v>43</v>
      </c>
      <c r="O1437" s="86"/>
      <c r="P1437" s="215">
        <f>O1437*H1437</f>
        <v>0</v>
      </c>
      <c r="Q1437" s="215">
        <v>0</v>
      </c>
      <c r="R1437" s="215">
        <f>Q1437*H1437</f>
        <v>0</v>
      </c>
      <c r="S1437" s="215">
        <v>0</v>
      </c>
      <c r="T1437" s="216">
        <f>S1437*H1437</f>
        <v>0</v>
      </c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R1437" s="217" t="s">
        <v>285</v>
      </c>
      <c r="AT1437" s="217" t="s">
        <v>150</v>
      </c>
      <c r="AU1437" s="217" t="s">
        <v>82</v>
      </c>
      <c r="AY1437" s="19" t="s">
        <v>148</v>
      </c>
      <c r="BE1437" s="218">
        <f>IF(N1437="základní",J1437,0)</f>
        <v>0</v>
      </c>
      <c r="BF1437" s="218">
        <f>IF(N1437="snížená",J1437,0)</f>
        <v>0</v>
      </c>
      <c r="BG1437" s="218">
        <f>IF(N1437="zákl. přenesená",J1437,0)</f>
        <v>0</v>
      </c>
      <c r="BH1437" s="218">
        <f>IF(N1437="sníž. přenesená",J1437,0)</f>
        <v>0</v>
      </c>
      <c r="BI1437" s="218">
        <f>IF(N1437="nulová",J1437,0)</f>
        <v>0</v>
      </c>
      <c r="BJ1437" s="19" t="s">
        <v>80</v>
      </c>
      <c r="BK1437" s="218">
        <f>ROUND(I1437*H1437,2)</f>
        <v>0</v>
      </c>
      <c r="BL1437" s="19" t="s">
        <v>285</v>
      </c>
      <c r="BM1437" s="217" t="s">
        <v>2247</v>
      </c>
    </row>
    <row r="1438" spans="1:47" s="2" customFormat="1" ht="12">
      <c r="A1438" s="40"/>
      <c r="B1438" s="41"/>
      <c r="C1438" s="42"/>
      <c r="D1438" s="219" t="s">
        <v>157</v>
      </c>
      <c r="E1438" s="42"/>
      <c r="F1438" s="220" t="s">
        <v>2248</v>
      </c>
      <c r="G1438" s="42"/>
      <c r="H1438" s="42"/>
      <c r="I1438" s="221"/>
      <c r="J1438" s="42"/>
      <c r="K1438" s="42"/>
      <c r="L1438" s="46"/>
      <c r="M1438" s="222"/>
      <c r="N1438" s="223"/>
      <c r="O1438" s="86"/>
      <c r="P1438" s="86"/>
      <c r="Q1438" s="86"/>
      <c r="R1438" s="86"/>
      <c r="S1438" s="86"/>
      <c r="T1438" s="87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T1438" s="19" t="s">
        <v>157</v>
      </c>
      <c r="AU1438" s="19" t="s">
        <v>82</v>
      </c>
    </row>
    <row r="1439" spans="1:65" s="2" customFormat="1" ht="16.5" customHeight="1">
      <c r="A1439" s="40"/>
      <c r="B1439" s="41"/>
      <c r="C1439" s="206" t="s">
        <v>2249</v>
      </c>
      <c r="D1439" s="206" t="s">
        <v>150</v>
      </c>
      <c r="E1439" s="207" t="s">
        <v>2250</v>
      </c>
      <c r="F1439" s="208" t="s">
        <v>2251</v>
      </c>
      <c r="G1439" s="209" t="s">
        <v>153</v>
      </c>
      <c r="H1439" s="210">
        <v>6</v>
      </c>
      <c r="I1439" s="211"/>
      <c r="J1439" s="212">
        <f>ROUND(I1439*H1439,2)</f>
        <v>0</v>
      </c>
      <c r="K1439" s="208" t="s">
        <v>19</v>
      </c>
      <c r="L1439" s="46"/>
      <c r="M1439" s="213" t="s">
        <v>19</v>
      </c>
      <c r="N1439" s="214" t="s">
        <v>43</v>
      </c>
      <c r="O1439" s="86"/>
      <c r="P1439" s="215">
        <f>O1439*H1439</f>
        <v>0</v>
      </c>
      <c r="Q1439" s="215">
        <v>0</v>
      </c>
      <c r="R1439" s="215">
        <f>Q1439*H1439</f>
        <v>0</v>
      </c>
      <c r="S1439" s="215">
        <v>0</v>
      </c>
      <c r="T1439" s="216">
        <f>S1439*H1439</f>
        <v>0</v>
      </c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R1439" s="217" t="s">
        <v>285</v>
      </c>
      <c r="AT1439" s="217" t="s">
        <v>150</v>
      </c>
      <c r="AU1439" s="217" t="s">
        <v>82</v>
      </c>
      <c r="AY1439" s="19" t="s">
        <v>148</v>
      </c>
      <c r="BE1439" s="218">
        <f>IF(N1439="základní",J1439,0)</f>
        <v>0</v>
      </c>
      <c r="BF1439" s="218">
        <f>IF(N1439="snížená",J1439,0)</f>
        <v>0</v>
      </c>
      <c r="BG1439" s="218">
        <f>IF(N1439="zákl. přenesená",J1439,0)</f>
        <v>0</v>
      </c>
      <c r="BH1439" s="218">
        <f>IF(N1439="sníž. přenesená",J1439,0)</f>
        <v>0</v>
      </c>
      <c r="BI1439" s="218">
        <f>IF(N1439="nulová",J1439,0)</f>
        <v>0</v>
      </c>
      <c r="BJ1439" s="19" t="s">
        <v>80</v>
      </c>
      <c r="BK1439" s="218">
        <f>ROUND(I1439*H1439,2)</f>
        <v>0</v>
      </c>
      <c r="BL1439" s="19" t="s">
        <v>285</v>
      </c>
      <c r="BM1439" s="217" t="s">
        <v>2252</v>
      </c>
    </row>
    <row r="1440" spans="1:65" s="2" customFormat="1" ht="16.5" customHeight="1">
      <c r="A1440" s="40"/>
      <c r="B1440" s="41"/>
      <c r="C1440" s="268" t="s">
        <v>2253</v>
      </c>
      <c r="D1440" s="268" t="s">
        <v>279</v>
      </c>
      <c r="E1440" s="269" t="s">
        <v>2254</v>
      </c>
      <c r="F1440" s="270" t="s">
        <v>2255</v>
      </c>
      <c r="G1440" s="271" t="s">
        <v>153</v>
      </c>
      <c r="H1440" s="272">
        <v>6</v>
      </c>
      <c r="I1440" s="273"/>
      <c r="J1440" s="274">
        <f>ROUND(I1440*H1440,2)</f>
        <v>0</v>
      </c>
      <c r="K1440" s="270" t="s">
        <v>19</v>
      </c>
      <c r="L1440" s="275"/>
      <c r="M1440" s="276" t="s">
        <v>19</v>
      </c>
      <c r="N1440" s="277" t="s">
        <v>43</v>
      </c>
      <c r="O1440" s="86"/>
      <c r="P1440" s="215">
        <f>O1440*H1440</f>
        <v>0</v>
      </c>
      <c r="Q1440" s="215">
        <v>0.007</v>
      </c>
      <c r="R1440" s="215">
        <f>Q1440*H1440</f>
        <v>0.042</v>
      </c>
      <c r="S1440" s="215">
        <v>0</v>
      </c>
      <c r="T1440" s="216">
        <f>S1440*H1440</f>
        <v>0</v>
      </c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R1440" s="217" t="s">
        <v>414</v>
      </c>
      <c r="AT1440" s="217" t="s">
        <v>279</v>
      </c>
      <c r="AU1440" s="217" t="s">
        <v>82</v>
      </c>
      <c r="AY1440" s="19" t="s">
        <v>148</v>
      </c>
      <c r="BE1440" s="218">
        <f>IF(N1440="základní",J1440,0)</f>
        <v>0</v>
      </c>
      <c r="BF1440" s="218">
        <f>IF(N1440="snížená",J1440,0)</f>
        <v>0</v>
      </c>
      <c r="BG1440" s="218">
        <f>IF(N1440="zákl. přenesená",J1440,0)</f>
        <v>0</v>
      </c>
      <c r="BH1440" s="218">
        <f>IF(N1440="sníž. přenesená",J1440,0)</f>
        <v>0</v>
      </c>
      <c r="BI1440" s="218">
        <f>IF(N1440="nulová",J1440,0)</f>
        <v>0</v>
      </c>
      <c r="BJ1440" s="19" t="s">
        <v>80</v>
      </c>
      <c r="BK1440" s="218">
        <f>ROUND(I1440*H1440,2)</f>
        <v>0</v>
      </c>
      <c r="BL1440" s="19" t="s">
        <v>285</v>
      </c>
      <c r="BM1440" s="217" t="s">
        <v>2256</v>
      </c>
    </row>
    <row r="1441" spans="1:65" s="2" customFormat="1" ht="16.5" customHeight="1">
      <c r="A1441" s="40"/>
      <c r="B1441" s="41"/>
      <c r="C1441" s="206" t="s">
        <v>2257</v>
      </c>
      <c r="D1441" s="206" t="s">
        <v>150</v>
      </c>
      <c r="E1441" s="207" t="s">
        <v>2258</v>
      </c>
      <c r="F1441" s="208" t="s">
        <v>2259</v>
      </c>
      <c r="G1441" s="209" t="s">
        <v>173</v>
      </c>
      <c r="H1441" s="210">
        <v>7.2</v>
      </c>
      <c r="I1441" s="211"/>
      <c r="J1441" s="212">
        <f>ROUND(I1441*H1441,2)</f>
        <v>0</v>
      </c>
      <c r="K1441" s="208" t="s">
        <v>19</v>
      </c>
      <c r="L1441" s="46"/>
      <c r="M1441" s="213" t="s">
        <v>19</v>
      </c>
      <c r="N1441" s="214" t="s">
        <v>43</v>
      </c>
      <c r="O1441" s="86"/>
      <c r="P1441" s="215">
        <f>O1441*H1441</f>
        <v>0</v>
      </c>
      <c r="Q1441" s="215">
        <v>0.00412</v>
      </c>
      <c r="R1441" s="215">
        <f>Q1441*H1441</f>
        <v>0.029664000000000003</v>
      </c>
      <c r="S1441" s="215">
        <v>0</v>
      </c>
      <c r="T1441" s="216">
        <f>S1441*H1441</f>
        <v>0</v>
      </c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R1441" s="217" t="s">
        <v>285</v>
      </c>
      <c r="AT1441" s="217" t="s">
        <v>150</v>
      </c>
      <c r="AU1441" s="217" t="s">
        <v>82</v>
      </c>
      <c r="AY1441" s="19" t="s">
        <v>148</v>
      </c>
      <c r="BE1441" s="218">
        <f>IF(N1441="základní",J1441,0)</f>
        <v>0</v>
      </c>
      <c r="BF1441" s="218">
        <f>IF(N1441="snížená",J1441,0)</f>
        <v>0</v>
      </c>
      <c r="BG1441" s="218">
        <f>IF(N1441="zákl. přenesená",J1441,0)</f>
        <v>0</v>
      </c>
      <c r="BH1441" s="218">
        <f>IF(N1441="sníž. přenesená",J1441,0)</f>
        <v>0</v>
      </c>
      <c r="BI1441" s="218">
        <f>IF(N1441="nulová",J1441,0)</f>
        <v>0</v>
      </c>
      <c r="BJ1441" s="19" t="s">
        <v>80</v>
      </c>
      <c r="BK1441" s="218">
        <f>ROUND(I1441*H1441,2)</f>
        <v>0</v>
      </c>
      <c r="BL1441" s="19" t="s">
        <v>285</v>
      </c>
      <c r="BM1441" s="217" t="s">
        <v>2260</v>
      </c>
    </row>
    <row r="1442" spans="1:65" s="2" customFormat="1" ht="16.5" customHeight="1">
      <c r="A1442" s="40"/>
      <c r="B1442" s="41"/>
      <c r="C1442" s="268" t="s">
        <v>2261</v>
      </c>
      <c r="D1442" s="268" t="s">
        <v>279</v>
      </c>
      <c r="E1442" s="269" t="s">
        <v>2262</v>
      </c>
      <c r="F1442" s="270" t="s">
        <v>2263</v>
      </c>
      <c r="G1442" s="271" t="s">
        <v>173</v>
      </c>
      <c r="H1442" s="272">
        <v>7.308</v>
      </c>
      <c r="I1442" s="273"/>
      <c r="J1442" s="274">
        <f>ROUND(I1442*H1442,2)</f>
        <v>0</v>
      </c>
      <c r="K1442" s="270" t="s">
        <v>19</v>
      </c>
      <c r="L1442" s="275"/>
      <c r="M1442" s="276" t="s">
        <v>19</v>
      </c>
      <c r="N1442" s="277" t="s">
        <v>43</v>
      </c>
      <c r="O1442" s="86"/>
      <c r="P1442" s="215">
        <f>O1442*H1442</f>
        <v>0</v>
      </c>
      <c r="Q1442" s="215">
        <v>0.0054</v>
      </c>
      <c r="R1442" s="215">
        <f>Q1442*H1442</f>
        <v>0.039463200000000004</v>
      </c>
      <c r="S1442" s="215">
        <v>0</v>
      </c>
      <c r="T1442" s="216">
        <f>S1442*H1442</f>
        <v>0</v>
      </c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R1442" s="217" t="s">
        <v>414</v>
      </c>
      <c r="AT1442" s="217" t="s">
        <v>279</v>
      </c>
      <c r="AU1442" s="217" t="s">
        <v>82</v>
      </c>
      <c r="AY1442" s="19" t="s">
        <v>148</v>
      </c>
      <c r="BE1442" s="218">
        <f>IF(N1442="základní",J1442,0)</f>
        <v>0</v>
      </c>
      <c r="BF1442" s="218">
        <f>IF(N1442="snížená",J1442,0)</f>
        <v>0</v>
      </c>
      <c r="BG1442" s="218">
        <f>IF(N1442="zákl. přenesená",J1442,0)</f>
        <v>0</v>
      </c>
      <c r="BH1442" s="218">
        <f>IF(N1442="sníž. přenesená",J1442,0)</f>
        <v>0</v>
      </c>
      <c r="BI1442" s="218">
        <f>IF(N1442="nulová",J1442,0)</f>
        <v>0</v>
      </c>
      <c r="BJ1442" s="19" t="s">
        <v>80</v>
      </c>
      <c r="BK1442" s="218">
        <f>ROUND(I1442*H1442,2)</f>
        <v>0</v>
      </c>
      <c r="BL1442" s="19" t="s">
        <v>285</v>
      </c>
      <c r="BM1442" s="217" t="s">
        <v>2264</v>
      </c>
    </row>
    <row r="1443" spans="1:51" s="14" customFormat="1" ht="12">
      <c r="A1443" s="14"/>
      <c r="B1443" s="235"/>
      <c r="C1443" s="236"/>
      <c r="D1443" s="226" t="s">
        <v>168</v>
      </c>
      <c r="E1443" s="237" t="s">
        <v>19</v>
      </c>
      <c r="F1443" s="238" t="s">
        <v>2265</v>
      </c>
      <c r="G1443" s="236"/>
      <c r="H1443" s="239">
        <v>7.308</v>
      </c>
      <c r="I1443" s="240"/>
      <c r="J1443" s="236"/>
      <c r="K1443" s="236"/>
      <c r="L1443" s="241"/>
      <c r="M1443" s="242"/>
      <c r="N1443" s="243"/>
      <c r="O1443" s="243"/>
      <c r="P1443" s="243"/>
      <c r="Q1443" s="243"/>
      <c r="R1443" s="243"/>
      <c r="S1443" s="243"/>
      <c r="T1443" s="244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45" t="s">
        <v>168</v>
      </c>
      <c r="AU1443" s="245" t="s">
        <v>82</v>
      </c>
      <c r="AV1443" s="14" t="s">
        <v>82</v>
      </c>
      <c r="AW1443" s="14" t="s">
        <v>34</v>
      </c>
      <c r="AX1443" s="14" t="s">
        <v>80</v>
      </c>
      <c r="AY1443" s="245" t="s">
        <v>148</v>
      </c>
    </row>
    <row r="1444" spans="1:65" s="2" customFormat="1" ht="16.5" customHeight="1">
      <c r="A1444" s="40"/>
      <c r="B1444" s="41"/>
      <c r="C1444" s="206" t="s">
        <v>2266</v>
      </c>
      <c r="D1444" s="206" t="s">
        <v>150</v>
      </c>
      <c r="E1444" s="207" t="s">
        <v>2267</v>
      </c>
      <c r="F1444" s="208" t="s">
        <v>2268</v>
      </c>
      <c r="G1444" s="209" t="s">
        <v>173</v>
      </c>
      <c r="H1444" s="210">
        <v>11.7</v>
      </c>
      <c r="I1444" s="211"/>
      <c r="J1444" s="212">
        <f>ROUND(I1444*H1444,2)</f>
        <v>0</v>
      </c>
      <c r="K1444" s="208" t="s">
        <v>19</v>
      </c>
      <c r="L1444" s="46"/>
      <c r="M1444" s="213" t="s">
        <v>19</v>
      </c>
      <c r="N1444" s="214" t="s">
        <v>43</v>
      </c>
      <c r="O1444" s="86"/>
      <c r="P1444" s="215">
        <f>O1444*H1444</f>
        <v>0</v>
      </c>
      <c r="Q1444" s="215">
        <v>0.00412</v>
      </c>
      <c r="R1444" s="215">
        <f>Q1444*H1444</f>
        <v>0.048204000000000004</v>
      </c>
      <c r="S1444" s="215">
        <v>0</v>
      </c>
      <c r="T1444" s="216">
        <f>S1444*H1444</f>
        <v>0</v>
      </c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R1444" s="217" t="s">
        <v>285</v>
      </c>
      <c r="AT1444" s="217" t="s">
        <v>150</v>
      </c>
      <c r="AU1444" s="217" t="s">
        <v>82</v>
      </c>
      <c r="AY1444" s="19" t="s">
        <v>148</v>
      </c>
      <c r="BE1444" s="218">
        <f>IF(N1444="základní",J1444,0)</f>
        <v>0</v>
      </c>
      <c r="BF1444" s="218">
        <f>IF(N1444="snížená",J1444,0)</f>
        <v>0</v>
      </c>
      <c r="BG1444" s="218">
        <f>IF(N1444="zákl. přenesená",J1444,0)</f>
        <v>0</v>
      </c>
      <c r="BH1444" s="218">
        <f>IF(N1444="sníž. přenesená",J1444,0)</f>
        <v>0</v>
      </c>
      <c r="BI1444" s="218">
        <f>IF(N1444="nulová",J1444,0)</f>
        <v>0</v>
      </c>
      <c r="BJ1444" s="19" t="s">
        <v>80</v>
      </c>
      <c r="BK1444" s="218">
        <f>ROUND(I1444*H1444,2)</f>
        <v>0</v>
      </c>
      <c r="BL1444" s="19" t="s">
        <v>285</v>
      </c>
      <c r="BM1444" s="217" t="s">
        <v>2269</v>
      </c>
    </row>
    <row r="1445" spans="1:65" s="2" customFormat="1" ht="16.5" customHeight="1">
      <c r="A1445" s="40"/>
      <c r="B1445" s="41"/>
      <c r="C1445" s="268" t="s">
        <v>2270</v>
      </c>
      <c r="D1445" s="268" t="s">
        <v>279</v>
      </c>
      <c r="E1445" s="269" t="s">
        <v>2271</v>
      </c>
      <c r="F1445" s="270" t="s">
        <v>2272</v>
      </c>
      <c r="G1445" s="271" t="s">
        <v>173</v>
      </c>
      <c r="H1445" s="272">
        <v>11.7</v>
      </c>
      <c r="I1445" s="273"/>
      <c r="J1445" s="274">
        <f>ROUND(I1445*H1445,2)</f>
        <v>0</v>
      </c>
      <c r="K1445" s="270" t="s">
        <v>154</v>
      </c>
      <c r="L1445" s="275"/>
      <c r="M1445" s="276" t="s">
        <v>19</v>
      </c>
      <c r="N1445" s="277" t="s">
        <v>43</v>
      </c>
      <c r="O1445" s="86"/>
      <c r="P1445" s="215">
        <f>O1445*H1445</f>
        <v>0</v>
      </c>
      <c r="Q1445" s="215">
        <v>0.0015</v>
      </c>
      <c r="R1445" s="215">
        <f>Q1445*H1445</f>
        <v>0.01755</v>
      </c>
      <c r="S1445" s="215">
        <v>0</v>
      </c>
      <c r="T1445" s="216">
        <f>S1445*H1445</f>
        <v>0</v>
      </c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R1445" s="217" t="s">
        <v>414</v>
      </c>
      <c r="AT1445" s="217" t="s">
        <v>279</v>
      </c>
      <c r="AU1445" s="217" t="s">
        <v>82</v>
      </c>
      <c r="AY1445" s="19" t="s">
        <v>148</v>
      </c>
      <c r="BE1445" s="218">
        <f>IF(N1445="základní",J1445,0)</f>
        <v>0</v>
      </c>
      <c r="BF1445" s="218">
        <f>IF(N1445="snížená",J1445,0)</f>
        <v>0</v>
      </c>
      <c r="BG1445" s="218">
        <f>IF(N1445="zákl. přenesená",J1445,0)</f>
        <v>0</v>
      </c>
      <c r="BH1445" s="218">
        <f>IF(N1445="sníž. přenesená",J1445,0)</f>
        <v>0</v>
      </c>
      <c r="BI1445" s="218">
        <f>IF(N1445="nulová",J1445,0)</f>
        <v>0</v>
      </c>
      <c r="BJ1445" s="19" t="s">
        <v>80</v>
      </c>
      <c r="BK1445" s="218">
        <f>ROUND(I1445*H1445,2)</f>
        <v>0</v>
      </c>
      <c r="BL1445" s="19" t="s">
        <v>285</v>
      </c>
      <c r="BM1445" s="217" t="s">
        <v>2273</v>
      </c>
    </row>
    <row r="1446" spans="1:65" s="2" customFormat="1" ht="16.5" customHeight="1">
      <c r="A1446" s="40"/>
      <c r="B1446" s="41"/>
      <c r="C1446" s="206" t="s">
        <v>2274</v>
      </c>
      <c r="D1446" s="206" t="s">
        <v>150</v>
      </c>
      <c r="E1446" s="207" t="s">
        <v>2275</v>
      </c>
      <c r="F1446" s="208" t="s">
        <v>2276</v>
      </c>
      <c r="G1446" s="209" t="s">
        <v>376</v>
      </c>
      <c r="H1446" s="210">
        <v>1</v>
      </c>
      <c r="I1446" s="211"/>
      <c r="J1446" s="212">
        <f>ROUND(I1446*H1446,2)</f>
        <v>0</v>
      </c>
      <c r="K1446" s="208" t="s">
        <v>19</v>
      </c>
      <c r="L1446" s="46"/>
      <c r="M1446" s="213" t="s">
        <v>19</v>
      </c>
      <c r="N1446" s="214" t="s">
        <v>43</v>
      </c>
      <c r="O1446" s="86"/>
      <c r="P1446" s="215">
        <f>O1446*H1446</f>
        <v>0</v>
      </c>
      <c r="Q1446" s="215">
        <v>0.00412</v>
      </c>
      <c r="R1446" s="215">
        <f>Q1446*H1446</f>
        <v>0.00412</v>
      </c>
      <c r="S1446" s="215">
        <v>0</v>
      </c>
      <c r="T1446" s="216">
        <f>S1446*H1446</f>
        <v>0</v>
      </c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R1446" s="217" t="s">
        <v>285</v>
      </c>
      <c r="AT1446" s="217" t="s">
        <v>150</v>
      </c>
      <c r="AU1446" s="217" t="s">
        <v>82</v>
      </c>
      <c r="AY1446" s="19" t="s">
        <v>148</v>
      </c>
      <c r="BE1446" s="218">
        <f>IF(N1446="základní",J1446,0)</f>
        <v>0</v>
      </c>
      <c r="BF1446" s="218">
        <f>IF(N1446="snížená",J1446,0)</f>
        <v>0</v>
      </c>
      <c r="BG1446" s="218">
        <f>IF(N1446="zákl. přenesená",J1446,0)</f>
        <v>0</v>
      </c>
      <c r="BH1446" s="218">
        <f>IF(N1446="sníž. přenesená",J1446,0)</f>
        <v>0</v>
      </c>
      <c r="BI1446" s="218">
        <f>IF(N1446="nulová",J1446,0)</f>
        <v>0</v>
      </c>
      <c r="BJ1446" s="19" t="s">
        <v>80</v>
      </c>
      <c r="BK1446" s="218">
        <f>ROUND(I1446*H1446,2)</f>
        <v>0</v>
      </c>
      <c r="BL1446" s="19" t="s">
        <v>285</v>
      </c>
      <c r="BM1446" s="217" t="s">
        <v>2277</v>
      </c>
    </row>
    <row r="1447" spans="1:65" s="2" customFormat="1" ht="16.5" customHeight="1">
      <c r="A1447" s="40"/>
      <c r="B1447" s="41"/>
      <c r="C1447" s="206" t="s">
        <v>2278</v>
      </c>
      <c r="D1447" s="206" t="s">
        <v>150</v>
      </c>
      <c r="E1447" s="207" t="s">
        <v>2279</v>
      </c>
      <c r="F1447" s="208" t="s">
        <v>2280</v>
      </c>
      <c r="G1447" s="209" t="s">
        <v>376</v>
      </c>
      <c r="H1447" s="210">
        <v>1</v>
      </c>
      <c r="I1447" s="211"/>
      <c r="J1447" s="212">
        <f>ROUND(I1447*H1447,2)</f>
        <v>0</v>
      </c>
      <c r="K1447" s="208" t="s">
        <v>19</v>
      </c>
      <c r="L1447" s="46"/>
      <c r="M1447" s="213" t="s">
        <v>19</v>
      </c>
      <c r="N1447" s="214" t="s">
        <v>43</v>
      </c>
      <c r="O1447" s="86"/>
      <c r="P1447" s="215">
        <f>O1447*H1447</f>
        <v>0</v>
      </c>
      <c r="Q1447" s="215">
        <v>0.00412</v>
      </c>
      <c r="R1447" s="215">
        <f>Q1447*H1447</f>
        <v>0.00412</v>
      </c>
      <c r="S1447" s="215">
        <v>0</v>
      </c>
      <c r="T1447" s="216">
        <f>S1447*H1447</f>
        <v>0</v>
      </c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R1447" s="217" t="s">
        <v>285</v>
      </c>
      <c r="AT1447" s="217" t="s">
        <v>150</v>
      </c>
      <c r="AU1447" s="217" t="s">
        <v>82</v>
      </c>
      <c r="AY1447" s="19" t="s">
        <v>148</v>
      </c>
      <c r="BE1447" s="218">
        <f>IF(N1447="základní",J1447,0)</f>
        <v>0</v>
      </c>
      <c r="BF1447" s="218">
        <f>IF(N1447="snížená",J1447,0)</f>
        <v>0</v>
      </c>
      <c r="BG1447" s="218">
        <f>IF(N1447="zákl. přenesená",J1447,0)</f>
        <v>0</v>
      </c>
      <c r="BH1447" s="218">
        <f>IF(N1447="sníž. přenesená",J1447,0)</f>
        <v>0</v>
      </c>
      <c r="BI1447" s="218">
        <f>IF(N1447="nulová",J1447,0)</f>
        <v>0</v>
      </c>
      <c r="BJ1447" s="19" t="s">
        <v>80</v>
      </c>
      <c r="BK1447" s="218">
        <f>ROUND(I1447*H1447,2)</f>
        <v>0</v>
      </c>
      <c r="BL1447" s="19" t="s">
        <v>285</v>
      </c>
      <c r="BM1447" s="217" t="s">
        <v>2281</v>
      </c>
    </row>
    <row r="1448" spans="1:65" s="2" customFormat="1" ht="16.5" customHeight="1">
      <c r="A1448" s="40"/>
      <c r="B1448" s="41"/>
      <c r="C1448" s="206" t="s">
        <v>2282</v>
      </c>
      <c r="D1448" s="206" t="s">
        <v>150</v>
      </c>
      <c r="E1448" s="207" t="s">
        <v>2283</v>
      </c>
      <c r="F1448" s="208" t="s">
        <v>2284</v>
      </c>
      <c r="G1448" s="209" t="s">
        <v>376</v>
      </c>
      <c r="H1448" s="210">
        <v>1</v>
      </c>
      <c r="I1448" s="211"/>
      <c r="J1448" s="212">
        <f>ROUND(I1448*H1448,2)</f>
        <v>0</v>
      </c>
      <c r="K1448" s="208" t="s">
        <v>19</v>
      </c>
      <c r="L1448" s="46"/>
      <c r="M1448" s="213" t="s">
        <v>19</v>
      </c>
      <c r="N1448" s="214" t="s">
        <v>43</v>
      </c>
      <c r="O1448" s="86"/>
      <c r="P1448" s="215">
        <f>O1448*H1448</f>
        <v>0</v>
      </c>
      <c r="Q1448" s="215">
        <v>0.00412</v>
      </c>
      <c r="R1448" s="215">
        <f>Q1448*H1448</f>
        <v>0.00412</v>
      </c>
      <c r="S1448" s="215">
        <v>0</v>
      </c>
      <c r="T1448" s="216">
        <f>S1448*H1448</f>
        <v>0</v>
      </c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R1448" s="217" t="s">
        <v>285</v>
      </c>
      <c r="AT1448" s="217" t="s">
        <v>150</v>
      </c>
      <c r="AU1448" s="217" t="s">
        <v>82</v>
      </c>
      <c r="AY1448" s="19" t="s">
        <v>148</v>
      </c>
      <c r="BE1448" s="218">
        <f>IF(N1448="základní",J1448,0)</f>
        <v>0</v>
      </c>
      <c r="BF1448" s="218">
        <f>IF(N1448="snížená",J1448,0)</f>
        <v>0</v>
      </c>
      <c r="BG1448" s="218">
        <f>IF(N1448="zákl. přenesená",J1448,0)</f>
        <v>0</v>
      </c>
      <c r="BH1448" s="218">
        <f>IF(N1448="sníž. přenesená",J1448,0)</f>
        <v>0</v>
      </c>
      <c r="BI1448" s="218">
        <f>IF(N1448="nulová",J1448,0)</f>
        <v>0</v>
      </c>
      <c r="BJ1448" s="19" t="s">
        <v>80</v>
      </c>
      <c r="BK1448" s="218">
        <f>ROUND(I1448*H1448,2)</f>
        <v>0</v>
      </c>
      <c r="BL1448" s="19" t="s">
        <v>285</v>
      </c>
      <c r="BM1448" s="217" t="s">
        <v>2285</v>
      </c>
    </row>
    <row r="1449" spans="1:65" s="2" customFormat="1" ht="16.5" customHeight="1">
      <c r="A1449" s="40"/>
      <c r="B1449" s="41"/>
      <c r="C1449" s="206" t="s">
        <v>2286</v>
      </c>
      <c r="D1449" s="206" t="s">
        <v>150</v>
      </c>
      <c r="E1449" s="207" t="s">
        <v>2287</v>
      </c>
      <c r="F1449" s="208" t="s">
        <v>2288</v>
      </c>
      <c r="G1449" s="209" t="s">
        <v>376</v>
      </c>
      <c r="H1449" s="210">
        <v>1</v>
      </c>
      <c r="I1449" s="211"/>
      <c r="J1449" s="212">
        <f>ROUND(I1449*H1449,2)</f>
        <v>0</v>
      </c>
      <c r="K1449" s="208" t="s">
        <v>19</v>
      </c>
      <c r="L1449" s="46"/>
      <c r="M1449" s="213" t="s">
        <v>19</v>
      </c>
      <c r="N1449" s="214" t="s">
        <v>43</v>
      </c>
      <c r="O1449" s="86"/>
      <c r="P1449" s="215">
        <f>O1449*H1449</f>
        <v>0</v>
      </c>
      <c r="Q1449" s="215">
        <v>0.00412</v>
      </c>
      <c r="R1449" s="215">
        <f>Q1449*H1449</f>
        <v>0.00412</v>
      </c>
      <c r="S1449" s="215">
        <v>0</v>
      </c>
      <c r="T1449" s="216">
        <f>S1449*H1449</f>
        <v>0</v>
      </c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R1449" s="217" t="s">
        <v>285</v>
      </c>
      <c r="AT1449" s="217" t="s">
        <v>150</v>
      </c>
      <c r="AU1449" s="217" t="s">
        <v>82</v>
      </c>
      <c r="AY1449" s="19" t="s">
        <v>148</v>
      </c>
      <c r="BE1449" s="218">
        <f>IF(N1449="základní",J1449,0)</f>
        <v>0</v>
      </c>
      <c r="BF1449" s="218">
        <f>IF(N1449="snížená",J1449,0)</f>
        <v>0</v>
      </c>
      <c r="BG1449" s="218">
        <f>IF(N1449="zákl. přenesená",J1449,0)</f>
        <v>0</v>
      </c>
      <c r="BH1449" s="218">
        <f>IF(N1449="sníž. přenesená",J1449,0)</f>
        <v>0</v>
      </c>
      <c r="BI1449" s="218">
        <f>IF(N1449="nulová",J1449,0)</f>
        <v>0</v>
      </c>
      <c r="BJ1449" s="19" t="s">
        <v>80</v>
      </c>
      <c r="BK1449" s="218">
        <f>ROUND(I1449*H1449,2)</f>
        <v>0</v>
      </c>
      <c r="BL1449" s="19" t="s">
        <v>285</v>
      </c>
      <c r="BM1449" s="217" t="s">
        <v>2289</v>
      </c>
    </row>
    <row r="1450" spans="1:65" s="2" customFormat="1" ht="16.5" customHeight="1">
      <c r="A1450" s="40"/>
      <c r="B1450" s="41"/>
      <c r="C1450" s="206" t="s">
        <v>2290</v>
      </c>
      <c r="D1450" s="206" t="s">
        <v>150</v>
      </c>
      <c r="E1450" s="207" t="s">
        <v>2291</v>
      </c>
      <c r="F1450" s="208" t="s">
        <v>2292</v>
      </c>
      <c r="G1450" s="209" t="s">
        <v>376</v>
      </c>
      <c r="H1450" s="210">
        <v>1</v>
      </c>
      <c r="I1450" s="211"/>
      <c r="J1450" s="212">
        <f>ROUND(I1450*H1450,2)</f>
        <v>0</v>
      </c>
      <c r="K1450" s="208" t="s">
        <v>19</v>
      </c>
      <c r="L1450" s="46"/>
      <c r="M1450" s="213" t="s">
        <v>19</v>
      </c>
      <c r="N1450" s="214" t="s">
        <v>43</v>
      </c>
      <c r="O1450" s="86"/>
      <c r="P1450" s="215">
        <f>O1450*H1450</f>
        <v>0</v>
      </c>
      <c r="Q1450" s="215">
        <v>0.00412</v>
      </c>
      <c r="R1450" s="215">
        <f>Q1450*H1450</f>
        <v>0.00412</v>
      </c>
      <c r="S1450" s="215">
        <v>0</v>
      </c>
      <c r="T1450" s="216">
        <f>S1450*H1450</f>
        <v>0</v>
      </c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R1450" s="217" t="s">
        <v>285</v>
      </c>
      <c r="AT1450" s="217" t="s">
        <v>150</v>
      </c>
      <c r="AU1450" s="217" t="s">
        <v>82</v>
      </c>
      <c r="AY1450" s="19" t="s">
        <v>148</v>
      </c>
      <c r="BE1450" s="218">
        <f>IF(N1450="základní",J1450,0)</f>
        <v>0</v>
      </c>
      <c r="BF1450" s="218">
        <f>IF(N1450="snížená",J1450,0)</f>
        <v>0</v>
      </c>
      <c r="BG1450" s="218">
        <f>IF(N1450="zákl. přenesená",J1450,0)</f>
        <v>0</v>
      </c>
      <c r="BH1450" s="218">
        <f>IF(N1450="sníž. přenesená",J1450,0)</f>
        <v>0</v>
      </c>
      <c r="BI1450" s="218">
        <f>IF(N1450="nulová",J1450,0)</f>
        <v>0</v>
      </c>
      <c r="BJ1450" s="19" t="s">
        <v>80</v>
      </c>
      <c r="BK1450" s="218">
        <f>ROUND(I1450*H1450,2)</f>
        <v>0</v>
      </c>
      <c r="BL1450" s="19" t="s">
        <v>285</v>
      </c>
      <c r="BM1450" s="217" t="s">
        <v>2293</v>
      </c>
    </row>
    <row r="1451" spans="1:65" s="2" customFormat="1" ht="16.5" customHeight="1">
      <c r="A1451" s="40"/>
      <c r="B1451" s="41"/>
      <c r="C1451" s="206" t="s">
        <v>2294</v>
      </c>
      <c r="D1451" s="206" t="s">
        <v>150</v>
      </c>
      <c r="E1451" s="207" t="s">
        <v>2295</v>
      </c>
      <c r="F1451" s="208" t="s">
        <v>2296</v>
      </c>
      <c r="G1451" s="209" t="s">
        <v>376</v>
      </c>
      <c r="H1451" s="210">
        <v>1</v>
      </c>
      <c r="I1451" s="211"/>
      <c r="J1451" s="212">
        <f>ROUND(I1451*H1451,2)</f>
        <v>0</v>
      </c>
      <c r="K1451" s="208" t="s">
        <v>19</v>
      </c>
      <c r="L1451" s="46"/>
      <c r="M1451" s="213" t="s">
        <v>19</v>
      </c>
      <c r="N1451" s="214" t="s">
        <v>43</v>
      </c>
      <c r="O1451" s="86"/>
      <c r="P1451" s="215">
        <f>O1451*H1451</f>
        <v>0</v>
      </c>
      <c r="Q1451" s="215">
        <v>0.00412</v>
      </c>
      <c r="R1451" s="215">
        <f>Q1451*H1451</f>
        <v>0.00412</v>
      </c>
      <c r="S1451" s="215">
        <v>0</v>
      </c>
      <c r="T1451" s="216">
        <f>S1451*H1451</f>
        <v>0</v>
      </c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R1451" s="217" t="s">
        <v>285</v>
      </c>
      <c r="AT1451" s="217" t="s">
        <v>150</v>
      </c>
      <c r="AU1451" s="217" t="s">
        <v>82</v>
      </c>
      <c r="AY1451" s="19" t="s">
        <v>148</v>
      </c>
      <c r="BE1451" s="218">
        <f>IF(N1451="základní",J1451,0)</f>
        <v>0</v>
      </c>
      <c r="BF1451" s="218">
        <f>IF(N1451="snížená",J1451,0)</f>
        <v>0</v>
      </c>
      <c r="BG1451" s="218">
        <f>IF(N1451="zákl. přenesená",J1451,0)</f>
        <v>0</v>
      </c>
      <c r="BH1451" s="218">
        <f>IF(N1451="sníž. přenesená",J1451,0)</f>
        <v>0</v>
      </c>
      <c r="BI1451" s="218">
        <f>IF(N1451="nulová",J1451,0)</f>
        <v>0</v>
      </c>
      <c r="BJ1451" s="19" t="s">
        <v>80</v>
      </c>
      <c r="BK1451" s="218">
        <f>ROUND(I1451*H1451,2)</f>
        <v>0</v>
      </c>
      <c r="BL1451" s="19" t="s">
        <v>285</v>
      </c>
      <c r="BM1451" s="217" t="s">
        <v>2297</v>
      </c>
    </row>
    <row r="1452" spans="1:65" s="2" customFormat="1" ht="16.5" customHeight="1">
      <c r="A1452" s="40"/>
      <c r="B1452" s="41"/>
      <c r="C1452" s="206" t="s">
        <v>2298</v>
      </c>
      <c r="D1452" s="206" t="s">
        <v>150</v>
      </c>
      <c r="E1452" s="207" t="s">
        <v>2299</v>
      </c>
      <c r="F1452" s="208" t="s">
        <v>2300</v>
      </c>
      <c r="G1452" s="209" t="s">
        <v>376</v>
      </c>
      <c r="H1452" s="210">
        <v>1</v>
      </c>
      <c r="I1452" s="211"/>
      <c r="J1452" s="212">
        <f>ROUND(I1452*H1452,2)</f>
        <v>0</v>
      </c>
      <c r="K1452" s="208" t="s">
        <v>19</v>
      </c>
      <c r="L1452" s="46"/>
      <c r="M1452" s="213" t="s">
        <v>19</v>
      </c>
      <c r="N1452" s="214" t="s">
        <v>43</v>
      </c>
      <c r="O1452" s="86"/>
      <c r="P1452" s="215">
        <f>O1452*H1452</f>
        <v>0</v>
      </c>
      <c r="Q1452" s="215">
        <v>0.00412</v>
      </c>
      <c r="R1452" s="215">
        <f>Q1452*H1452</f>
        <v>0.00412</v>
      </c>
      <c r="S1452" s="215">
        <v>0</v>
      </c>
      <c r="T1452" s="216">
        <f>S1452*H1452</f>
        <v>0</v>
      </c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R1452" s="217" t="s">
        <v>285</v>
      </c>
      <c r="AT1452" s="217" t="s">
        <v>150</v>
      </c>
      <c r="AU1452" s="217" t="s">
        <v>82</v>
      </c>
      <c r="AY1452" s="19" t="s">
        <v>148</v>
      </c>
      <c r="BE1452" s="218">
        <f>IF(N1452="základní",J1452,0)</f>
        <v>0</v>
      </c>
      <c r="BF1452" s="218">
        <f>IF(N1452="snížená",J1452,0)</f>
        <v>0</v>
      </c>
      <c r="BG1452" s="218">
        <f>IF(N1452="zákl. přenesená",J1452,0)</f>
        <v>0</v>
      </c>
      <c r="BH1452" s="218">
        <f>IF(N1452="sníž. přenesená",J1452,0)</f>
        <v>0</v>
      </c>
      <c r="BI1452" s="218">
        <f>IF(N1452="nulová",J1452,0)</f>
        <v>0</v>
      </c>
      <c r="BJ1452" s="19" t="s">
        <v>80</v>
      </c>
      <c r="BK1452" s="218">
        <f>ROUND(I1452*H1452,2)</f>
        <v>0</v>
      </c>
      <c r="BL1452" s="19" t="s">
        <v>285</v>
      </c>
      <c r="BM1452" s="217" t="s">
        <v>2301</v>
      </c>
    </row>
    <row r="1453" spans="1:63" s="12" customFormat="1" ht="22.8" customHeight="1">
      <c r="A1453" s="12"/>
      <c r="B1453" s="190"/>
      <c r="C1453" s="191"/>
      <c r="D1453" s="192" t="s">
        <v>71</v>
      </c>
      <c r="E1453" s="204" t="s">
        <v>2302</v>
      </c>
      <c r="F1453" s="204" t="s">
        <v>2303</v>
      </c>
      <c r="G1453" s="191"/>
      <c r="H1453" s="191"/>
      <c r="I1453" s="194"/>
      <c r="J1453" s="205">
        <f>BK1453</f>
        <v>0</v>
      </c>
      <c r="K1453" s="191"/>
      <c r="L1453" s="196"/>
      <c r="M1453" s="197"/>
      <c r="N1453" s="198"/>
      <c r="O1453" s="198"/>
      <c r="P1453" s="199">
        <f>SUM(P1454:P1612)</f>
        <v>0</v>
      </c>
      <c r="Q1453" s="198"/>
      <c r="R1453" s="199">
        <f>SUM(R1454:R1612)</f>
        <v>22.832314000000004</v>
      </c>
      <c r="S1453" s="198"/>
      <c r="T1453" s="200">
        <f>SUM(T1454:T1612)</f>
        <v>10.195851000000001</v>
      </c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R1453" s="201" t="s">
        <v>82</v>
      </c>
      <c r="AT1453" s="202" t="s">
        <v>71</v>
      </c>
      <c r="AU1453" s="202" t="s">
        <v>80</v>
      </c>
      <c r="AY1453" s="201" t="s">
        <v>148</v>
      </c>
      <c r="BK1453" s="203">
        <f>SUM(BK1454:BK1612)</f>
        <v>0</v>
      </c>
    </row>
    <row r="1454" spans="1:65" s="2" customFormat="1" ht="24.15" customHeight="1">
      <c r="A1454" s="40"/>
      <c r="B1454" s="41"/>
      <c r="C1454" s="206" t="s">
        <v>2304</v>
      </c>
      <c r="D1454" s="206" t="s">
        <v>150</v>
      </c>
      <c r="E1454" s="207" t="s">
        <v>2305</v>
      </c>
      <c r="F1454" s="208" t="s">
        <v>2306</v>
      </c>
      <c r="G1454" s="209" t="s">
        <v>153</v>
      </c>
      <c r="H1454" s="210">
        <v>8</v>
      </c>
      <c r="I1454" s="211"/>
      <c r="J1454" s="212">
        <f>ROUND(I1454*H1454,2)</f>
        <v>0</v>
      </c>
      <c r="K1454" s="208" t="s">
        <v>154</v>
      </c>
      <c r="L1454" s="46"/>
      <c r="M1454" s="213" t="s">
        <v>19</v>
      </c>
      <c r="N1454" s="214" t="s">
        <v>43</v>
      </c>
      <c r="O1454" s="86"/>
      <c r="P1454" s="215">
        <f>O1454*H1454</f>
        <v>0</v>
      </c>
      <c r="Q1454" s="215">
        <v>0.00267</v>
      </c>
      <c r="R1454" s="215">
        <f>Q1454*H1454</f>
        <v>0.02136</v>
      </c>
      <c r="S1454" s="215">
        <v>0</v>
      </c>
      <c r="T1454" s="216">
        <f>S1454*H1454</f>
        <v>0</v>
      </c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R1454" s="217" t="s">
        <v>285</v>
      </c>
      <c r="AT1454" s="217" t="s">
        <v>150</v>
      </c>
      <c r="AU1454" s="217" t="s">
        <v>82</v>
      </c>
      <c r="AY1454" s="19" t="s">
        <v>148</v>
      </c>
      <c r="BE1454" s="218">
        <f>IF(N1454="základní",J1454,0)</f>
        <v>0</v>
      </c>
      <c r="BF1454" s="218">
        <f>IF(N1454="snížená",J1454,0)</f>
        <v>0</v>
      </c>
      <c r="BG1454" s="218">
        <f>IF(N1454="zákl. přenesená",J1454,0)</f>
        <v>0</v>
      </c>
      <c r="BH1454" s="218">
        <f>IF(N1454="sníž. přenesená",J1454,0)</f>
        <v>0</v>
      </c>
      <c r="BI1454" s="218">
        <f>IF(N1454="nulová",J1454,0)</f>
        <v>0</v>
      </c>
      <c r="BJ1454" s="19" t="s">
        <v>80</v>
      </c>
      <c r="BK1454" s="218">
        <f>ROUND(I1454*H1454,2)</f>
        <v>0</v>
      </c>
      <c r="BL1454" s="19" t="s">
        <v>285</v>
      </c>
      <c r="BM1454" s="217" t="s">
        <v>2307</v>
      </c>
    </row>
    <row r="1455" spans="1:47" s="2" customFormat="1" ht="12">
      <c r="A1455" s="40"/>
      <c r="B1455" s="41"/>
      <c r="C1455" s="42"/>
      <c r="D1455" s="219" t="s">
        <v>157</v>
      </c>
      <c r="E1455" s="42"/>
      <c r="F1455" s="220" t="s">
        <v>2308</v>
      </c>
      <c r="G1455" s="42"/>
      <c r="H1455" s="42"/>
      <c r="I1455" s="221"/>
      <c r="J1455" s="42"/>
      <c r="K1455" s="42"/>
      <c r="L1455" s="46"/>
      <c r="M1455" s="222"/>
      <c r="N1455" s="223"/>
      <c r="O1455" s="86"/>
      <c r="P1455" s="86"/>
      <c r="Q1455" s="86"/>
      <c r="R1455" s="86"/>
      <c r="S1455" s="86"/>
      <c r="T1455" s="87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T1455" s="19" t="s">
        <v>157</v>
      </c>
      <c r="AU1455" s="19" t="s">
        <v>82</v>
      </c>
    </row>
    <row r="1456" spans="1:65" s="2" customFormat="1" ht="16.5" customHeight="1">
      <c r="A1456" s="40"/>
      <c r="B1456" s="41"/>
      <c r="C1456" s="268" t="s">
        <v>2309</v>
      </c>
      <c r="D1456" s="268" t="s">
        <v>279</v>
      </c>
      <c r="E1456" s="269" t="s">
        <v>2310</v>
      </c>
      <c r="F1456" s="270" t="s">
        <v>2311</v>
      </c>
      <c r="G1456" s="271" t="s">
        <v>153</v>
      </c>
      <c r="H1456" s="272">
        <v>4</v>
      </c>
      <c r="I1456" s="273"/>
      <c r="J1456" s="274">
        <f>ROUND(I1456*H1456,2)</f>
        <v>0</v>
      </c>
      <c r="K1456" s="270" t="s">
        <v>19</v>
      </c>
      <c r="L1456" s="275"/>
      <c r="M1456" s="276" t="s">
        <v>19</v>
      </c>
      <c r="N1456" s="277" t="s">
        <v>43</v>
      </c>
      <c r="O1456" s="86"/>
      <c r="P1456" s="215">
        <f>O1456*H1456</f>
        <v>0</v>
      </c>
      <c r="Q1456" s="215">
        <v>1</v>
      </c>
      <c r="R1456" s="215">
        <f>Q1456*H1456</f>
        <v>4</v>
      </c>
      <c r="S1456" s="215">
        <v>0</v>
      </c>
      <c r="T1456" s="216">
        <f>S1456*H1456</f>
        <v>0</v>
      </c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R1456" s="217" t="s">
        <v>414</v>
      </c>
      <c r="AT1456" s="217" t="s">
        <v>279</v>
      </c>
      <c r="AU1456" s="217" t="s">
        <v>82</v>
      </c>
      <c r="AY1456" s="19" t="s">
        <v>148</v>
      </c>
      <c r="BE1456" s="218">
        <f>IF(N1456="základní",J1456,0)</f>
        <v>0</v>
      </c>
      <c r="BF1456" s="218">
        <f>IF(N1456="snížená",J1456,0)</f>
        <v>0</v>
      </c>
      <c r="BG1456" s="218">
        <f>IF(N1456="zákl. přenesená",J1456,0)</f>
        <v>0</v>
      </c>
      <c r="BH1456" s="218">
        <f>IF(N1456="sníž. přenesená",J1456,0)</f>
        <v>0</v>
      </c>
      <c r="BI1456" s="218">
        <f>IF(N1456="nulová",J1456,0)</f>
        <v>0</v>
      </c>
      <c r="BJ1456" s="19" t="s">
        <v>80</v>
      </c>
      <c r="BK1456" s="218">
        <f>ROUND(I1456*H1456,2)</f>
        <v>0</v>
      </c>
      <c r="BL1456" s="19" t="s">
        <v>285</v>
      </c>
      <c r="BM1456" s="217" t="s">
        <v>2312</v>
      </c>
    </row>
    <row r="1457" spans="1:65" s="2" customFormat="1" ht="16.5" customHeight="1">
      <c r="A1457" s="40"/>
      <c r="B1457" s="41"/>
      <c r="C1457" s="268" t="s">
        <v>2313</v>
      </c>
      <c r="D1457" s="268" t="s">
        <v>279</v>
      </c>
      <c r="E1457" s="269" t="s">
        <v>2314</v>
      </c>
      <c r="F1457" s="270" t="s">
        <v>2315</v>
      </c>
      <c r="G1457" s="271" t="s">
        <v>346</v>
      </c>
      <c r="H1457" s="272">
        <v>0.023</v>
      </c>
      <c r="I1457" s="273"/>
      <c r="J1457" s="274">
        <f>ROUND(I1457*H1457,2)</f>
        <v>0</v>
      </c>
      <c r="K1457" s="270" t="s">
        <v>154</v>
      </c>
      <c r="L1457" s="275"/>
      <c r="M1457" s="276" t="s">
        <v>19</v>
      </c>
      <c r="N1457" s="277" t="s">
        <v>43</v>
      </c>
      <c r="O1457" s="86"/>
      <c r="P1457" s="215">
        <f>O1457*H1457</f>
        <v>0</v>
      </c>
      <c r="Q1457" s="215">
        <v>1</v>
      </c>
      <c r="R1457" s="215">
        <f>Q1457*H1457</f>
        <v>0.023</v>
      </c>
      <c r="S1457" s="215">
        <v>0</v>
      </c>
      <c r="T1457" s="216">
        <f>S1457*H1457</f>
        <v>0</v>
      </c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R1457" s="217" t="s">
        <v>414</v>
      </c>
      <c r="AT1457" s="217" t="s">
        <v>279</v>
      </c>
      <c r="AU1457" s="217" t="s">
        <v>82</v>
      </c>
      <c r="AY1457" s="19" t="s">
        <v>148</v>
      </c>
      <c r="BE1457" s="218">
        <f>IF(N1457="základní",J1457,0)</f>
        <v>0</v>
      </c>
      <c r="BF1457" s="218">
        <f>IF(N1457="snížená",J1457,0)</f>
        <v>0</v>
      </c>
      <c r="BG1457" s="218">
        <f>IF(N1457="zákl. přenesená",J1457,0)</f>
        <v>0</v>
      </c>
      <c r="BH1457" s="218">
        <f>IF(N1457="sníž. přenesená",J1457,0)</f>
        <v>0</v>
      </c>
      <c r="BI1457" s="218">
        <f>IF(N1457="nulová",J1457,0)</f>
        <v>0</v>
      </c>
      <c r="BJ1457" s="19" t="s">
        <v>80</v>
      </c>
      <c r="BK1457" s="218">
        <f>ROUND(I1457*H1457,2)</f>
        <v>0</v>
      </c>
      <c r="BL1457" s="19" t="s">
        <v>285</v>
      </c>
      <c r="BM1457" s="217" t="s">
        <v>2316</v>
      </c>
    </row>
    <row r="1458" spans="1:51" s="13" customFormat="1" ht="12">
      <c r="A1458" s="13"/>
      <c r="B1458" s="224"/>
      <c r="C1458" s="225"/>
      <c r="D1458" s="226" t="s">
        <v>168</v>
      </c>
      <c r="E1458" s="227" t="s">
        <v>19</v>
      </c>
      <c r="F1458" s="228" t="s">
        <v>2317</v>
      </c>
      <c r="G1458" s="225"/>
      <c r="H1458" s="227" t="s">
        <v>19</v>
      </c>
      <c r="I1458" s="229"/>
      <c r="J1458" s="225"/>
      <c r="K1458" s="225"/>
      <c r="L1458" s="230"/>
      <c r="M1458" s="231"/>
      <c r="N1458" s="232"/>
      <c r="O1458" s="232"/>
      <c r="P1458" s="232"/>
      <c r="Q1458" s="232"/>
      <c r="R1458" s="232"/>
      <c r="S1458" s="232"/>
      <c r="T1458" s="23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T1458" s="234" t="s">
        <v>168</v>
      </c>
      <c r="AU1458" s="234" t="s">
        <v>82</v>
      </c>
      <c r="AV1458" s="13" t="s">
        <v>80</v>
      </c>
      <c r="AW1458" s="13" t="s">
        <v>34</v>
      </c>
      <c r="AX1458" s="13" t="s">
        <v>72</v>
      </c>
      <c r="AY1458" s="234" t="s">
        <v>148</v>
      </c>
    </row>
    <row r="1459" spans="1:51" s="14" customFormat="1" ht="12">
      <c r="A1459" s="14"/>
      <c r="B1459" s="235"/>
      <c r="C1459" s="236"/>
      <c r="D1459" s="226" t="s">
        <v>168</v>
      </c>
      <c r="E1459" s="237" t="s">
        <v>19</v>
      </c>
      <c r="F1459" s="238" t="s">
        <v>2318</v>
      </c>
      <c r="G1459" s="236"/>
      <c r="H1459" s="239">
        <v>0.023</v>
      </c>
      <c r="I1459" s="240"/>
      <c r="J1459" s="236"/>
      <c r="K1459" s="236"/>
      <c r="L1459" s="241"/>
      <c r="M1459" s="242"/>
      <c r="N1459" s="243"/>
      <c r="O1459" s="243"/>
      <c r="P1459" s="243"/>
      <c r="Q1459" s="243"/>
      <c r="R1459" s="243"/>
      <c r="S1459" s="243"/>
      <c r="T1459" s="24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T1459" s="245" t="s">
        <v>168</v>
      </c>
      <c r="AU1459" s="245" t="s">
        <v>82</v>
      </c>
      <c r="AV1459" s="14" t="s">
        <v>82</v>
      </c>
      <c r="AW1459" s="14" t="s">
        <v>34</v>
      </c>
      <c r="AX1459" s="14" t="s">
        <v>80</v>
      </c>
      <c r="AY1459" s="245" t="s">
        <v>148</v>
      </c>
    </row>
    <row r="1460" spans="1:65" s="2" customFormat="1" ht="24.15" customHeight="1">
      <c r="A1460" s="40"/>
      <c r="B1460" s="41"/>
      <c r="C1460" s="206" t="s">
        <v>2319</v>
      </c>
      <c r="D1460" s="206" t="s">
        <v>150</v>
      </c>
      <c r="E1460" s="207" t="s">
        <v>2320</v>
      </c>
      <c r="F1460" s="208" t="s">
        <v>2321</v>
      </c>
      <c r="G1460" s="209" t="s">
        <v>153</v>
      </c>
      <c r="H1460" s="210">
        <v>16</v>
      </c>
      <c r="I1460" s="211"/>
      <c r="J1460" s="212">
        <f>ROUND(I1460*H1460,2)</f>
        <v>0</v>
      </c>
      <c r="K1460" s="208" t="s">
        <v>154</v>
      </c>
      <c r="L1460" s="46"/>
      <c r="M1460" s="213" t="s">
        <v>19</v>
      </c>
      <c r="N1460" s="214" t="s">
        <v>43</v>
      </c>
      <c r="O1460" s="86"/>
      <c r="P1460" s="215">
        <f>O1460*H1460</f>
        <v>0</v>
      </c>
      <c r="Q1460" s="215">
        <v>0</v>
      </c>
      <c r="R1460" s="215">
        <f>Q1460*H1460</f>
        <v>0</v>
      </c>
      <c r="S1460" s="215">
        <v>0</v>
      </c>
      <c r="T1460" s="216">
        <f>S1460*H1460</f>
        <v>0</v>
      </c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R1460" s="217" t="s">
        <v>285</v>
      </c>
      <c r="AT1460" s="217" t="s">
        <v>150</v>
      </c>
      <c r="AU1460" s="217" t="s">
        <v>82</v>
      </c>
      <c r="AY1460" s="19" t="s">
        <v>148</v>
      </c>
      <c r="BE1460" s="218">
        <f>IF(N1460="základní",J1460,0)</f>
        <v>0</v>
      </c>
      <c r="BF1460" s="218">
        <f>IF(N1460="snížená",J1460,0)</f>
        <v>0</v>
      </c>
      <c r="BG1460" s="218">
        <f>IF(N1460="zákl. přenesená",J1460,0)</f>
        <v>0</v>
      </c>
      <c r="BH1460" s="218">
        <f>IF(N1460="sníž. přenesená",J1460,0)</f>
        <v>0</v>
      </c>
      <c r="BI1460" s="218">
        <f>IF(N1460="nulová",J1460,0)</f>
        <v>0</v>
      </c>
      <c r="BJ1460" s="19" t="s">
        <v>80</v>
      </c>
      <c r="BK1460" s="218">
        <f>ROUND(I1460*H1460,2)</f>
        <v>0</v>
      </c>
      <c r="BL1460" s="19" t="s">
        <v>285</v>
      </c>
      <c r="BM1460" s="217" t="s">
        <v>2322</v>
      </c>
    </row>
    <row r="1461" spans="1:47" s="2" customFormat="1" ht="12">
      <c r="A1461" s="40"/>
      <c r="B1461" s="41"/>
      <c r="C1461" s="42"/>
      <c r="D1461" s="219" t="s">
        <v>157</v>
      </c>
      <c r="E1461" s="42"/>
      <c r="F1461" s="220" t="s">
        <v>2323</v>
      </c>
      <c r="G1461" s="42"/>
      <c r="H1461" s="42"/>
      <c r="I1461" s="221"/>
      <c r="J1461" s="42"/>
      <c r="K1461" s="42"/>
      <c r="L1461" s="46"/>
      <c r="M1461" s="222"/>
      <c r="N1461" s="223"/>
      <c r="O1461" s="86"/>
      <c r="P1461" s="86"/>
      <c r="Q1461" s="86"/>
      <c r="R1461" s="86"/>
      <c r="S1461" s="86"/>
      <c r="T1461" s="87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T1461" s="19" t="s">
        <v>157</v>
      </c>
      <c r="AU1461" s="19" t="s">
        <v>82</v>
      </c>
    </row>
    <row r="1462" spans="1:51" s="14" customFormat="1" ht="12">
      <c r="A1462" s="14"/>
      <c r="B1462" s="235"/>
      <c r="C1462" s="236"/>
      <c r="D1462" s="226" t="s">
        <v>168</v>
      </c>
      <c r="E1462" s="237" t="s">
        <v>19</v>
      </c>
      <c r="F1462" s="238" t="s">
        <v>2324</v>
      </c>
      <c r="G1462" s="236"/>
      <c r="H1462" s="239">
        <v>16</v>
      </c>
      <c r="I1462" s="240"/>
      <c r="J1462" s="236"/>
      <c r="K1462" s="236"/>
      <c r="L1462" s="241"/>
      <c r="M1462" s="242"/>
      <c r="N1462" s="243"/>
      <c r="O1462" s="243"/>
      <c r="P1462" s="243"/>
      <c r="Q1462" s="243"/>
      <c r="R1462" s="243"/>
      <c r="S1462" s="243"/>
      <c r="T1462" s="244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T1462" s="245" t="s">
        <v>168</v>
      </c>
      <c r="AU1462" s="245" t="s">
        <v>82</v>
      </c>
      <c r="AV1462" s="14" t="s">
        <v>82</v>
      </c>
      <c r="AW1462" s="14" t="s">
        <v>34</v>
      </c>
      <c r="AX1462" s="14" t="s">
        <v>80</v>
      </c>
      <c r="AY1462" s="245" t="s">
        <v>148</v>
      </c>
    </row>
    <row r="1463" spans="1:65" s="2" customFormat="1" ht="16.5" customHeight="1">
      <c r="A1463" s="40"/>
      <c r="B1463" s="41"/>
      <c r="C1463" s="268" t="s">
        <v>2325</v>
      </c>
      <c r="D1463" s="268" t="s">
        <v>279</v>
      </c>
      <c r="E1463" s="269" t="s">
        <v>2326</v>
      </c>
      <c r="F1463" s="270" t="s">
        <v>2327</v>
      </c>
      <c r="G1463" s="271" t="s">
        <v>153</v>
      </c>
      <c r="H1463" s="272">
        <v>16</v>
      </c>
      <c r="I1463" s="273"/>
      <c r="J1463" s="274">
        <f>ROUND(I1463*H1463,2)</f>
        <v>0</v>
      </c>
      <c r="K1463" s="270" t="s">
        <v>19</v>
      </c>
      <c r="L1463" s="275"/>
      <c r="M1463" s="276" t="s">
        <v>19</v>
      </c>
      <c r="N1463" s="277" t="s">
        <v>43</v>
      </c>
      <c r="O1463" s="86"/>
      <c r="P1463" s="215">
        <f>O1463*H1463</f>
        <v>0</v>
      </c>
      <c r="Q1463" s="215">
        <v>0.002</v>
      </c>
      <c r="R1463" s="215">
        <f>Q1463*H1463</f>
        <v>0.032</v>
      </c>
      <c r="S1463" s="215">
        <v>0</v>
      </c>
      <c r="T1463" s="216">
        <f>S1463*H1463</f>
        <v>0</v>
      </c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R1463" s="217" t="s">
        <v>414</v>
      </c>
      <c r="AT1463" s="217" t="s">
        <v>279</v>
      </c>
      <c r="AU1463" s="217" t="s">
        <v>82</v>
      </c>
      <c r="AY1463" s="19" t="s">
        <v>148</v>
      </c>
      <c r="BE1463" s="218">
        <f>IF(N1463="základní",J1463,0)</f>
        <v>0</v>
      </c>
      <c r="BF1463" s="218">
        <f>IF(N1463="snížená",J1463,0)</f>
        <v>0</v>
      </c>
      <c r="BG1463" s="218">
        <f>IF(N1463="zákl. přenesená",J1463,0)</f>
        <v>0</v>
      </c>
      <c r="BH1463" s="218">
        <f>IF(N1463="sníž. přenesená",J1463,0)</f>
        <v>0</v>
      </c>
      <c r="BI1463" s="218">
        <f>IF(N1463="nulová",J1463,0)</f>
        <v>0</v>
      </c>
      <c r="BJ1463" s="19" t="s">
        <v>80</v>
      </c>
      <c r="BK1463" s="218">
        <f>ROUND(I1463*H1463,2)</f>
        <v>0</v>
      </c>
      <c r="BL1463" s="19" t="s">
        <v>285</v>
      </c>
      <c r="BM1463" s="217" t="s">
        <v>2328</v>
      </c>
    </row>
    <row r="1464" spans="1:65" s="2" customFormat="1" ht="16.5" customHeight="1">
      <c r="A1464" s="40"/>
      <c r="B1464" s="41"/>
      <c r="C1464" s="206" t="s">
        <v>2329</v>
      </c>
      <c r="D1464" s="206" t="s">
        <v>150</v>
      </c>
      <c r="E1464" s="207" t="s">
        <v>2330</v>
      </c>
      <c r="F1464" s="208" t="s">
        <v>2331</v>
      </c>
      <c r="G1464" s="209" t="s">
        <v>166</v>
      </c>
      <c r="H1464" s="210">
        <v>73.571</v>
      </c>
      <c r="I1464" s="211"/>
      <c r="J1464" s="212">
        <f>ROUND(I1464*H1464,2)</f>
        <v>0</v>
      </c>
      <c r="K1464" s="208" t="s">
        <v>154</v>
      </c>
      <c r="L1464" s="46"/>
      <c r="M1464" s="213" t="s">
        <v>19</v>
      </c>
      <c r="N1464" s="214" t="s">
        <v>43</v>
      </c>
      <c r="O1464" s="86"/>
      <c r="P1464" s="215">
        <f>O1464*H1464</f>
        <v>0</v>
      </c>
      <c r="Q1464" s="215">
        <v>0</v>
      </c>
      <c r="R1464" s="215">
        <f>Q1464*H1464</f>
        <v>0</v>
      </c>
      <c r="S1464" s="215">
        <v>0.022</v>
      </c>
      <c r="T1464" s="216">
        <f>S1464*H1464</f>
        <v>1.6185619999999998</v>
      </c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R1464" s="217" t="s">
        <v>285</v>
      </c>
      <c r="AT1464" s="217" t="s">
        <v>150</v>
      </c>
      <c r="AU1464" s="217" t="s">
        <v>82</v>
      </c>
      <c r="AY1464" s="19" t="s">
        <v>148</v>
      </c>
      <c r="BE1464" s="218">
        <f>IF(N1464="základní",J1464,0)</f>
        <v>0</v>
      </c>
      <c r="BF1464" s="218">
        <f>IF(N1464="snížená",J1464,0)</f>
        <v>0</v>
      </c>
      <c r="BG1464" s="218">
        <f>IF(N1464="zákl. přenesená",J1464,0)</f>
        <v>0</v>
      </c>
      <c r="BH1464" s="218">
        <f>IF(N1464="sníž. přenesená",J1464,0)</f>
        <v>0</v>
      </c>
      <c r="BI1464" s="218">
        <f>IF(N1464="nulová",J1464,0)</f>
        <v>0</v>
      </c>
      <c r="BJ1464" s="19" t="s">
        <v>80</v>
      </c>
      <c r="BK1464" s="218">
        <f>ROUND(I1464*H1464,2)</f>
        <v>0</v>
      </c>
      <c r="BL1464" s="19" t="s">
        <v>285</v>
      </c>
      <c r="BM1464" s="217" t="s">
        <v>2332</v>
      </c>
    </row>
    <row r="1465" spans="1:47" s="2" customFormat="1" ht="12">
      <c r="A1465" s="40"/>
      <c r="B1465" s="41"/>
      <c r="C1465" s="42"/>
      <c r="D1465" s="219" t="s">
        <v>157</v>
      </c>
      <c r="E1465" s="42"/>
      <c r="F1465" s="220" t="s">
        <v>2333</v>
      </c>
      <c r="G1465" s="42"/>
      <c r="H1465" s="42"/>
      <c r="I1465" s="221"/>
      <c r="J1465" s="42"/>
      <c r="K1465" s="42"/>
      <c r="L1465" s="46"/>
      <c r="M1465" s="222"/>
      <c r="N1465" s="223"/>
      <c r="O1465" s="86"/>
      <c r="P1465" s="86"/>
      <c r="Q1465" s="86"/>
      <c r="R1465" s="86"/>
      <c r="S1465" s="86"/>
      <c r="T1465" s="87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T1465" s="19" t="s">
        <v>157</v>
      </c>
      <c r="AU1465" s="19" t="s">
        <v>82</v>
      </c>
    </row>
    <row r="1466" spans="1:51" s="14" customFormat="1" ht="12">
      <c r="A1466" s="14"/>
      <c r="B1466" s="235"/>
      <c r="C1466" s="236"/>
      <c r="D1466" s="226" t="s">
        <v>168</v>
      </c>
      <c r="E1466" s="237" t="s">
        <v>19</v>
      </c>
      <c r="F1466" s="238" t="s">
        <v>2334</v>
      </c>
      <c r="G1466" s="236"/>
      <c r="H1466" s="239">
        <v>10.827</v>
      </c>
      <c r="I1466" s="240"/>
      <c r="J1466" s="236"/>
      <c r="K1466" s="236"/>
      <c r="L1466" s="241"/>
      <c r="M1466" s="242"/>
      <c r="N1466" s="243"/>
      <c r="O1466" s="243"/>
      <c r="P1466" s="243"/>
      <c r="Q1466" s="243"/>
      <c r="R1466" s="243"/>
      <c r="S1466" s="243"/>
      <c r="T1466" s="244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T1466" s="245" t="s">
        <v>168</v>
      </c>
      <c r="AU1466" s="245" t="s">
        <v>82</v>
      </c>
      <c r="AV1466" s="14" t="s">
        <v>82</v>
      </c>
      <c r="AW1466" s="14" t="s">
        <v>34</v>
      </c>
      <c r="AX1466" s="14" t="s">
        <v>72</v>
      </c>
      <c r="AY1466" s="245" t="s">
        <v>148</v>
      </c>
    </row>
    <row r="1467" spans="1:51" s="14" customFormat="1" ht="12">
      <c r="A1467" s="14"/>
      <c r="B1467" s="235"/>
      <c r="C1467" s="236"/>
      <c r="D1467" s="226" t="s">
        <v>168</v>
      </c>
      <c r="E1467" s="237" t="s">
        <v>19</v>
      </c>
      <c r="F1467" s="238" t="s">
        <v>2335</v>
      </c>
      <c r="G1467" s="236"/>
      <c r="H1467" s="239">
        <v>15.972</v>
      </c>
      <c r="I1467" s="240"/>
      <c r="J1467" s="236"/>
      <c r="K1467" s="236"/>
      <c r="L1467" s="241"/>
      <c r="M1467" s="242"/>
      <c r="N1467" s="243"/>
      <c r="O1467" s="243"/>
      <c r="P1467" s="243"/>
      <c r="Q1467" s="243"/>
      <c r="R1467" s="243"/>
      <c r="S1467" s="243"/>
      <c r="T1467" s="244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T1467" s="245" t="s">
        <v>168</v>
      </c>
      <c r="AU1467" s="245" t="s">
        <v>82</v>
      </c>
      <c r="AV1467" s="14" t="s">
        <v>82</v>
      </c>
      <c r="AW1467" s="14" t="s">
        <v>34</v>
      </c>
      <c r="AX1467" s="14" t="s">
        <v>72</v>
      </c>
      <c r="AY1467" s="245" t="s">
        <v>148</v>
      </c>
    </row>
    <row r="1468" spans="1:51" s="14" customFormat="1" ht="12">
      <c r="A1468" s="14"/>
      <c r="B1468" s="235"/>
      <c r="C1468" s="236"/>
      <c r="D1468" s="226" t="s">
        <v>168</v>
      </c>
      <c r="E1468" s="237" t="s">
        <v>19</v>
      </c>
      <c r="F1468" s="238" t="s">
        <v>2336</v>
      </c>
      <c r="G1468" s="236"/>
      <c r="H1468" s="239">
        <v>7.656</v>
      </c>
      <c r="I1468" s="240"/>
      <c r="J1468" s="236"/>
      <c r="K1468" s="236"/>
      <c r="L1468" s="241"/>
      <c r="M1468" s="242"/>
      <c r="N1468" s="243"/>
      <c r="O1468" s="243"/>
      <c r="P1468" s="243"/>
      <c r="Q1468" s="243"/>
      <c r="R1468" s="243"/>
      <c r="S1468" s="243"/>
      <c r="T1468" s="244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T1468" s="245" t="s">
        <v>168</v>
      </c>
      <c r="AU1468" s="245" t="s">
        <v>82</v>
      </c>
      <c r="AV1468" s="14" t="s">
        <v>82</v>
      </c>
      <c r="AW1468" s="14" t="s">
        <v>34</v>
      </c>
      <c r="AX1468" s="14" t="s">
        <v>72</v>
      </c>
      <c r="AY1468" s="245" t="s">
        <v>148</v>
      </c>
    </row>
    <row r="1469" spans="1:51" s="14" customFormat="1" ht="12">
      <c r="A1469" s="14"/>
      <c r="B1469" s="235"/>
      <c r="C1469" s="236"/>
      <c r="D1469" s="226" t="s">
        <v>168</v>
      </c>
      <c r="E1469" s="237" t="s">
        <v>19</v>
      </c>
      <c r="F1469" s="238" t="s">
        <v>2337</v>
      </c>
      <c r="G1469" s="236"/>
      <c r="H1469" s="239">
        <v>2.66</v>
      </c>
      <c r="I1469" s="240"/>
      <c r="J1469" s="236"/>
      <c r="K1469" s="236"/>
      <c r="L1469" s="241"/>
      <c r="M1469" s="242"/>
      <c r="N1469" s="243"/>
      <c r="O1469" s="243"/>
      <c r="P1469" s="243"/>
      <c r="Q1469" s="243"/>
      <c r="R1469" s="243"/>
      <c r="S1469" s="243"/>
      <c r="T1469" s="244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45" t="s">
        <v>168</v>
      </c>
      <c r="AU1469" s="245" t="s">
        <v>82</v>
      </c>
      <c r="AV1469" s="14" t="s">
        <v>82</v>
      </c>
      <c r="AW1469" s="14" t="s">
        <v>34</v>
      </c>
      <c r="AX1469" s="14" t="s">
        <v>72</v>
      </c>
      <c r="AY1469" s="245" t="s">
        <v>148</v>
      </c>
    </row>
    <row r="1470" spans="1:51" s="14" customFormat="1" ht="12">
      <c r="A1470" s="14"/>
      <c r="B1470" s="235"/>
      <c r="C1470" s="236"/>
      <c r="D1470" s="226" t="s">
        <v>168</v>
      </c>
      <c r="E1470" s="237" t="s">
        <v>19</v>
      </c>
      <c r="F1470" s="238" t="s">
        <v>2338</v>
      </c>
      <c r="G1470" s="236"/>
      <c r="H1470" s="239">
        <v>36.456</v>
      </c>
      <c r="I1470" s="240"/>
      <c r="J1470" s="236"/>
      <c r="K1470" s="236"/>
      <c r="L1470" s="241"/>
      <c r="M1470" s="242"/>
      <c r="N1470" s="243"/>
      <c r="O1470" s="243"/>
      <c r="P1470" s="243"/>
      <c r="Q1470" s="243"/>
      <c r="R1470" s="243"/>
      <c r="S1470" s="243"/>
      <c r="T1470" s="244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T1470" s="245" t="s">
        <v>168</v>
      </c>
      <c r="AU1470" s="245" t="s">
        <v>82</v>
      </c>
      <c r="AV1470" s="14" t="s">
        <v>82</v>
      </c>
      <c r="AW1470" s="14" t="s">
        <v>34</v>
      </c>
      <c r="AX1470" s="14" t="s">
        <v>72</v>
      </c>
      <c r="AY1470" s="245" t="s">
        <v>148</v>
      </c>
    </row>
    <row r="1471" spans="1:51" s="15" customFormat="1" ht="12">
      <c r="A1471" s="15"/>
      <c r="B1471" s="246"/>
      <c r="C1471" s="247"/>
      <c r="D1471" s="226" t="s">
        <v>168</v>
      </c>
      <c r="E1471" s="248" t="s">
        <v>19</v>
      </c>
      <c r="F1471" s="249" t="s">
        <v>178</v>
      </c>
      <c r="G1471" s="247"/>
      <c r="H1471" s="250">
        <v>73.571</v>
      </c>
      <c r="I1471" s="251"/>
      <c r="J1471" s="247"/>
      <c r="K1471" s="247"/>
      <c r="L1471" s="252"/>
      <c r="M1471" s="253"/>
      <c r="N1471" s="254"/>
      <c r="O1471" s="254"/>
      <c r="P1471" s="254"/>
      <c r="Q1471" s="254"/>
      <c r="R1471" s="254"/>
      <c r="S1471" s="254"/>
      <c r="T1471" s="255"/>
      <c r="U1471" s="15"/>
      <c r="V1471" s="15"/>
      <c r="W1471" s="15"/>
      <c r="X1471" s="15"/>
      <c r="Y1471" s="15"/>
      <c r="Z1471" s="15"/>
      <c r="AA1471" s="15"/>
      <c r="AB1471" s="15"/>
      <c r="AC1471" s="15"/>
      <c r="AD1471" s="15"/>
      <c r="AE1471" s="15"/>
      <c r="AT1471" s="256" t="s">
        <v>168</v>
      </c>
      <c r="AU1471" s="256" t="s">
        <v>82</v>
      </c>
      <c r="AV1471" s="15" t="s">
        <v>155</v>
      </c>
      <c r="AW1471" s="15" t="s">
        <v>34</v>
      </c>
      <c r="AX1471" s="15" t="s">
        <v>80</v>
      </c>
      <c r="AY1471" s="256" t="s">
        <v>148</v>
      </c>
    </row>
    <row r="1472" spans="1:65" s="2" customFormat="1" ht="16.5" customHeight="1">
      <c r="A1472" s="40"/>
      <c r="B1472" s="41"/>
      <c r="C1472" s="206" t="s">
        <v>2339</v>
      </c>
      <c r="D1472" s="206" t="s">
        <v>150</v>
      </c>
      <c r="E1472" s="207" t="s">
        <v>2340</v>
      </c>
      <c r="F1472" s="208" t="s">
        <v>2341</v>
      </c>
      <c r="G1472" s="209" t="s">
        <v>166</v>
      </c>
      <c r="H1472" s="210">
        <v>23.53</v>
      </c>
      <c r="I1472" s="211"/>
      <c r="J1472" s="212">
        <f>ROUND(I1472*H1472,2)</f>
        <v>0</v>
      </c>
      <c r="K1472" s="208" t="s">
        <v>154</v>
      </c>
      <c r="L1472" s="46"/>
      <c r="M1472" s="213" t="s">
        <v>19</v>
      </c>
      <c r="N1472" s="214" t="s">
        <v>43</v>
      </c>
      <c r="O1472" s="86"/>
      <c r="P1472" s="215">
        <f>O1472*H1472</f>
        <v>0</v>
      </c>
      <c r="Q1472" s="215">
        <v>0</v>
      </c>
      <c r="R1472" s="215">
        <f>Q1472*H1472</f>
        <v>0</v>
      </c>
      <c r="S1472" s="215">
        <v>0.077</v>
      </c>
      <c r="T1472" s="216">
        <f>S1472*H1472</f>
        <v>1.8118100000000001</v>
      </c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R1472" s="217" t="s">
        <v>285</v>
      </c>
      <c r="AT1472" s="217" t="s">
        <v>150</v>
      </c>
      <c r="AU1472" s="217" t="s">
        <v>82</v>
      </c>
      <c r="AY1472" s="19" t="s">
        <v>148</v>
      </c>
      <c r="BE1472" s="218">
        <f>IF(N1472="základní",J1472,0)</f>
        <v>0</v>
      </c>
      <c r="BF1472" s="218">
        <f>IF(N1472="snížená",J1472,0)</f>
        <v>0</v>
      </c>
      <c r="BG1472" s="218">
        <f>IF(N1472="zákl. přenesená",J1472,0)</f>
        <v>0</v>
      </c>
      <c r="BH1472" s="218">
        <f>IF(N1472="sníž. přenesená",J1472,0)</f>
        <v>0</v>
      </c>
      <c r="BI1472" s="218">
        <f>IF(N1472="nulová",J1472,0)</f>
        <v>0</v>
      </c>
      <c r="BJ1472" s="19" t="s">
        <v>80</v>
      </c>
      <c r="BK1472" s="218">
        <f>ROUND(I1472*H1472,2)</f>
        <v>0</v>
      </c>
      <c r="BL1472" s="19" t="s">
        <v>285</v>
      </c>
      <c r="BM1472" s="217" t="s">
        <v>2342</v>
      </c>
    </row>
    <row r="1473" spans="1:47" s="2" customFormat="1" ht="12">
      <c r="A1473" s="40"/>
      <c r="B1473" s="41"/>
      <c r="C1473" s="42"/>
      <c r="D1473" s="219" t="s">
        <v>157</v>
      </c>
      <c r="E1473" s="42"/>
      <c r="F1473" s="220" t="s">
        <v>2343</v>
      </c>
      <c r="G1473" s="42"/>
      <c r="H1473" s="42"/>
      <c r="I1473" s="221"/>
      <c r="J1473" s="42"/>
      <c r="K1473" s="42"/>
      <c r="L1473" s="46"/>
      <c r="M1473" s="222"/>
      <c r="N1473" s="223"/>
      <c r="O1473" s="86"/>
      <c r="P1473" s="86"/>
      <c r="Q1473" s="86"/>
      <c r="R1473" s="86"/>
      <c r="S1473" s="86"/>
      <c r="T1473" s="87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T1473" s="19" t="s">
        <v>157</v>
      </c>
      <c r="AU1473" s="19" t="s">
        <v>82</v>
      </c>
    </row>
    <row r="1474" spans="1:51" s="14" customFormat="1" ht="12">
      <c r="A1474" s="14"/>
      <c r="B1474" s="235"/>
      <c r="C1474" s="236"/>
      <c r="D1474" s="226" t="s">
        <v>168</v>
      </c>
      <c r="E1474" s="237" t="s">
        <v>19</v>
      </c>
      <c r="F1474" s="238" t="s">
        <v>2344</v>
      </c>
      <c r="G1474" s="236"/>
      <c r="H1474" s="239">
        <v>23.53</v>
      </c>
      <c r="I1474" s="240"/>
      <c r="J1474" s="236"/>
      <c r="K1474" s="236"/>
      <c r="L1474" s="241"/>
      <c r="M1474" s="242"/>
      <c r="N1474" s="243"/>
      <c r="O1474" s="243"/>
      <c r="P1474" s="243"/>
      <c r="Q1474" s="243"/>
      <c r="R1474" s="243"/>
      <c r="S1474" s="243"/>
      <c r="T1474" s="244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T1474" s="245" t="s">
        <v>168</v>
      </c>
      <c r="AU1474" s="245" t="s">
        <v>82</v>
      </c>
      <c r="AV1474" s="14" t="s">
        <v>82</v>
      </c>
      <c r="AW1474" s="14" t="s">
        <v>34</v>
      </c>
      <c r="AX1474" s="14" t="s">
        <v>80</v>
      </c>
      <c r="AY1474" s="245" t="s">
        <v>148</v>
      </c>
    </row>
    <row r="1475" spans="1:65" s="2" customFormat="1" ht="16.5" customHeight="1">
      <c r="A1475" s="40"/>
      <c r="B1475" s="41"/>
      <c r="C1475" s="206" t="s">
        <v>2345</v>
      </c>
      <c r="D1475" s="206" t="s">
        <v>150</v>
      </c>
      <c r="E1475" s="207" t="s">
        <v>2346</v>
      </c>
      <c r="F1475" s="208" t="s">
        <v>2347</v>
      </c>
      <c r="G1475" s="209" t="s">
        <v>166</v>
      </c>
      <c r="H1475" s="210">
        <v>2.66</v>
      </c>
      <c r="I1475" s="211"/>
      <c r="J1475" s="212">
        <f>ROUND(I1475*H1475,2)</f>
        <v>0</v>
      </c>
      <c r="K1475" s="208" t="s">
        <v>154</v>
      </c>
      <c r="L1475" s="46"/>
      <c r="M1475" s="213" t="s">
        <v>19</v>
      </c>
      <c r="N1475" s="214" t="s">
        <v>43</v>
      </c>
      <c r="O1475" s="86"/>
      <c r="P1475" s="215">
        <f>O1475*H1475</f>
        <v>0</v>
      </c>
      <c r="Q1475" s="215">
        <v>0</v>
      </c>
      <c r="R1475" s="215">
        <f>Q1475*H1475</f>
        <v>0</v>
      </c>
      <c r="S1475" s="215">
        <v>0</v>
      </c>
      <c r="T1475" s="216">
        <f>S1475*H1475</f>
        <v>0</v>
      </c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R1475" s="217" t="s">
        <v>285</v>
      </c>
      <c r="AT1475" s="217" t="s">
        <v>150</v>
      </c>
      <c r="AU1475" s="217" t="s">
        <v>82</v>
      </c>
      <c r="AY1475" s="19" t="s">
        <v>148</v>
      </c>
      <c r="BE1475" s="218">
        <f>IF(N1475="základní",J1475,0)</f>
        <v>0</v>
      </c>
      <c r="BF1475" s="218">
        <f>IF(N1475="snížená",J1475,0)</f>
        <v>0</v>
      </c>
      <c r="BG1475" s="218">
        <f>IF(N1475="zákl. přenesená",J1475,0)</f>
        <v>0</v>
      </c>
      <c r="BH1475" s="218">
        <f>IF(N1475="sníž. přenesená",J1475,0)</f>
        <v>0</v>
      </c>
      <c r="BI1475" s="218">
        <f>IF(N1475="nulová",J1475,0)</f>
        <v>0</v>
      </c>
      <c r="BJ1475" s="19" t="s">
        <v>80</v>
      </c>
      <c r="BK1475" s="218">
        <f>ROUND(I1475*H1475,2)</f>
        <v>0</v>
      </c>
      <c r="BL1475" s="19" t="s">
        <v>285</v>
      </c>
      <c r="BM1475" s="217" t="s">
        <v>2348</v>
      </c>
    </row>
    <row r="1476" spans="1:47" s="2" customFormat="1" ht="12">
      <c r="A1476" s="40"/>
      <c r="B1476" s="41"/>
      <c r="C1476" s="42"/>
      <c r="D1476" s="219" t="s">
        <v>157</v>
      </c>
      <c r="E1476" s="42"/>
      <c r="F1476" s="220" t="s">
        <v>2349</v>
      </c>
      <c r="G1476" s="42"/>
      <c r="H1476" s="42"/>
      <c r="I1476" s="221"/>
      <c r="J1476" s="42"/>
      <c r="K1476" s="42"/>
      <c r="L1476" s="46"/>
      <c r="M1476" s="222"/>
      <c r="N1476" s="223"/>
      <c r="O1476" s="86"/>
      <c r="P1476" s="86"/>
      <c r="Q1476" s="86"/>
      <c r="R1476" s="86"/>
      <c r="S1476" s="86"/>
      <c r="T1476" s="87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T1476" s="19" t="s">
        <v>157</v>
      </c>
      <c r="AU1476" s="19" t="s">
        <v>82</v>
      </c>
    </row>
    <row r="1477" spans="1:51" s="14" customFormat="1" ht="12">
      <c r="A1477" s="14"/>
      <c r="B1477" s="235"/>
      <c r="C1477" s="236"/>
      <c r="D1477" s="226" t="s">
        <v>168</v>
      </c>
      <c r="E1477" s="237" t="s">
        <v>19</v>
      </c>
      <c r="F1477" s="238" t="s">
        <v>2350</v>
      </c>
      <c r="G1477" s="236"/>
      <c r="H1477" s="239">
        <v>2.66</v>
      </c>
      <c r="I1477" s="240"/>
      <c r="J1477" s="236"/>
      <c r="K1477" s="236"/>
      <c r="L1477" s="241"/>
      <c r="M1477" s="242"/>
      <c r="N1477" s="243"/>
      <c r="O1477" s="243"/>
      <c r="P1477" s="243"/>
      <c r="Q1477" s="243"/>
      <c r="R1477" s="243"/>
      <c r="S1477" s="243"/>
      <c r="T1477" s="244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T1477" s="245" t="s">
        <v>168</v>
      </c>
      <c r="AU1477" s="245" t="s">
        <v>82</v>
      </c>
      <c r="AV1477" s="14" t="s">
        <v>82</v>
      </c>
      <c r="AW1477" s="14" t="s">
        <v>34</v>
      </c>
      <c r="AX1477" s="14" t="s">
        <v>80</v>
      </c>
      <c r="AY1477" s="245" t="s">
        <v>148</v>
      </c>
    </row>
    <row r="1478" spans="1:65" s="2" customFormat="1" ht="16.5" customHeight="1">
      <c r="A1478" s="40"/>
      <c r="B1478" s="41"/>
      <c r="C1478" s="268" t="s">
        <v>2351</v>
      </c>
      <c r="D1478" s="268" t="s">
        <v>279</v>
      </c>
      <c r="E1478" s="269" t="s">
        <v>2352</v>
      </c>
      <c r="F1478" s="270" t="s">
        <v>2353</v>
      </c>
      <c r="G1478" s="271" t="s">
        <v>187</v>
      </c>
      <c r="H1478" s="272">
        <v>0.067</v>
      </c>
      <c r="I1478" s="273"/>
      <c r="J1478" s="274">
        <f>ROUND(I1478*H1478,2)</f>
        <v>0</v>
      </c>
      <c r="K1478" s="270" t="s">
        <v>154</v>
      </c>
      <c r="L1478" s="275"/>
      <c r="M1478" s="276" t="s">
        <v>19</v>
      </c>
      <c r="N1478" s="277" t="s">
        <v>43</v>
      </c>
      <c r="O1478" s="86"/>
      <c r="P1478" s="215">
        <f>O1478*H1478</f>
        <v>0</v>
      </c>
      <c r="Q1478" s="215">
        <v>0.55</v>
      </c>
      <c r="R1478" s="215">
        <f>Q1478*H1478</f>
        <v>0.03685000000000001</v>
      </c>
      <c r="S1478" s="215">
        <v>0</v>
      </c>
      <c r="T1478" s="216">
        <f>S1478*H1478</f>
        <v>0</v>
      </c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R1478" s="217" t="s">
        <v>414</v>
      </c>
      <c r="AT1478" s="217" t="s">
        <v>279</v>
      </c>
      <c r="AU1478" s="217" t="s">
        <v>82</v>
      </c>
      <c r="AY1478" s="19" t="s">
        <v>148</v>
      </c>
      <c r="BE1478" s="218">
        <f>IF(N1478="základní",J1478,0)</f>
        <v>0</v>
      </c>
      <c r="BF1478" s="218">
        <f>IF(N1478="snížená",J1478,0)</f>
        <v>0</v>
      </c>
      <c r="BG1478" s="218">
        <f>IF(N1478="zákl. přenesená",J1478,0)</f>
        <v>0</v>
      </c>
      <c r="BH1478" s="218">
        <f>IF(N1478="sníž. přenesená",J1478,0)</f>
        <v>0</v>
      </c>
      <c r="BI1478" s="218">
        <f>IF(N1478="nulová",J1478,0)</f>
        <v>0</v>
      </c>
      <c r="BJ1478" s="19" t="s">
        <v>80</v>
      </c>
      <c r="BK1478" s="218">
        <f>ROUND(I1478*H1478,2)</f>
        <v>0</v>
      </c>
      <c r="BL1478" s="19" t="s">
        <v>285</v>
      </c>
      <c r="BM1478" s="217" t="s">
        <v>2354</v>
      </c>
    </row>
    <row r="1479" spans="1:51" s="14" customFormat="1" ht="12">
      <c r="A1479" s="14"/>
      <c r="B1479" s="235"/>
      <c r="C1479" s="236"/>
      <c r="D1479" s="226" t="s">
        <v>168</v>
      </c>
      <c r="E1479" s="237" t="s">
        <v>19</v>
      </c>
      <c r="F1479" s="238" t="s">
        <v>2355</v>
      </c>
      <c r="G1479" s="236"/>
      <c r="H1479" s="239">
        <v>0.067</v>
      </c>
      <c r="I1479" s="240"/>
      <c r="J1479" s="236"/>
      <c r="K1479" s="236"/>
      <c r="L1479" s="241"/>
      <c r="M1479" s="242"/>
      <c r="N1479" s="243"/>
      <c r="O1479" s="243"/>
      <c r="P1479" s="243"/>
      <c r="Q1479" s="243"/>
      <c r="R1479" s="243"/>
      <c r="S1479" s="243"/>
      <c r="T1479" s="244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T1479" s="245" t="s">
        <v>168</v>
      </c>
      <c r="AU1479" s="245" t="s">
        <v>82</v>
      </c>
      <c r="AV1479" s="14" t="s">
        <v>82</v>
      </c>
      <c r="AW1479" s="14" t="s">
        <v>34</v>
      </c>
      <c r="AX1479" s="14" t="s">
        <v>80</v>
      </c>
      <c r="AY1479" s="245" t="s">
        <v>148</v>
      </c>
    </row>
    <row r="1480" spans="1:65" s="2" customFormat="1" ht="16.5" customHeight="1">
      <c r="A1480" s="40"/>
      <c r="B1480" s="41"/>
      <c r="C1480" s="206" t="s">
        <v>2356</v>
      </c>
      <c r="D1480" s="206" t="s">
        <v>150</v>
      </c>
      <c r="E1480" s="207" t="s">
        <v>2357</v>
      </c>
      <c r="F1480" s="208" t="s">
        <v>2358</v>
      </c>
      <c r="G1480" s="209" t="s">
        <v>173</v>
      </c>
      <c r="H1480" s="210">
        <v>60</v>
      </c>
      <c r="I1480" s="211"/>
      <c r="J1480" s="212">
        <f>ROUND(I1480*H1480,2)</f>
        <v>0</v>
      </c>
      <c r="K1480" s="208" t="s">
        <v>154</v>
      </c>
      <c r="L1480" s="46"/>
      <c r="M1480" s="213" t="s">
        <v>19</v>
      </c>
      <c r="N1480" s="214" t="s">
        <v>43</v>
      </c>
      <c r="O1480" s="86"/>
      <c r="P1480" s="215">
        <f>O1480*H1480</f>
        <v>0</v>
      </c>
      <c r="Q1480" s="215">
        <v>0.00483</v>
      </c>
      <c r="R1480" s="215">
        <f>Q1480*H1480</f>
        <v>0.2898</v>
      </c>
      <c r="S1480" s="215">
        <v>0</v>
      </c>
      <c r="T1480" s="216">
        <f>S1480*H1480</f>
        <v>0</v>
      </c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R1480" s="217" t="s">
        <v>285</v>
      </c>
      <c r="AT1480" s="217" t="s">
        <v>150</v>
      </c>
      <c r="AU1480" s="217" t="s">
        <v>82</v>
      </c>
      <c r="AY1480" s="19" t="s">
        <v>148</v>
      </c>
      <c r="BE1480" s="218">
        <f>IF(N1480="základní",J1480,0)</f>
        <v>0</v>
      </c>
      <c r="BF1480" s="218">
        <f>IF(N1480="snížená",J1480,0)</f>
        <v>0</v>
      </c>
      <c r="BG1480" s="218">
        <f>IF(N1480="zákl. přenesená",J1480,0)</f>
        <v>0</v>
      </c>
      <c r="BH1480" s="218">
        <f>IF(N1480="sníž. přenesená",J1480,0)</f>
        <v>0</v>
      </c>
      <c r="BI1480" s="218">
        <f>IF(N1480="nulová",J1480,0)</f>
        <v>0</v>
      </c>
      <c r="BJ1480" s="19" t="s">
        <v>80</v>
      </c>
      <c r="BK1480" s="218">
        <f>ROUND(I1480*H1480,2)</f>
        <v>0</v>
      </c>
      <c r="BL1480" s="19" t="s">
        <v>285</v>
      </c>
      <c r="BM1480" s="217" t="s">
        <v>2359</v>
      </c>
    </row>
    <row r="1481" spans="1:47" s="2" customFormat="1" ht="12">
      <c r="A1481" s="40"/>
      <c r="B1481" s="41"/>
      <c r="C1481" s="42"/>
      <c r="D1481" s="219" t="s">
        <v>157</v>
      </c>
      <c r="E1481" s="42"/>
      <c r="F1481" s="220" t="s">
        <v>2360</v>
      </c>
      <c r="G1481" s="42"/>
      <c r="H1481" s="42"/>
      <c r="I1481" s="221"/>
      <c r="J1481" s="42"/>
      <c r="K1481" s="42"/>
      <c r="L1481" s="46"/>
      <c r="M1481" s="222"/>
      <c r="N1481" s="223"/>
      <c r="O1481" s="86"/>
      <c r="P1481" s="86"/>
      <c r="Q1481" s="86"/>
      <c r="R1481" s="86"/>
      <c r="S1481" s="86"/>
      <c r="T1481" s="87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T1481" s="19" t="s">
        <v>157</v>
      </c>
      <c r="AU1481" s="19" t="s">
        <v>82</v>
      </c>
    </row>
    <row r="1482" spans="1:51" s="14" customFormat="1" ht="12">
      <c r="A1482" s="14"/>
      <c r="B1482" s="235"/>
      <c r="C1482" s="236"/>
      <c r="D1482" s="226" t="s">
        <v>168</v>
      </c>
      <c r="E1482" s="237" t="s">
        <v>19</v>
      </c>
      <c r="F1482" s="238" t="s">
        <v>2361</v>
      </c>
      <c r="G1482" s="236"/>
      <c r="H1482" s="239">
        <v>60</v>
      </c>
      <c r="I1482" s="240"/>
      <c r="J1482" s="236"/>
      <c r="K1482" s="236"/>
      <c r="L1482" s="241"/>
      <c r="M1482" s="242"/>
      <c r="N1482" s="243"/>
      <c r="O1482" s="243"/>
      <c r="P1482" s="243"/>
      <c r="Q1482" s="243"/>
      <c r="R1482" s="243"/>
      <c r="S1482" s="243"/>
      <c r="T1482" s="244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T1482" s="245" t="s">
        <v>168</v>
      </c>
      <c r="AU1482" s="245" t="s">
        <v>82</v>
      </c>
      <c r="AV1482" s="14" t="s">
        <v>82</v>
      </c>
      <c r="AW1482" s="14" t="s">
        <v>34</v>
      </c>
      <c r="AX1482" s="14" t="s">
        <v>80</v>
      </c>
      <c r="AY1482" s="245" t="s">
        <v>148</v>
      </c>
    </row>
    <row r="1483" spans="1:65" s="2" customFormat="1" ht="21.75" customHeight="1">
      <c r="A1483" s="40"/>
      <c r="B1483" s="41"/>
      <c r="C1483" s="206" t="s">
        <v>2362</v>
      </c>
      <c r="D1483" s="206" t="s">
        <v>150</v>
      </c>
      <c r="E1483" s="207" t="s">
        <v>2363</v>
      </c>
      <c r="F1483" s="208" t="s">
        <v>2364</v>
      </c>
      <c r="G1483" s="209" t="s">
        <v>173</v>
      </c>
      <c r="H1483" s="210">
        <v>173.78</v>
      </c>
      <c r="I1483" s="211"/>
      <c r="J1483" s="212">
        <f>ROUND(I1483*H1483,2)</f>
        <v>0</v>
      </c>
      <c r="K1483" s="208" t="s">
        <v>154</v>
      </c>
      <c r="L1483" s="46"/>
      <c r="M1483" s="213" t="s">
        <v>19</v>
      </c>
      <c r="N1483" s="214" t="s">
        <v>43</v>
      </c>
      <c r="O1483" s="86"/>
      <c r="P1483" s="215">
        <f>O1483*H1483</f>
        <v>0</v>
      </c>
      <c r="Q1483" s="215">
        <v>0</v>
      </c>
      <c r="R1483" s="215">
        <f>Q1483*H1483</f>
        <v>0</v>
      </c>
      <c r="S1483" s="215">
        <v>0.008</v>
      </c>
      <c r="T1483" s="216">
        <f>S1483*H1483</f>
        <v>1.3902400000000001</v>
      </c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R1483" s="217" t="s">
        <v>285</v>
      </c>
      <c r="AT1483" s="217" t="s">
        <v>150</v>
      </c>
      <c r="AU1483" s="217" t="s">
        <v>82</v>
      </c>
      <c r="AY1483" s="19" t="s">
        <v>148</v>
      </c>
      <c r="BE1483" s="218">
        <f>IF(N1483="základní",J1483,0)</f>
        <v>0</v>
      </c>
      <c r="BF1483" s="218">
        <f>IF(N1483="snížená",J1483,0)</f>
        <v>0</v>
      </c>
      <c r="BG1483" s="218">
        <f>IF(N1483="zákl. přenesená",J1483,0)</f>
        <v>0</v>
      </c>
      <c r="BH1483" s="218">
        <f>IF(N1483="sníž. přenesená",J1483,0)</f>
        <v>0</v>
      </c>
      <c r="BI1483" s="218">
        <f>IF(N1483="nulová",J1483,0)</f>
        <v>0</v>
      </c>
      <c r="BJ1483" s="19" t="s">
        <v>80</v>
      </c>
      <c r="BK1483" s="218">
        <f>ROUND(I1483*H1483,2)</f>
        <v>0</v>
      </c>
      <c r="BL1483" s="19" t="s">
        <v>285</v>
      </c>
      <c r="BM1483" s="217" t="s">
        <v>2365</v>
      </c>
    </row>
    <row r="1484" spans="1:47" s="2" customFormat="1" ht="12">
      <c r="A1484" s="40"/>
      <c r="B1484" s="41"/>
      <c r="C1484" s="42"/>
      <c r="D1484" s="219" t="s">
        <v>157</v>
      </c>
      <c r="E1484" s="42"/>
      <c r="F1484" s="220" t="s">
        <v>2366</v>
      </c>
      <c r="G1484" s="42"/>
      <c r="H1484" s="42"/>
      <c r="I1484" s="221"/>
      <c r="J1484" s="42"/>
      <c r="K1484" s="42"/>
      <c r="L1484" s="46"/>
      <c r="M1484" s="222"/>
      <c r="N1484" s="223"/>
      <c r="O1484" s="86"/>
      <c r="P1484" s="86"/>
      <c r="Q1484" s="86"/>
      <c r="R1484" s="86"/>
      <c r="S1484" s="86"/>
      <c r="T1484" s="87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T1484" s="19" t="s">
        <v>157</v>
      </c>
      <c r="AU1484" s="19" t="s">
        <v>82</v>
      </c>
    </row>
    <row r="1485" spans="1:51" s="13" customFormat="1" ht="12">
      <c r="A1485" s="13"/>
      <c r="B1485" s="224"/>
      <c r="C1485" s="225"/>
      <c r="D1485" s="226" t="s">
        <v>168</v>
      </c>
      <c r="E1485" s="227" t="s">
        <v>19</v>
      </c>
      <c r="F1485" s="228" t="s">
        <v>1106</v>
      </c>
      <c r="G1485" s="225"/>
      <c r="H1485" s="227" t="s">
        <v>19</v>
      </c>
      <c r="I1485" s="229"/>
      <c r="J1485" s="225"/>
      <c r="K1485" s="225"/>
      <c r="L1485" s="230"/>
      <c r="M1485" s="231"/>
      <c r="N1485" s="232"/>
      <c r="O1485" s="232"/>
      <c r="P1485" s="232"/>
      <c r="Q1485" s="232"/>
      <c r="R1485" s="232"/>
      <c r="S1485" s="232"/>
      <c r="T1485" s="23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34" t="s">
        <v>168</v>
      </c>
      <c r="AU1485" s="234" t="s">
        <v>82</v>
      </c>
      <c r="AV1485" s="13" t="s">
        <v>80</v>
      </c>
      <c r="AW1485" s="13" t="s">
        <v>34</v>
      </c>
      <c r="AX1485" s="13" t="s">
        <v>72</v>
      </c>
      <c r="AY1485" s="234" t="s">
        <v>148</v>
      </c>
    </row>
    <row r="1486" spans="1:51" s="14" customFormat="1" ht="12">
      <c r="A1486" s="14"/>
      <c r="B1486" s="235"/>
      <c r="C1486" s="236"/>
      <c r="D1486" s="226" t="s">
        <v>168</v>
      </c>
      <c r="E1486" s="237" t="s">
        <v>19</v>
      </c>
      <c r="F1486" s="238" t="s">
        <v>2367</v>
      </c>
      <c r="G1486" s="236"/>
      <c r="H1486" s="239">
        <v>78.08</v>
      </c>
      <c r="I1486" s="240"/>
      <c r="J1486" s="236"/>
      <c r="K1486" s="236"/>
      <c r="L1486" s="241"/>
      <c r="M1486" s="242"/>
      <c r="N1486" s="243"/>
      <c r="O1486" s="243"/>
      <c r="P1486" s="243"/>
      <c r="Q1486" s="243"/>
      <c r="R1486" s="243"/>
      <c r="S1486" s="243"/>
      <c r="T1486" s="244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T1486" s="245" t="s">
        <v>168</v>
      </c>
      <c r="AU1486" s="245" t="s">
        <v>82</v>
      </c>
      <c r="AV1486" s="14" t="s">
        <v>82</v>
      </c>
      <c r="AW1486" s="14" t="s">
        <v>34</v>
      </c>
      <c r="AX1486" s="14" t="s">
        <v>72</v>
      </c>
      <c r="AY1486" s="245" t="s">
        <v>148</v>
      </c>
    </row>
    <row r="1487" spans="1:51" s="14" customFormat="1" ht="12">
      <c r="A1487" s="14"/>
      <c r="B1487" s="235"/>
      <c r="C1487" s="236"/>
      <c r="D1487" s="226" t="s">
        <v>168</v>
      </c>
      <c r="E1487" s="237" t="s">
        <v>19</v>
      </c>
      <c r="F1487" s="238" t="s">
        <v>2368</v>
      </c>
      <c r="G1487" s="236"/>
      <c r="H1487" s="239">
        <v>41.5</v>
      </c>
      <c r="I1487" s="240"/>
      <c r="J1487" s="236"/>
      <c r="K1487" s="236"/>
      <c r="L1487" s="241"/>
      <c r="M1487" s="242"/>
      <c r="N1487" s="243"/>
      <c r="O1487" s="243"/>
      <c r="P1487" s="243"/>
      <c r="Q1487" s="243"/>
      <c r="R1487" s="243"/>
      <c r="S1487" s="243"/>
      <c r="T1487" s="244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T1487" s="245" t="s">
        <v>168</v>
      </c>
      <c r="AU1487" s="245" t="s">
        <v>82</v>
      </c>
      <c r="AV1487" s="14" t="s">
        <v>82</v>
      </c>
      <c r="AW1487" s="14" t="s">
        <v>34</v>
      </c>
      <c r="AX1487" s="14" t="s">
        <v>72</v>
      </c>
      <c r="AY1487" s="245" t="s">
        <v>148</v>
      </c>
    </row>
    <row r="1488" spans="1:51" s="14" customFormat="1" ht="12">
      <c r="A1488" s="14"/>
      <c r="B1488" s="235"/>
      <c r="C1488" s="236"/>
      <c r="D1488" s="226" t="s">
        <v>168</v>
      </c>
      <c r="E1488" s="237" t="s">
        <v>19</v>
      </c>
      <c r="F1488" s="238" t="s">
        <v>2369</v>
      </c>
      <c r="G1488" s="236"/>
      <c r="H1488" s="239">
        <v>14.4</v>
      </c>
      <c r="I1488" s="240"/>
      <c r="J1488" s="236"/>
      <c r="K1488" s="236"/>
      <c r="L1488" s="241"/>
      <c r="M1488" s="242"/>
      <c r="N1488" s="243"/>
      <c r="O1488" s="243"/>
      <c r="P1488" s="243"/>
      <c r="Q1488" s="243"/>
      <c r="R1488" s="243"/>
      <c r="S1488" s="243"/>
      <c r="T1488" s="244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T1488" s="245" t="s">
        <v>168</v>
      </c>
      <c r="AU1488" s="245" t="s">
        <v>82</v>
      </c>
      <c r="AV1488" s="14" t="s">
        <v>82</v>
      </c>
      <c r="AW1488" s="14" t="s">
        <v>34</v>
      </c>
      <c r="AX1488" s="14" t="s">
        <v>72</v>
      </c>
      <c r="AY1488" s="245" t="s">
        <v>148</v>
      </c>
    </row>
    <row r="1489" spans="1:51" s="14" customFormat="1" ht="12">
      <c r="A1489" s="14"/>
      <c r="B1489" s="235"/>
      <c r="C1489" s="236"/>
      <c r="D1489" s="226" t="s">
        <v>168</v>
      </c>
      <c r="E1489" s="237" t="s">
        <v>19</v>
      </c>
      <c r="F1489" s="238" t="s">
        <v>2370</v>
      </c>
      <c r="G1489" s="236"/>
      <c r="H1489" s="239">
        <v>39.8</v>
      </c>
      <c r="I1489" s="240"/>
      <c r="J1489" s="236"/>
      <c r="K1489" s="236"/>
      <c r="L1489" s="241"/>
      <c r="M1489" s="242"/>
      <c r="N1489" s="243"/>
      <c r="O1489" s="243"/>
      <c r="P1489" s="243"/>
      <c r="Q1489" s="243"/>
      <c r="R1489" s="243"/>
      <c r="S1489" s="243"/>
      <c r="T1489" s="244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T1489" s="245" t="s">
        <v>168</v>
      </c>
      <c r="AU1489" s="245" t="s">
        <v>82</v>
      </c>
      <c r="AV1489" s="14" t="s">
        <v>82</v>
      </c>
      <c r="AW1489" s="14" t="s">
        <v>34</v>
      </c>
      <c r="AX1489" s="14" t="s">
        <v>72</v>
      </c>
      <c r="AY1489" s="245" t="s">
        <v>148</v>
      </c>
    </row>
    <row r="1490" spans="1:51" s="15" customFormat="1" ht="12">
      <c r="A1490" s="15"/>
      <c r="B1490" s="246"/>
      <c r="C1490" s="247"/>
      <c r="D1490" s="226" t="s">
        <v>168</v>
      </c>
      <c r="E1490" s="248" t="s">
        <v>19</v>
      </c>
      <c r="F1490" s="249" t="s">
        <v>178</v>
      </c>
      <c r="G1490" s="247"/>
      <c r="H1490" s="250">
        <v>173.78</v>
      </c>
      <c r="I1490" s="251"/>
      <c r="J1490" s="247"/>
      <c r="K1490" s="247"/>
      <c r="L1490" s="252"/>
      <c r="M1490" s="253"/>
      <c r="N1490" s="254"/>
      <c r="O1490" s="254"/>
      <c r="P1490" s="254"/>
      <c r="Q1490" s="254"/>
      <c r="R1490" s="254"/>
      <c r="S1490" s="254"/>
      <c r="T1490" s="255"/>
      <c r="U1490" s="15"/>
      <c r="V1490" s="15"/>
      <c r="W1490" s="15"/>
      <c r="X1490" s="15"/>
      <c r="Y1490" s="15"/>
      <c r="Z1490" s="15"/>
      <c r="AA1490" s="15"/>
      <c r="AB1490" s="15"/>
      <c r="AC1490" s="15"/>
      <c r="AD1490" s="15"/>
      <c r="AE1490" s="15"/>
      <c r="AT1490" s="256" t="s">
        <v>168</v>
      </c>
      <c r="AU1490" s="256" t="s">
        <v>82</v>
      </c>
      <c r="AV1490" s="15" t="s">
        <v>155</v>
      </c>
      <c r="AW1490" s="15" t="s">
        <v>34</v>
      </c>
      <c r="AX1490" s="15" t="s">
        <v>80</v>
      </c>
      <c r="AY1490" s="256" t="s">
        <v>148</v>
      </c>
    </row>
    <row r="1491" spans="1:65" s="2" customFormat="1" ht="24.15" customHeight="1">
      <c r="A1491" s="40"/>
      <c r="B1491" s="41"/>
      <c r="C1491" s="206" t="s">
        <v>2371</v>
      </c>
      <c r="D1491" s="206" t="s">
        <v>150</v>
      </c>
      <c r="E1491" s="207" t="s">
        <v>2372</v>
      </c>
      <c r="F1491" s="208" t="s">
        <v>2373</v>
      </c>
      <c r="G1491" s="209" t="s">
        <v>173</v>
      </c>
      <c r="H1491" s="210">
        <v>163.62</v>
      </c>
      <c r="I1491" s="211"/>
      <c r="J1491" s="212">
        <f>ROUND(I1491*H1491,2)</f>
        <v>0</v>
      </c>
      <c r="K1491" s="208" t="s">
        <v>154</v>
      </c>
      <c r="L1491" s="46"/>
      <c r="M1491" s="213" t="s">
        <v>19</v>
      </c>
      <c r="N1491" s="214" t="s">
        <v>43</v>
      </c>
      <c r="O1491" s="86"/>
      <c r="P1491" s="215">
        <f>O1491*H1491</f>
        <v>0</v>
      </c>
      <c r="Q1491" s="215">
        <v>0</v>
      </c>
      <c r="R1491" s="215">
        <f>Q1491*H1491</f>
        <v>0</v>
      </c>
      <c r="S1491" s="215">
        <v>0.014</v>
      </c>
      <c r="T1491" s="216">
        <f>S1491*H1491</f>
        <v>2.29068</v>
      </c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R1491" s="217" t="s">
        <v>285</v>
      </c>
      <c r="AT1491" s="217" t="s">
        <v>150</v>
      </c>
      <c r="AU1491" s="217" t="s">
        <v>82</v>
      </c>
      <c r="AY1491" s="19" t="s">
        <v>148</v>
      </c>
      <c r="BE1491" s="218">
        <f>IF(N1491="základní",J1491,0)</f>
        <v>0</v>
      </c>
      <c r="BF1491" s="218">
        <f>IF(N1491="snížená",J1491,0)</f>
        <v>0</v>
      </c>
      <c r="BG1491" s="218">
        <f>IF(N1491="zákl. přenesená",J1491,0)</f>
        <v>0</v>
      </c>
      <c r="BH1491" s="218">
        <f>IF(N1491="sníž. přenesená",J1491,0)</f>
        <v>0</v>
      </c>
      <c r="BI1491" s="218">
        <f>IF(N1491="nulová",J1491,0)</f>
        <v>0</v>
      </c>
      <c r="BJ1491" s="19" t="s">
        <v>80</v>
      </c>
      <c r="BK1491" s="218">
        <f>ROUND(I1491*H1491,2)</f>
        <v>0</v>
      </c>
      <c r="BL1491" s="19" t="s">
        <v>285</v>
      </c>
      <c r="BM1491" s="217" t="s">
        <v>2374</v>
      </c>
    </row>
    <row r="1492" spans="1:47" s="2" customFormat="1" ht="12">
      <c r="A1492" s="40"/>
      <c r="B1492" s="41"/>
      <c r="C1492" s="42"/>
      <c r="D1492" s="219" t="s">
        <v>157</v>
      </c>
      <c r="E1492" s="42"/>
      <c r="F1492" s="220" t="s">
        <v>2375</v>
      </c>
      <c r="G1492" s="42"/>
      <c r="H1492" s="42"/>
      <c r="I1492" s="221"/>
      <c r="J1492" s="42"/>
      <c r="K1492" s="42"/>
      <c r="L1492" s="46"/>
      <c r="M1492" s="222"/>
      <c r="N1492" s="223"/>
      <c r="O1492" s="86"/>
      <c r="P1492" s="86"/>
      <c r="Q1492" s="86"/>
      <c r="R1492" s="86"/>
      <c r="S1492" s="86"/>
      <c r="T1492" s="87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T1492" s="19" t="s">
        <v>157</v>
      </c>
      <c r="AU1492" s="19" t="s">
        <v>82</v>
      </c>
    </row>
    <row r="1493" spans="1:51" s="13" customFormat="1" ht="12">
      <c r="A1493" s="13"/>
      <c r="B1493" s="224"/>
      <c r="C1493" s="225"/>
      <c r="D1493" s="226" t="s">
        <v>168</v>
      </c>
      <c r="E1493" s="227" t="s">
        <v>19</v>
      </c>
      <c r="F1493" s="228" t="s">
        <v>1106</v>
      </c>
      <c r="G1493" s="225"/>
      <c r="H1493" s="227" t="s">
        <v>19</v>
      </c>
      <c r="I1493" s="229"/>
      <c r="J1493" s="225"/>
      <c r="K1493" s="225"/>
      <c r="L1493" s="230"/>
      <c r="M1493" s="231"/>
      <c r="N1493" s="232"/>
      <c r="O1493" s="232"/>
      <c r="P1493" s="232"/>
      <c r="Q1493" s="232"/>
      <c r="R1493" s="232"/>
      <c r="S1493" s="232"/>
      <c r="T1493" s="23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T1493" s="234" t="s">
        <v>168</v>
      </c>
      <c r="AU1493" s="234" t="s">
        <v>82</v>
      </c>
      <c r="AV1493" s="13" t="s">
        <v>80</v>
      </c>
      <c r="AW1493" s="13" t="s">
        <v>34</v>
      </c>
      <c r="AX1493" s="13" t="s">
        <v>72</v>
      </c>
      <c r="AY1493" s="234" t="s">
        <v>148</v>
      </c>
    </row>
    <row r="1494" spans="1:51" s="14" customFormat="1" ht="12">
      <c r="A1494" s="14"/>
      <c r="B1494" s="235"/>
      <c r="C1494" s="236"/>
      <c r="D1494" s="226" t="s">
        <v>168</v>
      </c>
      <c r="E1494" s="237" t="s">
        <v>19</v>
      </c>
      <c r="F1494" s="238" t="s">
        <v>2376</v>
      </c>
      <c r="G1494" s="236"/>
      <c r="H1494" s="239">
        <v>94</v>
      </c>
      <c r="I1494" s="240"/>
      <c r="J1494" s="236"/>
      <c r="K1494" s="236"/>
      <c r="L1494" s="241"/>
      <c r="M1494" s="242"/>
      <c r="N1494" s="243"/>
      <c r="O1494" s="243"/>
      <c r="P1494" s="243"/>
      <c r="Q1494" s="243"/>
      <c r="R1494" s="243"/>
      <c r="S1494" s="243"/>
      <c r="T1494" s="244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T1494" s="245" t="s">
        <v>168</v>
      </c>
      <c r="AU1494" s="245" t="s">
        <v>82</v>
      </c>
      <c r="AV1494" s="14" t="s">
        <v>82</v>
      </c>
      <c r="AW1494" s="14" t="s">
        <v>34</v>
      </c>
      <c r="AX1494" s="14" t="s">
        <v>72</v>
      </c>
      <c r="AY1494" s="245" t="s">
        <v>148</v>
      </c>
    </row>
    <row r="1495" spans="1:51" s="14" customFormat="1" ht="12">
      <c r="A1495" s="14"/>
      <c r="B1495" s="235"/>
      <c r="C1495" s="236"/>
      <c r="D1495" s="226" t="s">
        <v>168</v>
      </c>
      <c r="E1495" s="237" t="s">
        <v>19</v>
      </c>
      <c r="F1495" s="238" t="s">
        <v>2377</v>
      </c>
      <c r="G1495" s="236"/>
      <c r="H1495" s="239">
        <v>69.62</v>
      </c>
      <c r="I1495" s="240"/>
      <c r="J1495" s="236"/>
      <c r="K1495" s="236"/>
      <c r="L1495" s="241"/>
      <c r="M1495" s="242"/>
      <c r="N1495" s="243"/>
      <c r="O1495" s="243"/>
      <c r="P1495" s="243"/>
      <c r="Q1495" s="243"/>
      <c r="R1495" s="243"/>
      <c r="S1495" s="243"/>
      <c r="T1495" s="244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T1495" s="245" t="s">
        <v>168</v>
      </c>
      <c r="AU1495" s="245" t="s">
        <v>82</v>
      </c>
      <c r="AV1495" s="14" t="s">
        <v>82</v>
      </c>
      <c r="AW1495" s="14" t="s">
        <v>34</v>
      </c>
      <c r="AX1495" s="14" t="s">
        <v>72</v>
      </c>
      <c r="AY1495" s="245" t="s">
        <v>148</v>
      </c>
    </row>
    <row r="1496" spans="1:51" s="15" customFormat="1" ht="12">
      <c r="A1496" s="15"/>
      <c r="B1496" s="246"/>
      <c r="C1496" s="247"/>
      <c r="D1496" s="226" t="s">
        <v>168</v>
      </c>
      <c r="E1496" s="248" t="s">
        <v>19</v>
      </c>
      <c r="F1496" s="249" t="s">
        <v>178</v>
      </c>
      <c r="G1496" s="247"/>
      <c r="H1496" s="250">
        <v>163.62</v>
      </c>
      <c r="I1496" s="251"/>
      <c r="J1496" s="247"/>
      <c r="K1496" s="247"/>
      <c r="L1496" s="252"/>
      <c r="M1496" s="253"/>
      <c r="N1496" s="254"/>
      <c r="O1496" s="254"/>
      <c r="P1496" s="254"/>
      <c r="Q1496" s="254"/>
      <c r="R1496" s="254"/>
      <c r="S1496" s="254"/>
      <c r="T1496" s="255"/>
      <c r="U1496" s="15"/>
      <c r="V1496" s="15"/>
      <c r="W1496" s="15"/>
      <c r="X1496" s="15"/>
      <c r="Y1496" s="15"/>
      <c r="Z1496" s="15"/>
      <c r="AA1496" s="15"/>
      <c r="AB1496" s="15"/>
      <c r="AC1496" s="15"/>
      <c r="AD1496" s="15"/>
      <c r="AE1496" s="15"/>
      <c r="AT1496" s="256" t="s">
        <v>168</v>
      </c>
      <c r="AU1496" s="256" t="s">
        <v>82</v>
      </c>
      <c r="AV1496" s="15" t="s">
        <v>155</v>
      </c>
      <c r="AW1496" s="15" t="s">
        <v>34</v>
      </c>
      <c r="AX1496" s="15" t="s">
        <v>80</v>
      </c>
      <c r="AY1496" s="256" t="s">
        <v>148</v>
      </c>
    </row>
    <row r="1497" spans="1:65" s="2" customFormat="1" ht="24.15" customHeight="1">
      <c r="A1497" s="40"/>
      <c r="B1497" s="41"/>
      <c r="C1497" s="206" t="s">
        <v>2378</v>
      </c>
      <c r="D1497" s="206" t="s">
        <v>150</v>
      </c>
      <c r="E1497" s="207" t="s">
        <v>2379</v>
      </c>
      <c r="F1497" s="208" t="s">
        <v>2380</v>
      </c>
      <c r="G1497" s="209" t="s">
        <v>173</v>
      </c>
      <c r="H1497" s="210">
        <v>66.4</v>
      </c>
      <c r="I1497" s="211"/>
      <c r="J1497" s="212">
        <f>ROUND(I1497*H1497,2)</f>
        <v>0</v>
      </c>
      <c r="K1497" s="208" t="s">
        <v>154</v>
      </c>
      <c r="L1497" s="46"/>
      <c r="M1497" s="213" t="s">
        <v>19</v>
      </c>
      <c r="N1497" s="214" t="s">
        <v>43</v>
      </c>
      <c r="O1497" s="86"/>
      <c r="P1497" s="215">
        <f>O1497*H1497</f>
        <v>0</v>
      </c>
      <c r="Q1497" s="215">
        <v>0</v>
      </c>
      <c r="R1497" s="215">
        <f>Q1497*H1497</f>
        <v>0</v>
      </c>
      <c r="S1497" s="215">
        <v>0</v>
      </c>
      <c r="T1497" s="216">
        <f>S1497*H1497</f>
        <v>0</v>
      </c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R1497" s="217" t="s">
        <v>285</v>
      </c>
      <c r="AT1497" s="217" t="s">
        <v>150</v>
      </c>
      <c r="AU1497" s="217" t="s">
        <v>82</v>
      </c>
      <c r="AY1497" s="19" t="s">
        <v>148</v>
      </c>
      <c r="BE1497" s="218">
        <f>IF(N1497="základní",J1497,0)</f>
        <v>0</v>
      </c>
      <c r="BF1497" s="218">
        <f>IF(N1497="snížená",J1497,0)</f>
        <v>0</v>
      </c>
      <c r="BG1497" s="218">
        <f>IF(N1497="zákl. přenesená",J1497,0)</f>
        <v>0</v>
      </c>
      <c r="BH1497" s="218">
        <f>IF(N1497="sníž. přenesená",J1497,0)</f>
        <v>0</v>
      </c>
      <c r="BI1497" s="218">
        <f>IF(N1497="nulová",J1497,0)</f>
        <v>0</v>
      </c>
      <c r="BJ1497" s="19" t="s">
        <v>80</v>
      </c>
      <c r="BK1497" s="218">
        <f>ROUND(I1497*H1497,2)</f>
        <v>0</v>
      </c>
      <c r="BL1497" s="19" t="s">
        <v>285</v>
      </c>
      <c r="BM1497" s="217" t="s">
        <v>2381</v>
      </c>
    </row>
    <row r="1498" spans="1:47" s="2" customFormat="1" ht="12">
      <c r="A1498" s="40"/>
      <c r="B1498" s="41"/>
      <c r="C1498" s="42"/>
      <c r="D1498" s="219" t="s">
        <v>157</v>
      </c>
      <c r="E1498" s="42"/>
      <c r="F1498" s="220" t="s">
        <v>2382</v>
      </c>
      <c r="G1498" s="42"/>
      <c r="H1498" s="42"/>
      <c r="I1498" s="221"/>
      <c r="J1498" s="42"/>
      <c r="K1498" s="42"/>
      <c r="L1498" s="46"/>
      <c r="M1498" s="222"/>
      <c r="N1498" s="223"/>
      <c r="O1498" s="86"/>
      <c r="P1498" s="86"/>
      <c r="Q1498" s="86"/>
      <c r="R1498" s="86"/>
      <c r="S1498" s="86"/>
      <c r="T1498" s="87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T1498" s="19" t="s">
        <v>157</v>
      </c>
      <c r="AU1498" s="19" t="s">
        <v>82</v>
      </c>
    </row>
    <row r="1499" spans="1:51" s="13" customFormat="1" ht="12">
      <c r="A1499" s="13"/>
      <c r="B1499" s="224"/>
      <c r="C1499" s="225"/>
      <c r="D1499" s="226" t="s">
        <v>168</v>
      </c>
      <c r="E1499" s="227" t="s">
        <v>19</v>
      </c>
      <c r="F1499" s="228" t="s">
        <v>2383</v>
      </c>
      <c r="G1499" s="225"/>
      <c r="H1499" s="227" t="s">
        <v>19</v>
      </c>
      <c r="I1499" s="229"/>
      <c r="J1499" s="225"/>
      <c r="K1499" s="225"/>
      <c r="L1499" s="230"/>
      <c r="M1499" s="231"/>
      <c r="N1499" s="232"/>
      <c r="O1499" s="232"/>
      <c r="P1499" s="232"/>
      <c r="Q1499" s="232"/>
      <c r="R1499" s="232"/>
      <c r="S1499" s="232"/>
      <c r="T1499" s="23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T1499" s="234" t="s">
        <v>168</v>
      </c>
      <c r="AU1499" s="234" t="s">
        <v>82</v>
      </c>
      <c r="AV1499" s="13" t="s">
        <v>80</v>
      </c>
      <c r="AW1499" s="13" t="s">
        <v>34</v>
      </c>
      <c r="AX1499" s="13" t="s">
        <v>72</v>
      </c>
      <c r="AY1499" s="234" t="s">
        <v>148</v>
      </c>
    </row>
    <row r="1500" spans="1:51" s="14" customFormat="1" ht="12">
      <c r="A1500" s="14"/>
      <c r="B1500" s="235"/>
      <c r="C1500" s="236"/>
      <c r="D1500" s="226" t="s">
        <v>168</v>
      </c>
      <c r="E1500" s="237" t="s">
        <v>19</v>
      </c>
      <c r="F1500" s="238" t="s">
        <v>2384</v>
      </c>
      <c r="G1500" s="236"/>
      <c r="H1500" s="239">
        <v>60</v>
      </c>
      <c r="I1500" s="240"/>
      <c r="J1500" s="236"/>
      <c r="K1500" s="236"/>
      <c r="L1500" s="241"/>
      <c r="M1500" s="242"/>
      <c r="N1500" s="243"/>
      <c r="O1500" s="243"/>
      <c r="P1500" s="243"/>
      <c r="Q1500" s="243"/>
      <c r="R1500" s="243"/>
      <c r="S1500" s="243"/>
      <c r="T1500" s="244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T1500" s="245" t="s">
        <v>168</v>
      </c>
      <c r="AU1500" s="245" t="s">
        <v>82</v>
      </c>
      <c r="AV1500" s="14" t="s">
        <v>82</v>
      </c>
      <c r="AW1500" s="14" t="s">
        <v>34</v>
      </c>
      <c r="AX1500" s="14" t="s">
        <v>72</v>
      </c>
      <c r="AY1500" s="245" t="s">
        <v>148</v>
      </c>
    </row>
    <row r="1501" spans="1:51" s="14" customFormat="1" ht="12">
      <c r="A1501" s="14"/>
      <c r="B1501" s="235"/>
      <c r="C1501" s="236"/>
      <c r="D1501" s="226" t="s">
        <v>168</v>
      </c>
      <c r="E1501" s="237" t="s">
        <v>19</v>
      </c>
      <c r="F1501" s="238" t="s">
        <v>2385</v>
      </c>
      <c r="G1501" s="236"/>
      <c r="H1501" s="239">
        <v>6.4</v>
      </c>
      <c r="I1501" s="240"/>
      <c r="J1501" s="236"/>
      <c r="K1501" s="236"/>
      <c r="L1501" s="241"/>
      <c r="M1501" s="242"/>
      <c r="N1501" s="243"/>
      <c r="O1501" s="243"/>
      <c r="P1501" s="243"/>
      <c r="Q1501" s="243"/>
      <c r="R1501" s="243"/>
      <c r="S1501" s="243"/>
      <c r="T1501" s="244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T1501" s="245" t="s">
        <v>168</v>
      </c>
      <c r="AU1501" s="245" t="s">
        <v>82</v>
      </c>
      <c r="AV1501" s="14" t="s">
        <v>82</v>
      </c>
      <c r="AW1501" s="14" t="s">
        <v>34</v>
      </c>
      <c r="AX1501" s="14" t="s">
        <v>72</v>
      </c>
      <c r="AY1501" s="245" t="s">
        <v>148</v>
      </c>
    </row>
    <row r="1502" spans="1:51" s="15" customFormat="1" ht="12">
      <c r="A1502" s="15"/>
      <c r="B1502" s="246"/>
      <c r="C1502" s="247"/>
      <c r="D1502" s="226" t="s">
        <v>168</v>
      </c>
      <c r="E1502" s="248" t="s">
        <v>19</v>
      </c>
      <c r="F1502" s="249" t="s">
        <v>178</v>
      </c>
      <c r="G1502" s="247"/>
      <c r="H1502" s="250">
        <v>66.4</v>
      </c>
      <c r="I1502" s="251"/>
      <c r="J1502" s="247"/>
      <c r="K1502" s="247"/>
      <c r="L1502" s="252"/>
      <c r="M1502" s="253"/>
      <c r="N1502" s="254"/>
      <c r="O1502" s="254"/>
      <c r="P1502" s="254"/>
      <c r="Q1502" s="254"/>
      <c r="R1502" s="254"/>
      <c r="S1502" s="254"/>
      <c r="T1502" s="255"/>
      <c r="U1502" s="15"/>
      <c r="V1502" s="15"/>
      <c r="W1502" s="15"/>
      <c r="X1502" s="15"/>
      <c r="Y1502" s="15"/>
      <c r="Z1502" s="15"/>
      <c r="AA1502" s="15"/>
      <c r="AB1502" s="15"/>
      <c r="AC1502" s="15"/>
      <c r="AD1502" s="15"/>
      <c r="AE1502" s="15"/>
      <c r="AT1502" s="256" t="s">
        <v>168</v>
      </c>
      <c r="AU1502" s="256" t="s">
        <v>82</v>
      </c>
      <c r="AV1502" s="15" t="s">
        <v>155</v>
      </c>
      <c r="AW1502" s="15" t="s">
        <v>34</v>
      </c>
      <c r="AX1502" s="15" t="s">
        <v>80</v>
      </c>
      <c r="AY1502" s="256" t="s">
        <v>148</v>
      </c>
    </row>
    <row r="1503" spans="1:65" s="2" customFormat="1" ht="16.5" customHeight="1">
      <c r="A1503" s="40"/>
      <c r="B1503" s="41"/>
      <c r="C1503" s="268" t="s">
        <v>2386</v>
      </c>
      <c r="D1503" s="268" t="s">
        <v>279</v>
      </c>
      <c r="E1503" s="269" t="s">
        <v>2387</v>
      </c>
      <c r="F1503" s="270" t="s">
        <v>2388</v>
      </c>
      <c r="G1503" s="271" t="s">
        <v>187</v>
      </c>
      <c r="H1503" s="272">
        <v>0.319</v>
      </c>
      <c r="I1503" s="273"/>
      <c r="J1503" s="274">
        <f>ROUND(I1503*H1503,2)</f>
        <v>0</v>
      </c>
      <c r="K1503" s="270" t="s">
        <v>154</v>
      </c>
      <c r="L1503" s="275"/>
      <c r="M1503" s="276" t="s">
        <v>19</v>
      </c>
      <c r="N1503" s="277" t="s">
        <v>43</v>
      </c>
      <c r="O1503" s="86"/>
      <c r="P1503" s="215">
        <f>O1503*H1503</f>
        <v>0</v>
      </c>
      <c r="Q1503" s="215">
        <v>0.55</v>
      </c>
      <c r="R1503" s="215">
        <f>Q1503*H1503</f>
        <v>0.17545000000000002</v>
      </c>
      <c r="S1503" s="215">
        <v>0</v>
      </c>
      <c r="T1503" s="216">
        <f>S1503*H1503</f>
        <v>0</v>
      </c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R1503" s="217" t="s">
        <v>414</v>
      </c>
      <c r="AT1503" s="217" t="s">
        <v>279</v>
      </c>
      <c r="AU1503" s="217" t="s">
        <v>82</v>
      </c>
      <c r="AY1503" s="19" t="s">
        <v>148</v>
      </c>
      <c r="BE1503" s="218">
        <f>IF(N1503="základní",J1503,0)</f>
        <v>0</v>
      </c>
      <c r="BF1503" s="218">
        <f>IF(N1503="snížená",J1503,0)</f>
        <v>0</v>
      </c>
      <c r="BG1503" s="218">
        <f>IF(N1503="zákl. přenesená",J1503,0)</f>
        <v>0</v>
      </c>
      <c r="BH1503" s="218">
        <f>IF(N1503="sníž. přenesená",J1503,0)</f>
        <v>0</v>
      </c>
      <c r="BI1503" s="218">
        <f>IF(N1503="nulová",J1503,0)</f>
        <v>0</v>
      </c>
      <c r="BJ1503" s="19" t="s">
        <v>80</v>
      </c>
      <c r="BK1503" s="218">
        <f>ROUND(I1503*H1503,2)</f>
        <v>0</v>
      </c>
      <c r="BL1503" s="19" t="s">
        <v>285</v>
      </c>
      <c r="BM1503" s="217" t="s">
        <v>2389</v>
      </c>
    </row>
    <row r="1504" spans="1:51" s="13" customFormat="1" ht="12">
      <c r="A1504" s="13"/>
      <c r="B1504" s="224"/>
      <c r="C1504" s="225"/>
      <c r="D1504" s="226" t="s">
        <v>168</v>
      </c>
      <c r="E1504" s="227" t="s">
        <v>19</v>
      </c>
      <c r="F1504" s="228" t="s">
        <v>2383</v>
      </c>
      <c r="G1504" s="225"/>
      <c r="H1504" s="227" t="s">
        <v>19</v>
      </c>
      <c r="I1504" s="229"/>
      <c r="J1504" s="225"/>
      <c r="K1504" s="225"/>
      <c r="L1504" s="230"/>
      <c r="M1504" s="231"/>
      <c r="N1504" s="232"/>
      <c r="O1504" s="232"/>
      <c r="P1504" s="232"/>
      <c r="Q1504" s="232"/>
      <c r="R1504" s="232"/>
      <c r="S1504" s="232"/>
      <c r="T1504" s="23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T1504" s="234" t="s">
        <v>168</v>
      </c>
      <c r="AU1504" s="234" t="s">
        <v>82</v>
      </c>
      <c r="AV1504" s="13" t="s">
        <v>80</v>
      </c>
      <c r="AW1504" s="13" t="s">
        <v>34</v>
      </c>
      <c r="AX1504" s="13" t="s">
        <v>72</v>
      </c>
      <c r="AY1504" s="234" t="s">
        <v>148</v>
      </c>
    </row>
    <row r="1505" spans="1:51" s="14" customFormat="1" ht="12">
      <c r="A1505" s="14"/>
      <c r="B1505" s="235"/>
      <c r="C1505" s="236"/>
      <c r="D1505" s="226" t="s">
        <v>168</v>
      </c>
      <c r="E1505" s="237" t="s">
        <v>19</v>
      </c>
      <c r="F1505" s="238" t="s">
        <v>2390</v>
      </c>
      <c r="G1505" s="236"/>
      <c r="H1505" s="239">
        <v>0.288</v>
      </c>
      <c r="I1505" s="240"/>
      <c r="J1505" s="236"/>
      <c r="K1505" s="236"/>
      <c r="L1505" s="241"/>
      <c r="M1505" s="242"/>
      <c r="N1505" s="243"/>
      <c r="O1505" s="243"/>
      <c r="P1505" s="243"/>
      <c r="Q1505" s="243"/>
      <c r="R1505" s="243"/>
      <c r="S1505" s="243"/>
      <c r="T1505" s="244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T1505" s="245" t="s">
        <v>168</v>
      </c>
      <c r="AU1505" s="245" t="s">
        <v>82</v>
      </c>
      <c r="AV1505" s="14" t="s">
        <v>82</v>
      </c>
      <c r="AW1505" s="14" t="s">
        <v>34</v>
      </c>
      <c r="AX1505" s="14" t="s">
        <v>72</v>
      </c>
      <c r="AY1505" s="245" t="s">
        <v>148</v>
      </c>
    </row>
    <row r="1506" spans="1:51" s="14" customFormat="1" ht="12">
      <c r="A1506" s="14"/>
      <c r="B1506" s="235"/>
      <c r="C1506" s="236"/>
      <c r="D1506" s="226" t="s">
        <v>168</v>
      </c>
      <c r="E1506" s="237" t="s">
        <v>19</v>
      </c>
      <c r="F1506" s="238" t="s">
        <v>2391</v>
      </c>
      <c r="G1506" s="236"/>
      <c r="H1506" s="239">
        <v>0.031</v>
      </c>
      <c r="I1506" s="240"/>
      <c r="J1506" s="236"/>
      <c r="K1506" s="236"/>
      <c r="L1506" s="241"/>
      <c r="M1506" s="242"/>
      <c r="N1506" s="243"/>
      <c r="O1506" s="243"/>
      <c r="P1506" s="243"/>
      <c r="Q1506" s="243"/>
      <c r="R1506" s="243"/>
      <c r="S1506" s="243"/>
      <c r="T1506" s="244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T1506" s="245" t="s">
        <v>168</v>
      </c>
      <c r="AU1506" s="245" t="s">
        <v>82</v>
      </c>
      <c r="AV1506" s="14" t="s">
        <v>82</v>
      </c>
      <c r="AW1506" s="14" t="s">
        <v>34</v>
      </c>
      <c r="AX1506" s="14" t="s">
        <v>72</v>
      </c>
      <c r="AY1506" s="245" t="s">
        <v>148</v>
      </c>
    </row>
    <row r="1507" spans="1:51" s="15" customFormat="1" ht="12">
      <c r="A1507" s="15"/>
      <c r="B1507" s="246"/>
      <c r="C1507" s="247"/>
      <c r="D1507" s="226" t="s">
        <v>168</v>
      </c>
      <c r="E1507" s="248" t="s">
        <v>19</v>
      </c>
      <c r="F1507" s="249" t="s">
        <v>178</v>
      </c>
      <c r="G1507" s="247"/>
      <c r="H1507" s="250">
        <v>0.319</v>
      </c>
      <c r="I1507" s="251"/>
      <c r="J1507" s="247"/>
      <c r="K1507" s="247"/>
      <c r="L1507" s="252"/>
      <c r="M1507" s="253"/>
      <c r="N1507" s="254"/>
      <c r="O1507" s="254"/>
      <c r="P1507" s="254"/>
      <c r="Q1507" s="254"/>
      <c r="R1507" s="254"/>
      <c r="S1507" s="254"/>
      <c r="T1507" s="255"/>
      <c r="U1507" s="15"/>
      <c r="V1507" s="15"/>
      <c r="W1507" s="15"/>
      <c r="X1507" s="15"/>
      <c r="Y1507" s="15"/>
      <c r="Z1507" s="15"/>
      <c r="AA1507" s="15"/>
      <c r="AB1507" s="15"/>
      <c r="AC1507" s="15"/>
      <c r="AD1507" s="15"/>
      <c r="AE1507" s="15"/>
      <c r="AT1507" s="256" t="s">
        <v>168</v>
      </c>
      <c r="AU1507" s="256" t="s">
        <v>82</v>
      </c>
      <c r="AV1507" s="15" t="s">
        <v>155</v>
      </c>
      <c r="AW1507" s="15" t="s">
        <v>34</v>
      </c>
      <c r="AX1507" s="15" t="s">
        <v>80</v>
      </c>
      <c r="AY1507" s="256" t="s">
        <v>148</v>
      </c>
    </row>
    <row r="1508" spans="1:65" s="2" customFormat="1" ht="24.15" customHeight="1">
      <c r="A1508" s="40"/>
      <c r="B1508" s="41"/>
      <c r="C1508" s="206" t="s">
        <v>2392</v>
      </c>
      <c r="D1508" s="206" t="s">
        <v>150</v>
      </c>
      <c r="E1508" s="207" t="s">
        <v>2393</v>
      </c>
      <c r="F1508" s="208" t="s">
        <v>2394</v>
      </c>
      <c r="G1508" s="209" t="s">
        <v>173</v>
      </c>
      <c r="H1508" s="210">
        <v>161.66</v>
      </c>
      <c r="I1508" s="211"/>
      <c r="J1508" s="212">
        <f>ROUND(I1508*H1508,2)</f>
        <v>0</v>
      </c>
      <c r="K1508" s="208" t="s">
        <v>154</v>
      </c>
      <c r="L1508" s="46"/>
      <c r="M1508" s="213" t="s">
        <v>19</v>
      </c>
      <c r="N1508" s="214" t="s">
        <v>43</v>
      </c>
      <c r="O1508" s="86"/>
      <c r="P1508" s="215">
        <f>O1508*H1508</f>
        <v>0</v>
      </c>
      <c r="Q1508" s="215">
        <v>0</v>
      </c>
      <c r="R1508" s="215">
        <f>Q1508*H1508</f>
        <v>0</v>
      </c>
      <c r="S1508" s="215">
        <v>0</v>
      </c>
      <c r="T1508" s="216">
        <f>S1508*H1508</f>
        <v>0</v>
      </c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R1508" s="217" t="s">
        <v>285</v>
      </c>
      <c r="AT1508" s="217" t="s">
        <v>150</v>
      </c>
      <c r="AU1508" s="217" t="s">
        <v>82</v>
      </c>
      <c r="AY1508" s="19" t="s">
        <v>148</v>
      </c>
      <c r="BE1508" s="218">
        <f>IF(N1508="základní",J1508,0)</f>
        <v>0</v>
      </c>
      <c r="BF1508" s="218">
        <f>IF(N1508="snížená",J1508,0)</f>
        <v>0</v>
      </c>
      <c r="BG1508" s="218">
        <f>IF(N1508="zákl. přenesená",J1508,0)</f>
        <v>0</v>
      </c>
      <c r="BH1508" s="218">
        <f>IF(N1508="sníž. přenesená",J1508,0)</f>
        <v>0</v>
      </c>
      <c r="BI1508" s="218">
        <f>IF(N1508="nulová",J1508,0)</f>
        <v>0</v>
      </c>
      <c r="BJ1508" s="19" t="s">
        <v>80</v>
      </c>
      <c r="BK1508" s="218">
        <f>ROUND(I1508*H1508,2)</f>
        <v>0</v>
      </c>
      <c r="BL1508" s="19" t="s">
        <v>285</v>
      </c>
      <c r="BM1508" s="217" t="s">
        <v>2395</v>
      </c>
    </row>
    <row r="1509" spans="1:47" s="2" customFormat="1" ht="12">
      <c r="A1509" s="40"/>
      <c r="B1509" s="41"/>
      <c r="C1509" s="42"/>
      <c r="D1509" s="219" t="s">
        <v>157</v>
      </c>
      <c r="E1509" s="42"/>
      <c r="F1509" s="220" t="s">
        <v>2396</v>
      </c>
      <c r="G1509" s="42"/>
      <c r="H1509" s="42"/>
      <c r="I1509" s="221"/>
      <c r="J1509" s="42"/>
      <c r="K1509" s="42"/>
      <c r="L1509" s="46"/>
      <c r="M1509" s="222"/>
      <c r="N1509" s="223"/>
      <c r="O1509" s="86"/>
      <c r="P1509" s="86"/>
      <c r="Q1509" s="86"/>
      <c r="R1509" s="86"/>
      <c r="S1509" s="86"/>
      <c r="T1509" s="87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T1509" s="19" t="s">
        <v>157</v>
      </c>
      <c r="AU1509" s="19" t="s">
        <v>82</v>
      </c>
    </row>
    <row r="1510" spans="1:51" s="13" customFormat="1" ht="12">
      <c r="A1510" s="13"/>
      <c r="B1510" s="224"/>
      <c r="C1510" s="225"/>
      <c r="D1510" s="226" t="s">
        <v>168</v>
      </c>
      <c r="E1510" s="227" t="s">
        <v>19</v>
      </c>
      <c r="F1510" s="228" t="s">
        <v>576</v>
      </c>
      <c r="G1510" s="225"/>
      <c r="H1510" s="227" t="s">
        <v>19</v>
      </c>
      <c r="I1510" s="229"/>
      <c r="J1510" s="225"/>
      <c r="K1510" s="225"/>
      <c r="L1510" s="230"/>
      <c r="M1510" s="231"/>
      <c r="N1510" s="232"/>
      <c r="O1510" s="232"/>
      <c r="P1510" s="232"/>
      <c r="Q1510" s="232"/>
      <c r="R1510" s="232"/>
      <c r="S1510" s="232"/>
      <c r="T1510" s="23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234" t="s">
        <v>168</v>
      </c>
      <c r="AU1510" s="234" t="s">
        <v>82</v>
      </c>
      <c r="AV1510" s="13" t="s">
        <v>80</v>
      </c>
      <c r="AW1510" s="13" t="s">
        <v>34</v>
      </c>
      <c r="AX1510" s="13" t="s">
        <v>72</v>
      </c>
      <c r="AY1510" s="234" t="s">
        <v>148</v>
      </c>
    </row>
    <row r="1511" spans="1:51" s="14" customFormat="1" ht="12">
      <c r="A1511" s="14"/>
      <c r="B1511" s="235"/>
      <c r="C1511" s="236"/>
      <c r="D1511" s="226" t="s">
        <v>168</v>
      </c>
      <c r="E1511" s="237" t="s">
        <v>19</v>
      </c>
      <c r="F1511" s="238" t="s">
        <v>2397</v>
      </c>
      <c r="G1511" s="236"/>
      <c r="H1511" s="239">
        <v>48.04</v>
      </c>
      <c r="I1511" s="240"/>
      <c r="J1511" s="236"/>
      <c r="K1511" s="236"/>
      <c r="L1511" s="241"/>
      <c r="M1511" s="242"/>
      <c r="N1511" s="243"/>
      <c r="O1511" s="243"/>
      <c r="P1511" s="243"/>
      <c r="Q1511" s="243"/>
      <c r="R1511" s="243"/>
      <c r="S1511" s="243"/>
      <c r="T1511" s="244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T1511" s="245" t="s">
        <v>168</v>
      </c>
      <c r="AU1511" s="245" t="s">
        <v>82</v>
      </c>
      <c r="AV1511" s="14" t="s">
        <v>82</v>
      </c>
      <c r="AW1511" s="14" t="s">
        <v>34</v>
      </c>
      <c r="AX1511" s="14" t="s">
        <v>72</v>
      </c>
      <c r="AY1511" s="245" t="s">
        <v>148</v>
      </c>
    </row>
    <row r="1512" spans="1:51" s="14" customFormat="1" ht="12">
      <c r="A1512" s="14"/>
      <c r="B1512" s="235"/>
      <c r="C1512" s="236"/>
      <c r="D1512" s="226" t="s">
        <v>168</v>
      </c>
      <c r="E1512" s="237" t="s">
        <v>19</v>
      </c>
      <c r="F1512" s="238" t="s">
        <v>2398</v>
      </c>
      <c r="G1512" s="236"/>
      <c r="H1512" s="239">
        <v>21.12</v>
      </c>
      <c r="I1512" s="240"/>
      <c r="J1512" s="236"/>
      <c r="K1512" s="236"/>
      <c r="L1512" s="241"/>
      <c r="M1512" s="242"/>
      <c r="N1512" s="243"/>
      <c r="O1512" s="243"/>
      <c r="P1512" s="243"/>
      <c r="Q1512" s="243"/>
      <c r="R1512" s="243"/>
      <c r="S1512" s="243"/>
      <c r="T1512" s="244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T1512" s="245" t="s">
        <v>168</v>
      </c>
      <c r="AU1512" s="245" t="s">
        <v>82</v>
      </c>
      <c r="AV1512" s="14" t="s">
        <v>82</v>
      </c>
      <c r="AW1512" s="14" t="s">
        <v>34</v>
      </c>
      <c r="AX1512" s="14" t="s">
        <v>72</v>
      </c>
      <c r="AY1512" s="245" t="s">
        <v>148</v>
      </c>
    </row>
    <row r="1513" spans="1:51" s="13" customFormat="1" ht="12">
      <c r="A1513" s="13"/>
      <c r="B1513" s="224"/>
      <c r="C1513" s="225"/>
      <c r="D1513" s="226" t="s">
        <v>168</v>
      </c>
      <c r="E1513" s="227" t="s">
        <v>19</v>
      </c>
      <c r="F1513" s="228" t="s">
        <v>211</v>
      </c>
      <c r="G1513" s="225"/>
      <c r="H1513" s="227" t="s">
        <v>19</v>
      </c>
      <c r="I1513" s="229"/>
      <c r="J1513" s="225"/>
      <c r="K1513" s="225"/>
      <c r="L1513" s="230"/>
      <c r="M1513" s="231"/>
      <c r="N1513" s="232"/>
      <c r="O1513" s="232"/>
      <c r="P1513" s="232"/>
      <c r="Q1513" s="232"/>
      <c r="R1513" s="232"/>
      <c r="S1513" s="232"/>
      <c r="T1513" s="23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34" t="s">
        <v>168</v>
      </c>
      <c r="AU1513" s="234" t="s">
        <v>82</v>
      </c>
      <c r="AV1513" s="13" t="s">
        <v>80</v>
      </c>
      <c r="AW1513" s="13" t="s">
        <v>34</v>
      </c>
      <c r="AX1513" s="13" t="s">
        <v>72</v>
      </c>
      <c r="AY1513" s="234" t="s">
        <v>148</v>
      </c>
    </row>
    <row r="1514" spans="1:51" s="14" customFormat="1" ht="12">
      <c r="A1514" s="14"/>
      <c r="B1514" s="235"/>
      <c r="C1514" s="236"/>
      <c r="D1514" s="226" t="s">
        <v>168</v>
      </c>
      <c r="E1514" s="237" t="s">
        <v>19</v>
      </c>
      <c r="F1514" s="238" t="s">
        <v>2399</v>
      </c>
      <c r="G1514" s="236"/>
      <c r="H1514" s="239">
        <v>66.02</v>
      </c>
      <c r="I1514" s="240"/>
      <c r="J1514" s="236"/>
      <c r="K1514" s="236"/>
      <c r="L1514" s="241"/>
      <c r="M1514" s="242"/>
      <c r="N1514" s="243"/>
      <c r="O1514" s="243"/>
      <c r="P1514" s="243"/>
      <c r="Q1514" s="243"/>
      <c r="R1514" s="243"/>
      <c r="S1514" s="243"/>
      <c r="T1514" s="244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T1514" s="245" t="s">
        <v>168</v>
      </c>
      <c r="AU1514" s="245" t="s">
        <v>82</v>
      </c>
      <c r="AV1514" s="14" t="s">
        <v>82</v>
      </c>
      <c r="AW1514" s="14" t="s">
        <v>34</v>
      </c>
      <c r="AX1514" s="14" t="s">
        <v>72</v>
      </c>
      <c r="AY1514" s="245" t="s">
        <v>148</v>
      </c>
    </row>
    <row r="1515" spans="1:51" s="14" customFormat="1" ht="12">
      <c r="A1515" s="14"/>
      <c r="B1515" s="235"/>
      <c r="C1515" s="236"/>
      <c r="D1515" s="226" t="s">
        <v>168</v>
      </c>
      <c r="E1515" s="237" t="s">
        <v>19</v>
      </c>
      <c r="F1515" s="238" t="s">
        <v>2400</v>
      </c>
      <c r="G1515" s="236"/>
      <c r="H1515" s="239">
        <v>14.08</v>
      </c>
      <c r="I1515" s="240"/>
      <c r="J1515" s="236"/>
      <c r="K1515" s="236"/>
      <c r="L1515" s="241"/>
      <c r="M1515" s="242"/>
      <c r="N1515" s="243"/>
      <c r="O1515" s="243"/>
      <c r="P1515" s="243"/>
      <c r="Q1515" s="243"/>
      <c r="R1515" s="243"/>
      <c r="S1515" s="243"/>
      <c r="T1515" s="244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T1515" s="245" t="s">
        <v>168</v>
      </c>
      <c r="AU1515" s="245" t="s">
        <v>82</v>
      </c>
      <c r="AV1515" s="14" t="s">
        <v>82</v>
      </c>
      <c r="AW1515" s="14" t="s">
        <v>34</v>
      </c>
      <c r="AX1515" s="14" t="s">
        <v>72</v>
      </c>
      <c r="AY1515" s="245" t="s">
        <v>148</v>
      </c>
    </row>
    <row r="1516" spans="1:51" s="14" customFormat="1" ht="12">
      <c r="A1516" s="14"/>
      <c r="B1516" s="235"/>
      <c r="C1516" s="236"/>
      <c r="D1516" s="226" t="s">
        <v>168</v>
      </c>
      <c r="E1516" s="237" t="s">
        <v>19</v>
      </c>
      <c r="F1516" s="238" t="s">
        <v>2401</v>
      </c>
      <c r="G1516" s="236"/>
      <c r="H1516" s="239">
        <v>8.4</v>
      </c>
      <c r="I1516" s="240"/>
      <c r="J1516" s="236"/>
      <c r="K1516" s="236"/>
      <c r="L1516" s="241"/>
      <c r="M1516" s="242"/>
      <c r="N1516" s="243"/>
      <c r="O1516" s="243"/>
      <c r="P1516" s="243"/>
      <c r="Q1516" s="243"/>
      <c r="R1516" s="243"/>
      <c r="S1516" s="243"/>
      <c r="T1516" s="244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T1516" s="245" t="s">
        <v>168</v>
      </c>
      <c r="AU1516" s="245" t="s">
        <v>82</v>
      </c>
      <c r="AV1516" s="14" t="s">
        <v>82</v>
      </c>
      <c r="AW1516" s="14" t="s">
        <v>34</v>
      </c>
      <c r="AX1516" s="14" t="s">
        <v>72</v>
      </c>
      <c r="AY1516" s="245" t="s">
        <v>148</v>
      </c>
    </row>
    <row r="1517" spans="1:51" s="14" customFormat="1" ht="12">
      <c r="A1517" s="14"/>
      <c r="B1517" s="235"/>
      <c r="C1517" s="236"/>
      <c r="D1517" s="226" t="s">
        <v>168</v>
      </c>
      <c r="E1517" s="237" t="s">
        <v>19</v>
      </c>
      <c r="F1517" s="238" t="s">
        <v>2402</v>
      </c>
      <c r="G1517" s="236"/>
      <c r="H1517" s="239">
        <v>4</v>
      </c>
      <c r="I1517" s="240"/>
      <c r="J1517" s="236"/>
      <c r="K1517" s="236"/>
      <c r="L1517" s="241"/>
      <c r="M1517" s="242"/>
      <c r="N1517" s="243"/>
      <c r="O1517" s="243"/>
      <c r="P1517" s="243"/>
      <c r="Q1517" s="243"/>
      <c r="R1517" s="243"/>
      <c r="S1517" s="243"/>
      <c r="T1517" s="244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T1517" s="245" t="s">
        <v>168</v>
      </c>
      <c r="AU1517" s="245" t="s">
        <v>82</v>
      </c>
      <c r="AV1517" s="14" t="s">
        <v>82</v>
      </c>
      <c r="AW1517" s="14" t="s">
        <v>34</v>
      </c>
      <c r="AX1517" s="14" t="s">
        <v>72</v>
      </c>
      <c r="AY1517" s="245" t="s">
        <v>148</v>
      </c>
    </row>
    <row r="1518" spans="1:51" s="15" customFormat="1" ht="12">
      <c r="A1518" s="15"/>
      <c r="B1518" s="246"/>
      <c r="C1518" s="247"/>
      <c r="D1518" s="226" t="s">
        <v>168</v>
      </c>
      <c r="E1518" s="248" t="s">
        <v>19</v>
      </c>
      <c r="F1518" s="249" t="s">
        <v>178</v>
      </c>
      <c r="G1518" s="247"/>
      <c r="H1518" s="250">
        <v>161.66</v>
      </c>
      <c r="I1518" s="251"/>
      <c r="J1518" s="247"/>
      <c r="K1518" s="247"/>
      <c r="L1518" s="252"/>
      <c r="M1518" s="253"/>
      <c r="N1518" s="254"/>
      <c r="O1518" s="254"/>
      <c r="P1518" s="254"/>
      <c r="Q1518" s="254"/>
      <c r="R1518" s="254"/>
      <c r="S1518" s="254"/>
      <c r="T1518" s="255"/>
      <c r="U1518" s="15"/>
      <c r="V1518" s="15"/>
      <c r="W1518" s="15"/>
      <c r="X1518" s="15"/>
      <c r="Y1518" s="15"/>
      <c r="Z1518" s="15"/>
      <c r="AA1518" s="15"/>
      <c r="AB1518" s="15"/>
      <c r="AC1518" s="15"/>
      <c r="AD1518" s="15"/>
      <c r="AE1518" s="15"/>
      <c r="AT1518" s="256" t="s">
        <v>168</v>
      </c>
      <c r="AU1518" s="256" t="s">
        <v>82</v>
      </c>
      <c r="AV1518" s="15" t="s">
        <v>155</v>
      </c>
      <c r="AW1518" s="15" t="s">
        <v>34</v>
      </c>
      <c r="AX1518" s="15" t="s">
        <v>80</v>
      </c>
      <c r="AY1518" s="256" t="s">
        <v>148</v>
      </c>
    </row>
    <row r="1519" spans="1:65" s="2" customFormat="1" ht="16.5" customHeight="1">
      <c r="A1519" s="40"/>
      <c r="B1519" s="41"/>
      <c r="C1519" s="268" t="s">
        <v>2403</v>
      </c>
      <c r="D1519" s="268" t="s">
        <v>279</v>
      </c>
      <c r="E1519" s="269" t="s">
        <v>2404</v>
      </c>
      <c r="F1519" s="270" t="s">
        <v>2405</v>
      </c>
      <c r="G1519" s="271" t="s">
        <v>187</v>
      </c>
      <c r="H1519" s="272">
        <v>2.996</v>
      </c>
      <c r="I1519" s="273"/>
      <c r="J1519" s="274">
        <f>ROUND(I1519*H1519,2)</f>
        <v>0</v>
      </c>
      <c r="K1519" s="270" t="s">
        <v>154</v>
      </c>
      <c r="L1519" s="275"/>
      <c r="M1519" s="276" t="s">
        <v>19</v>
      </c>
      <c r="N1519" s="277" t="s">
        <v>43</v>
      </c>
      <c r="O1519" s="86"/>
      <c r="P1519" s="215">
        <f>O1519*H1519</f>
        <v>0</v>
      </c>
      <c r="Q1519" s="215">
        <v>0.55</v>
      </c>
      <c r="R1519" s="215">
        <f>Q1519*H1519</f>
        <v>1.6478000000000002</v>
      </c>
      <c r="S1519" s="215">
        <v>0</v>
      </c>
      <c r="T1519" s="216">
        <f>S1519*H1519</f>
        <v>0</v>
      </c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R1519" s="217" t="s">
        <v>414</v>
      </c>
      <c r="AT1519" s="217" t="s">
        <v>279</v>
      </c>
      <c r="AU1519" s="217" t="s">
        <v>82</v>
      </c>
      <c r="AY1519" s="19" t="s">
        <v>148</v>
      </c>
      <c r="BE1519" s="218">
        <f>IF(N1519="základní",J1519,0)</f>
        <v>0</v>
      </c>
      <c r="BF1519" s="218">
        <f>IF(N1519="snížená",J1519,0)</f>
        <v>0</v>
      </c>
      <c r="BG1519" s="218">
        <f>IF(N1519="zákl. přenesená",J1519,0)</f>
        <v>0</v>
      </c>
      <c r="BH1519" s="218">
        <f>IF(N1519="sníž. přenesená",J1519,0)</f>
        <v>0</v>
      </c>
      <c r="BI1519" s="218">
        <f>IF(N1519="nulová",J1519,0)</f>
        <v>0</v>
      </c>
      <c r="BJ1519" s="19" t="s">
        <v>80</v>
      </c>
      <c r="BK1519" s="218">
        <f>ROUND(I1519*H1519,2)</f>
        <v>0</v>
      </c>
      <c r="BL1519" s="19" t="s">
        <v>285</v>
      </c>
      <c r="BM1519" s="217" t="s">
        <v>2406</v>
      </c>
    </row>
    <row r="1520" spans="1:51" s="13" customFormat="1" ht="12">
      <c r="A1520" s="13"/>
      <c r="B1520" s="224"/>
      <c r="C1520" s="225"/>
      <c r="D1520" s="226" t="s">
        <v>168</v>
      </c>
      <c r="E1520" s="227" t="s">
        <v>19</v>
      </c>
      <c r="F1520" s="228" t="s">
        <v>576</v>
      </c>
      <c r="G1520" s="225"/>
      <c r="H1520" s="227" t="s">
        <v>19</v>
      </c>
      <c r="I1520" s="229"/>
      <c r="J1520" s="225"/>
      <c r="K1520" s="225"/>
      <c r="L1520" s="230"/>
      <c r="M1520" s="231"/>
      <c r="N1520" s="232"/>
      <c r="O1520" s="232"/>
      <c r="P1520" s="232"/>
      <c r="Q1520" s="232"/>
      <c r="R1520" s="232"/>
      <c r="S1520" s="232"/>
      <c r="T1520" s="23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T1520" s="234" t="s">
        <v>168</v>
      </c>
      <c r="AU1520" s="234" t="s">
        <v>82</v>
      </c>
      <c r="AV1520" s="13" t="s">
        <v>80</v>
      </c>
      <c r="AW1520" s="13" t="s">
        <v>34</v>
      </c>
      <c r="AX1520" s="13" t="s">
        <v>72</v>
      </c>
      <c r="AY1520" s="234" t="s">
        <v>148</v>
      </c>
    </row>
    <row r="1521" spans="1:51" s="14" customFormat="1" ht="12">
      <c r="A1521" s="14"/>
      <c r="B1521" s="235"/>
      <c r="C1521" s="236"/>
      <c r="D1521" s="226" t="s">
        <v>168</v>
      </c>
      <c r="E1521" s="237" t="s">
        <v>19</v>
      </c>
      <c r="F1521" s="238" t="s">
        <v>2407</v>
      </c>
      <c r="G1521" s="236"/>
      <c r="H1521" s="239">
        <v>0.922</v>
      </c>
      <c r="I1521" s="240"/>
      <c r="J1521" s="236"/>
      <c r="K1521" s="236"/>
      <c r="L1521" s="241"/>
      <c r="M1521" s="242"/>
      <c r="N1521" s="243"/>
      <c r="O1521" s="243"/>
      <c r="P1521" s="243"/>
      <c r="Q1521" s="243"/>
      <c r="R1521" s="243"/>
      <c r="S1521" s="243"/>
      <c r="T1521" s="244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T1521" s="245" t="s">
        <v>168</v>
      </c>
      <c r="AU1521" s="245" t="s">
        <v>82</v>
      </c>
      <c r="AV1521" s="14" t="s">
        <v>82</v>
      </c>
      <c r="AW1521" s="14" t="s">
        <v>34</v>
      </c>
      <c r="AX1521" s="14" t="s">
        <v>72</v>
      </c>
      <c r="AY1521" s="245" t="s">
        <v>148</v>
      </c>
    </row>
    <row r="1522" spans="1:51" s="14" customFormat="1" ht="12">
      <c r="A1522" s="14"/>
      <c r="B1522" s="235"/>
      <c r="C1522" s="236"/>
      <c r="D1522" s="226" t="s">
        <v>168</v>
      </c>
      <c r="E1522" s="237" t="s">
        <v>19</v>
      </c>
      <c r="F1522" s="238" t="s">
        <v>2408</v>
      </c>
      <c r="G1522" s="236"/>
      <c r="H1522" s="239">
        <v>0.304</v>
      </c>
      <c r="I1522" s="240"/>
      <c r="J1522" s="236"/>
      <c r="K1522" s="236"/>
      <c r="L1522" s="241"/>
      <c r="M1522" s="242"/>
      <c r="N1522" s="243"/>
      <c r="O1522" s="243"/>
      <c r="P1522" s="243"/>
      <c r="Q1522" s="243"/>
      <c r="R1522" s="243"/>
      <c r="S1522" s="243"/>
      <c r="T1522" s="244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T1522" s="245" t="s">
        <v>168</v>
      </c>
      <c r="AU1522" s="245" t="s">
        <v>82</v>
      </c>
      <c r="AV1522" s="14" t="s">
        <v>82</v>
      </c>
      <c r="AW1522" s="14" t="s">
        <v>34</v>
      </c>
      <c r="AX1522" s="14" t="s">
        <v>72</v>
      </c>
      <c r="AY1522" s="245" t="s">
        <v>148</v>
      </c>
    </row>
    <row r="1523" spans="1:51" s="13" customFormat="1" ht="12">
      <c r="A1523" s="13"/>
      <c r="B1523" s="224"/>
      <c r="C1523" s="225"/>
      <c r="D1523" s="226" t="s">
        <v>168</v>
      </c>
      <c r="E1523" s="227" t="s">
        <v>19</v>
      </c>
      <c r="F1523" s="228" t="s">
        <v>211</v>
      </c>
      <c r="G1523" s="225"/>
      <c r="H1523" s="227" t="s">
        <v>19</v>
      </c>
      <c r="I1523" s="229"/>
      <c r="J1523" s="225"/>
      <c r="K1523" s="225"/>
      <c r="L1523" s="230"/>
      <c r="M1523" s="231"/>
      <c r="N1523" s="232"/>
      <c r="O1523" s="232"/>
      <c r="P1523" s="232"/>
      <c r="Q1523" s="232"/>
      <c r="R1523" s="232"/>
      <c r="S1523" s="232"/>
      <c r="T1523" s="23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T1523" s="234" t="s">
        <v>168</v>
      </c>
      <c r="AU1523" s="234" t="s">
        <v>82</v>
      </c>
      <c r="AV1523" s="13" t="s">
        <v>80</v>
      </c>
      <c r="AW1523" s="13" t="s">
        <v>34</v>
      </c>
      <c r="AX1523" s="13" t="s">
        <v>72</v>
      </c>
      <c r="AY1523" s="234" t="s">
        <v>148</v>
      </c>
    </row>
    <row r="1524" spans="1:51" s="14" customFormat="1" ht="12">
      <c r="A1524" s="14"/>
      <c r="B1524" s="235"/>
      <c r="C1524" s="236"/>
      <c r="D1524" s="226" t="s">
        <v>168</v>
      </c>
      <c r="E1524" s="237" t="s">
        <v>19</v>
      </c>
      <c r="F1524" s="238" t="s">
        <v>2409</v>
      </c>
      <c r="G1524" s="236"/>
      <c r="H1524" s="239">
        <v>1.268</v>
      </c>
      <c r="I1524" s="240"/>
      <c r="J1524" s="236"/>
      <c r="K1524" s="236"/>
      <c r="L1524" s="241"/>
      <c r="M1524" s="242"/>
      <c r="N1524" s="243"/>
      <c r="O1524" s="243"/>
      <c r="P1524" s="243"/>
      <c r="Q1524" s="243"/>
      <c r="R1524" s="243"/>
      <c r="S1524" s="243"/>
      <c r="T1524" s="244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T1524" s="245" t="s">
        <v>168</v>
      </c>
      <c r="AU1524" s="245" t="s">
        <v>82</v>
      </c>
      <c r="AV1524" s="14" t="s">
        <v>82</v>
      </c>
      <c r="AW1524" s="14" t="s">
        <v>34</v>
      </c>
      <c r="AX1524" s="14" t="s">
        <v>72</v>
      </c>
      <c r="AY1524" s="245" t="s">
        <v>148</v>
      </c>
    </row>
    <row r="1525" spans="1:51" s="14" customFormat="1" ht="12">
      <c r="A1525" s="14"/>
      <c r="B1525" s="235"/>
      <c r="C1525" s="236"/>
      <c r="D1525" s="226" t="s">
        <v>168</v>
      </c>
      <c r="E1525" s="237" t="s">
        <v>19</v>
      </c>
      <c r="F1525" s="238" t="s">
        <v>2410</v>
      </c>
      <c r="G1525" s="236"/>
      <c r="H1525" s="239">
        <v>0.315</v>
      </c>
      <c r="I1525" s="240"/>
      <c r="J1525" s="236"/>
      <c r="K1525" s="236"/>
      <c r="L1525" s="241"/>
      <c r="M1525" s="242"/>
      <c r="N1525" s="243"/>
      <c r="O1525" s="243"/>
      <c r="P1525" s="243"/>
      <c r="Q1525" s="243"/>
      <c r="R1525" s="243"/>
      <c r="S1525" s="243"/>
      <c r="T1525" s="244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T1525" s="245" t="s">
        <v>168</v>
      </c>
      <c r="AU1525" s="245" t="s">
        <v>82</v>
      </c>
      <c r="AV1525" s="14" t="s">
        <v>82</v>
      </c>
      <c r="AW1525" s="14" t="s">
        <v>34</v>
      </c>
      <c r="AX1525" s="14" t="s">
        <v>72</v>
      </c>
      <c r="AY1525" s="245" t="s">
        <v>148</v>
      </c>
    </row>
    <row r="1526" spans="1:51" s="14" customFormat="1" ht="12">
      <c r="A1526" s="14"/>
      <c r="B1526" s="235"/>
      <c r="C1526" s="236"/>
      <c r="D1526" s="226" t="s">
        <v>168</v>
      </c>
      <c r="E1526" s="237" t="s">
        <v>19</v>
      </c>
      <c r="F1526" s="238" t="s">
        <v>2411</v>
      </c>
      <c r="G1526" s="236"/>
      <c r="H1526" s="239">
        <v>0.121</v>
      </c>
      <c r="I1526" s="240"/>
      <c r="J1526" s="236"/>
      <c r="K1526" s="236"/>
      <c r="L1526" s="241"/>
      <c r="M1526" s="242"/>
      <c r="N1526" s="243"/>
      <c r="O1526" s="243"/>
      <c r="P1526" s="243"/>
      <c r="Q1526" s="243"/>
      <c r="R1526" s="243"/>
      <c r="S1526" s="243"/>
      <c r="T1526" s="244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T1526" s="245" t="s">
        <v>168</v>
      </c>
      <c r="AU1526" s="245" t="s">
        <v>82</v>
      </c>
      <c r="AV1526" s="14" t="s">
        <v>82</v>
      </c>
      <c r="AW1526" s="14" t="s">
        <v>34</v>
      </c>
      <c r="AX1526" s="14" t="s">
        <v>72</v>
      </c>
      <c r="AY1526" s="245" t="s">
        <v>148</v>
      </c>
    </row>
    <row r="1527" spans="1:51" s="14" customFormat="1" ht="12">
      <c r="A1527" s="14"/>
      <c r="B1527" s="235"/>
      <c r="C1527" s="236"/>
      <c r="D1527" s="226" t="s">
        <v>168</v>
      </c>
      <c r="E1527" s="237" t="s">
        <v>19</v>
      </c>
      <c r="F1527" s="238" t="s">
        <v>2412</v>
      </c>
      <c r="G1527" s="236"/>
      <c r="H1527" s="239">
        <v>0.066</v>
      </c>
      <c r="I1527" s="240"/>
      <c r="J1527" s="236"/>
      <c r="K1527" s="236"/>
      <c r="L1527" s="241"/>
      <c r="M1527" s="242"/>
      <c r="N1527" s="243"/>
      <c r="O1527" s="243"/>
      <c r="P1527" s="243"/>
      <c r="Q1527" s="243"/>
      <c r="R1527" s="243"/>
      <c r="S1527" s="243"/>
      <c r="T1527" s="244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T1527" s="245" t="s">
        <v>168</v>
      </c>
      <c r="AU1527" s="245" t="s">
        <v>82</v>
      </c>
      <c r="AV1527" s="14" t="s">
        <v>82</v>
      </c>
      <c r="AW1527" s="14" t="s">
        <v>34</v>
      </c>
      <c r="AX1527" s="14" t="s">
        <v>72</v>
      </c>
      <c r="AY1527" s="245" t="s">
        <v>148</v>
      </c>
    </row>
    <row r="1528" spans="1:51" s="15" customFormat="1" ht="12">
      <c r="A1528" s="15"/>
      <c r="B1528" s="246"/>
      <c r="C1528" s="247"/>
      <c r="D1528" s="226" t="s">
        <v>168</v>
      </c>
      <c r="E1528" s="248" t="s">
        <v>19</v>
      </c>
      <c r="F1528" s="249" t="s">
        <v>178</v>
      </c>
      <c r="G1528" s="247"/>
      <c r="H1528" s="250">
        <v>2.996</v>
      </c>
      <c r="I1528" s="251"/>
      <c r="J1528" s="247"/>
      <c r="K1528" s="247"/>
      <c r="L1528" s="252"/>
      <c r="M1528" s="253"/>
      <c r="N1528" s="254"/>
      <c r="O1528" s="254"/>
      <c r="P1528" s="254"/>
      <c r="Q1528" s="254"/>
      <c r="R1528" s="254"/>
      <c r="S1528" s="254"/>
      <c r="T1528" s="255"/>
      <c r="U1528" s="15"/>
      <c r="V1528" s="15"/>
      <c r="W1528" s="15"/>
      <c r="X1528" s="15"/>
      <c r="Y1528" s="15"/>
      <c r="Z1528" s="15"/>
      <c r="AA1528" s="15"/>
      <c r="AB1528" s="15"/>
      <c r="AC1528" s="15"/>
      <c r="AD1528" s="15"/>
      <c r="AE1528" s="15"/>
      <c r="AT1528" s="256" t="s">
        <v>168</v>
      </c>
      <c r="AU1528" s="256" t="s">
        <v>82</v>
      </c>
      <c r="AV1528" s="15" t="s">
        <v>155</v>
      </c>
      <c r="AW1528" s="15" t="s">
        <v>34</v>
      </c>
      <c r="AX1528" s="15" t="s">
        <v>80</v>
      </c>
      <c r="AY1528" s="256" t="s">
        <v>148</v>
      </c>
    </row>
    <row r="1529" spans="1:65" s="2" customFormat="1" ht="24.15" customHeight="1">
      <c r="A1529" s="40"/>
      <c r="B1529" s="41"/>
      <c r="C1529" s="206" t="s">
        <v>2413</v>
      </c>
      <c r="D1529" s="206" t="s">
        <v>150</v>
      </c>
      <c r="E1529" s="207" t="s">
        <v>2414</v>
      </c>
      <c r="F1529" s="208" t="s">
        <v>2415</v>
      </c>
      <c r="G1529" s="209" t="s">
        <v>173</v>
      </c>
      <c r="H1529" s="210">
        <v>87.62</v>
      </c>
      <c r="I1529" s="211"/>
      <c r="J1529" s="212">
        <f>ROUND(I1529*H1529,2)</f>
        <v>0</v>
      </c>
      <c r="K1529" s="208" t="s">
        <v>154</v>
      </c>
      <c r="L1529" s="46"/>
      <c r="M1529" s="213" t="s">
        <v>19</v>
      </c>
      <c r="N1529" s="214" t="s">
        <v>43</v>
      </c>
      <c r="O1529" s="86"/>
      <c r="P1529" s="215">
        <f>O1529*H1529</f>
        <v>0</v>
      </c>
      <c r="Q1529" s="215">
        <v>0</v>
      </c>
      <c r="R1529" s="215">
        <f>Q1529*H1529</f>
        <v>0</v>
      </c>
      <c r="S1529" s="215">
        <v>0</v>
      </c>
      <c r="T1529" s="216">
        <f>S1529*H1529</f>
        <v>0</v>
      </c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R1529" s="217" t="s">
        <v>285</v>
      </c>
      <c r="AT1529" s="217" t="s">
        <v>150</v>
      </c>
      <c r="AU1529" s="217" t="s">
        <v>82</v>
      </c>
      <c r="AY1529" s="19" t="s">
        <v>148</v>
      </c>
      <c r="BE1529" s="218">
        <f>IF(N1529="základní",J1529,0)</f>
        <v>0</v>
      </c>
      <c r="BF1529" s="218">
        <f>IF(N1529="snížená",J1529,0)</f>
        <v>0</v>
      </c>
      <c r="BG1529" s="218">
        <f>IF(N1529="zákl. přenesená",J1529,0)</f>
        <v>0</v>
      </c>
      <c r="BH1529" s="218">
        <f>IF(N1529="sníž. přenesená",J1529,0)</f>
        <v>0</v>
      </c>
      <c r="BI1529" s="218">
        <f>IF(N1529="nulová",J1529,0)</f>
        <v>0</v>
      </c>
      <c r="BJ1529" s="19" t="s">
        <v>80</v>
      </c>
      <c r="BK1529" s="218">
        <f>ROUND(I1529*H1529,2)</f>
        <v>0</v>
      </c>
      <c r="BL1529" s="19" t="s">
        <v>285</v>
      </c>
      <c r="BM1529" s="217" t="s">
        <v>2416</v>
      </c>
    </row>
    <row r="1530" spans="1:47" s="2" customFormat="1" ht="12">
      <c r="A1530" s="40"/>
      <c r="B1530" s="41"/>
      <c r="C1530" s="42"/>
      <c r="D1530" s="219" t="s">
        <v>157</v>
      </c>
      <c r="E1530" s="42"/>
      <c r="F1530" s="220" t="s">
        <v>2417</v>
      </c>
      <c r="G1530" s="42"/>
      <c r="H1530" s="42"/>
      <c r="I1530" s="221"/>
      <c r="J1530" s="42"/>
      <c r="K1530" s="42"/>
      <c r="L1530" s="46"/>
      <c r="M1530" s="222"/>
      <c r="N1530" s="223"/>
      <c r="O1530" s="86"/>
      <c r="P1530" s="86"/>
      <c r="Q1530" s="86"/>
      <c r="R1530" s="86"/>
      <c r="S1530" s="86"/>
      <c r="T1530" s="87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T1530" s="19" t="s">
        <v>157</v>
      </c>
      <c r="AU1530" s="19" t="s">
        <v>82</v>
      </c>
    </row>
    <row r="1531" spans="1:51" s="13" customFormat="1" ht="12">
      <c r="A1531" s="13"/>
      <c r="B1531" s="224"/>
      <c r="C1531" s="225"/>
      <c r="D1531" s="226" t="s">
        <v>168</v>
      </c>
      <c r="E1531" s="227" t="s">
        <v>19</v>
      </c>
      <c r="F1531" s="228" t="s">
        <v>576</v>
      </c>
      <c r="G1531" s="225"/>
      <c r="H1531" s="227" t="s">
        <v>19</v>
      </c>
      <c r="I1531" s="229"/>
      <c r="J1531" s="225"/>
      <c r="K1531" s="225"/>
      <c r="L1531" s="230"/>
      <c r="M1531" s="231"/>
      <c r="N1531" s="232"/>
      <c r="O1531" s="232"/>
      <c r="P1531" s="232"/>
      <c r="Q1531" s="232"/>
      <c r="R1531" s="232"/>
      <c r="S1531" s="232"/>
      <c r="T1531" s="23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T1531" s="234" t="s">
        <v>168</v>
      </c>
      <c r="AU1531" s="234" t="s">
        <v>82</v>
      </c>
      <c r="AV1531" s="13" t="s">
        <v>80</v>
      </c>
      <c r="AW1531" s="13" t="s">
        <v>34</v>
      </c>
      <c r="AX1531" s="13" t="s">
        <v>72</v>
      </c>
      <c r="AY1531" s="234" t="s">
        <v>148</v>
      </c>
    </row>
    <row r="1532" spans="1:51" s="14" customFormat="1" ht="12">
      <c r="A1532" s="14"/>
      <c r="B1532" s="235"/>
      <c r="C1532" s="236"/>
      <c r="D1532" s="226" t="s">
        <v>168</v>
      </c>
      <c r="E1532" s="237" t="s">
        <v>19</v>
      </c>
      <c r="F1532" s="238" t="s">
        <v>2418</v>
      </c>
      <c r="G1532" s="236"/>
      <c r="H1532" s="239">
        <v>27.18</v>
      </c>
      <c r="I1532" s="240"/>
      <c r="J1532" s="236"/>
      <c r="K1532" s="236"/>
      <c r="L1532" s="241"/>
      <c r="M1532" s="242"/>
      <c r="N1532" s="243"/>
      <c r="O1532" s="243"/>
      <c r="P1532" s="243"/>
      <c r="Q1532" s="243"/>
      <c r="R1532" s="243"/>
      <c r="S1532" s="243"/>
      <c r="T1532" s="244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T1532" s="245" t="s">
        <v>168</v>
      </c>
      <c r="AU1532" s="245" t="s">
        <v>82</v>
      </c>
      <c r="AV1532" s="14" t="s">
        <v>82</v>
      </c>
      <c r="AW1532" s="14" t="s">
        <v>34</v>
      </c>
      <c r="AX1532" s="14" t="s">
        <v>72</v>
      </c>
      <c r="AY1532" s="245" t="s">
        <v>148</v>
      </c>
    </row>
    <row r="1533" spans="1:51" s="14" customFormat="1" ht="12">
      <c r="A1533" s="14"/>
      <c r="B1533" s="235"/>
      <c r="C1533" s="236"/>
      <c r="D1533" s="226" t="s">
        <v>168</v>
      </c>
      <c r="E1533" s="237" t="s">
        <v>19</v>
      </c>
      <c r="F1533" s="238" t="s">
        <v>2419</v>
      </c>
      <c r="G1533" s="236"/>
      <c r="H1533" s="239">
        <v>24</v>
      </c>
      <c r="I1533" s="240"/>
      <c r="J1533" s="236"/>
      <c r="K1533" s="236"/>
      <c r="L1533" s="241"/>
      <c r="M1533" s="242"/>
      <c r="N1533" s="243"/>
      <c r="O1533" s="243"/>
      <c r="P1533" s="243"/>
      <c r="Q1533" s="243"/>
      <c r="R1533" s="243"/>
      <c r="S1533" s="243"/>
      <c r="T1533" s="244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T1533" s="245" t="s">
        <v>168</v>
      </c>
      <c r="AU1533" s="245" t="s">
        <v>82</v>
      </c>
      <c r="AV1533" s="14" t="s">
        <v>82</v>
      </c>
      <c r="AW1533" s="14" t="s">
        <v>34</v>
      </c>
      <c r="AX1533" s="14" t="s">
        <v>72</v>
      </c>
      <c r="AY1533" s="245" t="s">
        <v>148</v>
      </c>
    </row>
    <row r="1534" spans="1:51" s="13" customFormat="1" ht="12">
      <c r="A1534" s="13"/>
      <c r="B1534" s="224"/>
      <c r="C1534" s="225"/>
      <c r="D1534" s="226" t="s">
        <v>168</v>
      </c>
      <c r="E1534" s="227" t="s">
        <v>19</v>
      </c>
      <c r="F1534" s="228" t="s">
        <v>211</v>
      </c>
      <c r="G1534" s="225"/>
      <c r="H1534" s="227" t="s">
        <v>19</v>
      </c>
      <c r="I1534" s="229"/>
      <c r="J1534" s="225"/>
      <c r="K1534" s="225"/>
      <c r="L1534" s="230"/>
      <c r="M1534" s="231"/>
      <c r="N1534" s="232"/>
      <c r="O1534" s="232"/>
      <c r="P1534" s="232"/>
      <c r="Q1534" s="232"/>
      <c r="R1534" s="232"/>
      <c r="S1534" s="232"/>
      <c r="T1534" s="23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T1534" s="234" t="s">
        <v>168</v>
      </c>
      <c r="AU1534" s="234" t="s">
        <v>82</v>
      </c>
      <c r="AV1534" s="13" t="s">
        <v>80</v>
      </c>
      <c r="AW1534" s="13" t="s">
        <v>34</v>
      </c>
      <c r="AX1534" s="13" t="s">
        <v>72</v>
      </c>
      <c r="AY1534" s="234" t="s">
        <v>148</v>
      </c>
    </row>
    <row r="1535" spans="1:51" s="14" customFormat="1" ht="12">
      <c r="A1535" s="14"/>
      <c r="B1535" s="235"/>
      <c r="C1535" s="236"/>
      <c r="D1535" s="226" t="s">
        <v>168</v>
      </c>
      <c r="E1535" s="237" t="s">
        <v>19</v>
      </c>
      <c r="F1535" s="238" t="s">
        <v>2420</v>
      </c>
      <c r="G1535" s="236"/>
      <c r="H1535" s="239">
        <v>16.25</v>
      </c>
      <c r="I1535" s="240"/>
      <c r="J1535" s="236"/>
      <c r="K1535" s="236"/>
      <c r="L1535" s="241"/>
      <c r="M1535" s="242"/>
      <c r="N1535" s="243"/>
      <c r="O1535" s="243"/>
      <c r="P1535" s="243"/>
      <c r="Q1535" s="243"/>
      <c r="R1535" s="243"/>
      <c r="S1535" s="243"/>
      <c r="T1535" s="244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T1535" s="245" t="s">
        <v>168</v>
      </c>
      <c r="AU1535" s="245" t="s">
        <v>82</v>
      </c>
      <c r="AV1535" s="14" t="s">
        <v>82</v>
      </c>
      <c r="AW1535" s="14" t="s">
        <v>34</v>
      </c>
      <c r="AX1535" s="14" t="s">
        <v>72</v>
      </c>
      <c r="AY1535" s="245" t="s">
        <v>148</v>
      </c>
    </row>
    <row r="1536" spans="1:51" s="14" customFormat="1" ht="12">
      <c r="A1536" s="14"/>
      <c r="B1536" s="235"/>
      <c r="C1536" s="236"/>
      <c r="D1536" s="226" t="s">
        <v>168</v>
      </c>
      <c r="E1536" s="237" t="s">
        <v>19</v>
      </c>
      <c r="F1536" s="238" t="s">
        <v>2421</v>
      </c>
      <c r="G1536" s="236"/>
      <c r="H1536" s="239">
        <v>20.19</v>
      </c>
      <c r="I1536" s="240"/>
      <c r="J1536" s="236"/>
      <c r="K1536" s="236"/>
      <c r="L1536" s="241"/>
      <c r="M1536" s="242"/>
      <c r="N1536" s="243"/>
      <c r="O1536" s="243"/>
      <c r="P1536" s="243"/>
      <c r="Q1536" s="243"/>
      <c r="R1536" s="243"/>
      <c r="S1536" s="243"/>
      <c r="T1536" s="244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T1536" s="245" t="s">
        <v>168</v>
      </c>
      <c r="AU1536" s="245" t="s">
        <v>82</v>
      </c>
      <c r="AV1536" s="14" t="s">
        <v>82</v>
      </c>
      <c r="AW1536" s="14" t="s">
        <v>34</v>
      </c>
      <c r="AX1536" s="14" t="s">
        <v>72</v>
      </c>
      <c r="AY1536" s="245" t="s">
        <v>148</v>
      </c>
    </row>
    <row r="1537" spans="1:51" s="15" customFormat="1" ht="12">
      <c r="A1537" s="15"/>
      <c r="B1537" s="246"/>
      <c r="C1537" s="247"/>
      <c r="D1537" s="226" t="s">
        <v>168</v>
      </c>
      <c r="E1537" s="248" t="s">
        <v>19</v>
      </c>
      <c r="F1537" s="249" t="s">
        <v>178</v>
      </c>
      <c r="G1537" s="247"/>
      <c r="H1537" s="250">
        <v>87.62</v>
      </c>
      <c r="I1537" s="251"/>
      <c r="J1537" s="247"/>
      <c r="K1537" s="247"/>
      <c r="L1537" s="252"/>
      <c r="M1537" s="253"/>
      <c r="N1537" s="254"/>
      <c r="O1537" s="254"/>
      <c r="P1537" s="254"/>
      <c r="Q1537" s="254"/>
      <c r="R1537" s="254"/>
      <c r="S1537" s="254"/>
      <c r="T1537" s="255"/>
      <c r="U1537" s="15"/>
      <c r="V1537" s="15"/>
      <c r="W1537" s="15"/>
      <c r="X1537" s="15"/>
      <c r="Y1537" s="15"/>
      <c r="Z1537" s="15"/>
      <c r="AA1537" s="15"/>
      <c r="AB1537" s="15"/>
      <c r="AC1537" s="15"/>
      <c r="AD1537" s="15"/>
      <c r="AE1537" s="15"/>
      <c r="AT1537" s="256" t="s">
        <v>168</v>
      </c>
      <c r="AU1537" s="256" t="s">
        <v>82</v>
      </c>
      <c r="AV1537" s="15" t="s">
        <v>155</v>
      </c>
      <c r="AW1537" s="15" t="s">
        <v>34</v>
      </c>
      <c r="AX1537" s="15" t="s">
        <v>80</v>
      </c>
      <c r="AY1537" s="256" t="s">
        <v>148</v>
      </c>
    </row>
    <row r="1538" spans="1:65" s="2" customFormat="1" ht="16.5" customHeight="1">
      <c r="A1538" s="40"/>
      <c r="B1538" s="41"/>
      <c r="C1538" s="268" t="s">
        <v>2422</v>
      </c>
      <c r="D1538" s="268" t="s">
        <v>279</v>
      </c>
      <c r="E1538" s="269" t="s">
        <v>2423</v>
      </c>
      <c r="F1538" s="270" t="s">
        <v>2424</v>
      </c>
      <c r="G1538" s="271" t="s">
        <v>187</v>
      </c>
      <c r="H1538" s="272">
        <v>2.258</v>
      </c>
      <c r="I1538" s="273"/>
      <c r="J1538" s="274">
        <f>ROUND(I1538*H1538,2)</f>
        <v>0</v>
      </c>
      <c r="K1538" s="270" t="s">
        <v>154</v>
      </c>
      <c r="L1538" s="275"/>
      <c r="M1538" s="276" t="s">
        <v>19</v>
      </c>
      <c r="N1538" s="277" t="s">
        <v>43</v>
      </c>
      <c r="O1538" s="86"/>
      <c r="P1538" s="215">
        <f>O1538*H1538</f>
        <v>0</v>
      </c>
      <c r="Q1538" s="215">
        <v>0.55</v>
      </c>
      <c r="R1538" s="215">
        <f>Q1538*H1538</f>
        <v>1.2419</v>
      </c>
      <c r="S1538" s="215">
        <v>0</v>
      </c>
      <c r="T1538" s="216">
        <f>S1538*H1538</f>
        <v>0</v>
      </c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R1538" s="217" t="s">
        <v>414</v>
      </c>
      <c r="AT1538" s="217" t="s">
        <v>279</v>
      </c>
      <c r="AU1538" s="217" t="s">
        <v>82</v>
      </c>
      <c r="AY1538" s="19" t="s">
        <v>148</v>
      </c>
      <c r="BE1538" s="218">
        <f>IF(N1538="základní",J1538,0)</f>
        <v>0</v>
      </c>
      <c r="BF1538" s="218">
        <f>IF(N1538="snížená",J1538,0)</f>
        <v>0</v>
      </c>
      <c r="BG1538" s="218">
        <f>IF(N1538="zákl. přenesená",J1538,0)</f>
        <v>0</v>
      </c>
      <c r="BH1538" s="218">
        <f>IF(N1538="sníž. přenesená",J1538,0)</f>
        <v>0</v>
      </c>
      <c r="BI1538" s="218">
        <f>IF(N1538="nulová",J1538,0)</f>
        <v>0</v>
      </c>
      <c r="BJ1538" s="19" t="s">
        <v>80</v>
      </c>
      <c r="BK1538" s="218">
        <f>ROUND(I1538*H1538,2)</f>
        <v>0</v>
      </c>
      <c r="BL1538" s="19" t="s">
        <v>285</v>
      </c>
      <c r="BM1538" s="217" t="s">
        <v>2425</v>
      </c>
    </row>
    <row r="1539" spans="1:51" s="13" customFormat="1" ht="12">
      <c r="A1539" s="13"/>
      <c r="B1539" s="224"/>
      <c r="C1539" s="225"/>
      <c r="D1539" s="226" t="s">
        <v>168</v>
      </c>
      <c r="E1539" s="227" t="s">
        <v>19</v>
      </c>
      <c r="F1539" s="228" t="s">
        <v>576</v>
      </c>
      <c r="G1539" s="225"/>
      <c r="H1539" s="227" t="s">
        <v>19</v>
      </c>
      <c r="I1539" s="229"/>
      <c r="J1539" s="225"/>
      <c r="K1539" s="225"/>
      <c r="L1539" s="230"/>
      <c r="M1539" s="231"/>
      <c r="N1539" s="232"/>
      <c r="O1539" s="232"/>
      <c r="P1539" s="232"/>
      <c r="Q1539" s="232"/>
      <c r="R1539" s="232"/>
      <c r="S1539" s="232"/>
      <c r="T1539" s="23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T1539" s="234" t="s">
        <v>168</v>
      </c>
      <c r="AU1539" s="234" t="s">
        <v>82</v>
      </c>
      <c r="AV1539" s="13" t="s">
        <v>80</v>
      </c>
      <c r="AW1539" s="13" t="s">
        <v>34</v>
      </c>
      <c r="AX1539" s="13" t="s">
        <v>72</v>
      </c>
      <c r="AY1539" s="234" t="s">
        <v>148</v>
      </c>
    </row>
    <row r="1540" spans="1:51" s="14" customFormat="1" ht="12">
      <c r="A1540" s="14"/>
      <c r="B1540" s="235"/>
      <c r="C1540" s="236"/>
      <c r="D1540" s="226" t="s">
        <v>168</v>
      </c>
      <c r="E1540" s="237" t="s">
        <v>19</v>
      </c>
      <c r="F1540" s="238" t="s">
        <v>2426</v>
      </c>
      <c r="G1540" s="236"/>
      <c r="H1540" s="239">
        <v>0.685</v>
      </c>
      <c r="I1540" s="240"/>
      <c r="J1540" s="236"/>
      <c r="K1540" s="236"/>
      <c r="L1540" s="241"/>
      <c r="M1540" s="242"/>
      <c r="N1540" s="243"/>
      <c r="O1540" s="243"/>
      <c r="P1540" s="243"/>
      <c r="Q1540" s="243"/>
      <c r="R1540" s="243"/>
      <c r="S1540" s="243"/>
      <c r="T1540" s="244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T1540" s="245" t="s">
        <v>168</v>
      </c>
      <c r="AU1540" s="245" t="s">
        <v>82</v>
      </c>
      <c r="AV1540" s="14" t="s">
        <v>82</v>
      </c>
      <c r="AW1540" s="14" t="s">
        <v>34</v>
      </c>
      <c r="AX1540" s="14" t="s">
        <v>72</v>
      </c>
      <c r="AY1540" s="245" t="s">
        <v>148</v>
      </c>
    </row>
    <row r="1541" spans="1:51" s="14" customFormat="1" ht="12">
      <c r="A1541" s="14"/>
      <c r="B1541" s="235"/>
      <c r="C1541" s="236"/>
      <c r="D1541" s="226" t="s">
        <v>168</v>
      </c>
      <c r="E1541" s="237" t="s">
        <v>19</v>
      </c>
      <c r="F1541" s="238" t="s">
        <v>2427</v>
      </c>
      <c r="G1541" s="236"/>
      <c r="H1541" s="239">
        <v>0.576</v>
      </c>
      <c r="I1541" s="240"/>
      <c r="J1541" s="236"/>
      <c r="K1541" s="236"/>
      <c r="L1541" s="241"/>
      <c r="M1541" s="242"/>
      <c r="N1541" s="243"/>
      <c r="O1541" s="243"/>
      <c r="P1541" s="243"/>
      <c r="Q1541" s="243"/>
      <c r="R1541" s="243"/>
      <c r="S1541" s="243"/>
      <c r="T1541" s="244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T1541" s="245" t="s">
        <v>168</v>
      </c>
      <c r="AU1541" s="245" t="s">
        <v>82</v>
      </c>
      <c r="AV1541" s="14" t="s">
        <v>82</v>
      </c>
      <c r="AW1541" s="14" t="s">
        <v>34</v>
      </c>
      <c r="AX1541" s="14" t="s">
        <v>72</v>
      </c>
      <c r="AY1541" s="245" t="s">
        <v>148</v>
      </c>
    </row>
    <row r="1542" spans="1:51" s="13" customFormat="1" ht="12">
      <c r="A1542" s="13"/>
      <c r="B1542" s="224"/>
      <c r="C1542" s="225"/>
      <c r="D1542" s="226" t="s">
        <v>168</v>
      </c>
      <c r="E1542" s="227" t="s">
        <v>19</v>
      </c>
      <c r="F1542" s="228" t="s">
        <v>211</v>
      </c>
      <c r="G1542" s="225"/>
      <c r="H1542" s="227" t="s">
        <v>19</v>
      </c>
      <c r="I1542" s="229"/>
      <c r="J1542" s="225"/>
      <c r="K1542" s="225"/>
      <c r="L1542" s="230"/>
      <c r="M1542" s="231"/>
      <c r="N1542" s="232"/>
      <c r="O1542" s="232"/>
      <c r="P1542" s="232"/>
      <c r="Q1542" s="232"/>
      <c r="R1542" s="232"/>
      <c r="S1542" s="232"/>
      <c r="T1542" s="23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T1542" s="234" t="s">
        <v>168</v>
      </c>
      <c r="AU1542" s="234" t="s">
        <v>82</v>
      </c>
      <c r="AV1542" s="13" t="s">
        <v>80</v>
      </c>
      <c r="AW1542" s="13" t="s">
        <v>34</v>
      </c>
      <c r="AX1542" s="13" t="s">
        <v>72</v>
      </c>
      <c r="AY1542" s="234" t="s">
        <v>148</v>
      </c>
    </row>
    <row r="1543" spans="1:51" s="14" customFormat="1" ht="12">
      <c r="A1543" s="14"/>
      <c r="B1543" s="235"/>
      <c r="C1543" s="236"/>
      <c r="D1543" s="226" t="s">
        <v>168</v>
      </c>
      <c r="E1543" s="237" t="s">
        <v>19</v>
      </c>
      <c r="F1543" s="238" t="s">
        <v>2428</v>
      </c>
      <c r="G1543" s="236"/>
      <c r="H1543" s="239">
        <v>0.416</v>
      </c>
      <c r="I1543" s="240"/>
      <c r="J1543" s="236"/>
      <c r="K1543" s="236"/>
      <c r="L1543" s="241"/>
      <c r="M1543" s="242"/>
      <c r="N1543" s="243"/>
      <c r="O1543" s="243"/>
      <c r="P1543" s="243"/>
      <c r="Q1543" s="243"/>
      <c r="R1543" s="243"/>
      <c r="S1543" s="243"/>
      <c r="T1543" s="244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T1543" s="245" t="s">
        <v>168</v>
      </c>
      <c r="AU1543" s="245" t="s">
        <v>82</v>
      </c>
      <c r="AV1543" s="14" t="s">
        <v>82</v>
      </c>
      <c r="AW1543" s="14" t="s">
        <v>34</v>
      </c>
      <c r="AX1543" s="14" t="s">
        <v>72</v>
      </c>
      <c r="AY1543" s="245" t="s">
        <v>148</v>
      </c>
    </row>
    <row r="1544" spans="1:51" s="14" customFormat="1" ht="12">
      <c r="A1544" s="14"/>
      <c r="B1544" s="235"/>
      <c r="C1544" s="236"/>
      <c r="D1544" s="226" t="s">
        <v>168</v>
      </c>
      <c r="E1544" s="237" t="s">
        <v>19</v>
      </c>
      <c r="F1544" s="238" t="s">
        <v>2429</v>
      </c>
      <c r="G1544" s="236"/>
      <c r="H1544" s="239">
        <v>0.581</v>
      </c>
      <c r="I1544" s="240"/>
      <c r="J1544" s="236"/>
      <c r="K1544" s="236"/>
      <c r="L1544" s="241"/>
      <c r="M1544" s="242"/>
      <c r="N1544" s="243"/>
      <c r="O1544" s="243"/>
      <c r="P1544" s="243"/>
      <c r="Q1544" s="243"/>
      <c r="R1544" s="243"/>
      <c r="S1544" s="243"/>
      <c r="T1544" s="244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T1544" s="245" t="s">
        <v>168</v>
      </c>
      <c r="AU1544" s="245" t="s">
        <v>82</v>
      </c>
      <c r="AV1544" s="14" t="s">
        <v>82</v>
      </c>
      <c r="AW1544" s="14" t="s">
        <v>34</v>
      </c>
      <c r="AX1544" s="14" t="s">
        <v>72</v>
      </c>
      <c r="AY1544" s="245" t="s">
        <v>148</v>
      </c>
    </row>
    <row r="1545" spans="1:51" s="15" customFormat="1" ht="12">
      <c r="A1545" s="15"/>
      <c r="B1545" s="246"/>
      <c r="C1545" s="247"/>
      <c r="D1545" s="226" t="s">
        <v>168</v>
      </c>
      <c r="E1545" s="248" t="s">
        <v>19</v>
      </c>
      <c r="F1545" s="249" t="s">
        <v>178</v>
      </c>
      <c r="G1545" s="247"/>
      <c r="H1545" s="250">
        <v>2.258</v>
      </c>
      <c r="I1545" s="251"/>
      <c r="J1545" s="247"/>
      <c r="K1545" s="247"/>
      <c r="L1545" s="252"/>
      <c r="M1545" s="253"/>
      <c r="N1545" s="254"/>
      <c r="O1545" s="254"/>
      <c r="P1545" s="254"/>
      <c r="Q1545" s="254"/>
      <c r="R1545" s="254"/>
      <c r="S1545" s="254"/>
      <c r="T1545" s="255"/>
      <c r="U1545" s="15"/>
      <c r="V1545" s="15"/>
      <c r="W1545" s="15"/>
      <c r="X1545" s="15"/>
      <c r="Y1545" s="15"/>
      <c r="Z1545" s="15"/>
      <c r="AA1545" s="15"/>
      <c r="AB1545" s="15"/>
      <c r="AC1545" s="15"/>
      <c r="AD1545" s="15"/>
      <c r="AE1545" s="15"/>
      <c r="AT1545" s="256" t="s">
        <v>168</v>
      </c>
      <c r="AU1545" s="256" t="s">
        <v>82</v>
      </c>
      <c r="AV1545" s="15" t="s">
        <v>155</v>
      </c>
      <c r="AW1545" s="15" t="s">
        <v>34</v>
      </c>
      <c r="AX1545" s="15" t="s">
        <v>80</v>
      </c>
      <c r="AY1545" s="256" t="s">
        <v>148</v>
      </c>
    </row>
    <row r="1546" spans="1:65" s="2" customFormat="1" ht="24.15" customHeight="1">
      <c r="A1546" s="40"/>
      <c r="B1546" s="41"/>
      <c r="C1546" s="206" t="s">
        <v>2430</v>
      </c>
      <c r="D1546" s="206" t="s">
        <v>150</v>
      </c>
      <c r="E1546" s="207" t="s">
        <v>2431</v>
      </c>
      <c r="F1546" s="208" t="s">
        <v>2432</v>
      </c>
      <c r="G1546" s="209" t="s">
        <v>166</v>
      </c>
      <c r="H1546" s="210">
        <v>60.01</v>
      </c>
      <c r="I1546" s="211"/>
      <c r="J1546" s="212">
        <f>ROUND(I1546*H1546,2)</f>
        <v>0</v>
      </c>
      <c r="K1546" s="208" t="s">
        <v>154</v>
      </c>
      <c r="L1546" s="46"/>
      <c r="M1546" s="213" t="s">
        <v>19</v>
      </c>
      <c r="N1546" s="214" t="s">
        <v>43</v>
      </c>
      <c r="O1546" s="86"/>
      <c r="P1546" s="215">
        <f>O1546*H1546</f>
        <v>0</v>
      </c>
      <c r="Q1546" s="215">
        <v>0</v>
      </c>
      <c r="R1546" s="215">
        <f>Q1546*H1546</f>
        <v>0</v>
      </c>
      <c r="S1546" s="215">
        <v>0</v>
      </c>
      <c r="T1546" s="216">
        <f>S1546*H1546</f>
        <v>0</v>
      </c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R1546" s="217" t="s">
        <v>285</v>
      </c>
      <c r="AT1546" s="217" t="s">
        <v>150</v>
      </c>
      <c r="AU1546" s="217" t="s">
        <v>82</v>
      </c>
      <c r="AY1546" s="19" t="s">
        <v>148</v>
      </c>
      <c r="BE1546" s="218">
        <f>IF(N1546="základní",J1546,0)</f>
        <v>0</v>
      </c>
      <c r="BF1546" s="218">
        <f>IF(N1546="snížená",J1546,0)</f>
        <v>0</v>
      </c>
      <c r="BG1546" s="218">
        <f>IF(N1546="zákl. přenesená",J1546,0)</f>
        <v>0</v>
      </c>
      <c r="BH1546" s="218">
        <f>IF(N1546="sníž. přenesená",J1546,0)</f>
        <v>0</v>
      </c>
      <c r="BI1546" s="218">
        <f>IF(N1546="nulová",J1546,0)</f>
        <v>0</v>
      </c>
      <c r="BJ1546" s="19" t="s">
        <v>80</v>
      </c>
      <c r="BK1546" s="218">
        <f>ROUND(I1546*H1546,2)</f>
        <v>0</v>
      </c>
      <c r="BL1546" s="19" t="s">
        <v>285</v>
      </c>
      <c r="BM1546" s="217" t="s">
        <v>2433</v>
      </c>
    </row>
    <row r="1547" spans="1:47" s="2" customFormat="1" ht="12">
      <c r="A1547" s="40"/>
      <c r="B1547" s="41"/>
      <c r="C1547" s="42"/>
      <c r="D1547" s="219" t="s">
        <v>157</v>
      </c>
      <c r="E1547" s="42"/>
      <c r="F1547" s="220" t="s">
        <v>2434</v>
      </c>
      <c r="G1547" s="42"/>
      <c r="H1547" s="42"/>
      <c r="I1547" s="221"/>
      <c r="J1547" s="42"/>
      <c r="K1547" s="42"/>
      <c r="L1547" s="46"/>
      <c r="M1547" s="222"/>
      <c r="N1547" s="223"/>
      <c r="O1547" s="86"/>
      <c r="P1547" s="86"/>
      <c r="Q1547" s="86"/>
      <c r="R1547" s="86"/>
      <c r="S1547" s="86"/>
      <c r="T1547" s="87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T1547" s="19" t="s">
        <v>157</v>
      </c>
      <c r="AU1547" s="19" t="s">
        <v>82</v>
      </c>
    </row>
    <row r="1548" spans="1:51" s="14" customFormat="1" ht="12">
      <c r="A1548" s="14"/>
      <c r="B1548" s="235"/>
      <c r="C1548" s="236"/>
      <c r="D1548" s="226" t="s">
        <v>168</v>
      </c>
      <c r="E1548" s="237" t="s">
        <v>19</v>
      </c>
      <c r="F1548" s="238" t="s">
        <v>2435</v>
      </c>
      <c r="G1548" s="236"/>
      <c r="H1548" s="239">
        <v>60.01</v>
      </c>
      <c r="I1548" s="240"/>
      <c r="J1548" s="236"/>
      <c r="K1548" s="236"/>
      <c r="L1548" s="241"/>
      <c r="M1548" s="242"/>
      <c r="N1548" s="243"/>
      <c r="O1548" s="243"/>
      <c r="P1548" s="243"/>
      <c r="Q1548" s="243"/>
      <c r="R1548" s="243"/>
      <c r="S1548" s="243"/>
      <c r="T1548" s="244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T1548" s="245" t="s">
        <v>168</v>
      </c>
      <c r="AU1548" s="245" t="s">
        <v>82</v>
      </c>
      <c r="AV1548" s="14" t="s">
        <v>82</v>
      </c>
      <c r="AW1548" s="14" t="s">
        <v>34</v>
      </c>
      <c r="AX1548" s="14" t="s">
        <v>80</v>
      </c>
      <c r="AY1548" s="245" t="s">
        <v>148</v>
      </c>
    </row>
    <row r="1549" spans="1:65" s="2" customFormat="1" ht="16.5" customHeight="1">
      <c r="A1549" s="40"/>
      <c r="B1549" s="41"/>
      <c r="C1549" s="268" t="s">
        <v>2436</v>
      </c>
      <c r="D1549" s="268" t="s">
        <v>279</v>
      </c>
      <c r="E1549" s="269" t="s">
        <v>2437</v>
      </c>
      <c r="F1549" s="270" t="s">
        <v>2438</v>
      </c>
      <c r="G1549" s="271" t="s">
        <v>187</v>
      </c>
      <c r="H1549" s="272">
        <v>1.44</v>
      </c>
      <c r="I1549" s="273"/>
      <c r="J1549" s="274">
        <f>ROUND(I1549*H1549,2)</f>
        <v>0</v>
      </c>
      <c r="K1549" s="270" t="s">
        <v>154</v>
      </c>
      <c r="L1549" s="275"/>
      <c r="M1549" s="276" t="s">
        <v>19</v>
      </c>
      <c r="N1549" s="277" t="s">
        <v>43</v>
      </c>
      <c r="O1549" s="86"/>
      <c r="P1549" s="215">
        <f>O1549*H1549</f>
        <v>0</v>
      </c>
      <c r="Q1549" s="215">
        <v>0.55</v>
      </c>
      <c r="R1549" s="215">
        <f>Q1549*H1549</f>
        <v>0.792</v>
      </c>
      <c r="S1549" s="215">
        <v>0</v>
      </c>
      <c r="T1549" s="216">
        <f>S1549*H1549</f>
        <v>0</v>
      </c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R1549" s="217" t="s">
        <v>414</v>
      </c>
      <c r="AT1549" s="217" t="s">
        <v>279</v>
      </c>
      <c r="AU1549" s="217" t="s">
        <v>82</v>
      </c>
      <c r="AY1549" s="19" t="s">
        <v>148</v>
      </c>
      <c r="BE1549" s="218">
        <f>IF(N1549="základní",J1549,0)</f>
        <v>0</v>
      </c>
      <c r="BF1549" s="218">
        <f>IF(N1549="snížená",J1549,0)</f>
        <v>0</v>
      </c>
      <c r="BG1549" s="218">
        <f>IF(N1549="zákl. přenesená",J1549,0)</f>
        <v>0</v>
      </c>
      <c r="BH1549" s="218">
        <f>IF(N1549="sníž. přenesená",J1549,0)</f>
        <v>0</v>
      </c>
      <c r="BI1549" s="218">
        <f>IF(N1549="nulová",J1549,0)</f>
        <v>0</v>
      </c>
      <c r="BJ1549" s="19" t="s">
        <v>80</v>
      </c>
      <c r="BK1549" s="218">
        <f>ROUND(I1549*H1549,2)</f>
        <v>0</v>
      </c>
      <c r="BL1549" s="19" t="s">
        <v>285</v>
      </c>
      <c r="BM1549" s="217" t="s">
        <v>2439</v>
      </c>
    </row>
    <row r="1550" spans="1:51" s="14" customFormat="1" ht="12">
      <c r="A1550" s="14"/>
      <c r="B1550" s="235"/>
      <c r="C1550" s="236"/>
      <c r="D1550" s="226" t="s">
        <v>168</v>
      </c>
      <c r="E1550" s="237" t="s">
        <v>19</v>
      </c>
      <c r="F1550" s="238" t="s">
        <v>2440</v>
      </c>
      <c r="G1550" s="236"/>
      <c r="H1550" s="239">
        <v>1.44</v>
      </c>
      <c r="I1550" s="240"/>
      <c r="J1550" s="236"/>
      <c r="K1550" s="236"/>
      <c r="L1550" s="241"/>
      <c r="M1550" s="242"/>
      <c r="N1550" s="243"/>
      <c r="O1550" s="243"/>
      <c r="P1550" s="243"/>
      <c r="Q1550" s="243"/>
      <c r="R1550" s="243"/>
      <c r="S1550" s="243"/>
      <c r="T1550" s="244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T1550" s="245" t="s">
        <v>168</v>
      </c>
      <c r="AU1550" s="245" t="s">
        <v>82</v>
      </c>
      <c r="AV1550" s="14" t="s">
        <v>82</v>
      </c>
      <c r="AW1550" s="14" t="s">
        <v>34</v>
      </c>
      <c r="AX1550" s="14" t="s">
        <v>80</v>
      </c>
      <c r="AY1550" s="245" t="s">
        <v>148</v>
      </c>
    </row>
    <row r="1551" spans="1:65" s="2" customFormat="1" ht="24.15" customHeight="1">
      <c r="A1551" s="40"/>
      <c r="B1551" s="41"/>
      <c r="C1551" s="206" t="s">
        <v>2441</v>
      </c>
      <c r="D1551" s="206" t="s">
        <v>150</v>
      </c>
      <c r="E1551" s="207" t="s">
        <v>2442</v>
      </c>
      <c r="F1551" s="208" t="s">
        <v>2443</v>
      </c>
      <c r="G1551" s="209" t="s">
        <v>166</v>
      </c>
      <c r="H1551" s="210">
        <v>8.054</v>
      </c>
      <c r="I1551" s="211"/>
      <c r="J1551" s="212">
        <f>ROUND(I1551*H1551,2)</f>
        <v>0</v>
      </c>
      <c r="K1551" s="208" t="s">
        <v>154</v>
      </c>
      <c r="L1551" s="46"/>
      <c r="M1551" s="213" t="s">
        <v>19</v>
      </c>
      <c r="N1551" s="214" t="s">
        <v>43</v>
      </c>
      <c r="O1551" s="86"/>
      <c r="P1551" s="215">
        <f>O1551*H1551</f>
        <v>0</v>
      </c>
      <c r="Q1551" s="215">
        <v>0</v>
      </c>
      <c r="R1551" s="215">
        <f>Q1551*H1551</f>
        <v>0</v>
      </c>
      <c r="S1551" s="215">
        <v>0</v>
      </c>
      <c r="T1551" s="216">
        <f>S1551*H1551</f>
        <v>0</v>
      </c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R1551" s="217" t="s">
        <v>285</v>
      </c>
      <c r="AT1551" s="217" t="s">
        <v>150</v>
      </c>
      <c r="AU1551" s="217" t="s">
        <v>82</v>
      </c>
      <c r="AY1551" s="19" t="s">
        <v>148</v>
      </c>
      <c r="BE1551" s="218">
        <f>IF(N1551="základní",J1551,0)</f>
        <v>0</v>
      </c>
      <c r="BF1551" s="218">
        <f>IF(N1551="snížená",J1551,0)</f>
        <v>0</v>
      </c>
      <c r="BG1551" s="218">
        <f>IF(N1551="zákl. přenesená",J1551,0)</f>
        <v>0</v>
      </c>
      <c r="BH1551" s="218">
        <f>IF(N1551="sníž. přenesená",J1551,0)</f>
        <v>0</v>
      </c>
      <c r="BI1551" s="218">
        <f>IF(N1551="nulová",J1551,0)</f>
        <v>0</v>
      </c>
      <c r="BJ1551" s="19" t="s">
        <v>80</v>
      </c>
      <c r="BK1551" s="218">
        <f>ROUND(I1551*H1551,2)</f>
        <v>0</v>
      </c>
      <c r="BL1551" s="19" t="s">
        <v>285</v>
      </c>
      <c r="BM1551" s="217" t="s">
        <v>2444</v>
      </c>
    </row>
    <row r="1552" spans="1:47" s="2" customFormat="1" ht="12">
      <c r="A1552" s="40"/>
      <c r="B1552" s="41"/>
      <c r="C1552" s="42"/>
      <c r="D1552" s="219" t="s">
        <v>157</v>
      </c>
      <c r="E1552" s="42"/>
      <c r="F1552" s="220" t="s">
        <v>2445</v>
      </c>
      <c r="G1552" s="42"/>
      <c r="H1552" s="42"/>
      <c r="I1552" s="221"/>
      <c r="J1552" s="42"/>
      <c r="K1552" s="42"/>
      <c r="L1552" s="46"/>
      <c r="M1552" s="222"/>
      <c r="N1552" s="223"/>
      <c r="O1552" s="86"/>
      <c r="P1552" s="86"/>
      <c r="Q1552" s="86"/>
      <c r="R1552" s="86"/>
      <c r="S1552" s="86"/>
      <c r="T1552" s="87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T1552" s="19" t="s">
        <v>157</v>
      </c>
      <c r="AU1552" s="19" t="s">
        <v>82</v>
      </c>
    </row>
    <row r="1553" spans="1:51" s="14" customFormat="1" ht="12">
      <c r="A1553" s="14"/>
      <c r="B1553" s="235"/>
      <c r="C1553" s="236"/>
      <c r="D1553" s="226" t="s">
        <v>168</v>
      </c>
      <c r="E1553" s="237" t="s">
        <v>19</v>
      </c>
      <c r="F1553" s="238" t="s">
        <v>2446</v>
      </c>
      <c r="G1553" s="236"/>
      <c r="H1553" s="239">
        <v>8.054</v>
      </c>
      <c r="I1553" s="240"/>
      <c r="J1553" s="236"/>
      <c r="K1553" s="236"/>
      <c r="L1553" s="241"/>
      <c r="M1553" s="242"/>
      <c r="N1553" s="243"/>
      <c r="O1553" s="243"/>
      <c r="P1553" s="243"/>
      <c r="Q1553" s="243"/>
      <c r="R1553" s="243"/>
      <c r="S1553" s="243"/>
      <c r="T1553" s="244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T1553" s="245" t="s">
        <v>168</v>
      </c>
      <c r="AU1553" s="245" t="s">
        <v>82</v>
      </c>
      <c r="AV1553" s="14" t="s">
        <v>82</v>
      </c>
      <c r="AW1553" s="14" t="s">
        <v>34</v>
      </c>
      <c r="AX1553" s="14" t="s">
        <v>80</v>
      </c>
      <c r="AY1553" s="245" t="s">
        <v>148</v>
      </c>
    </row>
    <row r="1554" spans="1:65" s="2" customFormat="1" ht="16.5" customHeight="1">
      <c r="A1554" s="40"/>
      <c r="B1554" s="41"/>
      <c r="C1554" s="268" t="s">
        <v>2447</v>
      </c>
      <c r="D1554" s="268" t="s">
        <v>279</v>
      </c>
      <c r="E1554" s="269" t="s">
        <v>2437</v>
      </c>
      <c r="F1554" s="270" t="s">
        <v>2438</v>
      </c>
      <c r="G1554" s="271" t="s">
        <v>187</v>
      </c>
      <c r="H1554" s="272">
        <v>0.193</v>
      </c>
      <c r="I1554" s="273"/>
      <c r="J1554" s="274">
        <f>ROUND(I1554*H1554,2)</f>
        <v>0</v>
      </c>
      <c r="K1554" s="270" t="s">
        <v>154</v>
      </c>
      <c r="L1554" s="275"/>
      <c r="M1554" s="276" t="s">
        <v>19</v>
      </c>
      <c r="N1554" s="277" t="s">
        <v>43</v>
      </c>
      <c r="O1554" s="86"/>
      <c r="P1554" s="215">
        <f>O1554*H1554</f>
        <v>0</v>
      </c>
      <c r="Q1554" s="215">
        <v>0.55</v>
      </c>
      <c r="R1554" s="215">
        <f>Q1554*H1554</f>
        <v>0.10615000000000001</v>
      </c>
      <c r="S1554" s="215">
        <v>0</v>
      </c>
      <c r="T1554" s="216">
        <f>S1554*H1554</f>
        <v>0</v>
      </c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R1554" s="217" t="s">
        <v>414</v>
      </c>
      <c r="AT1554" s="217" t="s">
        <v>279</v>
      </c>
      <c r="AU1554" s="217" t="s">
        <v>82</v>
      </c>
      <c r="AY1554" s="19" t="s">
        <v>148</v>
      </c>
      <c r="BE1554" s="218">
        <f>IF(N1554="základní",J1554,0)</f>
        <v>0</v>
      </c>
      <c r="BF1554" s="218">
        <f>IF(N1554="snížená",J1554,0)</f>
        <v>0</v>
      </c>
      <c r="BG1554" s="218">
        <f>IF(N1554="zákl. přenesená",J1554,0)</f>
        <v>0</v>
      </c>
      <c r="BH1554" s="218">
        <f>IF(N1554="sníž. přenesená",J1554,0)</f>
        <v>0</v>
      </c>
      <c r="BI1554" s="218">
        <f>IF(N1554="nulová",J1554,0)</f>
        <v>0</v>
      </c>
      <c r="BJ1554" s="19" t="s">
        <v>80</v>
      </c>
      <c r="BK1554" s="218">
        <f>ROUND(I1554*H1554,2)</f>
        <v>0</v>
      </c>
      <c r="BL1554" s="19" t="s">
        <v>285</v>
      </c>
      <c r="BM1554" s="217" t="s">
        <v>2448</v>
      </c>
    </row>
    <row r="1555" spans="1:51" s="14" customFormat="1" ht="12">
      <c r="A1555" s="14"/>
      <c r="B1555" s="235"/>
      <c r="C1555" s="236"/>
      <c r="D1555" s="226" t="s">
        <v>168</v>
      </c>
      <c r="E1555" s="237" t="s">
        <v>19</v>
      </c>
      <c r="F1555" s="238" t="s">
        <v>2449</v>
      </c>
      <c r="G1555" s="236"/>
      <c r="H1555" s="239">
        <v>0.193</v>
      </c>
      <c r="I1555" s="240"/>
      <c r="J1555" s="236"/>
      <c r="K1555" s="236"/>
      <c r="L1555" s="241"/>
      <c r="M1555" s="242"/>
      <c r="N1555" s="243"/>
      <c r="O1555" s="243"/>
      <c r="P1555" s="243"/>
      <c r="Q1555" s="243"/>
      <c r="R1555" s="243"/>
      <c r="S1555" s="243"/>
      <c r="T1555" s="244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T1555" s="245" t="s">
        <v>168</v>
      </c>
      <c r="AU1555" s="245" t="s">
        <v>82</v>
      </c>
      <c r="AV1555" s="14" t="s">
        <v>82</v>
      </c>
      <c r="AW1555" s="14" t="s">
        <v>34</v>
      </c>
      <c r="AX1555" s="14" t="s">
        <v>80</v>
      </c>
      <c r="AY1555" s="245" t="s">
        <v>148</v>
      </c>
    </row>
    <row r="1556" spans="1:65" s="2" customFormat="1" ht="24.15" customHeight="1">
      <c r="A1556" s="40"/>
      <c r="B1556" s="41"/>
      <c r="C1556" s="206" t="s">
        <v>2450</v>
      </c>
      <c r="D1556" s="206" t="s">
        <v>150</v>
      </c>
      <c r="E1556" s="207" t="s">
        <v>2451</v>
      </c>
      <c r="F1556" s="208" t="s">
        <v>2452</v>
      </c>
      <c r="G1556" s="209" t="s">
        <v>166</v>
      </c>
      <c r="H1556" s="210">
        <v>573.019</v>
      </c>
      <c r="I1556" s="211"/>
      <c r="J1556" s="212">
        <f>ROUND(I1556*H1556,2)</f>
        <v>0</v>
      </c>
      <c r="K1556" s="208" t="s">
        <v>154</v>
      </c>
      <c r="L1556" s="46"/>
      <c r="M1556" s="213" t="s">
        <v>19</v>
      </c>
      <c r="N1556" s="214" t="s">
        <v>43</v>
      </c>
      <c r="O1556" s="86"/>
      <c r="P1556" s="215">
        <f>O1556*H1556</f>
        <v>0</v>
      </c>
      <c r="Q1556" s="215">
        <v>0</v>
      </c>
      <c r="R1556" s="215">
        <f>Q1556*H1556</f>
        <v>0</v>
      </c>
      <c r="S1556" s="215">
        <v>0</v>
      </c>
      <c r="T1556" s="216">
        <f>S1556*H1556</f>
        <v>0</v>
      </c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R1556" s="217" t="s">
        <v>285</v>
      </c>
      <c r="AT1556" s="217" t="s">
        <v>150</v>
      </c>
      <c r="AU1556" s="217" t="s">
        <v>82</v>
      </c>
      <c r="AY1556" s="19" t="s">
        <v>148</v>
      </c>
      <c r="BE1556" s="218">
        <f>IF(N1556="základní",J1556,0)</f>
        <v>0</v>
      </c>
      <c r="BF1556" s="218">
        <f>IF(N1556="snížená",J1556,0)</f>
        <v>0</v>
      </c>
      <c r="BG1556" s="218">
        <f>IF(N1556="zákl. přenesená",J1556,0)</f>
        <v>0</v>
      </c>
      <c r="BH1556" s="218">
        <f>IF(N1556="sníž. přenesená",J1556,0)</f>
        <v>0</v>
      </c>
      <c r="BI1556" s="218">
        <f>IF(N1556="nulová",J1556,0)</f>
        <v>0</v>
      </c>
      <c r="BJ1556" s="19" t="s">
        <v>80</v>
      </c>
      <c r="BK1556" s="218">
        <f>ROUND(I1556*H1556,2)</f>
        <v>0</v>
      </c>
      <c r="BL1556" s="19" t="s">
        <v>285</v>
      </c>
      <c r="BM1556" s="217" t="s">
        <v>2453</v>
      </c>
    </row>
    <row r="1557" spans="1:47" s="2" customFormat="1" ht="12">
      <c r="A1557" s="40"/>
      <c r="B1557" s="41"/>
      <c r="C1557" s="42"/>
      <c r="D1557" s="219" t="s">
        <v>157</v>
      </c>
      <c r="E1557" s="42"/>
      <c r="F1557" s="220" t="s">
        <v>2454</v>
      </c>
      <c r="G1557" s="42"/>
      <c r="H1557" s="42"/>
      <c r="I1557" s="221"/>
      <c r="J1557" s="42"/>
      <c r="K1557" s="42"/>
      <c r="L1557" s="46"/>
      <c r="M1557" s="222"/>
      <c r="N1557" s="223"/>
      <c r="O1557" s="86"/>
      <c r="P1557" s="86"/>
      <c r="Q1557" s="86"/>
      <c r="R1557" s="86"/>
      <c r="S1557" s="86"/>
      <c r="T1557" s="87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T1557" s="19" t="s">
        <v>157</v>
      </c>
      <c r="AU1557" s="19" t="s">
        <v>82</v>
      </c>
    </row>
    <row r="1558" spans="1:51" s="13" customFormat="1" ht="12">
      <c r="A1558" s="13"/>
      <c r="B1558" s="224"/>
      <c r="C1558" s="225"/>
      <c r="D1558" s="226" t="s">
        <v>168</v>
      </c>
      <c r="E1558" s="227" t="s">
        <v>19</v>
      </c>
      <c r="F1558" s="228" t="s">
        <v>400</v>
      </c>
      <c r="G1558" s="225"/>
      <c r="H1558" s="227" t="s">
        <v>19</v>
      </c>
      <c r="I1558" s="229"/>
      <c r="J1558" s="225"/>
      <c r="K1558" s="225"/>
      <c r="L1558" s="230"/>
      <c r="M1558" s="231"/>
      <c r="N1558" s="232"/>
      <c r="O1558" s="232"/>
      <c r="P1558" s="232"/>
      <c r="Q1558" s="232"/>
      <c r="R1558" s="232"/>
      <c r="S1558" s="232"/>
      <c r="T1558" s="23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T1558" s="234" t="s">
        <v>168</v>
      </c>
      <c r="AU1558" s="234" t="s">
        <v>82</v>
      </c>
      <c r="AV1558" s="13" t="s">
        <v>80</v>
      </c>
      <c r="AW1558" s="13" t="s">
        <v>34</v>
      </c>
      <c r="AX1558" s="13" t="s">
        <v>72</v>
      </c>
      <c r="AY1558" s="234" t="s">
        <v>148</v>
      </c>
    </row>
    <row r="1559" spans="1:51" s="14" customFormat="1" ht="12">
      <c r="A1559" s="14"/>
      <c r="B1559" s="235"/>
      <c r="C1559" s="236"/>
      <c r="D1559" s="226" t="s">
        <v>168</v>
      </c>
      <c r="E1559" s="237" t="s">
        <v>19</v>
      </c>
      <c r="F1559" s="238" t="s">
        <v>2455</v>
      </c>
      <c r="G1559" s="236"/>
      <c r="H1559" s="239">
        <v>288.413</v>
      </c>
      <c r="I1559" s="240"/>
      <c r="J1559" s="236"/>
      <c r="K1559" s="236"/>
      <c r="L1559" s="241"/>
      <c r="M1559" s="242"/>
      <c r="N1559" s="243"/>
      <c r="O1559" s="243"/>
      <c r="P1559" s="243"/>
      <c r="Q1559" s="243"/>
      <c r="R1559" s="243"/>
      <c r="S1559" s="243"/>
      <c r="T1559" s="244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T1559" s="245" t="s">
        <v>168</v>
      </c>
      <c r="AU1559" s="245" t="s">
        <v>82</v>
      </c>
      <c r="AV1559" s="14" t="s">
        <v>82</v>
      </c>
      <c r="AW1559" s="14" t="s">
        <v>34</v>
      </c>
      <c r="AX1559" s="14" t="s">
        <v>72</v>
      </c>
      <c r="AY1559" s="245" t="s">
        <v>148</v>
      </c>
    </row>
    <row r="1560" spans="1:51" s="14" customFormat="1" ht="12">
      <c r="A1560" s="14"/>
      <c r="B1560" s="235"/>
      <c r="C1560" s="236"/>
      <c r="D1560" s="226" t="s">
        <v>168</v>
      </c>
      <c r="E1560" s="237" t="s">
        <v>19</v>
      </c>
      <c r="F1560" s="238" t="s">
        <v>2456</v>
      </c>
      <c r="G1560" s="236"/>
      <c r="H1560" s="239">
        <v>6.24</v>
      </c>
      <c r="I1560" s="240"/>
      <c r="J1560" s="236"/>
      <c r="K1560" s="236"/>
      <c r="L1560" s="241"/>
      <c r="M1560" s="242"/>
      <c r="N1560" s="243"/>
      <c r="O1560" s="243"/>
      <c r="P1560" s="243"/>
      <c r="Q1560" s="243"/>
      <c r="R1560" s="243"/>
      <c r="S1560" s="243"/>
      <c r="T1560" s="244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T1560" s="245" t="s">
        <v>168</v>
      </c>
      <c r="AU1560" s="245" t="s">
        <v>82</v>
      </c>
      <c r="AV1560" s="14" t="s">
        <v>82</v>
      </c>
      <c r="AW1560" s="14" t="s">
        <v>34</v>
      </c>
      <c r="AX1560" s="14" t="s">
        <v>72</v>
      </c>
      <c r="AY1560" s="245" t="s">
        <v>148</v>
      </c>
    </row>
    <row r="1561" spans="1:51" s="13" customFormat="1" ht="12">
      <c r="A1561" s="13"/>
      <c r="B1561" s="224"/>
      <c r="C1561" s="225"/>
      <c r="D1561" s="226" t="s">
        <v>168</v>
      </c>
      <c r="E1561" s="227" t="s">
        <v>19</v>
      </c>
      <c r="F1561" s="228" t="s">
        <v>576</v>
      </c>
      <c r="G1561" s="225"/>
      <c r="H1561" s="227" t="s">
        <v>19</v>
      </c>
      <c r="I1561" s="229"/>
      <c r="J1561" s="225"/>
      <c r="K1561" s="225"/>
      <c r="L1561" s="230"/>
      <c r="M1561" s="231"/>
      <c r="N1561" s="232"/>
      <c r="O1561" s="232"/>
      <c r="P1561" s="232"/>
      <c r="Q1561" s="232"/>
      <c r="R1561" s="232"/>
      <c r="S1561" s="232"/>
      <c r="T1561" s="23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T1561" s="234" t="s">
        <v>168</v>
      </c>
      <c r="AU1561" s="234" t="s">
        <v>82</v>
      </c>
      <c r="AV1561" s="13" t="s">
        <v>80</v>
      </c>
      <c r="AW1561" s="13" t="s">
        <v>34</v>
      </c>
      <c r="AX1561" s="13" t="s">
        <v>72</v>
      </c>
      <c r="AY1561" s="234" t="s">
        <v>148</v>
      </c>
    </row>
    <row r="1562" spans="1:51" s="14" customFormat="1" ht="12">
      <c r="A1562" s="14"/>
      <c r="B1562" s="235"/>
      <c r="C1562" s="236"/>
      <c r="D1562" s="226" t="s">
        <v>168</v>
      </c>
      <c r="E1562" s="237" t="s">
        <v>19</v>
      </c>
      <c r="F1562" s="238" t="s">
        <v>2457</v>
      </c>
      <c r="G1562" s="236"/>
      <c r="H1562" s="239">
        <v>158.346</v>
      </c>
      <c r="I1562" s="240"/>
      <c r="J1562" s="236"/>
      <c r="K1562" s="236"/>
      <c r="L1562" s="241"/>
      <c r="M1562" s="242"/>
      <c r="N1562" s="243"/>
      <c r="O1562" s="243"/>
      <c r="P1562" s="243"/>
      <c r="Q1562" s="243"/>
      <c r="R1562" s="243"/>
      <c r="S1562" s="243"/>
      <c r="T1562" s="244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T1562" s="245" t="s">
        <v>168</v>
      </c>
      <c r="AU1562" s="245" t="s">
        <v>82</v>
      </c>
      <c r="AV1562" s="14" t="s">
        <v>82</v>
      </c>
      <c r="AW1562" s="14" t="s">
        <v>34</v>
      </c>
      <c r="AX1562" s="14" t="s">
        <v>72</v>
      </c>
      <c r="AY1562" s="245" t="s">
        <v>148</v>
      </c>
    </row>
    <row r="1563" spans="1:51" s="13" customFormat="1" ht="12">
      <c r="A1563" s="13"/>
      <c r="B1563" s="224"/>
      <c r="C1563" s="225"/>
      <c r="D1563" s="226" t="s">
        <v>168</v>
      </c>
      <c r="E1563" s="227" t="s">
        <v>19</v>
      </c>
      <c r="F1563" s="228" t="s">
        <v>211</v>
      </c>
      <c r="G1563" s="225"/>
      <c r="H1563" s="227" t="s">
        <v>19</v>
      </c>
      <c r="I1563" s="229"/>
      <c r="J1563" s="225"/>
      <c r="K1563" s="225"/>
      <c r="L1563" s="230"/>
      <c r="M1563" s="231"/>
      <c r="N1563" s="232"/>
      <c r="O1563" s="232"/>
      <c r="P1563" s="232"/>
      <c r="Q1563" s="232"/>
      <c r="R1563" s="232"/>
      <c r="S1563" s="232"/>
      <c r="T1563" s="23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T1563" s="234" t="s">
        <v>168</v>
      </c>
      <c r="AU1563" s="234" t="s">
        <v>82</v>
      </c>
      <c r="AV1563" s="13" t="s">
        <v>80</v>
      </c>
      <c r="AW1563" s="13" t="s">
        <v>34</v>
      </c>
      <c r="AX1563" s="13" t="s">
        <v>72</v>
      </c>
      <c r="AY1563" s="234" t="s">
        <v>148</v>
      </c>
    </row>
    <row r="1564" spans="1:51" s="14" customFormat="1" ht="12">
      <c r="A1564" s="14"/>
      <c r="B1564" s="235"/>
      <c r="C1564" s="236"/>
      <c r="D1564" s="226" t="s">
        <v>168</v>
      </c>
      <c r="E1564" s="237" t="s">
        <v>19</v>
      </c>
      <c r="F1564" s="238" t="s">
        <v>2458</v>
      </c>
      <c r="G1564" s="236"/>
      <c r="H1564" s="239">
        <v>120.02</v>
      </c>
      <c r="I1564" s="240"/>
      <c r="J1564" s="236"/>
      <c r="K1564" s="236"/>
      <c r="L1564" s="241"/>
      <c r="M1564" s="242"/>
      <c r="N1564" s="243"/>
      <c r="O1564" s="243"/>
      <c r="P1564" s="243"/>
      <c r="Q1564" s="243"/>
      <c r="R1564" s="243"/>
      <c r="S1564" s="243"/>
      <c r="T1564" s="244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T1564" s="245" t="s">
        <v>168</v>
      </c>
      <c r="AU1564" s="245" t="s">
        <v>82</v>
      </c>
      <c r="AV1564" s="14" t="s">
        <v>82</v>
      </c>
      <c r="AW1564" s="14" t="s">
        <v>34</v>
      </c>
      <c r="AX1564" s="14" t="s">
        <v>72</v>
      </c>
      <c r="AY1564" s="245" t="s">
        <v>148</v>
      </c>
    </row>
    <row r="1565" spans="1:51" s="15" customFormat="1" ht="12">
      <c r="A1565" s="15"/>
      <c r="B1565" s="246"/>
      <c r="C1565" s="247"/>
      <c r="D1565" s="226" t="s">
        <v>168</v>
      </c>
      <c r="E1565" s="248" t="s">
        <v>19</v>
      </c>
      <c r="F1565" s="249" t="s">
        <v>178</v>
      </c>
      <c r="G1565" s="247"/>
      <c r="H1565" s="250">
        <v>573.019</v>
      </c>
      <c r="I1565" s="251"/>
      <c r="J1565" s="247"/>
      <c r="K1565" s="247"/>
      <c r="L1565" s="252"/>
      <c r="M1565" s="253"/>
      <c r="N1565" s="254"/>
      <c r="O1565" s="254"/>
      <c r="P1565" s="254"/>
      <c r="Q1565" s="254"/>
      <c r="R1565" s="254"/>
      <c r="S1565" s="254"/>
      <c r="T1565" s="255"/>
      <c r="U1565" s="15"/>
      <c r="V1565" s="15"/>
      <c r="W1565" s="15"/>
      <c r="X1565" s="15"/>
      <c r="Y1565" s="15"/>
      <c r="Z1565" s="15"/>
      <c r="AA1565" s="15"/>
      <c r="AB1565" s="15"/>
      <c r="AC1565" s="15"/>
      <c r="AD1565" s="15"/>
      <c r="AE1565" s="15"/>
      <c r="AT1565" s="256" t="s">
        <v>168</v>
      </c>
      <c r="AU1565" s="256" t="s">
        <v>82</v>
      </c>
      <c r="AV1565" s="15" t="s">
        <v>155</v>
      </c>
      <c r="AW1565" s="15" t="s">
        <v>34</v>
      </c>
      <c r="AX1565" s="15" t="s">
        <v>80</v>
      </c>
      <c r="AY1565" s="256" t="s">
        <v>148</v>
      </c>
    </row>
    <row r="1566" spans="1:65" s="2" customFormat="1" ht="16.5" customHeight="1">
      <c r="A1566" s="40"/>
      <c r="B1566" s="41"/>
      <c r="C1566" s="268" t="s">
        <v>2459</v>
      </c>
      <c r="D1566" s="268" t="s">
        <v>279</v>
      </c>
      <c r="E1566" s="269" t="s">
        <v>2460</v>
      </c>
      <c r="F1566" s="270" t="s">
        <v>2461</v>
      </c>
      <c r="G1566" s="271" t="s">
        <v>187</v>
      </c>
      <c r="H1566" s="272">
        <v>10.689</v>
      </c>
      <c r="I1566" s="273"/>
      <c r="J1566" s="274">
        <f>ROUND(I1566*H1566,2)</f>
        <v>0</v>
      </c>
      <c r="K1566" s="270" t="s">
        <v>154</v>
      </c>
      <c r="L1566" s="275"/>
      <c r="M1566" s="276" t="s">
        <v>19</v>
      </c>
      <c r="N1566" s="277" t="s">
        <v>43</v>
      </c>
      <c r="O1566" s="86"/>
      <c r="P1566" s="215">
        <f>O1566*H1566</f>
        <v>0</v>
      </c>
      <c r="Q1566" s="215">
        <v>0.55</v>
      </c>
      <c r="R1566" s="215">
        <f>Q1566*H1566</f>
        <v>5.878950000000001</v>
      </c>
      <c r="S1566" s="215">
        <v>0</v>
      </c>
      <c r="T1566" s="216">
        <f>S1566*H1566</f>
        <v>0</v>
      </c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R1566" s="217" t="s">
        <v>414</v>
      </c>
      <c r="AT1566" s="217" t="s">
        <v>279</v>
      </c>
      <c r="AU1566" s="217" t="s">
        <v>82</v>
      </c>
      <c r="AY1566" s="19" t="s">
        <v>148</v>
      </c>
      <c r="BE1566" s="218">
        <f>IF(N1566="základní",J1566,0)</f>
        <v>0</v>
      </c>
      <c r="BF1566" s="218">
        <f>IF(N1566="snížená",J1566,0)</f>
        <v>0</v>
      </c>
      <c r="BG1566" s="218">
        <f>IF(N1566="zákl. přenesená",J1566,0)</f>
        <v>0</v>
      </c>
      <c r="BH1566" s="218">
        <f>IF(N1566="sníž. přenesená",J1566,0)</f>
        <v>0</v>
      </c>
      <c r="BI1566" s="218">
        <f>IF(N1566="nulová",J1566,0)</f>
        <v>0</v>
      </c>
      <c r="BJ1566" s="19" t="s">
        <v>80</v>
      </c>
      <c r="BK1566" s="218">
        <f>ROUND(I1566*H1566,2)</f>
        <v>0</v>
      </c>
      <c r="BL1566" s="19" t="s">
        <v>285</v>
      </c>
      <c r="BM1566" s="217" t="s">
        <v>2462</v>
      </c>
    </row>
    <row r="1567" spans="1:51" s="13" customFormat="1" ht="12">
      <c r="A1567" s="13"/>
      <c r="B1567" s="224"/>
      <c r="C1567" s="225"/>
      <c r="D1567" s="226" t="s">
        <v>168</v>
      </c>
      <c r="E1567" s="227" t="s">
        <v>19</v>
      </c>
      <c r="F1567" s="228" t="s">
        <v>400</v>
      </c>
      <c r="G1567" s="225"/>
      <c r="H1567" s="227" t="s">
        <v>19</v>
      </c>
      <c r="I1567" s="229"/>
      <c r="J1567" s="225"/>
      <c r="K1567" s="225"/>
      <c r="L1567" s="230"/>
      <c r="M1567" s="231"/>
      <c r="N1567" s="232"/>
      <c r="O1567" s="232"/>
      <c r="P1567" s="232"/>
      <c r="Q1567" s="232"/>
      <c r="R1567" s="232"/>
      <c r="S1567" s="232"/>
      <c r="T1567" s="23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T1567" s="234" t="s">
        <v>168</v>
      </c>
      <c r="AU1567" s="234" t="s">
        <v>82</v>
      </c>
      <c r="AV1567" s="13" t="s">
        <v>80</v>
      </c>
      <c r="AW1567" s="13" t="s">
        <v>34</v>
      </c>
      <c r="AX1567" s="13" t="s">
        <v>72</v>
      </c>
      <c r="AY1567" s="234" t="s">
        <v>148</v>
      </c>
    </row>
    <row r="1568" spans="1:51" s="14" customFormat="1" ht="12">
      <c r="A1568" s="14"/>
      <c r="B1568" s="235"/>
      <c r="C1568" s="236"/>
      <c r="D1568" s="226" t="s">
        <v>168</v>
      </c>
      <c r="E1568" s="237" t="s">
        <v>19</v>
      </c>
      <c r="F1568" s="238" t="s">
        <v>2463</v>
      </c>
      <c r="G1568" s="236"/>
      <c r="H1568" s="239">
        <v>2.307</v>
      </c>
      <c r="I1568" s="240"/>
      <c r="J1568" s="236"/>
      <c r="K1568" s="236"/>
      <c r="L1568" s="241"/>
      <c r="M1568" s="242"/>
      <c r="N1568" s="243"/>
      <c r="O1568" s="243"/>
      <c r="P1568" s="243"/>
      <c r="Q1568" s="243"/>
      <c r="R1568" s="243"/>
      <c r="S1568" s="243"/>
      <c r="T1568" s="244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T1568" s="245" t="s">
        <v>168</v>
      </c>
      <c r="AU1568" s="245" t="s">
        <v>82</v>
      </c>
      <c r="AV1568" s="14" t="s">
        <v>82</v>
      </c>
      <c r="AW1568" s="14" t="s">
        <v>34</v>
      </c>
      <c r="AX1568" s="14" t="s">
        <v>72</v>
      </c>
      <c r="AY1568" s="245" t="s">
        <v>148</v>
      </c>
    </row>
    <row r="1569" spans="1:51" s="14" customFormat="1" ht="12">
      <c r="A1569" s="14"/>
      <c r="B1569" s="235"/>
      <c r="C1569" s="236"/>
      <c r="D1569" s="226" t="s">
        <v>168</v>
      </c>
      <c r="E1569" s="237" t="s">
        <v>19</v>
      </c>
      <c r="F1569" s="238" t="s">
        <v>2464</v>
      </c>
      <c r="G1569" s="236"/>
      <c r="H1569" s="239">
        <v>0.685</v>
      </c>
      <c r="I1569" s="240"/>
      <c r="J1569" s="236"/>
      <c r="K1569" s="236"/>
      <c r="L1569" s="241"/>
      <c r="M1569" s="242"/>
      <c r="N1569" s="243"/>
      <c r="O1569" s="243"/>
      <c r="P1569" s="243"/>
      <c r="Q1569" s="243"/>
      <c r="R1569" s="243"/>
      <c r="S1569" s="243"/>
      <c r="T1569" s="244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T1569" s="245" t="s">
        <v>168</v>
      </c>
      <c r="AU1569" s="245" t="s">
        <v>82</v>
      </c>
      <c r="AV1569" s="14" t="s">
        <v>82</v>
      </c>
      <c r="AW1569" s="14" t="s">
        <v>34</v>
      </c>
      <c r="AX1569" s="14" t="s">
        <v>72</v>
      </c>
      <c r="AY1569" s="245" t="s">
        <v>148</v>
      </c>
    </row>
    <row r="1570" spans="1:51" s="14" customFormat="1" ht="12">
      <c r="A1570" s="14"/>
      <c r="B1570" s="235"/>
      <c r="C1570" s="236"/>
      <c r="D1570" s="226" t="s">
        <v>168</v>
      </c>
      <c r="E1570" s="237" t="s">
        <v>19</v>
      </c>
      <c r="F1570" s="238" t="s">
        <v>2456</v>
      </c>
      <c r="G1570" s="236"/>
      <c r="H1570" s="239">
        <v>6.24</v>
      </c>
      <c r="I1570" s="240"/>
      <c r="J1570" s="236"/>
      <c r="K1570" s="236"/>
      <c r="L1570" s="241"/>
      <c r="M1570" s="242"/>
      <c r="N1570" s="243"/>
      <c r="O1570" s="243"/>
      <c r="P1570" s="243"/>
      <c r="Q1570" s="243"/>
      <c r="R1570" s="243"/>
      <c r="S1570" s="243"/>
      <c r="T1570" s="244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T1570" s="245" t="s">
        <v>168</v>
      </c>
      <c r="AU1570" s="245" t="s">
        <v>82</v>
      </c>
      <c r="AV1570" s="14" t="s">
        <v>82</v>
      </c>
      <c r="AW1570" s="14" t="s">
        <v>34</v>
      </c>
      <c r="AX1570" s="14" t="s">
        <v>72</v>
      </c>
      <c r="AY1570" s="245" t="s">
        <v>148</v>
      </c>
    </row>
    <row r="1571" spans="1:51" s="13" customFormat="1" ht="12">
      <c r="A1571" s="13"/>
      <c r="B1571" s="224"/>
      <c r="C1571" s="225"/>
      <c r="D1571" s="226" t="s">
        <v>168</v>
      </c>
      <c r="E1571" s="227" t="s">
        <v>19</v>
      </c>
      <c r="F1571" s="228" t="s">
        <v>576</v>
      </c>
      <c r="G1571" s="225"/>
      <c r="H1571" s="227" t="s">
        <v>19</v>
      </c>
      <c r="I1571" s="229"/>
      <c r="J1571" s="225"/>
      <c r="K1571" s="225"/>
      <c r="L1571" s="230"/>
      <c r="M1571" s="231"/>
      <c r="N1571" s="232"/>
      <c r="O1571" s="232"/>
      <c r="P1571" s="232"/>
      <c r="Q1571" s="232"/>
      <c r="R1571" s="232"/>
      <c r="S1571" s="232"/>
      <c r="T1571" s="23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T1571" s="234" t="s">
        <v>168</v>
      </c>
      <c r="AU1571" s="234" t="s">
        <v>82</v>
      </c>
      <c r="AV1571" s="13" t="s">
        <v>80</v>
      </c>
      <c r="AW1571" s="13" t="s">
        <v>34</v>
      </c>
      <c r="AX1571" s="13" t="s">
        <v>72</v>
      </c>
      <c r="AY1571" s="234" t="s">
        <v>148</v>
      </c>
    </row>
    <row r="1572" spans="1:51" s="14" customFormat="1" ht="12">
      <c r="A1572" s="14"/>
      <c r="B1572" s="235"/>
      <c r="C1572" s="236"/>
      <c r="D1572" s="226" t="s">
        <v>168</v>
      </c>
      <c r="E1572" s="237" t="s">
        <v>19</v>
      </c>
      <c r="F1572" s="238" t="s">
        <v>2465</v>
      </c>
      <c r="G1572" s="236"/>
      <c r="H1572" s="239">
        <v>0.633</v>
      </c>
      <c r="I1572" s="240"/>
      <c r="J1572" s="236"/>
      <c r="K1572" s="236"/>
      <c r="L1572" s="241"/>
      <c r="M1572" s="242"/>
      <c r="N1572" s="243"/>
      <c r="O1572" s="243"/>
      <c r="P1572" s="243"/>
      <c r="Q1572" s="243"/>
      <c r="R1572" s="243"/>
      <c r="S1572" s="243"/>
      <c r="T1572" s="244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T1572" s="245" t="s">
        <v>168</v>
      </c>
      <c r="AU1572" s="245" t="s">
        <v>82</v>
      </c>
      <c r="AV1572" s="14" t="s">
        <v>82</v>
      </c>
      <c r="AW1572" s="14" t="s">
        <v>34</v>
      </c>
      <c r="AX1572" s="14" t="s">
        <v>72</v>
      </c>
      <c r="AY1572" s="245" t="s">
        <v>148</v>
      </c>
    </row>
    <row r="1573" spans="1:51" s="14" customFormat="1" ht="12">
      <c r="A1573" s="14"/>
      <c r="B1573" s="235"/>
      <c r="C1573" s="236"/>
      <c r="D1573" s="226" t="s">
        <v>168</v>
      </c>
      <c r="E1573" s="237" t="s">
        <v>19</v>
      </c>
      <c r="F1573" s="238" t="s">
        <v>2466</v>
      </c>
      <c r="G1573" s="236"/>
      <c r="H1573" s="239">
        <v>0.115</v>
      </c>
      <c r="I1573" s="240"/>
      <c r="J1573" s="236"/>
      <c r="K1573" s="236"/>
      <c r="L1573" s="241"/>
      <c r="M1573" s="242"/>
      <c r="N1573" s="243"/>
      <c r="O1573" s="243"/>
      <c r="P1573" s="243"/>
      <c r="Q1573" s="243"/>
      <c r="R1573" s="243"/>
      <c r="S1573" s="243"/>
      <c r="T1573" s="244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T1573" s="245" t="s">
        <v>168</v>
      </c>
      <c r="AU1573" s="245" t="s">
        <v>82</v>
      </c>
      <c r="AV1573" s="14" t="s">
        <v>82</v>
      </c>
      <c r="AW1573" s="14" t="s">
        <v>34</v>
      </c>
      <c r="AX1573" s="14" t="s">
        <v>72</v>
      </c>
      <c r="AY1573" s="245" t="s">
        <v>148</v>
      </c>
    </row>
    <row r="1574" spans="1:51" s="13" customFormat="1" ht="12">
      <c r="A1574" s="13"/>
      <c r="B1574" s="224"/>
      <c r="C1574" s="225"/>
      <c r="D1574" s="226" t="s">
        <v>168</v>
      </c>
      <c r="E1574" s="227" t="s">
        <v>19</v>
      </c>
      <c r="F1574" s="228" t="s">
        <v>211</v>
      </c>
      <c r="G1574" s="225"/>
      <c r="H1574" s="227" t="s">
        <v>19</v>
      </c>
      <c r="I1574" s="229"/>
      <c r="J1574" s="225"/>
      <c r="K1574" s="225"/>
      <c r="L1574" s="230"/>
      <c r="M1574" s="231"/>
      <c r="N1574" s="232"/>
      <c r="O1574" s="232"/>
      <c r="P1574" s="232"/>
      <c r="Q1574" s="232"/>
      <c r="R1574" s="232"/>
      <c r="S1574" s="232"/>
      <c r="T1574" s="23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T1574" s="234" t="s">
        <v>168</v>
      </c>
      <c r="AU1574" s="234" t="s">
        <v>82</v>
      </c>
      <c r="AV1574" s="13" t="s">
        <v>80</v>
      </c>
      <c r="AW1574" s="13" t="s">
        <v>34</v>
      </c>
      <c r="AX1574" s="13" t="s">
        <v>72</v>
      </c>
      <c r="AY1574" s="234" t="s">
        <v>148</v>
      </c>
    </row>
    <row r="1575" spans="1:51" s="14" customFormat="1" ht="12">
      <c r="A1575" s="14"/>
      <c r="B1575" s="235"/>
      <c r="C1575" s="236"/>
      <c r="D1575" s="226" t="s">
        <v>168</v>
      </c>
      <c r="E1575" s="237" t="s">
        <v>19</v>
      </c>
      <c r="F1575" s="238" t="s">
        <v>2467</v>
      </c>
      <c r="G1575" s="236"/>
      <c r="H1575" s="239">
        <v>0.53</v>
      </c>
      <c r="I1575" s="240"/>
      <c r="J1575" s="236"/>
      <c r="K1575" s="236"/>
      <c r="L1575" s="241"/>
      <c r="M1575" s="242"/>
      <c r="N1575" s="243"/>
      <c r="O1575" s="243"/>
      <c r="P1575" s="243"/>
      <c r="Q1575" s="243"/>
      <c r="R1575" s="243"/>
      <c r="S1575" s="243"/>
      <c r="T1575" s="244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T1575" s="245" t="s">
        <v>168</v>
      </c>
      <c r="AU1575" s="245" t="s">
        <v>82</v>
      </c>
      <c r="AV1575" s="14" t="s">
        <v>82</v>
      </c>
      <c r="AW1575" s="14" t="s">
        <v>34</v>
      </c>
      <c r="AX1575" s="14" t="s">
        <v>72</v>
      </c>
      <c r="AY1575" s="245" t="s">
        <v>148</v>
      </c>
    </row>
    <row r="1576" spans="1:51" s="14" customFormat="1" ht="12">
      <c r="A1576" s="14"/>
      <c r="B1576" s="235"/>
      <c r="C1576" s="236"/>
      <c r="D1576" s="226" t="s">
        <v>168</v>
      </c>
      <c r="E1576" s="237" t="s">
        <v>19</v>
      </c>
      <c r="F1576" s="238" t="s">
        <v>2468</v>
      </c>
      <c r="G1576" s="236"/>
      <c r="H1576" s="239">
        <v>0.179</v>
      </c>
      <c r="I1576" s="240"/>
      <c r="J1576" s="236"/>
      <c r="K1576" s="236"/>
      <c r="L1576" s="241"/>
      <c r="M1576" s="242"/>
      <c r="N1576" s="243"/>
      <c r="O1576" s="243"/>
      <c r="P1576" s="243"/>
      <c r="Q1576" s="243"/>
      <c r="R1576" s="243"/>
      <c r="S1576" s="243"/>
      <c r="T1576" s="244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T1576" s="245" t="s">
        <v>168</v>
      </c>
      <c r="AU1576" s="245" t="s">
        <v>82</v>
      </c>
      <c r="AV1576" s="14" t="s">
        <v>82</v>
      </c>
      <c r="AW1576" s="14" t="s">
        <v>34</v>
      </c>
      <c r="AX1576" s="14" t="s">
        <v>72</v>
      </c>
      <c r="AY1576" s="245" t="s">
        <v>148</v>
      </c>
    </row>
    <row r="1577" spans="1:51" s="15" customFormat="1" ht="12">
      <c r="A1577" s="15"/>
      <c r="B1577" s="246"/>
      <c r="C1577" s="247"/>
      <c r="D1577" s="226" t="s">
        <v>168</v>
      </c>
      <c r="E1577" s="248" t="s">
        <v>19</v>
      </c>
      <c r="F1577" s="249" t="s">
        <v>178</v>
      </c>
      <c r="G1577" s="247"/>
      <c r="H1577" s="250">
        <v>10.689</v>
      </c>
      <c r="I1577" s="251"/>
      <c r="J1577" s="247"/>
      <c r="K1577" s="247"/>
      <c r="L1577" s="252"/>
      <c r="M1577" s="253"/>
      <c r="N1577" s="254"/>
      <c r="O1577" s="254"/>
      <c r="P1577" s="254"/>
      <c r="Q1577" s="254"/>
      <c r="R1577" s="254"/>
      <c r="S1577" s="254"/>
      <c r="T1577" s="255"/>
      <c r="U1577" s="15"/>
      <c r="V1577" s="15"/>
      <c r="W1577" s="15"/>
      <c r="X1577" s="15"/>
      <c r="Y1577" s="15"/>
      <c r="Z1577" s="15"/>
      <c r="AA1577" s="15"/>
      <c r="AB1577" s="15"/>
      <c r="AC1577" s="15"/>
      <c r="AD1577" s="15"/>
      <c r="AE1577" s="15"/>
      <c r="AT1577" s="256" t="s">
        <v>168</v>
      </c>
      <c r="AU1577" s="256" t="s">
        <v>82</v>
      </c>
      <c r="AV1577" s="15" t="s">
        <v>155</v>
      </c>
      <c r="AW1577" s="15" t="s">
        <v>34</v>
      </c>
      <c r="AX1577" s="15" t="s">
        <v>80</v>
      </c>
      <c r="AY1577" s="256" t="s">
        <v>148</v>
      </c>
    </row>
    <row r="1578" spans="1:65" s="2" customFormat="1" ht="24.15" customHeight="1">
      <c r="A1578" s="40"/>
      <c r="B1578" s="41"/>
      <c r="C1578" s="206" t="s">
        <v>2469</v>
      </c>
      <c r="D1578" s="206" t="s">
        <v>150</v>
      </c>
      <c r="E1578" s="207" t="s">
        <v>2470</v>
      </c>
      <c r="F1578" s="208" t="s">
        <v>2471</v>
      </c>
      <c r="G1578" s="209" t="s">
        <v>166</v>
      </c>
      <c r="H1578" s="210">
        <v>501.683</v>
      </c>
      <c r="I1578" s="211"/>
      <c r="J1578" s="212">
        <f>ROUND(I1578*H1578,2)</f>
        <v>0</v>
      </c>
      <c r="K1578" s="208" t="s">
        <v>154</v>
      </c>
      <c r="L1578" s="46"/>
      <c r="M1578" s="213" t="s">
        <v>19</v>
      </c>
      <c r="N1578" s="214" t="s">
        <v>43</v>
      </c>
      <c r="O1578" s="86"/>
      <c r="P1578" s="215">
        <f>O1578*H1578</f>
        <v>0</v>
      </c>
      <c r="Q1578" s="215">
        <v>0</v>
      </c>
      <c r="R1578" s="215">
        <f>Q1578*H1578</f>
        <v>0</v>
      </c>
      <c r="S1578" s="215">
        <v>0.005</v>
      </c>
      <c r="T1578" s="216">
        <f>S1578*H1578</f>
        <v>2.508415</v>
      </c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R1578" s="217" t="s">
        <v>285</v>
      </c>
      <c r="AT1578" s="217" t="s">
        <v>150</v>
      </c>
      <c r="AU1578" s="217" t="s">
        <v>82</v>
      </c>
      <c r="AY1578" s="19" t="s">
        <v>148</v>
      </c>
      <c r="BE1578" s="218">
        <f>IF(N1578="základní",J1578,0)</f>
        <v>0</v>
      </c>
      <c r="BF1578" s="218">
        <f>IF(N1578="snížená",J1578,0)</f>
        <v>0</v>
      </c>
      <c r="BG1578" s="218">
        <f>IF(N1578="zákl. přenesená",J1578,0)</f>
        <v>0</v>
      </c>
      <c r="BH1578" s="218">
        <f>IF(N1578="sníž. přenesená",J1578,0)</f>
        <v>0</v>
      </c>
      <c r="BI1578" s="218">
        <f>IF(N1578="nulová",J1578,0)</f>
        <v>0</v>
      </c>
      <c r="BJ1578" s="19" t="s">
        <v>80</v>
      </c>
      <c r="BK1578" s="218">
        <f>ROUND(I1578*H1578,2)</f>
        <v>0</v>
      </c>
      <c r="BL1578" s="19" t="s">
        <v>285</v>
      </c>
      <c r="BM1578" s="217" t="s">
        <v>2472</v>
      </c>
    </row>
    <row r="1579" spans="1:47" s="2" customFormat="1" ht="12">
      <c r="A1579" s="40"/>
      <c r="B1579" s="41"/>
      <c r="C1579" s="42"/>
      <c r="D1579" s="219" t="s">
        <v>157</v>
      </c>
      <c r="E1579" s="42"/>
      <c r="F1579" s="220" t="s">
        <v>2473</v>
      </c>
      <c r="G1579" s="42"/>
      <c r="H1579" s="42"/>
      <c r="I1579" s="221"/>
      <c r="J1579" s="42"/>
      <c r="K1579" s="42"/>
      <c r="L1579" s="46"/>
      <c r="M1579" s="222"/>
      <c r="N1579" s="223"/>
      <c r="O1579" s="86"/>
      <c r="P1579" s="86"/>
      <c r="Q1579" s="86"/>
      <c r="R1579" s="86"/>
      <c r="S1579" s="86"/>
      <c r="T1579" s="87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T1579" s="19" t="s">
        <v>157</v>
      </c>
      <c r="AU1579" s="19" t="s">
        <v>82</v>
      </c>
    </row>
    <row r="1580" spans="1:51" s="13" customFormat="1" ht="12">
      <c r="A1580" s="13"/>
      <c r="B1580" s="224"/>
      <c r="C1580" s="225"/>
      <c r="D1580" s="226" t="s">
        <v>168</v>
      </c>
      <c r="E1580" s="227" t="s">
        <v>19</v>
      </c>
      <c r="F1580" s="228" t="s">
        <v>1106</v>
      </c>
      <c r="G1580" s="225"/>
      <c r="H1580" s="227" t="s">
        <v>19</v>
      </c>
      <c r="I1580" s="229"/>
      <c r="J1580" s="225"/>
      <c r="K1580" s="225"/>
      <c r="L1580" s="230"/>
      <c r="M1580" s="231"/>
      <c r="N1580" s="232"/>
      <c r="O1580" s="232"/>
      <c r="P1580" s="232"/>
      <c r="Q1580" s="232"/>
      <c r="R1580" s="232"/>
      <c r="S1580" s="232"/>
      <c r="T1580" s="23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T1580" s="234" t="s">
        <v>168</v>
      </c>
      <c r="AU1580" s="234" t="s">
        <v>82</v>
      </c>
      <c r="AV1580" s="13" t="s">
        <v>80</v>
      </c>
      <c r="AW1580" s="13" t="s">
        <v>34</v>
      </c>
      <c r="AX1580" s="13" t="s">
        <v>72</v>
      </c>
      <c r="AY1580" s="234" t="s">
        <v>148</v>
      </c>
    </row>
    <row r="1581" spans="1:51" s="14" customFormat="1" ht="12">
      <c r="A1581" s="14"/>
      <c r="B1581" s="235"/>
      <c r="C1581" s="236"/>
      <c r="D1581" s="226" t="s">
        <v>168</v>
      </c>
      <c r="E1581" s="237" t="s">
        <v>19</v>
      </c>
      <c r="F1581" s="238" t="s">
        <v>2474</v>
      </c>
      <c r="G1581" s="236"/>
      <c r="H1581" s="239">
        <v>45.88</v>
      </c>
      <c r="I1581" s="240"/>
      <c r="J1581" s="236"/>
      <c r="K1581" s="236"/>
      <c r="L1581" s="241"/>
      <c r="M1581" s="242"/>
      <c r="N1581" s="243"/>
      <c r="O1581" s="243"/>
      <c r="P1581" s="243"/>
      <c r="Q1581" s="243"/>
      <c r="R1581" s="243"/>
      <c r="S1581" s="243"/>
      <c r="T1581" s="244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T1581" s="245" t="s">
        <v>168</v>
      </c>
      <c r="AU1581" s="245" t="s">
        <v>82</v>
      </c>
      <c r="AV1581" s="14" t="s">
        <v>82</v>
      </c>
      <c r="AW1581" s="14" t="s">
        <v>34</v>
      </c>
      <c r="AX1581" s="14" t="s">
        <v>72</v>
      </c>
      <c r="AY1581" s="245" t="s">
        <v>148</v>
      </c>
    </row>
    <row r="1582" spans="1:51" s="14" customFormat="1" ht="12">
      <c r="A1582" s="14"/>
      <c r="B1582" s="235"/>
      <c r="C1582" s="236"/>
      <c r="D1582" s="226" t="s">
        <v>168</v>
      </c>
      <c r="E1582" s="237" t="s">
        <v>19</v>
      </c>
      <c r="F1582" s="238" t="s">
        <v>2475</v>
      </c>
      <c r="G1582" s="236"/>
      <c r="H1582" s="239">
        <v>59.45</v>
      </c>
      <c r="I1582" s="240"/>
      <c r="J1582" s="236"/>
      <c r="K1582" s="236"/>
      <c r="L1582" s="241"/>
      <c r="M1582" s="242"/>
      <c r="N1582" s="243"/>
      <c r="O1582" s="243"/>
      <c r="P1582" s="243"/>
      <c r="Q1582" s="243"/>
      <c r="R1582" s="243"/>
      <c r="S1582" s="243"/>
      <c r="T1582" s="244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T1582" s="245" t="s">
        <v>168</v>
      </c>
      <c r="AU1582" s="245" t="s">
        <v>82</v>
      </c>
      <c r="AV1582" s="14" t="s">
        <v>82</v>
      </c>
      <c r="AW1582" s="14" t="s">
        <v>34</v>
      </c>
      <c r="AX1582" s="14" t="s">
        <v>72</v>
      </c>
      <c r="AY1582" s="245" t="s">
        <v>148</v>
      </c>
    </row>
    <row r="1583" spans="1:51" s="14" customFormat="1" ht="12">
      <c r="A1583" s="14"/>
      <c r="B1583" s="235"/>
      <c r="C1583" s="236"/>
      <c r="D1583" s="226" t="s">
        <v>168</v>
      </c>
      <c r="E1583" s="237" t="s">
        <v>19</v>
      </c>
      <c r="F1583" s="238" t="s">
        <v>2476</v>
      </c>
      <c r="G1583" s="236"/>
      <c r="H1583" s="239">
        <v>11.88</v>
      </c>
      <c r="I1583" s="240"/>
      <c r="J1583" s="236"/>
      <c r="K1583" s="236"/>
      <c r="L1583" s="241"/>
      <c r="M1583" s="242"/>
      <c r="N1583" s="243"/>
      <c r="O1583" s="243"/>
      <c r="P1583" s="243"/>
      <c r="Q1583" s="243"/>
      <c r="R1583" s="243"/>
      <c r="S1583" s="243"/>
      <c r="T1583" s="244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T1583" s="245" t="s">
        <v>168</v>
      </c>
      <c r="AU1583" s="245" t="s">
        <v>82</v>
      </c>
      <c r="AV1583" s="14" t="s">
        <v>82</v>
      </c>
      <c r="AW1583" s="14" t="s">
        <v>34</v>
      </c>
      <c r="AX1583" s="14" t="s">
        <v>72</v>
      </c>
      <c r="AY1583" s="245" t="s">
        <v>148</v>
      </c>
    </row>
    <row r="1584" spans="1:51" s="14" customFormat="1" ht="12">
      <c r="A1584" s="14"/>
      <c r="B1584" s="235"/>
      <c r="C1584" s="236"/>
      <c r="D1584" s="226" t="s">
        <v>168</v>
      </c>
      <c r="E1584" s="237" t="s">
        <v>19</v>
      </c>
      <c r="F1584" s="238" t="s">
        <v>2477</v>
      </c>
      <c r="G1584" s="236"/>
      <c r="H1584" s="239">
        <v>89.82</v>
      </c>
      <c r="I1584" s="240"/>
      <c r="J1584" s="236"/>
      <c r="K1584" s="236"/>
      <c r="L1584" s="241"/>
      <c r="M1584" s="242"/>
      <c r="N1584" s="243"/>
      <c r="O1584" s="243"/>
      <c r="P1584" s="243"/>
      <c r="Q1584" s="243"/>
      <c r="R1584" s="243"/>
      <c r="S1584" s="243"/>
      <c r="T1584" s="244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T1584" s="245" t="s">
        <v>168</v>
      </c>
      <c r="AU1584" s="245" t="s">
        <v>82</v>
      </c>
      <c r="AV1584" s="14" t="s">
        <v>82</v>
      </c>
      <c r="AW1584" s="14" t="s">
        <v>34</v>
      </c>
      <c r="AX1584" s="14" t="s">
        <v>72</v>
      </c>
      <c r="AY1584" s="245" t="s">
        <v>148</v>
      </c>
    </row>
    <row r="1585" spans="1:51" s="16" customFormat="1" ht="12">
      <c r="A1585" s="16"/>
      <c r="B1585" s="257"/>
      <c r="C1585" s="258"/>
      <c r="D1585" s="226" t="s">
        <v>168</v>
      </c>
      <c r="E1585" s="259" t="s">
        <v>19</v>
      </c>
      <c r="F1585" s="260" t="s">
        <v>256</v>
      </c>
      <c r="G1585" s="258"/>
      <c r="H1585" s="261">
        <v>207.03</v>
      </c>
      <c r="I1585" s="262"/>
      <c r="J1585" s="258"/>
      <c r="K1585" s="258"/>
      <c r="L1585" s="263"/>
      <c r="M1585" s="264"/>
      <c r="N1585" s="265"/>
      <c r="O1585" s="265"/>
      <c r="P1585" s="265"/>
      <c r="Q1585" s="265"/>
      <c r="R1585" s="265"/>
      <c r="S1585" s="265"/>
      <c r="T1585" s="266"/>
      <c r="U1585" s="16"/>
      <c r="V1585" s="16"/>
      <c r="W1585" s="16"/>
      <c r="X1585" s="16"/>
      <c r="Y1585" s="16"/>
      <c r="Z1585" s="16"/>
      <c r="AA1585" s="16"/>
      <c r="AB1585" s="16"/>
      <c r="AC1585" s="16"/>
      <c r="AD1585" s="16"/>
      <c r="AE1585" s="16"/>
      <c r="AT1585" s="267" t="s">
        <v>168</v>
      </c>
      <c r="AU1585" s="267" t="s">
        <v>82</v>
      </c>
      <c r="AV1585" s="16" t="s">
        <v>163</v>
      </c>
      <c r="AW1585" s="16" t="s">
        <v>34</v>
      </c>
      <c r="AX1585" s="16" t="s">
        <v>72</v>
      </c>
      <c r="AY1585" s="267" t="s">
        <v>148</v>
      </c>
    </row>
    <row r="1586" spans="1:51" s="13" customFormat="1" ht="12">
      <c r="A1586" s="13"/>
      <c r="B1586" s="224"/>
      <c r="C1586" s="225"/>
      <c r="D1586" s="226" t="s">
        <v>168</v>
      </c>
      <c r="E1586" s="227" t="s">
        <v>19</v>
      </c>
      <c r="F1586" s="228" t="s">
        <v>1130</v>
      </c>
      <c r="G1586" s="225"/>
      <c r="H1586" s="227" t="s">
        <v>19</v>
      </c>
      <c r="I1586" s="229"/>
      <c r="J1586" s="225"/>
      <c r="K1586" s="225"/>
      <c r="L1586" s="230"/>
      <c r="M1586" s="231"/>
      <c r="N1586" s="232"/>
      <c r="O1586" s="232"/>
      <c r="P1586" s="232"/>
      <c r="Q1586" s="232"/>
      <c r="R1586" s="232"/>
      <c r="S1586" s="232"/>
      <c r="T1586" s="23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T1586" s="234" t="s">
        <v>168</v>
      </c>
      <c r="AU1586" s="234" t="s">
        <v>82</v>
      </c>
      <c r="AV1586" s="13" t="s">
        <v>80</v>
      </c>
      <c r="AW1586" s="13" t="s">
        <v>34</v>
      </c>
      <c r="AX1586" s="13" t="s">
        <v>72</v>
      </c>
      <c r="AY1586" s="234" t="s">
        <v>148</v>
      </c>
    </row>
    <row r="1587" spans="1:51" s="14" customFormat="1" ht="12">
      <c r="A1587" s="14"/>
      <c r="B1587" s="235"/>
      <c r="C1587" s="236"/>
      <c r="D1587" s="226" t="s">
        <v>168</v>
      </c>
      <c r="E1587" s="237" t="s">
        <v>19</v>
      </c>
      <c r="F1587" s="238" t="s">
        <v>2455</v>
      </c>
      <c r="G1587" s="236"/>
      <c r="H1587" s="239">
        <v>288.413</v>
      </c>
      <c r="I1587" s="240"/>
      <c r="J1587" s="236"/>
      <c r="K1587" s="236"/>
      <c r="L1587" s="241"/>
      <c r="M1587" s="242"/>
      <c r="N1587" s="243"/>
      <c r="O1587" s="243"/>
      <c r="P1587" s="243"/>
      <c r="Q1587" s="243"/>
      <c r="R1587" s="243"/>
      <c r="S1587" s="243"/>
      <c r="T1587" s="244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T1587" s="245" t="s">
        <v>168</v>
      </c>
      <c r="AU1587" s="245" t="s">
        <v>82</v>
      </c>
      <c r="AV1587" s="14" t="s">
        <v>82</v>
      </c>
      <c r="AW1587" s="14" t="s">
        <v>34</v>
      </c>
      <c r="AX1587" s="14" t="s">
        <v>72</v>
      </c>
      <c r="AY1587" s="245" t="s">
        <v>148</v>
      </c>
    </row>
    <row r="1588" spans="1:51" s="14" customFormat="1" ht="12">
      <c r="A1588" s="14"/>
      <c r="B1588" s="235"/>
      <c r="C1588" s="236"/>
      <c r="D1588" s="226" t="s">
        <v>168</v>
      </c>
      <c r="E1588" s="237" t="s">
        <v>19</v>
      </c>
      <c r="F1588" s="238" t="s">
        <v>2456</v>
      </c>
      <c r="G1588" s="236"/>
      <c r="H1588" s="239">
        <v>6.24</v>
      </c>
      <c r="I1588" s="240"/>
      <c r="J1588" s="236"/>
      <c r="K1588" s="236"/>
      <c r="L1588" s="241"/>
      <c r="M1588" s="242"/>
      <c r="N1588" s="243"/>
      <c r="O1588" s="243"/>
      <c r="P1588" s="243"/>
      <c r="Q1588" s="243"/>
      <c r="R1588" s="243"/>
      <c r="S1588" s="243"/>
      <c r="T1588" s="244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T1588" s="245" t="s">
        <v>168</v>
      </c>
      <c r="AU1588" s="245" t="s">
        <v>82</v>
      </c>
      <c r="AV1588" s="14" t="s">
        <v>82</v>
      </c>
      <c r="AW1588" s="14" t="s">
        <v>34</v>
      </c>
      <c r="AX1588" s="14" t="s">
        <v>72</v>
      </c>
      <c r="AY1588" s="245" t="s">
        <v>148</v>
      </c>
    </row>
    <row r="1589" spans="1:51" s="16" customFormat="1" ht="12">
      <c r="A1589" s="16"/>
      <c r="B1589" s="257"/>
      <c r="C1589" s="258"/>
      <c r="D1589" s="226" t="s">
        <v>168</v>
      </c>
      <c r="E1589" s="259" t="s">
        <v>19</v>
      </c>
      <c r="F1589" s="260" t="s">
        <v>256</v>
      </c>
      <c r="G1589" s="258"/>
      <c r="H1589" s="261">
        <v>294.653</v>
      </c>
      <c r="I1589" s="262"/>
      <c r="J1589" s="258"/>
      <c r="K1589" s="258"/>
      <c r="L1589" s="263"/>
      <c r="M1589" s="264"/>
      <c r="N1589" s="265"/>
      <c r="O1589" s="265"/>
      <c r="P1589" s="265"/>
      <c r="Q1589" s="265"/>
      <c r="R1589" s="265"/>
      <c r="S1589" s="265"/>
      <c r="T1589" s="266"/>
      <c r="U1589" s="16"/>
      <c r="V1589" s="16"/>
      <c r="W1589" s="16"/>
      <c r="X1589" s="16"/>
      <c r="Y1589" s="16"/>
      <c r="Z1589" s="16"/>
      <c r="AA1589" s="16"/>
      <c r="AB1589" s="16"/>
      <c r="AC1589" s="16"/>
      <c r="AD1589" s="16"/>
      <c r="AE1589" s="16"/>
      <c r="AT1589" s="267" t="s">
        <v>168</v>
      </c>
      <c r="AU1589" s="267" t="s">
        <v>82</v>
      </c>
      <c r="AV1589" s="16" t="s">
        <v>163</v>
      </c>
      <c r="AW1589" s="16" t="s">
        <v>34</v>
      </c>
      <c r="AX1589" s="16" t="s">
        <v>72</v>
      </c>
      <c r="AY1589" s="267" t="s">
        <v>148</v>
      </c>
    </row>
    <row r="1590" spans="1:51" s="15" customFormat="1" ht="12">
      <c r="A1590" s="15"/>
      <c r="B1590" s="246"/>
      <c r="C1590" s="247"/>
      <c r="D1590" s="226" t="s">
        <v>168</v>
      </c>
      <c r="E1590" s="248" t="s">
        <v>19</v>
      </c>
      <c r="F1590" s="249" t="s">
        <v>178</v>
      </c>
      <c r="G1590" s="247"/>
      <c r="H1590" s="250">
        <v>501.683</v>
      </c>
      <c r="I1590" s="251"/>
      <c r="J1590" s="247"/>
      <c r="K1590" s="247"/>
      <c r="L1590" s="252"/>
      <c r="M1590" s="253"/>
      <c r="N1590" s="254"/>
      <c r="O1590" s="254"/>
      <c r="P1590" s="254"/>
      <c r="Q1590" s="254"/>
      <c r="R1590" s="254"/>
      <c r="S1590" s="254"/>
      <c r="T1590" s="255"/>
      <c r="U1590" s="15"/>
      <c r="V1590" s="15"/>
      <c r="W1590" s="15"/>
      <c r="X1590" s="15"/>
      <c r="Y1590" s="15"/>
      <c r="Z1590" s="15"/>
      <c r="AA1590" s="15"/>
      <c r="AB1590" s="15"/>
      <c r="AC1590" s="15"/>
      <c r="AD1590" s="15"/>
      <c r="AE1590" s="15"/>
      <c r="AT1590" s="256" t="s">
        <v>168</v>
      </c>
      <c r="AU1590" s="256" t="s">
        <v>82</v>
      </c>
      <c r="AV1590" s="15" t="s">
        <v>155</v>
      </c>
      <c r="AW1590" s="15" t="s">
        <v>34</v>
      </c>
      <c r="AX1590" s="15" t="s">
        <v>80</v>
      </c>
      <c r="AY1590" s="256" t="s">
        <v>148</v>
      </c>
    </row>
    <row r="1591" spans="1:65" s="2" customFormat="1" ht="24.15" customHeight="1">
      <c r="A1591" s="40"/>
      <c r="B1591" s="41"/>
      <c r="C1591" s="206" t="s">
        <v>2478</v>
      </c>
      <c r="D1591" s="206" t="s">
        <v>150</v>
      </c>
      <c r="E1591" s="207" t="s">
        <v>2479</v>
      </c>
      <c r="F1591" s="208" t="s">
        <v>2480</v>
      </c>
      <c r="G1591" s="209" t="s">
        <v>166</v>
      </c>
      <c r="H1591" s="210">
        <v>445.9</v>
      </c>
      <c r="I1591" s="211"/>
      <c r="J1591" s="212">
        <f>ROUND(I1591*H1591,2)</f>
        <v>0</v>
      </c>
      <c r="K1591" s="208" t="s">
        <v>154</v>
      </c>
      <c r="L1591" s="46"/>
      <c r="M1591" s="213" t="s">
        <v>19</v>
      </c>
      <c r="N1591" s="214" t="s">
        <v>43</v>
      </c>
      <c r="O1591" s="86"/>
      <c r="P1591" s="215">
        <f>O1591*H1591</f>
        <v>0</v>
      </c>
      <c r="Q1591" s="215">
        <v>0.01131</v>
      </c>
      <c r="R1591" s="215">
        <f>Q1591*H1591</f>
        <v>5.043129</v>
      </c>
      <c r="S1591" s="215">
        <v>0</v>
      </c>
      <c r="T1591" s="216">
        <f>S1591*H1591</f>
        <v>0</v>
      </c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R1591" s="217" t="s">
        <v>285</v>
      </c>
      <c r="AT1591" s="217" t="s">
        <v>150</v>
      </c>
      <c r="AU1591" s="217" t="s">
        <v>82</v>
      </c>
      <c r="AY1591" s="19" t="s">
        <v>148</v>
      </c>
      <c r="BE1591" s="218">
        <f>IF(N1591="základní",J1591,0)</f>
        <v>0</v>
      </c>
      <c r="BF1591" s="218">
        <f>IF(N1591="snížená",J1591,0)</f>
        <v>0</v>
      </c>
      <c r="BG1591" s="218">
        <f>IF(N1591="zákl. přenesená",J1591,0)</f>
        <v>0</v>
      </c>
      <c r="BH1591" s="218">
        <f>IF(N1591="sníž. přenesená",J1591,0)</f>
        <v>0</v>
      </c>
      <c r="BI1591" s="218">
        <f>IF(N1591="nulová",J1591,0)</f>
        <v>0</v>
      </c>
      <c r="BJ1591" s="19" t="s">
        <v>80</v>
      </c>
      <c r="BK1591" s="218">
        <f>ROUND(I1591*H1591,2)</f>
        <v>0</v>
      </c>
      <c r="BL1591" s="19" t="s">
        <v>285</v>
      </c>
      <c r="BM1591" s="217" t="s">
        <v>2481</v>
      </c>
    </row>
    <row r="1592" spans="1:47" s="2" customFormat="1" ht="12">
      <c r="A1592" s="40"/>
      <c r="B1592" s="41"/>
      <c r="C1592" s="42"/>
      <c r="D1592" s="219" t="s">
        <v>157</v>
      </c>
      <c r="E1592" s="42"/>
      <c r="F1592" s="220" t="s">
        <v>2482</v>
      </c>
      <c r="G1592" s="42"/>
      <c r="H1592" s="42"/>
      <c r="I1592" s="221"/>
      <c r="J1592" s="42"/>
      <c r="K1592" s="42"/>
      <c r="L1592" s="46"/>
      <c r="M1592" s="222"/>
      <c r="N1592" s="223"/>
      <c r="O1592" s="86"/>
      <c r="P1592" s="86"/>
      <c r="Q1592" s="86"/>
      <c r="R1592" s="86"/>
      <c r="S1592" s="86"/>
      <c r="T1592" s="87"/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T1592" s="19" t="s">
        <v>157</v>
      </c>
      <c r="AU1592" s="19" t="s">
        <v>82</v>
      </c>
    </row>
    <row r="1593" spans="1:51" s="13" customFormat="1" ht="12">
      <c r="A1593" s="13"/>
      <c r="B1593" s="224"/>
      <c r="C1593" s="225"/>
      <c r="D1593" s="226" t="s">
        <v>168</v>
      </c>
      <c r="E1593" s="227" t="s">
        <v>19</v>
      </c>
      <c r="F1593" s="228" t="s">
        <v>2483</v>
      </c>
      <c r="G1593" s="225"/>
      <c r="H1593" s="227" t="s">
        <v>19</v>
      </c>
      <c r="I1593" s="229"/>
      <c r="J1593" s="225"/>
      <c r="K1593" s="225"/>
      <c r="L1593" s="230"/>
      <c r="M1593" s="231"/>
      <c r="N1593" s="232"/>
      <c r="O1593" s="232"/>
      <c r="P1593" s="232"/>
      <c r="Q1593" s="232"/>
      <c r="R1593" s="232"/>
      <c r="S1593" s="232"/>
      <c r="T1593" s="23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T1593" s="234" t="s">
        <v>168</v>
      </c>
      <c r="AU1593" s="234" t="s">
        <v>82</v>
      </c>
      <c r="AV1593" s="13" t="s">
        <v>80</v>
      </c>
      <c r="AW1593" s="13" t="s">
        <v>34</v>
      </c>
      <c r="AX1593" s="13" t="s">
        <v>72</v>
      </c>
      <c r="AY1593" s="234" t="s">
        <v>148</v>
      </c>
    </row>
    <row r="1594" spans="1:51" s="14" customFormat="1" ht="12">
      <c r="A1594" s="14"/>
      <c r="B1594" s="235"/>
      <c r="C1594" s="236"/>
      <c r="D1594" s="226" t="s">
        <v>168</v>
      </c>
      <c r="E1594" s="237" t="s">
        <v>19</v>
      </c>
      <c r="F1594" s="238" t="s">
        <v>2484</v>
      </c>
      <c r="G1594" s="236"/>
      <c r="H1594" s="239">
        <v>445.9</v>
      </c>
      <c r="I1594" s="240"/>
      <c r="J1594" s="236"/>
      <c r="K1594" s="236"/>
      <c r="L1594" s="241"/>
      <c r="M1594" s="242"/>
      <c r="N1594" s="243"/>
      <c r="O1594" s="243"/>
      <c r="P1594" s="243"/>
      <c r="Q1594" s="243"/>
      <c r="R1594" s="243"/>
      <c r="S1594" s="243"/>
      <c r="T1594" s="244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T1594" s="245" t="s">
        <v>168</v>
      </c>
      <c r="AU1594" s="245" t="s">
        <v>82</v>
      </c>
      <c r="AV1594" s="14" t="s">
        <v>82</v>
      </c>
      <c r="AW1594" s="14" t="s">
        <v>34</v>
      </c>
      <c r="AX1594" s="14" t="s">
        <v>80</v>
      </c>
      <c r="AY1594" s="245" t="s">
        <v>148</v>
      </c>
    </row>
    <row r="1595" spans="1:65" s="2" customFormat="1" ht="16.5" customHeight="1">
      <c r="A1595" s="40"/>
      <c r="B1595" s="41"/>
      <c r="C1595" s="206" t="s">
        <v>2485</v>
      </c>
      <c r="D1595" s="206" t="s">
        <v>150</v>
      </c>
      <c r="E1595" s="207" t="s">
        <v>2486</v>
      </c>
      <c r="F1595" s="208" t="s">
        <v>2487</v>
      </c>
      <c r="G1595" s="209" t="s">
        <v>173</v>
      </c>
      <c r="H1595" s="210">
        <v>920.5</v>
      </c>
      <c r="I1595" s="211"/>
      <c r="J1595" s="212">
        <f>ROUND(I1595*H1595,2)</f>
        <v>0</v>
      </c>
      <c r="K1595" s="208" t="s">
        <v>154</v>
      </c>
      <c r="L1595" s="46"/>
      <c r="M1595" s="213" t="s">
        <v>19</v>
      </c>
      <c r="N1595" s="214" t="s">
        <v>43</v>
      </c>
      <c r="O1595" s="86"/>
      <c r="P1595" s="215">
        <f>O1595*H1595</f>
        <v>0</v>
      </c>
      <c r="Q1595" s="215">
        <v>1E-05</v>
      </c>
      <c r="R1595" s="215">
        <f>Q1595*H1595</f>
        <v>0.009205000000000001</v>
      </c>
      <c r="S1595" s="215">
        <v>0</v>
      </c>
      <c r="T1595" s="216">
        <f>S1595*H1595</f>
        <v>0</v>
      </c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R1595" s="217" t="s">
        <v>285</v>
      </c>
      <c r="AT1595" s="217" t="s">
        <v>150</v>
      </c>
      <c r="AU1595" s="217" t="s">
        <v>82</v>
      </c>
      <c r="AY1595" s="19" t="s">
        <v>148</v>
      </c>
      <c r="BE1595" s="218">
        <f>IF(N1595="základní",J1595,0)</f>
        <v>0</v>
      </c>
      <c r="BF1595" s="218">
        <f>IF(N1595="snížená",J1595,0)</f>
        <v>0</v>
      </c>
      <c r="BG1595" s="218">
        <f>IF(N1595="zákl. přenesená",J1595,0)</f>
        <v>0</v>
      </c>
      <c r="BH1595" s="218">
        <f>IF(N1595="sníž. přenesená",J1595,0)</f>
        <v>0</v>
      </c>
      <c r="BI1595" s="218">
        <f>IF(N1595="nulová",J1595,0)</f>
        <v>0</v>
      </c>
      <c r="BJ1595" s="19" t="s">
        <v>80</v>
      </c>
      <c r="BK1595" s="218">
        <f>ROUND(I1595*H1595,2)</f>
        <v>0</v>
      </c>
      <c r="BL1595" s="19" t="s">
        <v>285</v>
      </c>
      <c r="BM1595" s="217" t="s">
        <v>2488</v>
      </c>
    </row>
    <row r="1596" spans="1:47" s="2" customFormat="1" ht="12">
      <c r="A1596" s="40"/>
      <c r="B1596" s="41"/>
      <c r="C1596" s="42"/>
      <c r="D1596" s="219" t="s">
        <v>157</v>
      </c>
      <c r="E1596" s="42"/>
      <c r="F1596" s="220" t="s">
        <v>2489</v>
      </c>
      <c r="G1596" s="42"/>
      <c r="H1596" s="42"/>
      <c r="I1596" s="221"/>
      <c r="J1596" s="42"/>
      <c r="K1596" s="42"/>
      <c r="L1596" s="46"/>
      <c r="M1596" s="222"/>
      <c r="N1596" s="223"/>
      <c r="O1596" s="86"/>
      <c r="P1596" s="86"/>
      <c r="Q1596" s="86"/>
      <c r="R1596" s="86"/>
      <c r="S1596" s="86"/>
      <c r="T1596" s="87"/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T1596" s="19" t="s">
        <v>157</v>
      </c>
      <c r="AU1596" s="19" t="s">
        <v>82</v>
      </c>
    </row>
    <row r="1597" spans="1:51" s="14" customFormat="1" ht="12">
      <c r="A1597" s="14"/>
      <c r="B1597" s="235"/>
      <c r="C1597" s="236"/>
      <c r="D1597" s="226" t="s">
        <v>168</v>
      </c>
      <c r="E1597" s="237" t="s">
        <v>19</v>
      </c>
      <c r="F1597" s="238" t="s">
        <v>2490</v>
      </c>
      <c r="G1597" s="236"/>
      <c r="H1597" s="239">
        <v>920.5</v>
      </c>
      <c r="I1597" s="240"/>
      <c r="J1597" s="236"/>
      <c r="K1597" s="236"/>
      <c r="L1597" s="241"/>
      <c r="M1597" s="242"/>
      <c r="N1597" s="243"/>
      <c r="O1597" s="243"/>
      <c r="P1597" s="243"/>
      <c r="Q1597" s="243"/>
      <c r="R1597" s="243"/>
      <c r="S1597" s="243"/>
      <c r="T1597" s="244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T1597" s="245" t="s">
        <v>168</v>
      </c>
      <c r="AU1597" s="245" t="s">
        <v>82</v>
      </c>
      <c r="AV1597" s="14" t="s">
        <v>82</v>
      </c>
      <c r="AW1597" s="14" t="s">
        <v>34</v>
      </c>
      <c r="AX1597" s="14" t="s">
        <v>80</v>
      </c>
      <c r="AY1597" s="245" t="s">
        <v>148</v>
      </c>
    </row>
    <row r="1598" spans="1:65" s="2" customFormat="1" ht="16.5" customHeight="1">
      <c r="A1598" s="40"/>
      <c r="B1598" s="41"/>
      <c r="C1598" s="268" t="s">
        <v>2491</v>
      </c>
      <c r="D1598" s="268" t="s">
        <v>279</v>
      </c>
      <c r="E1598" s="269" t="s">
        <v>2492</v>
      </c>
      <c r="F1598" s="270" t="s">
        <v>2493</v>
      </c>
      <c r="G1598" s="271" t="s">
        <v>166</v>
      </c>
      <c r="H1598" s="272">
        <v>276.15</v>
      </c>
      <c r="I1598" s="273"/>
      <c r="J1598" s="274">
        <f>ROUND(I1598*H1598,2)</f>
        <v>0</v>
      </c>
      <c r="K1598" s="270" t="s">
        <v>154</v>
      </c>
      <c r="L1598" s="275"/>
      <c r="M1598" s="276" t="s">
        <v>19</v>
      </c>
      <c r="N1598" s="277" t="s">
        <v>43</v>
      </c>
      <c r="O1598" s="86"/>
      <c r="P1598" s="215">
        <f>O1598*H1598</f>
        <v>0</v>
      </c>
      <c r="Q1598" s="215">
        <v>0.0128</v>
      </c>
      <c r="R1598" s="215">
        <f>Q1598*H1598</f>
        <v>3.53472</v>
      </c>
      <c r="S1598" s="215">
        <v>0</v>
      </c>
      <c r="T1598" s="216">
        <f>S1598*H1598</f>
        <v>0</v>
      </c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R1598" s="217" t="s">
        <v>414</v>
      </c>
      <c r="AT1598" s="217" t="s">
        <v>279</v>
      </c>
      <c r="AU1598" s="217" t="s">
        <v>82</v>
      </c>
      <c r="AY1598" s="19" t="s">
        <v>148</v>
      </c>
      <c r="BE1598" s="218">
        <f>IF(N1598="základní",J1598,0)</f>
        <v>0</v>
      </c>
      <c r="BF1598" s="218">
        <f>IF(N1598="snížená",J1598,0)</f>
        <v>0</v>
      </c>
      <c r="BG1598" s="218">
        <f>IF(N1598="zákl. přenesená",J1598,0)</f>
        <v>0</v>
      </c>
      <c r="BH1598" s="218">
        <f>IF(N1598="sníž. přenesená",J1598,0)</f>
        <v>0</v>
      </c>
      <c r="BI1598" s="218">
        <f>IF(N1598="nulová",J1598,0)</f>
        <v>0</v>
      </c>
      <c r="BJ1598" s="19" t="s">
        <v>80</v>
      </c>
      <c r="BK1598" s="218">
        <f>ROUND(I1598*H1598,2)</f>
        <v>0</v>
      </c>
      <c r="BL1598" s="19" t="s">
        <v>285</v>
      </c>
      <c r="BM1598" s="217" t="s">
        <v>2494</v>
      </c>
    </row>
    <row r="1599" spans="1:51" s="14" customFormat="1" ht="12">
      <c r="A1599" s="14"/>
      <c r="B1599" s="235"/>
      <c r="C1599" s="236"/>
      <c r="D1599" s="226" t="s">
        <v>168</v>
      </c>
      <c r="E1599" s="237" t="s">
        <v>19</v>
      </c>
      <c r="F1599" s="238" t="s">
        <v>2495</v>
      </c>
      <c r="G1599" s="236"/>
      <c r="H1599" s="239">
        <v>276.15</v>
      </c>
      <c r="I1599" s="240"/>
      <c r="J1599" s="236"/>
      <c r="K1599" s="236"/>
      <c r="L1599" s="241"/>
      <c r="M1599" s="242"/>
      <c r="N1599" s="243"/>
      <c r="O1599" s="243"/>
      <c r="P1599" s="243"/>
      <c r="Q1599" s="243"/>
      <c r="R1599" s="243"/>
      <c r="S1599" s="243"/>
      <c r="T1599" s="244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T1599" s="245" t="s">
        <v>168</v>
      </c>
      <c r="AU1599" s="245" t="s">
        <v>82</v>
      </c>
      <c r="AV1599" s="14" t="s">
        <v>82</v>
      </c>
      <c r="AW1599" s="14" t="s">
        <v>34</v>
      </c>
      <c r="AX1599" s="14" t="s">
        <v>80</v>
      </c>
      <c r="AY1599" s="245" t="s">
        <v>148</v>
      </c>
    </row>
    <row r="1600" spans="1:65" s="2" customFormat="1" ht="16.5" customHeight="1">
      <c r="A1600" s="40"/>
      <c r="B1600" s="41"/>
      <c r="C1600" s="206" t="s">
        <v>2496</v>
      </c>
      <c r="D1600" s="206" t="s">
        <v>150</v>
      </c>
      <c r="E1600" s="207" t="s">
        <v>2497</v>
      </c>
      <c r="F1600" s="208" t="s">
        <v>2498</v>
      </c>
      <c r="G1600" s="209" t="s">
        <v>166</v>
      </c>
      <c r="H1600" s="210">
        <v>5.406</v>
      </c>
      <c r="I1600" s="211"/>
      <c r="J1600" s="212">
        <f>ROUND(I1600*H1600,2)</f>
        <v>0</v>
      </c>
      <c r="K1600" s="208" t="s">
        <v>154</v>
      </c>
      <c r="L1600" s="46"/>
      <c r="M1600" s="213" t="s">
        <v>19</v>
      </c>
      <c r="N1600" s="214" t="s">
        <v>43</v>
      </c>
      <c r="O1600" s="86"/>
      <c r="P1600" s="215">
        <f>O1600*H1600</f>
        <v>0</v>
      </c>
      <c r="Q1600" s="215">
        <v>0</v>
      </c>
      <c r="R1600" s="215">
        <f>Q1600*H1600</f>
        <v>0</v>
      </c>
      <c r="S1600" s="215">
        <v>0.024</v>
      </c>
      <c r="T1600" s="216">
        <f>S1600*H1600</f>
        <v>0.129744</v>
      </c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R1600" s="217" t="s">
        <v>285</v>
      </c>
      <c r="AT1600" s="217" t="s">
        <v>150</v>
      </c>
      <c r="AU1600" s="217" t="s">
        <v>82</v>
      </c>
      <c r="AY1600" s="19" t="s">
        <v>148</v>
      </c>
      <c r="BE1600" s="218">
        <f>IF(N1600="základní",J1600,0)</f>
        <v>0</v>
      </c>
      <c r="BF1600" s="218">
        <f>IF(N1600="snížená",J1600,0)</f>
        <v>0</v>
      </c>
      <c r="BG1600" s="218">
        <f>IF(N1600="zákl. přenesená",J1600,0)</f>
        <v>0</v>
      </c>
      <c r="BH1600" s="218">
        <f>IF(N1600="sníž. přenesená",J1600,0)</f>
        <v>0</v>
      </c>
      <c r="BI1600" s="218">
        <f>IF(N1600="nulová",J1600,0)</f>
        <v>0</v>
      </c>
      <c r="BJ1600" s="19" t="s">
        <v>80</v>
      </c>
      <c r="BK1600" s="218">
        <f>ROUND(I1600*H1600,2)</f>
        <v>0</v>
      </c>
      <c r="BL1600" s="19" t="s">
        <v>285</v>
      </c>
      <c r="BM1600" s="217" t="s">
        <v>2499</v>
      </c>
    </row>
    <row r="1601" spans="1:47" s="2" customFormat="1" ht="12">
      <c r="A1601" s="40"/>
      <c r="B1601" s="41"/>
      <c r="C1601" s="42"/>
      <c r="D1601" s="219" t="s">
        <v>157</v>
      </c>
      <c r="E1601" s="42"/>
      <c r="F1601" s="220" t="s">
        <v>2500</v>
      </c>
      <c r="G1601" s="42"/>
      <c r="H1601" s="42"/>
      <c r="I1601" s="221"/>
      <c r="J1601" s="42"/>
      <c r="K1601" s="42"/>
      <c r="L1601" s="46"/>
      <c r="M1601" s="222"/>
      <c r="N1601" s="223"/>
      <c r="O1601" s="86"/>
      <c r="P1601" s="86"/>
      <c r="Q1601" s="86"/>
      <c r="R1601" s="86"/>
      <c r="S1601" s="86"/>
      <c r="T1601" s="87"/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T1601" s="19" t="s">
        <v>157</v>
      </c>
      <c r="AU1601" s="19" t="s">
        <v>82</v>
      </c>
    </row>
    <row r="1602" spans="1:51" s="14" customFormat="1" ht="12">
      <c r="A1602" s="14"/>
      <c r="B1602" s="235"/>
      <c r="C1602" s="236"/>
      <c r="D1602" s="226" t="s">
        <v>168</v>
      </c>
      <c r="E1602" s="237" t="s">
        <v>19</v>
      </c>
      <c r="F1602" s="238" t="s">
        <v>2501</v>
      </c>
      <c r="G1602" s="236"/>
      <c r="H1602" s="239">
        <v>5.406</v>
      </c>
      <c r="I1602" s="240"/>
      <c r="J1602" s="236"/>
      <c r="K1602" s="236"/>
      <c r="L1602" s="241"/>
      <c r="M1602" s="242"/>
      <c r="N1602" s="243"/>
      <c r="O1602" s="243"/>
      <c r="P1602" s="243"/>
      <c r="Q1602" s="243"/>
      <c r="R1602" s="243"/>
      <c r="S1602" s="243"/>
      <c r="T1602" s="244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T1602" s="245" t="s">
        <v>168</v>
      </c>
      <c r="AU1602" s="245" t="s">
        <v>82</v>
      </c>
      <c r="AV1602" s="14" t="s">
        <v>82</v>
      </c>
      <c r="AW1602" s="14" t="s">
        <v>34</v>
      </c>
      <c r="AX1602" s="14" t="s">
        <v>80</v>
      </c>
      <c r="AY1602" s="245" t="s">
        <v>148</v>
      </c>
    </row>
    <row r="1603" spans="1:65" s="2" customFormat="1" ht="24.15" customHeight="1">
      <c r="A1603" s="40"/>
      <c r="B1603" s="41"/>
      <c r="C1603" s="206" t="s">
        <v>2502</v>
      </c>
      <c r="D1603" s="206" t="s">
        <v>150</v>
      </c>
      <c r="E1603" s="207" t="s">
        <v>2503</v>
      </c>
      <c r="F1603" s="208" t="s">
        <v>2504</v>
      </c>
      <c r="G1603" s="209" t="s">
        <v>173</v>
      </c>
      <c r="H1603" s="210">
        <v>44.64</v>
      </c>
      <c r="I1603" s="211"/>
      <c r="J1603" s="212">
        <f>ROUND(I1603*H1603,2)</f>
        <v>0</v>
      </c>
      <c r="K1603" s="208" t="s">
        <v>154</v>
      </c>
      <c r="L1603" s="46"/>
      <c r="M1603" s="213" t="s">
        <v>19</v>
      </c>
      <c r="N1603" s="214" t="s">
        <v>43</v>
      </c>
      <c r="O1603" s="86"/>
      <c r="P1603" s="215">
        <f>O1603*H1603</f>
        <v>0</v>
      </c>
      <c r="Q1603" s="215">
        <v>0</v>
      </c>
      <c r="R1603" s="215">
        <f>Q1603*H1603</f>
        <v>0</v>
      </c>
      <c r="S1603" s="215">
        <v>0.01</v>
      </c>
      <c r="T1603" s="216">
        <f>S1603*H1603</f>
        <v>0.4464</v>
      </c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R1603" s="217" t="s">
        <v>285</v>
      </c>
      <c r="AT1603" s="217" t="s">
        <v>150</v>
      </c>
      <c r="AU1603" s="217" t="s">
        <v>82</v>
      </c>
      <c r="AY1603" s="19" t="s">
        <v>148</v>
      </c>
      <c r="BE1603" s="218">
        <f>IF(N1603="základní",J1603,0)</f>
        <v>0</v>
      </c>
      <c r="BF1603" s="218">
        <f>IF(N1603="snížená",J1603,0)</f>
        <v>0</v>
      </c>
      <c r="BG1603" s="218">
        <f>IF(N1603="zákl. přenesená",J1603,0)</f>
        <v>0</v>
      </c>
      <c r="BH1603" s="218">
        <f>IF(N1603="sníž. přenesená",J1603,0)</f>
        <v>0</v>
      </c>
      <c r="BI1603" s="218">
        <f>IF(N1603="nulová",J1603,0)</f>
        <v>0</v>
      </c>
      <c r="BJ1603" s="19" t="s">
        <v>80</v>
      </c>
      <c r="BK1603" s="218">
        <f>ROUND(I1603*H1603,2)</f>
        <v>0</v>
      </c>
      <c r="BL1603" s="19" t="s">
        <v>285</v>
      </c>
      <c r="BM1603" s="217" t="s">
        <v>2505</v>
      </c>
    </row>
    <row r="1604" spans="1:47" s="2" customFormat="1" ht="12">
      <c r="A1604" s="40"/>
      <c r="B1604" s="41"/>
      <c r="C1604" s="42"/>
      <c r="D1604" s="219" t="s">
        <v>157</v>
      </c>
      <c r="E1604" s="42"/>
      <c r="F1604" s="220" t="s">
        <v>2506</v>
      </c>
      <c r="G1604" s="42"/>
      <c r="H1604" s="42"/>
      <c r="I1604" s="221"/>
      <c r="J1604" s="42"/>
      <c r="K1604" s="42"/>
      <c r="L1604" s="46"/>
      <c r="M1604" s="222"/>
      <c r="N1604" s="223"/>
      <c r="O1604" s="86"/>
      <c r="P1604" s="86"/>
      <c r="Q1604" s="86"/>
      <c r="R1604" s="86"/>
      <c r="S1604" s="86"/>
      <c r="T1604" s="87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T1604" s="19" t="s">
        <v>157</v>
      </c>
      <c r="AU1604" s="19" t="s">
        <v>82</v>
      </c>
    </row>
    <row r="1605" spans="1:51" s="14" customFormat="1" ht="12">
      <c r="A1605" s="14"/>
      <c r="B1605" s="235"/>
      <c r="C1605" s="236"/>
      <c r="D1605" s="226" t="s">
        <v>168</v>
      </c>
      <c r="E1605" s="237" t="s">
        <v>19</v>
      </c>
      <c r="F1605" s="238" t="s">
        <v>2507</v>
      </c>
      <c r="G1605" s="236"/>
      <c r="H1605" s="239">
        <v>9.2</v>
      </c>
      <c r="I1605" s="240"/>
      <c r="J1605" s="236"/>
      <c r="K1605" s="236"/>
      <c r="L1605" s="241"/>
      <c r="M1605" s="242"/>
      <c r="N1605" s="243"/>
      <c r="O1605" s="243"/>
      <c r="P1605" s="243"/>
      <c r="Q1605" s="243"/>
      <c r="R1605" s="243"/>
      <c r="S1605" s="243"/>
      <c r="T1605" s="244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T1605" s="245" t="s">
        <v>168</v>
      </c>
      <c r="AU1605" s="245" t="s">
        <v>82</v>
      </c>
      <c r="AV1605" s="14" t="s">
        <v>82</v>
      </c>
      <c r="AW1605" s="14" t="s">
        <v>34</v>
      </c>
      <c r="AX1605" s="14" t="s">
        <v>72</v>
      </c>
      <c r="AY1605" s="245" t="s">
        <v>148</v>
      </c>
    </row>
    <row r="1606" spans="1:51" s="14" customFormat="1" ht="12">
      <c r="A1606" s="14"/>
      <c r="B1606" s="235"/>
      <c r="C1606" s="236"/>
      <c r="D1606" s="226" t="s">
        <v>168</v>
      </c>
      <c r="E1606" s="237" t="s">
        <v>19</v>
      </c>
      <c r="F1606" s="238" t="s">
        <v>2508</v>
      </c>
      <c r="G1606" s="236"/>
      <c r="H1606" s="239">
        <v>7.04</v>
      </c>
      <c r="I1606" s="240"/>
      <c r="J1606" s="236"/>
      <c r="K1606" s="236"/>
      <c r="L1606" s="241"/>
      <c r="M1606" s="242"/>
      <c r="N1606" s="243"/>
      <c r="O1606" s="243"/>
      <c r="P1606" s="243"/>
      <c r="Q1606" s="243"/>
      <c r="R1606" s="243"/>
      <c r="S1606" s="243"/>
      <c r="T1606" s="244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T1606" s="245" t="s">
        <v>168</v>
      </c>
      <c r="AU1606" s="245" t="s">
        <v>82</v>
      </c>
      <c r="AV1606" s="14" t="s">
        <v>82</v>
      </c>
      <c r="AW1606" s="14" t="s">
        <v>34</v>
      </c>
      <c r="AX1606" s="14" t="s">
        <v>72</v>
      </c>
      <c r="AY1606" s="245" t="s">
        <v>148</v>
      </c>
    </row>
    <row r="1607" spans="1:51" s="14" customFormat="1" ht="12">
      <c r="A1607" s="14"/>
      <c r="B1607" s="235"/>
      <c r="C1607" s="236"/>
      <c r="D1607" s="226" t="s">
        <v>168</v>
      </c>
      <c r="E1607" s="237" t="s">
        <v>19</v>
      </c>
      <c r="F1607" s="238" t="s">
        <v>2509</v>
      </c>
      <c r="G1607" s="236"/>
      <c r="H1607" s="239">
        <v>28.4</v>
      </c>
      <c r="I1607" s="240"/>
      <c r="J1607" s="236"/>
      <c r="K1607" s="236"/>
      <c r="L1607" s="241"/>
      <c r="M1607" s="242"/>
      <c r="N1607" s="243"/>
      <c r="O1607" s="243"/>
      <c r="P1607" s="243"/>
      <c r="Q1607" s="243"/>
      <c r="R1607" s="243"/>
      <c r="S1607" s="243"/>
      <c r="T1607" s="244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T1607" s="245" t="s">
        <v>168</v>
      </c>
      <c r="AU1607" s="245" t="s">
        <v>82</v>
      </c>
      <c r="AV1607" s="14" t="s">
        <v>82</v>
      </c>
      <c r="AW1607" s="14" t="s">
        <v>34</v>
      </c>
      <c r="AX1607" s="14" t="s">
        <v>72</v>
      </c>
      <c r="AY1607" s="245" t="s">
        <v>148</v>
      </c>
    </row>
    <row r="1608" spans="1:51" s="15" customFormat="1" ht="12">
      <c r="A1608" s="15"/>
      <c r="B1608" s="246"/>
      <c r="C1608" s="247"/>
      <c r="D1608" s="226" t="s">
        <v>168</v>
      </c>
      <c r="E1608" s="248" t="s">
        <v>19</v>
      </c>
      <c r="F1608" s="249" t="s">
        <v>178</v>
      </c>
      <c r="G1608" s="247"/>
      <c r="H1608" s="250">
        <v>44.64</v>
      </c>
      <c r="I1608" s="251"/>
      <c r="J1608" s="247"/>
      <c r="K1608" s="247"/>
      <c r="L1608" s="252"/>
      <c r="M1608" s="253"/>
      <c r="N1608" s="254"/>
      <c r="O1608" s="254"/>
      <c r="P1608" s="254"/>
      <c r="Q1608" s="254"/>
      <c r="R1608" s="254"/>
      <c r="S1608" s="254"/>
      <c r="T1608" s="255"/>
      <c r="U1608" s="15"/>
      <c r="V1608" s="15"/>
      <c r="W1608" s="15"/>
      <c r="X1608" s="15"/>
      <c r="Y1608" s="15"/>
      <c r="Z1608" s="15"/>
      <c r="AA1608" s="15"/>
      <c r="AB1608" s="15"/>
      <c r="AC1608" s="15"/>
      <c r="AD1608" s="15"/>
      <c r="AE1608" s="15"/>
      <c r="AT1608" s="256" t="s">
        <v>168</v>
      </c>
      <c r="AU1608" s="256" t="s">
        <v>82</v>
      </c>
      <c r="AV1608" s="15" t="s">
        <v>155</v>
      </c>
      <c r="AW1608" s="15" t="s">
        <v>34</v>
      </c>
      <c r="AX1608" s="15" t="s">
        <v>80</v>
      </c>
      <c r="AY1608" s="256" t="s">
        <v>148</v>
      </c>
    </row>
    <row r="1609" spans="1:65" s="2" customFormat="1" ht="24.15" customHeight="1">
      <c r="A1609" s="40"/>
      <c r="B1609" s="41"/>
      <c r="C1609" s="206" t="s">
        <v>2510</v>
      </c>
      <c r="D1609" s="206" t="s">
        <v>150</v>
      </c>
      <c r="E1609" s="207" t="s">
        <v>2511</v>
      </c>
      <c r="F1609" s="208" t="s">
        <v>2512</v>
      </c>
      <c r="G1609" s="209" t="s">
        <v>346</v>
      </c>
      <c r="H1609" s="210">
        <v>22.832</v>
      </c>
      <c r="I1609" s="211"/>
      <c r="J1609" s="212">
        <f>ROUND(I1609*H1609,2)</f>
        <v>0</v>
      </c>
      <c r="K1609" s="208" t="s">
        <v>154</v>
      </c>
      <c r="L1609" s="46"/>
      <c r="M1609" s="213" t="s">
        <v>19</v>
      </c>
      <c r="N1609" s="214" t="s">
        <v>43</v>
      </c>
      <c r="O1609" s="86"/>
      <c r="P1609" s="215">
        <f>O1609*H1609</f>
        <v>0</v>
      </c>
      <c r="Q1609" s="215">
        <v>0</v>
      </c>
      <c r="R1609" s="215">
        <f>Q1609*H1609</f>
        <v>0</v>
      </c>
      <c r="S1609" s="215">
        <v>0</v>
      </c>
      <c r="T1609" s="216">
        <f>S1609*H1609</f>
        <v>0</v>
      </c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R1609" s="217" t="s">
        <v>285</v>
      </c>
      <c r="AT1609" s="217" t="s">
        <v>150</v>
      </c>
      <c r="AU1609" s="217" t="s">
        <v>82</v>
      </c>
      <c r="AY1609" s="19" t="s">
        <v>148</v>
      </c>
      <c r="BE1609" s="218">
        <f>IF(N1609="základní",J1609,0)</f>
        <v>0</v>
      </c>
      <c r="BF1609" s="218">
        <f>IF(N1609="snížená",J1609,0)</f>
        <v>0</v>
      </c>
      <c r="BG1609" s="218">
        <f>IF(N1609="zákl. přenesená",J1609,0)</f>
        <v>0</v>
      </c>
      <c r="BH1609" s="218">
        <f>IF(N1609="sníž. přenesená",J1609,0)</f>
        <v>0</v>
      </c>
      <c r="BI1609" s="218">
        <f>IF(N1609="nulová",J1609,0)</f>
        <v>0</v>
      </c>
      <c r="BJ1609" s="19" t="s">
        <v>80</v>
      </c>
      <c r="BK1609" s="218">
        <f>ROUND(I1609*H1609,2)</f>
        <v>0</v>
      </c>
      <c r="BL1609" s="19" t="s">
        <v>285</v>
      </c>
      <c r="BM1609" s="217" t="s">
        <v>2513</v>
      </c>
    </row>
    <row r="1610" spans="1:47" s="2" customFormat="1" ht="12">
      <c r="A1610" s="40"/>
      <c r="B1610" s="41"/>
      <c r="C1610" s="42"/>
      <c r="D1610" s="219" t="s">
        <v>157</v>
      </c>
      <c r="E1610" s="42"/>
      <c r="F1610" s="220" t="s">
        <v>2514</v>
      </c>
      <c r="G1610" s="42"/>
      <c r="H1610" s="42"/>
      <c r="I1610" s="221"/>
      <c r="J1610" s="42"/>
      <c r="K1610" s="42"/>
      <c r="L1610" s="46"/>
      <c r="M1610" s="222"/>
      <c r="N1610" s="223"/>
      <c r="O1610" s="86"/>
      <c r="P1610" s="86"/>
      <c r="Q1610" s="86"/>
      <c r="R1610" s="86"/>
      <c r="S1610" s="86"/>
      <c r="T1610" s="87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T1610" s="19" t="s">
        <v>157</v>
      </c>
      <c r="AU1610" s="19" t="s">
        <v>82</v>
      </c>
    </row>
    <row r="1611" spans="1:65" s="2" customFormat="1" ht="24.15" customHeight="1">
      <c r="A1611" s="40"/>
      <c r="B1611" s="41"/>
      <c r="C1611" s="206" t="s">
        <v>2515</v>
      </c>
      <c r="D1611" s="206" t="s">
        <v>150</v>
      </c>
      <c r="E1611" s="207" t="s">
        <v>2516</v>
      </c>
      <c r="F1611" s="208" t="s">
        <v>2517</v>
      </c>
      <c r="G1611" s="209" t="s">
        <v>346</v>
      </c>
      <c r="H1611" s="210">
        <v>22.832</v>
      </c>
      <c r="I1611" s="211"/>
      <c r="J1611" s="212">
        <f>ROUND(I1611*H1611,2)</f>
        <v>0</v>
      </c>
      <c r="K1611" s="208" t="s">
        <v>154</v>
      </c>
      <c r="L1611" s="46"/>
      <c r="M1611" s="213" t="s">
        <v>19</v>
      </c>
      <c r="N1611" s="214" t="s">
        <v>43</v>
      </c>
      <c r="O1611" s="86"/>
      <c r="P1611" s="215">
        <f>O1611*H1611</f>
        <v>0</v>
      </c>
      <c r="Q1611" s="215">
        <v>0</v>
      </c>
      <c r="R1611" s="215">
        <f>Q1611*H1611</f>
        <v>0</v>
      </c>
      <c r="S1611" s="215">
        <v>0</v>
      </c>
      <c r="T1611" s="216">
        <f>S1611*H1611</f>
        <v>0</v>
      </c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R1611" s="217" t="s">
        <v>285</v>
      </c>
      <c r="AT1611" s="217" t="s">
        <v>150</v>
      </c>
      <c r="AU1611" s="217" t="s">
        <v>82</v>
      </c>
      <c r="AY1611" s="19" t="s">
        <v>148</v>
      </c>
      <c r="BE1611" s="218">
        <f>IF(N1611="základní",J1611,0)</f>
        <v>0</v>
      </c>
      <c r="BF1611" s="218">
        <f>IF(N1611="snížená",J1611,0)</f>
        <v>0</v>
      </c>
      <c r="BG1611" s="218">
        <f>IF(N1611="zákl. přenesená",J1611,0)</f>
        <v>0</v>
      </c>
      <c r="BH1611" s="218">
        <f>IF(N1611="sníž. přenesená",J1611,0)</f>
        <v>0</v>
      </c>
      <c r="BI1611" s="218">
        <f>IF(N1611="nulová",J1611,0)</f>
        <v>0</v>
      </c>
      <c r="BJ1611" s="19" t="s">
        <v>80</v>
      </c>
      <c r="BK1611" s="218">
        <f>ROUND(I1611*H1611,2)</f>
        <v>0</v>
      </c>
      <c r="BL1611" s="19" t="s">
        <v>285</v>
      </c>
      <c r="BM1611" s="217" t="s">
        <v>2518</v>
      </c>
    </row>
    <row r="1612" spans="1:47" s="2" customFormat="1" ht="12">
      <c r="A1612" s="40"/>
      <c r="B1612" s="41"/>
      <c r="C1612" s="42"/>
      <c r="D1612" s="219" t="s">
        <v>157</v>
      </c>
      <c r="E1612" s="42"/>
      <c r="F1612" s="220" t="s">
        <v>2519</v>
      </c>
      <c r="G1612" s="42"/>
      <c r="H1612" s="42"/>
      <c r="I1612" s="221"/>
      <c r="J1612" s="42"/>
      <c r="K1612" s="42"/>
      <c r="L1612" s="46"/>
      <c r="M1612" s="222"/>
      <c r="N1612" s="223"/>
      <c r="O1612" s="86"/>
      <c r="P1612" s="86"/>
      <c r="Q1612" s="86"/>
      <c r="R1612" s="86"/>
      <c r="S1612" s="86"/>
      <c r="T1612" s="87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T1612" s="19" t="s">
        <v>157</v>
      </c>
      <c r="AU1612" s="19" t="s">
        <v>82</v>
      </c>
    </row>
    <row r="1613" spans="1:63" s="12" customFormat="1" ht="22.8" customHeight="1">
      <c r="A1613" s="12"/>
      <c r="B1613" s="190"/>
      <c r="C1613" s="191"/>
      <c r="D1613" s="192" t="s">
        <v>71</v>
      </c>
      <c r="E1613" s="204" t="s">
        <v>2520</v>
      </c>
      <c r="F1613" s="204" t="s">
        <v>2521</v>
      </c>
      <c r="G1613" s="191"/>
      <c r="H1613" s="191"/>
      <c r="I1613" s="194"/>
      <c r="J1613" s="205">
        <f>BK1613</f>
        <v>0</v>
      </c>
      <c r="K1613" s="191"/>
      <c r="L1613" s="196"/>
      <c r="M1613" s="197"/>
      <c r="N1613" s="198"/>
      <c r="O1613" s="198"/>
      <c r="P1613" s="199">
        <f>SUM(P1614:P1653)</f>
        <v>0</v>
      </c>
      <c r="Q1613" s="198"/>
      <c r="R1613" s="199">
        <f>SUM(R1614:R1653)</f>
        <v>0.94338672</v>
      </c>
      <c r="S1613" s="198"/>
      <c r="T1613" s="200">
        <f>SUM(T1614:T1653)</f>
        <v>0</v>
      </c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R1613" s="201" t="s">
        <v>82</v>
      </c>
      <c r="AT1613" s="202" t="s">
        <v>71</v>
      </c>
      <c r="AU1613" s="202" t="s">
        <v>80</v>
      </c>
      <c r="AY1613" s="201" t="s">
        <v>148</v>
      </c>
      <c r="BK1613" s="203">
        <f>SUM(BK1614:BK1653)</f>
        <v>0</v>
      </c>
    </row>
    <row r="1614" spans="1:65" s="2" customFormat="1" ht="33" customHeight="1">
      <c r="A1614" s="40"/>
      <c r="B1614" s="41"/>
      <c r="C1614" s="206" t="s">
        <v>2522</v>
      </c>
      <c r="D1614" s="206" t="s">
        <v>150</v>
      </c>
      <c r="E1614" s="207" t="s">
        <v>2523</v>
      </c>
      <c r="F1614" s="208" t="s">
        <v>2524</v>
      </c>
      <c r="G1614" s="209" t="s">
        <v>166</v>
      </c>
      <c r="H1614" s="210">
        <v>19.152</v>
      </c>
      <c r="I1614" s="211"/>
      <c r="J1614" s="212">
        <f>ROUND(I1614*H1614,2)</f>
        <v>0</v>
      </c>
      <c r="K1614" s="208" t="s">
        <v>154</v>
      </c>
      <c r="L1614" s="46"/>
      <c r="M1614" s="213" t="s">
        <v>19</v>
      </c>
      <c r="N1614" s="214" t="s">
        <v>43</v>
      </c>
      <c r="O1614" s="86"/>
      <c r="P1614" s="215">
        <f>O1614*H1614</f>
        <v>0</v>
      </c>
      <c r="Q1614" s="215">
        <v>0.01481</v>
      </c>
      <c r="R1614" s="215">
        <f>Q1614*H1614</f>
        <v>0.28364112</v>
      </c>
      <c r="S1614" s="215">
        <v>0</v>
      </c>
      <c r="T1614" s="216">
        <f>S1614*H1614</f>
        <v>0</v>
      </c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R1614" s="217" t="s">
        <v>285</v>
      </c>
      <c r="AT1614" s="217" t="s">
        <v>150</v>
      </c>
      <c r="AU1614" s="217" t="s">
        <v>82</v>
      </c>
      <c r="AY1614" s="19" t="s">
        <v>148</v>
      </c>
      <c r="BE1614" s="218">
        <f>IF(N1614="základní",J1614,0)</f>
        <v>0</v>
      </c>
      <c r="BF1614" s="218">
        <f>IF(N1614="snížená",J1614,0)</f>
        <v>0</v>
      </c>
      <c r="BG1614" s="218">
        <f>IF(N1614="zákl. přenesená",J1614,0)</f>
        <v>0</v>
      </c>
      <c r="BH1614" s="218">
        <f>IF(N1614="sníž. přenesená",J1614,0)</f>
        <v>0</v>
      </c>
      <c r="BI1614" s="218">
        <f>IF(N1614="nulová",J1614,0)</f>
        <v>0</v>
      </c>
      <c r="BJ1614" s="19" t="s">
        <v>80</v>
      </c>
      <c r="BK1614" s="218">
        <f>ROUND(I1614*H1614,2)</f>
        <v>0</v>
      </c>
      <c r="BL1614" s="19" t="s">
        <v>285</v>
      </c>
      <c r="BM1614" s="217" t="s">
        <v>2525</v>
      </c>
    </row>
    <row r="1615" spans="1:47" s="2" customFormat="1" ht="12">
      <c r="A1615" s="40"/>
      <c r="B1615" s="41"/>
      <c r="C1615" s="42"/>
      <c r="D1615" s="219" t="s">
        <v>157</v>
      </c>
      <c r="E1615" s="42"/>
      <c r="F1615" s="220" t="s">
        <v>2526</v>
      </c>
      <c r="G1615" s="42"/>
      <c r="H1615" s="42"/>
      <c r="I1615" s="221"/>
      <c r="J1615" s="42"/>
      <c r="K1615" s="42"/>
      <c r="L1615" s="46"/>
      <c r="M1615" s="222"/>
      <c r="N1615" s="223"/>
      <c r="O1615" s="86"/>
      <c r="P1615" s="86"/>
      <c r="Q1615" s="86"/>
      <c r="R1615" s="86"/>
      <c r="S1615" s="86"/>
      <c r="T1615" s="87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T1615" s="19" t="s">
        <v>157</v>
      </c>
      <c r="AU1615" s="19" t="s">
        <v>82</v>
      </c>
    </row>
    <row r="1616" spans="1:51" s="14" customFormat="1" ht="12">
      <c r="A1616" s="14"/>
      <c r="B1616" s="235"/>
      <c r="C1616" s="236"/>
      <c r="D1616" s="226" t="s">
        <v>168</v>
      </c>
      <c r="E1616" s="237" t="s">
        <v>19</v>
      </c>
      <c r="F1616" s="238" t="s">
        <v>2527</v>
      </c>
      <c r="G1616" s="236"/>
      <c r="H1616" s="239">
        <v>4.5</v>
      </c>
      <c r="I1616" s="240"/>
      <c r="J1616" s="236"/>
      <c r="K1616" s="236"/>
      <c r="L1616" s="241"/>
      <c r="M1616" s="242"/>
      <c r="N1616" s="243"/>
      <c r="O1616" s="243"/>
      <c r="P1616" s="243"/>
      <c r="Q1616" s="243"/>
      <c r="R1616" s="243"/>
      <c r="S1616" s="243"/>
      <c r="T1616" s="244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T1616" s="245" t="s">
        <v>168</v>
      </c>
      <c r="AU1616" s="245" t="s">
        <v>82</v>
      </c>
      <c r="AV1616" s="14" t="s">
        <v>82</v>
      </c>
      <c r="AW1616" s="14" t="s">
        <v>34</v>
      </c>
      <c r="AX1616" s="14" t="s">
        <v>72</v>
      </c>
      <c r="AY1616" s="245" t="s">
        <v>148</v>
      </c>
    </row>
    <row r="1617" spans="1:51" s="14" customFormat="1" ht="12">
      <c r="A1617" s="14"/>
      <c r="B1617" s="235"/>
      <c r="C1617" s="236"/>
      <c r="D1617" s="226" t="s">
        <v>168</v>
      </c>
      <c r="E1617" s="237" t="s">
        <v>19</v>
      </c>
      <c r="F1617" s="238" t="s">
        <v>2528</v>
      </c>
      <c r="G1617" s="236"/>
      <c r="H1617" s="239">
        <v>4.86</v>
      </c>
      <c r="I1617" s="240"/>
      <c r="J1617" s="236"/>
      <c r="K1617" s="236"/>
      <c r="L1617" s="241"/>
      <c r="M1617" s="242"/>
      <c r="N1617" s="243"/>
      <c r="O1617" s="243"/>
      <c r="P1617" s="243"/>
      <c r="Q1617" s="243"/>
      <c r="R1617" s="243"/>
      <c r="S1617" s="243"/>
      <c r="T1617" s="244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T1617" s="245" t="s">
        <v>168</v>
      </c>
      <c r="AU1617" s="245" t="s">
        <v>82</v>
      </c>
      <c r="AV1617" s="14" t="s">
        <v>82</v>
      </c>
      <c r="AW1617" s="14" t="s">
        <v>34</v>
      </c>
      <c r="AX1617" s="14" t="s">
        <v>72</v>
      </c>
      <c r="AY1617" s="245" t="s">
        <v>148</v>
      </c>
    </row>
    <row r="1618" spans="1:51" s="14" customFormat="1" ht="12">
      <c r="A1618" s="14"/>
      <c r="B1618" s="235"/>
      <c r="C1618" s="236"/>
      <c r="D1618" s="226" t="s">
        <v>168</v>
      </c>
      <c r="E1618" s="237" t="s">
        <v>19</v>
      </c>
      <c r="F1618" s="238" t="s">
        <v>2529</v>
      </c>
      <c r="G1618" s="236"/>
      <c r="H1618" s="239">
        <v>1.89</v>
      </c>
      <c r="I1618" s="240"/>
      <c r="J1618" s="236"/>
      <c r="K1618" s="236"/>
      <c r="L1618" s="241"/>
      <c r="M1618" s="242"/>
      <c r="N1618" s="243"/>
      <c r="O1618" s="243"/>
      <c r="P1618" s="243"/>
      <c r="Q1618" s="243"/>
      <c r="R1618" s="243"/>
      <c r="S1618" s="243"/>
      <c r="T1618" s="244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T1618" s="245" t="s">
        <v>168</v>
      </c>
      <c r="AU1618" s="245" t="s">
        <v>82</v>
      </c>
      <c r="AV1618" s="14" t="s">
        <v>82</v>
      </c>
      <c r="AW1618" s="14" t="s">
        <v>34</v>
      </c>
      <c r="AX1618" s="14" t="s">
        <v>72</v>
      </c>
      <c r="AY1618" s="245" t="s">
        <v>148</v>
      </c>
    </row>
    <row r="1619" spans="1:51" s="14" customFormat="1" ht="12">
      <c r="A1619" s="14"/>
      <c r="B1619" s="235"/>
      <c r="C1619" s="236"/>
      <c r="D1619" s="226" t="s">
        <v>168</v>
      </c>
      <c r="E1619" s="237" t="s">
        <v>19</v>
      </c>
      <c r="F1619" s="238" t="s">
        <v>2530</v>
      </c>
      <c r="G1619" s="236"/>
      <c r="H1619" s="239">
        <v>4.5</v>
      </c>
      <c r="I1619" s="240"/>
      <c r="J1619" s="236"/>
      <c r="K1619" s="236"/>
      <c r="L1619" s="241"/>
      <c r="M1619" s="242"/>
      <c r="N1619" s="243"/>
      <c r="O1619" s="243"/>
      <c r="P1619" s="243"/>
      <c r="Q1619" s="243"/>
      <c r="R1619" s="243"/>
      <c r="S1619" s="243"/>
      <c r="T1619" s="244"/>
      <c r="U1619" s="14"/>
      <c r="V1619" s="14"/>
      <c r="W1619" s="14"/>
      <c r="X1619" s="14"/>
      <c r="Y1619" s="14"/>
      <c r="Z1619" s="14"/>
      <c r="AA1619" s="14"/>
      <c r="AB1619" s="14"/>
      <c r="AC1619" s="14"/>
      <c r="AD1619" s="14"/>
      <c r="AE1619" s="14"/>
      <c r="AT1619" s="245" t="s">
        <v>168</v>
      </c>
      <c r="AU1619" s="245" t="s">
        <v>82</v>
      </c>
      <c r="AV1619" s="14" t="s">
        <v>82</v>
      </c>
      <c r="AW1619" s="14" t="s">
        <v>34</v>
      </c>
      <c r="AX1619" s="14" t="s">
        <v>72</v>
      </c>
      <c r="AY1619" s="245" t="s">
        <v>148</v>
      </c>
    </row>
    <row r="1620" spans="1:51" s="14" customFormat="1" ht="12">
      <c r="A1620" s="14"/>
      <c r="B1620" s="235"/>
      <c r="C1620" s="236"/>
      <c r="D1620" s="226" t="s">
        <v>168</v>
      </c>
      <c r="E1620" s="237" t="s">
        <v>19</v>
      </c>
      <c r="F1620" s="238" t="s">
        <v>2531</v>
      </c>
      <c r="G1620" s="236"/>
      <c r="H1620" s="239">
        <v>3.402</v>
      </c>
      <c r="I1620" s="240"/>
      <c r="J1620" s="236"/>
      <c r="K1620" s="236"/>
      <c r="L1620" s="241"/>
      <c r="M1620" s="242"/>
      <c r="N1620" s="243"/>
      <c r="O1620" s="243"/>
      <c r="P1620" s="243"/>
      <c r="Q1620" s="243"/>
      <c r="R1620" s="243"/>
      <c r="S1620" s="243"/>
      <c r="T1620" s="244"/>
      <c r="U1620" s="14"/>
      <c r="V1620" s="14"/>
      <c r="W1620" s="14"/>
      <c r="X1620" s="14"/>
      <c r="Y1620" s="14"/>
      <c r="Z1620" s="14"/>
      <c r="AA1620" s="14"/>
      <c r="AB1620" s="14"/>
      <c r="AC1620" s="14"/>
      <c r="AD1620" s="14"/>
      <c r="AE1620" s="14"/>
      <c r="AT1620" s="245" t="s">
        <v>168</v>
      </c>
      <c r="AU1620" s="245" t="s">
        <v>82</v>
      </c>
      <c r="AV1620" s="14" t="s">
        <v>82</v>
      </c>
      <c r="AW1620" s="14" t="s">
        <v>34</v>
      </c>
      <c r="AX1620" s="14" t="s">
        <v>72</v>
      </c>
      <c r="AY1620" s="245" t="s">
        <v>148</v>
      </c>
    </row>
    <row r="1621" spans="1:51" s="15" customFormat="1" ht="12">
      <c r="A1621" s="15"/>
      <c r="B1621" s="246"/>
      <c r="C1621" s="247"/>
      <c r="D1621" s="226" t="s">
        <v>168</v>
      </c>
      <c r="E1621" s="248" t="s">
        <v>19</v>
      </c>
      <c r="F1621" s="249" t="s">
        <v>178</v>
      </c>
      <c r="G1621" s="247"/>
      <c r="H1621" s="250">
        <v>19.152</v>
      </c>
      <c r="I1621" s="251"/>
      <c r="J1621" s="247"/>
      <c r="K1621" s="247"/>
      <c r="L1621" s="252"/>
      <c r="M1621" s="253"/>
      <c r="N1621" s="254"/>
      <c r="O1621" s="254"/>
      <c r="P1621" s="254"/>
      <c r="Q1621" s="254"/>
      <c r="R1621" s="254"/>
      <c r="S1621" s="254"/>
      <c r="T1621" s="255"/>
      <c r="U1621" s="15"/>
      <c r="V1621" s="15"/>
      <c r="W1621" s="15"/>
      <c r="X1621" s="15"/>
      <c r="Y1621" s="15"/>
      <c r="Z1621" s="15"/>
      <c r="AA1621" s="15"/>
      <c r="AB1621" s="15"/>
      <c r="AC1621" s="15"/>
      <c r="AD1621" s="15"/>
      <c r="AE1621" s="15"/>
      <c r="AT1621" s="256" t="s">
        <v>168</v>
      </c>
      <c r="AU1621" s="256" t="s">
        <v>82</v>
      </c>
      <c r="AV1621" s="15" t="s">
        <v>155</v>
      </c>
      <c r="AW1621" s="15" t="s">
        <v>34</v>
      </c>
      <c r="AX1621" s="15" t="s">
        <v>80</v>
      </c>
      <c r="AY1621" s="256" t="s">
        <v>148</v>
      </c>
    </row>
    <row r="1622" spans="1:65" s="2" customFormat="1" ht="24.15" customHeight="1">
      <c r="A1622" s="40"/>
      <c r="B1622" s="41"/>
      <c r="C1622" s="206" t="s">
        <v>2532</v>
      </c>
      <c r="D1622" s="206" t="s">
        <v>150</v>
      </c>
      <c r="E1622" s="207" t="s">
        <v>2533</v>
      </c>
      <c r="F1622" s="208" t="s">
        <v>2534</v>
      </c>
      <c r="G1622" s="209" t="s">
        <v>166</v>
      </c>
      <c r="H1622" s="210">
        <v>47.721</v>
      </c>
      <c r="I1622" s="211"/>
      <c r="J1622" s="212">
        <f>ROUND(I1622*H1622,2)</f>
        <v>0</v>
      </c>
      <c r="K1622" s="208" t="s">
        <v>154</v>
      </c>
      <c r="L1622" s="46"/>
      <c r="M1622" s="213" t="s">
        <v>19</v>
      </c>
      <c r="N1622" s="214" t="s">
        <v>43</v>
      </c>
      <c r="O1622" s="86"/>
      <c r="P1622" s="215">
        <f>O1622*H1622</f>
        <v>0</v>
      </c>
      <c r="Q1622" s="215">
        <v>0</v>
      </c>
      <c r="R1622" s="215">
        <f>Q1622*H1622</f>
        <v>0</v>
      </c>
      <c r="S1622" s="215">
        <v>0</v>
      </c>
      <c r="T1622" s="216">
        <f>S1622*H1622</f>
        <v>0</v>
      </c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R1622" s="217" t="s">
        <v>285</v>
      </c>
      <c r="AT1622" s="217" t="s">
        <v>150</v>
      </c>
      <c r="AU1622" s="217" t="s">
        <v>82</v>
      </c>
      <c r="AY1622" s="19" t="s">
        <v>148</v>
      </c>
      <c r="BE1622" s="218">
        <f>IF(N1622="základní",J1622,0)</f>
        <v>0</v>
      </c>
      <c r="BF1622" s="218">
        <f>IF(N1622="snížená",J1622,0)</f>
        <v>0</v>
      </c>
      <c r="BG1622" s="218">
        <f>IF(N1622="zákl. přenesená",J1622,0)</f>
        <v>0</v>
      </c>
      <c r="BH1622" s="218">
        <f>IF(N1622="sníž. přenesená",J1622,0)</f>
        <v>0</v>
      </c>
      <c r="BI1622" s="218">
        <f>IF(N1622="nulová",J1622,0)</f>
        <v>0</v>
      </c>
      <c r="BJ1622" s="19" t="s">
        <v>80</v>
      </c>
      <c r="BK1622" s="218">
        <f>ROUND(I1622*H1622,2)</f>
        <v>0</v>
      </c>
      <c r="BL1622" s="19" t="s">
        <v>285</v>
      </c>
      <c r="BM1622" s="217" t="s">
        <v>2535</v>
      </c>
    </row>
    <row r="1623" spans="1:47" s="2" customFormat="1" ht="12">
      <c r="A1623" s="40"/>
      <c r="B1623" s="41"/>
      <c r="C1623" s="42"/>
      <c r="D1623" s="219" t="s">
        <v>157</v>
      </c>
      <c r="E1623" s="42"/>
      <c r="F1623" s="220" t="s">
        <v>2536</v>
      </c>
      <c r="G1623" s="42"/>
      <c r="H1623" s="42"/>
      <c r="I1623" s="221"/>
      <c r="J1623" s="42"/>
      <c r="K1623" s="42"/>
      <c r="L1623" s="46"/>
      <c r="M1623" s="222"/>
      <c r="N1623" s="223"/>
      <c r="O1623" s="86"/>
      <c r="P1623" s="86"/>
      <c r="Q1623" s="86"/>
      <c r="R1623" s="86"/>
      <c r="S1623" s="86"/>
      <c r="T1623" s="87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T1623" s="19" t="s">
        <v>157</v>
      </c>
      <c r="AU1623" s="19" t="s">
        <v>82</v>
      </c>
    </row>
    <row r="1624" spans="1:51" s="14" customFormat="1" ht="12">
      <c r="A1624" s="14"/>
      <c r="B1624" s="235"/>
      <c r="C1624" s="236"/>
      <c r="D1624" s="226" t="s">
        <v>168</v>
      </c>
      <c r="E1624" s="237" t="s">
        <v>19</v>
      </c>
      <c r="F1624" s="238" t="s">
        <v>2537</v>
      </c>
      <c r="G1624" s="236"/>
      <c r="H1624" s="239">
        <v>37.8</v>
      </c>
      <c r="I1624" s="240"/>
      <c r="J1624" s="236"/>
      <c r="K1624" s="236"/>
      <c r="L1624" s="241"/>
      <c r="M1624" s="242"/>
      <c r="N1624" s="243"/>
      <c r="O1624" s="243"/>
      <c r="P1624" s="243"/>
      <c r="Q1624" s="243"/>
      <c r="R1624" s="243"/>
      <c r="S1624" s="243"/>
      <c r="T1624" s="244"/>
      <c r="U1624" s="14"/>
      <c r="V1624" s="14"/>
      <c r="W1624" s="14"/>
      <c r="X1624" s="14"/>
      <c r="Y1624" s="14"/>
      <c r="Z1624" s="14"/>
      <c r="AA1624" s="14"/>
      <c r="AB1624" s="14"/>
      <c r="AC1624" s="14"/>
      <c r="AD1624" s="14"/>
      <c r="AE1624" s="14"/>
      <c r="AT1624" s="245" t="s">
        <v>168</v>
      </c>
      <c r="AU1624" s="245" t="s">
        <v>82</v>
      </c>
      <c r="AV1624" s="14" t="s">
        <v>82</v>
      </c>
      <c r="AW1624" s="14" t="s">
        <v>34</v>
      </c>
      <c r="AX1624" s="14" t="s">
        <v>72</v>
      </c>
      <c r="AY1624" s="245" t="s">
        <v>148</v>
      </c>
    </row>
    <row r="1625" spans="1:51" s="14" customFormat="1" ht="12">
      <c r="A1625" s="14"/>
      <c r="B1625" s="235"/>
      <c r="C1625" s="236"/>
      <c r="D1625" s="226" t="s">
        <v>168</v>
      </c>
      <c r="E1625" s="237" t="s">
        <v>19</v>
      </c>
      <c r="F1625" s="238" t="s">
        <v>2538</v>
      </c>
      <c r="G1625" s="236"/>
      <c r="H1625" s="239">
        <v>9.921</v>
      </c>
      <c r="I1625" s="240"/>
      <c r="J1625" s="236"/>
      <c r="K1625" s="236"/>
      <c r="L1625" s="241"/>
      <c r="M1625" s="242"/>
      <c r="N1625" s="243"/>
      <c r="O1625" s="243"/>
      <c r="P1625" s="243"/>
      <c r="Q1625" s="243"/>
      <c r="R1625" s="243"/>
      <c r="S1625" s="243"/>
      <c r="T1625" s="244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T1625" s="245" t="s">
        <v>168</v>
      </c>
      <c r="AU1625" s="245" t="s">
        <v>82</v>
      </c>
      <c r="AV1625" s="14" t="s">
        <v>82</v>
      </c>
      <c r="AW1625" s="14" t="s">
        <v>34</v>
      </c>
      <c r="AX1625" s="14" t="s">
        <v>72</v>
      </c>
      <c r="AY1625" s="245" t="s">
        <v>148</v>
      </c>
    </row>
    <row r="1626" spans="1:51" s="15" customFormat="1" ht="12">
      <c r="A1626" s="15"/>
      <c r="B1626" s="246"/>
      <c r="C1626" s="247"/>
      <c r="D1626" s="226" t="s">
        <v>168</v>
      </c>
      <c r="E1626" s="248" t="s">
        <v>19</v>
      </c>
      <c r="F1626" s="249" t="s">
        <v>178</v>
      </c>
      <c r="G1626" s="247"/>
      <c r="H1626" s="250">
        <v>47.721</v>
      </c>
      <c r="I1626" s="251"/>
      <c r="J1626" s="247"/>
      <c r="K1626" s="247"/>
      <c r="L1626" s="252"/>
      <c r="M1626" s="253"/>
      <c r="N1626" s="254"/>
      <c r="O1626" s="254"/>
      <c r="P1626" s="254"/>
      <c r="Q1626" s="254"/>
      <c r="R1626" s="254"/>
      <c r="S1626" s="254"/>
      <c r="T1626" s="255"/>
      <c r="U1626" s="15"/>
      <c r="V1626" s="15"/>
      <c r="W1626" s="15"/>
      <c r="X1626" s="15"/>
      <c r="Y1626" s="15"/>
      <c r="Z1626" s="15"/>
      <c r="AA1626" s="15"/>
      <c r="AB1626" s="15"/>
      <c r="AC1626" s="15"/>
      <c r="AD1626" s="15"/>
      <c r="AE1626" s="15"/>
      <c r="AT1626" s="256" t="s">
        <v>168</v>
      </c>
      <c r="AU1626" s="256" t="s">
        <v>82</v>
      </c>
      <c r="AV1626" s="15" t="s">
        <v>155</v>
      </c>
      <c r="AW1626" s="15" t="s">
        <v>34</v>
      </c>
      <c r="AX1626" s="15" t="s">
        <v>80</v>
      </c>
      <c r="AY1626" s="256" t="s">
        <v>148</v>
      </c>
    </row>
    <row r="1627" spans="1:65" s="2" customFormat="1" ht="16.5" customHeight="1">
      <c r="A1627" s="40"/>
      <c r="B1627" s="41"/>
      <c r="C1627" s="268" t="s">
        <v>2539</v>
      </c>
      <c r="D1627" s="268" t="s">
        <v>279</v>
      </c>
      <c r="E1627" s="269" t="s">
        <v>2540</v>
      </c>
      <c r="F1627" s="270" t="s">
        <v>2541</v>
      </c>
      <c r="G1627" s="271" t="s">
        <v>166</v>
      </c>
      <c r="H1627" s="272">
        <v>53.615</v>
      </c>
      <c r="I1627" s="273"/>
      <c r="J1627" s="274">
        <f>ROUND(I1627*H1627,2)</f>
        <v>0</v>
      </c>
      <c r="K1627" s="270" t="s">
        <v>154</v>
      </c>
      <c r="L1627" s="275"/>
      <c r="M1627" s="276" t="s">
        <v>19</v>
      </c>
      <c r="N1627" s="277" t="s">
        <v>43</v>
      </c>
      <c r="O1627" s="86"/>
      <c r="P1627" s="215">
        <f>O1627*H1627</f>
        <v>0</v>
      </c>
      <c r="Q1627" s="215">
        <v>0.00014</v>
      </c>
      <c r="R1627" s="215">
        <f>Q1627*H1627</f>
        <v>0.0075061</v>
      </c>
      <c r="S1627" s="215">
        <v>0</v>
      </c>
      <c r="T1627" s="216">
        <f>S1627*H1627</f>
        <v>0</v>
      </c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R1627" s="217" t="s">
        <v>414</v>
      </c>
      <c r="AT1627" s="217" t="s">
        <v>279</v>
      </c>
      <c r="AU1627" s="217" t="s">
        <v>82</v>
      </c>
      <c r="AY1627" s="19" t="s">
        <v>148</v>
      </c>
      <c r="BE1627" s="218">
        <f>IF(N1627="základní",J1627,0)</f>
        <v>0</v>
      </c>
      <c r="BF1627" s="218">
        <f>IF(N1627="snížená",J1627,0)</f>
        <v>0</v>
      </c>
      <c r="BG1627" s="218">
        <f>IF(N1627="zákl. přenesená",J1627,0)</f>
        <v>0</v>
      </c>
      <c r="BH1627" s="218">
        <f>IF(N1627="sníž. přenesená",J1627,0)</f>
        <v>0</v>
      </c>
      <c r="BI1627" s="218">
        <f>IF(N1627="nulová",J1627,0)</f>
        <v>0</v>
      </c>
      <c r="BJ1627" s="19" t="s">
        <v>80</v>
      </c>
      <c r="BK1627" s="218">
        <f>ROUND(I1627*H1627,2)</f>
        <v>0</v>
      </c>
      <c r="BL1627" s="19" t="s">
        <v>285</v>
      </c>
      <c r="BM1627" s="217" t="s">
        <v>2542</v>
      </c>
    </row>
    <row r="1628" spans="1:51" s="14" customFormat="1" ht="12">
      <c r="A1628" s="14"/>
      <c r="B1628" s="235"/>
      <c r="C1628" s="236"/>
      <c r="D1628" s="226" t="s">
        <v>168</v>
      </c>
      <c r="E1628" s="237" t="s">
        <v>19</v>
      </c>
      <c r="F1628" s="238" t="s">
        <v>2543</v>
      </c>
      <c r="G1628" s="236"/>
      <c r="H1628" s="239">
        <v>47.721</v>
      </c>
      <c r="I1628" s="240"/>
      <c r="J1628" s="236"/>
      <c r="K1628" s="236"/>
      <c r="L1628" s="241"/>
      <c r="M1628" s="242"/>
      <c r="N1628" s="243"/>
      <c r="O1628" s="243"/>
      <c r="P1628" s="243"/>
      <c r="Q1628" s="243"/>
      <c r="R1628" s="243"/>
      <c r="S1628" s="243"/>
      <c r="T1628" s="244"/>
      <c r="U1628" s="14"/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T1628" s="245" t="s">
        <v>168</v>
      </c>
      <c r="AU1628" s="245" t="s">
        <v>82</v>
      </c>
      <c r="AV1628" s="14" t="s">
        <v>82</v>
      </c>
      <c r="AW1628" s="14" t="s">
        <v>34</v>
      </c>
      <c r="AX1628" s="14" t="s">
        <v>80</v>
      </c>
      <c r="AY1628" s="245" t="s">
        <v>148</v>
      </c>
    </row>
    <row r="1629" spans="1:51" s="14" customFormat="1" ht="12">
      <c r="A1629" s="14"/>
      <c r="B1629" s="235"/>
      <c r="C1629" s="236"/>
      <c r="D1629" s="226" t="s">
        <v>168</v>
      </c>
      <c r="E1629" s="236"/>
      <c r="F1629" s="238" t="s">
        <v>2544</v>
      </c>
      <c r="G1629" s="236"/>
      <c r="H1629" s="239">
        <v>53.615</v>
      </c>
      <c r="I1629" s="240"/>
      <c r="J1629" s="236"/>
      <c r="K1629" s="236"/>
      <c r="L1629" s="241"/>
      <c r="M1629" s="242"/>
      <c r="N1629" s="243"/>
      <c r="O1629" s="243"/>
      <c r="P1629" s="243"/>
      <c r="Q1629" s="243"/>
      <c r="R1629" s="243"/>
      <c r="S1629" s="243"/>
      <c r="T1629" s="244"/>
      <c r="U1629" s="14"/>
      <c r="V1629" s="14"/>
      <c r="W1629" s="14"/>
      <c r="X1629" s="14"/>
      <c r="Y1629" s="14"/>
      <c r="Z1629" s="14"/>
      <c r="AA1629" s="14"/>
      <c r="AB1629" s="14"/>
      <c r="AC1629" s="14"/>
      <c r="AD1629" s="14"/>
      <c r="AE1629" s="14"/>
      <c r="AT1629" s="245" t="s">
        <v>168</v>
      </c>
      <c r="AU1629" s="245" t="s">
        <v>82</v>
      </c>
      <c r="AV1629" s="14" t="s">
        <v>82</v>
      </c>
      <c r="AW1629" s="14" t="s">
        <v>4</v>
      </c>
      <c r="AX1629" s="14" t="s">
        <v>80</v>
      </c>
      <c r="AY1629" s="245" t="s">
        <v>148</v>
      </c>
    </row>
    <row r="1630" spans="1:65" s="2" customFormat="1" ht="37.8" customHeight="1">
      <c r="A1630" s="40"/>
      <c r="B1630" s="41"/>
      <c r="C1630" s="206" t="s">
        <v>2545</v>
      </c>
      <c r="D1630" s="206" t="s">
        <v>150</v>
      </c>
      <c r="E1630" s="207" t="s">
        <v>2546</v>
      </c>
      <c r="F1630" s="208" t="s">
        <v>2547</v>
      </c>
      <c r="G1630" s="209" t="s">
        <v>166</v>
      </c>
      <c r="H1630" s="210">
        <v>37.8</v>
      </c>
      <c r="I1630" s="211"/>
      <c r="J1630" s="212">
        <f>ROUND(I1630*H1630,2)</f>
        <v>0</v>
      </c>
      <c r="K1630" s="208" t="s">
        <v>154</v>
      </c>
      <c r="L1630" s="46"/>
      <c r="M1630" s="213" t="s">
        <v>19</v>
      </c>
      <c r="N1630" s="214" t="s">
        <v>43</v>
      </c>
      <c r="O1630" s="86"/>
      <c r="P1630" s="215">
        <f>O1630*H1630</f>
        <v>0</v>
      </c>
      <c r="Q1630" s="215">
        <v>0.01423</v>
      </c>
      <c r="R1630" s="215">
        <f>Q1630*H1630</f>
        <v>0.537894</v>
      </c>
      <c r="S1630" s="215">
        <v>0</v>
      </c>
      <c r="T1630" s="216">
        <f>S1630*H1630</f>
        <v>0</v>
      </c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R1630" s="217" t="s">
        <v>285</v>
      </c>
      <c r="AT1630" s="217" t="s">
        <v>150</v>
      </c>
      <c r="AU1630" s="217" t="s">
        <v>82</v>
      </c>
      <c r="AY1630" s="19" t="s">
        <v>148</v>
      </c>
      <c r="BE1630" s="218">
        <f>IF(N1630="základní",J1630,0)</f>
        <v>0</v>
      </c>
      <c r="BF1630" s="218">
        <f>IF(N1630="snížená",J1630,0)</f>
        <v>0</v>
      </c>
      <c r="BG1630" s="218">
        <f>IF(N1630="zákl. přenesená",J1630,0)</f>
        <v>0</v>
      </c>
      <c r="BH1630" s="218">
        <f>IF(N1630="sníž. přenesená",J1630,0)</f>
        <v>0</v>
      </c>
      <c r="BI1630" s="218">
        <f>IF(N1630="nulová",J1630,0)</f>
        <v>0</v>
      </c>
      <c r="BJ1630" s="19" t="s">
        <v>80</v>
      </c>
      <c r="BK1630" s="218">
        <f>ROUND(I1630*H1630,2)</f>
        <v>0</v>
      </c>
      <c r="BL1630" s="19" t="s">
        <v>285</v>
      </c>
      <c r="BM1630" s="217" t="s">
        <v>2548</v>
      </c>
    </row>
    <row r="1631" spans="1:47" s="2" customFormat="1" ht="12">
      <c r="A1631" s="40"/>
      <c r="B1631" s="41"/>
      <c r="C1631" s="42"/>
      <c r="D1631" s="219" t="s">
        <v>157</v>
      </c>
      <c r="E1631" s="42"/>
      <c r="F1631" s="220" t="s">
        <v>2549</v>
      </c>
      <c r="G1631" s="42"/>
      <c r="H1631" s="42"/>
      <c r="I1631" s="221"/>
      <c r="J1631" s="42"/>
      <c r="K1631" s="42"/>
      <c r="L1631" s="46"/>
      <c r="M1631" s="222"/>
      <c r="N1631" s="223"/>
      <c r="O1631" s="86"/>
      <c r="P1631" s="86"/>
      <c r="Q1631" s="86"/>
      <c r="R1631" s="86"/>
      <c r="S1631" s="86"/>
      <c r="T1631" s="87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T1631" s="19" t="s">
        <v>157</v>
      </c>
      <c r="AU1631" s="19" t="s">
        <v>82</v>
      </c>
    </row>
    <row r="1632" spans="1:51" s="14" customFormat="1" ht="12">
      <c r="A1632" s="14"/>
      <c r="B1632" s="235"/>
      <c r="C1632" s="236"/>
      <c r="D1632" s="226" t="s">
        <v>168</v>
      </c>
      <c r="E1632" s="237" t="s">
        <v>19</v>
      </c>
      <c r="F1632" s="238" t="s">
        <v>2537</v>
      </c>
      <c r="G1632" s="236"/>
      <c r="H1632" s="239">
        <v>37.8</v>
      </c>
      <c r="I1632" s="240"/>
      <c r="J1632" s="236"/>
      <c r="K1632" s="236"/>
      <c r="L1632" s="241"/>
      <c r="M1632" s="242"/>
      <c r="N1632" s="243"/>
      <c r="O1632" s="243"/>
      <c r="P1632" s="243"/>
      <c r="Q1632" s="243"/>
      <c r="R1632" s="243"/>
      <c r="S1632" s="243"/>
      <c r="T1632" s="244"/>
      <c r="U1632" s="14"/>
      <c r="V1632" s="14"/>
      <c r="W1632" s="14"/>
      <c r="X1632" s="14"/>
      <c r="Y1632" s="14"/>
      <c r="Z1632" s="14"/>
      <c r="AA1632" s="14"/>
      <c r="AB1632" s="14"/>
      <c r="AC1632" s="14"/>
      <c r="AD1632" s="14"/>
      <c r="AE1632" s="14"/>
      <c r="AT1632" s="245" t="s">
        <v>168</v>
      </c>
      <c r="AU1632" s="245" t="s">
        <v>82</v>
      </c>
      <c r="AV1632" s="14" t="s">
        <v>82</v>
      </c>
      <c r="AW1632" s="14" t="s">
        <v>34</v>
      </c>
      <c r="AX1632" s="14" t="s">
        <v>80</v>
      </c>
      <c r="AY1632" s="245" t="s">
        <v>148</v>
      </c>
    </row>
    <row r="1633" spans="1:65" s="2" customFormat="1" ht="24.15" customHeight="1">
      <c r="A1633" s="40"/>
      <c r="B1633" s="41"/>
      <c r="C1633" s="206" t="s">
        <v>2550</v>
      </c>
      <c r="D1633" s="206" t="s">
        <v>150</v>
      </c>
      <c r="E1633" s="207" t="s">
        <v>2551</v>
      </c>
      <c r="F1633" s="208" t="s">
        <v>2552</v>
      </c>
      <c r="G1633" s="209" t="s">
        <v>173</v>
      </c>
      <c r="H1633" s="210">
        <v>12.85</v>
      </c>
      <c r="I1633" s="211"/>
      <c r="J1633" s="212">
        <f>ROUND(I1633*H1633,2)</f>
        <v>0</v>
      </c>
      <c r="K1633" s="208" t="s">
        <v>154</v>
      </c>
      <c r="L1633" s="46"/>
      <c r="M1633" s="213" t="s">
        <v>19</v>
      </c>
      <c r="N1633" s="214" t="s">
        <v>43</v>
      </c>
      <c r="O1633" s="86"/>
      <c r="P1633" s="215">
        <f>O1633*H1633</f>
        <v>0</v>
      </c>
      <c r="Q1633" s="215">
        <v>0.00503</v>
      </c>
      <c r="R1633" s="215">
        <f>Q1633*H1633</f>
        <v>0.0646355</v>
      </c>
      <c r="S1633" s="215">
        <v>0</v>
      </c>
      <c r="T1633" s="216">
        <f>S1633*H1633</f>
        <v>0</v>
      </c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0"/>
      <c r="AE1633" s="40"/>
      <c r="AR1633" s="217" t="s">
        <v>285</v>
      </c>
      <c r="AT1633" s="217" t="s">
        <v>150</v>
      </c>
      <c r="AU1633" s="217" t="s">
        <v>82</v>
      </c>
      <c r="AY1633" s="19" t="s">
        <v>148</v>
      </c>
      <c r="BE1633" s="218">
        <f>IF(N1633="základní",J1633,0)</f>
        <v>0</v>
      </c>
      <c r="BF1633" s="218">
        <f>IF(N1633="snížená",J1633,0)</f>
        <v>0</v>
      </c>
      <c r="BG1633" s="218">
        <f>IF(N1633="zákl. přenesená",J1633,0)</f>
        <v>0</v>
      </c>
      <c r="BH1633" s="218">
        <f>IF(N1633="sníž. přenesená",J1633,0)</f>
        <v>0</v>
      </c>
      <c r="BI1633" s="218">
        <f>IF(N1633="nulová",J1633,0)</f>
        <v>0</v>
      </c>
      <c r="BJ1633" s="19" t="s">
        <v>80</v>
      </c>
      <c r="BK1633" s="218">
        <f>ROUND(I1633*H1633,2)</f>
        <v>0</v>
      </c>
      <c r="BL1633" s="19" t="s">
        <v>285</v>
      </c>
      <c r="BM1633" s="217" t="s">
        <v>2553</v>
      </c>
    </row>
    <row r="1634" spans="1:47" s="2" customFormat="1" ht="12">
      <c r="A1634" s="40"/>
      <c r="B1634" s="41"/>
      <c r="C1634" s="42"/>
      <c r="D1634" s="219" t="s">
        <v>157</v>
      </c>
      <c r="E1634" s="42"/>
      <c r="F1634" s="220" t="s">
        <v>2554</v>
      </c>
      <c r="G1634" s="42"/>
      <c r="H1634" s="42"/>
      <c r="I1634" s="221"/>
      <c r="J1634" s="42"/>
      <c r="K1634" s="42"/>
      <c r="L1634" s="46"/>
      <c r="M1634" s="222"/>
      <c r="N1634" s="223"/>
      <c r="O1634" s="86"/>
      <c r="P1634" s="86"/>
      <c r="Q1634" s="86"/>
      <c r="R1634" s="86"/>
      <c r="S1634" s="86"/>
      <c r="T1634" s="87"/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T1634" s="19" t="s">
        <v>157</v>
      </c>
      <c r="AU1634" s="19" t="s">
        <v>82</v>
      </c>
    </row>
    <row r="1635" spans="1:51" s="14" customFormat="1" ht="12">
      <c r="A1635" s="14"/>
      <c r="B1635" s="235"/>
      <c r="C1635" s="236"/>
      <c r="D1635" s="226" t="s">
        <v>168</v>
      </c>
      <c r="E1635" s="237" t="s">
        <v>19</v>
      </c>
      <c r="F1635" s="238" t="s">
        <v>2555</v>
      </c>
      <c r="G1635" s="236"/>
      <c r="H1635" s="239">
        <v>7.18</v>
      </c>
      <c r="I1635" s="240"/>
      <c r="J1635" s="236"/>
      <c r="K1635" s="236"/>
      <c r="L1635" s="241"/>
      <c r="M1635" s="242"/>
      <c r="N1635" s="243"/>
      <c r="O1635" s="243"/>
      <c r="P1635" s="243"/>
      <c r="Q1635" s="243"/>
      <c r="R1635" s="243"/>
      <c r="S1635" s="243"/>
      <c r="T1635" s="244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T1635" s="245" t="s">
        <v>168</v>
      </c>
      <c r="AU1635" s="245" t="s">
        <v>82</v>
      </c>
      <c r="AV1635" s="14" t="s">
        <v>82</v>
      </c>
      <c r="AW1635" s="14" t="s">
        <v>34</v>
      </c>
      <c r="AX1635" s="14" t="s">
        <v>72</v>
      </c>
      <c r="AY1635" s="245" t="s">
        <v>148</v>
      </c>
    </row>
    <row r="1636" spans="1:51" s="14" customFormat="1" ht="12">
      <c r="A1636" s="14"/>
      <c r="B1636" s="235"/>
      <c r="C1636" s="236"/>
      <c r="D1636" s="226" t="s">
        <v>168</v>
      </c>
      <c r="E1636" s="237" t="s">
        <v>19</v>
      </c>
      <c r="F1636" s="238" t="s">
        <v>2556</v>
      </c>
      <c r="G1636" s="236"/>
      <c r="H1636" s="239">
        <v>5.67</v>
      </c>
      <c r="I1636" s="240"/>
      <c r="J1636" s="236"/>
      <c r="K1636" s="236"/>
      <c r="L1636" s="241"/>
      <c r="M1636" s="242"/>
      <c r="N1636" s="243"/>
      <c r="O1636" s="243"/>
      <c r="P1636" s="243"/>
      <c r="Q1636" s="243"/>
      <c r="R1636" s="243"/>
      <c r="S1636" s="243"/>
      <c r="T1636" s="244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T1636" s="245" t="s">
        <v>168</v>
      </c>
      <c r="AU1636" s="245" t="s">
        <v>82</v>
      </c>
      <c r="AV1636" s="14" t="s">
        <v>82</v>
      </c>
      <c r="AW1636" s="14" t="s">
        <v>34</v>
      </c>
      <c r="AX1636" s="14" t="s">
        <v>72</v>
      </c>
      <c r="AY1636" s="245" t="s">
        <v>148</v>
      </c>
    </row>
    <row r="1637" spans="1:51" s="15" customFormat="1" ht="12">
      <c r="A1637" s="15"/>
      <c r="B1637" s="246"/>
      <c r="C1637" s="247"/>
      <c r="D1637" s="226" t="s">
        <v>168</v>
      </c>
      <c r="E1637" s="248" t="s">
        <v>19</v>
      </c>
      <c r="F1637" s="249" t="s">
        <v>178</v>
      </c>
      <c r="G1637" s="247"/>
      <c r="H1637" s="250">
        <v>12.85</v>
      </c>
      <c r="I1637" s="251"/>
      <c r="J1637" s="247"/>
      <c r="K1637" s="247"/>
      <c r="L1637" s="252"/>
      <c r="M1637" s="253"/>
      <c r="N1637" s="254"/>
      <c r="O1637" s="254"/>
      <c r="P1637" s="254"/>
      <c r="Q1637" s="254"/>
      <c r="R1637" s="254"/>
      <c r="S1637" s="254"/>
      <c r="T1637" s="255"/>
      <c r="U1637" s="15"/>
      <c r="V1637" s="15"/>
      <c r="W1637" s="15"/>
      <c r="X1637" s="15"/>
      <c r="Y1637" s="15"/>
      <c r="Z1637" s="15"/>
      <c r="AA1637" s="15"/>
      <c r="AB1637" s="15"/>
      <c r="AC1637" s="15"/>
      <c r="AD1637" s="15"/>
      <c r="AE1637" s="15"/>
      <c r="AT1637" s="256" t="s">
        <v>168</v>
      </c>
      <c r="AU1637" s="256" t="s">
        <v>82</v>
      </c>
      <c r="AV1637" s="15" t="s">
        <v>155</v>
      </c>
      <c r="AW1637" s="15" t="s">
        <v>34</v>
      </c>
      <c r="AX1637" s="15" t="s">
        <v>80</v>
      </c>
      <c r="AY1637" s="256" t="s">
        <v>148</v>
      </c>
    </row>
    <row r="1638" spans="1:65" s="2" customFormat="1" ht="24.15" customHeight="1">
      <c r="A1638" s="40"/>
      <c r="B1638" s="41"/>
      <c r="C1638" s="206" t="s">
        <v>2557</v>
      </c>
      <c r="D1638" s="206" t="s">
        <v>150</v>
      </c>
      <c r="E1638" s="207" t="s">
        <v>2558</v>
      </c>
      <c r="F1638" s="208" t="s">
        <v>2559</v>
      </c>
      <c r="G1638" s="209" t="s">
        <v>153</v>
      </c>
      <c r="H1638" s="210">
        <v>3</v>
      </c>
      <c r="I1638" s="211"/>
      <c r="J1638" s="212">
        <f>ROUND(I1638*H1638,2)</f>
        <v>0</v>
      </c>
      <c r="K1638" s="208" t="s">
        <v>154</v>
      </c>
      <c r="L1638" s="46"/>
      <c r="M1638" s="213" t="s">
        <v>19</v>
      </c>
      <c r="N1638" s="214" t="s">
        <v>43</v>
      </c>
      <c r="O1638" s="86"/>
      <c r="P1638" s="215">
        <f>O1638*H1638</f>
        <v>0</v>
      </c>
      <c r="Q1638" s="215">
        <v>3E-05</v>
      </c>
      <c r="R1638" s="215">
        <f>Q1638*H1638</f>
        <v>9E-05</v>
      </c>
      <c r="S1638" s="215">
        <v>0</v>
      </c>
      <c r="T1638" s="216">
        <f>S1638*H1638</f>
        <v>0</v>
      </c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R1638" s="217" t="s">
        <v>285</v>
      </c>
      <c r="AT1638" s="217" t="s">
        <v>150</v>
      </c>
      <c r="AU1638" s="217" t="s">
        <v>82</v>
      </c>
      <c r="AY1638" s="19" t="s">
        <v>148</v>
      </c>
      <c r="BE1638" s="218">
        <f>IF(N1638="základní",J1638,0)</f>
        <v>0</v>
      </c>
      <c r="BF1638" s="218">
        <f>IF(N1638="snížená",J1638,0)</f>
        <v>0</v>
      </c>
      <c r="BG1638" s="218">
        <f>IF(N1638="zákl. přenesená",J1638,0)</f>
        <v>0</v>
      </c>
      <c r="BH1638" s="218">
        <f>IF(N1638="sníž. přenesená",J1638,0)</f>
        <v>0</v>
      </c>
      <c r="BI1638" s="218">
        <f>IF(N1638="nulová",J1638,0)</f>
        <v>0</v>
      </c>
      <c r="BJ1638" s="19" t="s">
        <v>80</v>
      </c>
      <c r="BK1638" s="218">
        <f>ROUND(I1638*H1638,2)</f>
        <v>0</v>
      </c>
      <c r="BL1638" s="19" t="s">
        <v>285</v>
      </c>
      <c r="BM1638" s="217" t="s">
        <v>2560</v>
      </c>
    </row>
    <row r="1639" spans="1:47" s="2" customFormat="1" ht="12">
      <c r="A1639" s="40"/>
      <c r="B1639" s="41"/>
      <c r="C1639" s="42"/>
      <c r="D1639" s="219" t="s">
        <v>157</v>
      </c>
      <c r="E1639" s="42"/>
      <c r="F1639" s="220" t="s">
        <v>2561</v>
      </c>
      <c r="G1639" s="42"/>
      <c r="H1639" s="42"/>
      <c r="I1639" s="221"/>
      <c r="J1639" s="42"/>
      <c r="K1639" s="42"/>
      <c r="L1639" s="46"/>
      <c r="M1639" s="222"/>
      <c r="N1639" s="223"/>
      <c r="O1639" s="86"/>
      <c r="P1639" s="86"/>
      <c r="Q1639" s="86"/>
      <c r="R1639" s="86"/>
      <c r="S1639" s="86"/>
      <c r="T1639" s="87"/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  <c r="AE1639" s="40"/>
      <c r="AT1639" s="19" t="s">
        <v>157</v>
      </c>
      <c r="AU1639" s="19" t="s">
        <v>82</v>
      </c>
    </row>
    <row r="1640" spans="1:65" s="2" customFormat="1" ht="16.5" customHeight="1">
      <c r="A1640" s="40"/>
      <c r="B1640" s="41"/>
      <c r="C1640" s="268" t="s">
        <v>2562</v>
      </c>
      <c r="D1640" s="268" t="s">
        <v>279</v>
      </c>
      <c r="E1640" s="269" t="s">
        <v>2563</v>
      </c>
      <c r="F1640" s="270" t="s">
        <v>2564</v>
      </c>
      <c r="G1640" s="271" t="s">
        <v>153</v>
      </c>
      <c r="H1640" s="272">
        <v>3</v>
      </c>
      <c r="I1640" s="273"/>
      <c r="J1640" s="274">
        <f>ROUND(I1640*H1640,2)</f>
        <v>0</v>
      </c>
      <c r="K1640" s="270" t="s">
        <v>154</v>
      </c>
      <c r="L1640" s="275"/>
      <c r="M1640" s="276" t="s">
        <v>19</v>
      </c>
      <c r="N1640" s="277" t="s">
        <v>43</v>
      </c>
      <c r="O1640" s="86"/>
      <c r="P1640" s="215">
        <f>O1640*H1640</f>
        <v>0</v>
      </c>
      <c r="Q1640" s="215">
        <v>0.0009</v>
      </c>
      <c r="R1640" s="215">
        <f>Q1640*H1640</f>
        <v>0.0027</v>
      </c>
      <c r="S1640" s="215">
        <v>0</v>
      </c>
      <c r="T1640" s="216">
        <f>S1640*H1640</f>
        <v>0</v>
      </c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R1640" s="217" t="s">
        <v>414</v>
      </c>
      <c r="AT1640" s="217" t="s">
        <v>279</v>
      </c>
      <c r="AU1640" s="217" t="s">
        <v>82</v>
      </c>
      <c r="AY1640" s="19" t="s">
        <v>148</v>
      </c>
      <c r="BE1640" s="218">
        <f>IF(N1640="základní",J1640,0)</f>
        <v>0</v>
      </c>
      <c r="BF1640" s="218">
        <f>IF(N1640="snížená",J1640,0)</f>
        <v>0</v>
      </c>
      <c r="BG1640" s="218">
        <f>IF(N1640="zákl. přenesená",J1640,0)</f>
        <v>0</v>
      </c>
      <c r="BH1640" s="218">
        <f>IF(N1640="sníž. přenesená",J1640,0)</f>
        <v>0</v>
      </c>
      <c r="BI1640" s="218">
        <f>IF(N1640="nulová",J1640,0)</f>
        <v>0</v>
      </c>
      <c r="BJ1640" s="19" t="s">
        <v>80</v>
      </c>
      <c r="BK1640" s="218">
        <f>ROUND(I1640*H1640,2)</f>
        <v>0</v>
      </c>
      <c r="BL1640" s="19" t="s">
        <v>285</v>
      </c>
      <c r="BM1640" s="217" t="s">
        <v>2565</v>
      </c>
    </row>
    <row r="1641" spans="1:65" s="2" customFormat="1" ht="21.75" customHeight="1">
      <c r="A1641" s="40"/>
      <c r="B1641" s="41"/>
      <c r="C1641" s="206" t="s">
        <v>2566</v>
      </c>
      <c r="D1641" s="206" t="s">
        <v>150</v>
      </c>
      <c r="E1641" s="207" t="s">
        <v>2567</v>
      </c>
      <c r="F1641" s="208" t="s">
        <v>2568</v>
      </c>
      <c r="G1641" s="209" t="s">
        <v>153</v>
      </c>
      <c r="H1641" s="210">
        <v>6</v>
      </c>
      <c r="I1641" s="211"/>
      <c r="J1641" s="212">
        <f>ROUND(I1641*H1641,2)</f>
        <v>0</v>
      </c>
      <c r="K1641" s="208" t="s">
        <v>154</v>
      </c>
      <c r="L1641" s="46"/>
      <c r="M1641" s="213" t="s">
        <v>19</v>
      </c>
      <c r="N1641" s="214" t="s">
        <v>43</v>
      </c>
      <c r="O1641" s="86"/>
      <c r="P1641" s="215">
        <f>O1641*H1641</f>
        <v>0</v>
      </c>
      <c r="Q1641" s="215">
        <v>1E-05</v>
      </c>
      <c r="R1641" s="215">
        <f>Q1641*H1641</f>
        <v>6.000000000000001E-05</v>
      </c>
      <c r="S1641" s="215">
        <v>0</v>
      </c>
      <c r="T1641" s="216">
        <f>S1641*H1641</f>
        <v>0</v>
      </c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R1641" s="217" t="s">
        <v>285</v>
      </c>
      <c r="AT1641" s="217" t="s">
        <v>150</v>
      </c>
      <c r="AU1641" s="217" t="s">
        <v>82</v>
      </c>
      <c r="AY1641" s="19" t="s">
        <v>148</v>
      </c>
      <c r="BE1641" s="218">
        <f>IF(N1641="základní",J1641,0)</f>
        <v>0</v>
      </c>
      <c r="BF1641" s="218">
        <f>IF(N1641="snížená",J1641,0)</f>
        <v>0</v>
      </c>
      <c r="BG1641" s="218">
        <f>IF(N1641="zákl. přenesená",J1641,0)</f>
        <v>0</v>
      </c>
      <c r="BH1641" s="218">
        <f>IF(N1641="sníž. přenesená",J1641,0)</f>
        <v>0</v>
      </c>
      <c r="BI1641" s="218">
        <f>IF(N1641="nulová",J1641,0)</f>
        <v>0</v>
      </c>
      <c r="BJ1641" s="19" t="s">
        <v>80</v>
      </c>
      <c r="BK1641" s="218">
        <f>ROUND(I1641*H1641,2)</f>
        <v>0</v>
      </c>
      <c r="BL1641" s="19" t="s">
        <v>285</v>
      </c>
      <c r="BM1641" s="217" t="s">
        <v>2569</v>
      </c>
    </row>
    <row r="1642" spans="1:47" s="2" customFormat="1" ht="12">
      <c r="A1642" s="40"/>
      <c r="B1642" s="41"/>
      <c r="C1642" s="42"/>
      <c r="D1642" s="219" t="s">
        <v>157</v>
      </c>
      <c r="E1642" s="42"/>
      <c r="F1642" s="220" t="s">
        <v>2570</v>
      </c>
      <c r="G1642" s="42"/>
      <c r="H1642" s="42"/>
      <c r="I1642" s="221"/>
      <c r="J1642" s="42"/>
      <c r="K1642" s="42"/>
      <c r="L1642" s="46"/>
      <c r="M1642" s="222"/>
      <c r="N1642" s="223"/>
      <c r="O1642" s="86"/>
      <c r="P1642" s="86"/>
      <c r="Q1642" s="86"/>
      <c r="R1642" s="86"/>
      <c r="S1642" s="86"/>
      <c r="T1642" s="87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T1642" s="19" t="s">
        <v>157</v>
      </c>
      <c r="AU1642" s="19" t="s">
        <v>82</v>
      </c>
    </row>
    <row r="1643" spans="1:65" s="2" customFormat="1" ht="16.5" customHeight="1">
      <c r="A1643" s="40"/>
      <c r="B1643" s="41"/>
      <c r="C1643" s="268" t="s">
        <v>2571</v>
      </c>
      <c r="D1643" s="268" t="s">
        <v>279</v>
      </c>
      <c r="E1643" s="269" t="s">
        <v>2572</v>
      </c>
      <c r="F1643" s="270" t="s">
        <v>2573</v>
      </c>
      <c r="G1643" s="271" t="s">
        <v>153</v>
      </c>
      <c r="H1643" s="272">
        <v>6</v>
      </c>
      <c r="I1643" s="273"/>
      <c r="J1643" s="274">
        <f>ROUND(I1643*H1643,2)</f>
        <v>0</v>
      </c>
      <c r="K1643" s="270" t="s">
        <v>154</v>
      </c>
      <c r="L1643" s="275"/>
      <c r="M1643" s="276" t="s">
        <v>19</v>
      </c>
      <c r="N1643" s="277" t="s">
        <v>43</v>
      </c>
      <c r="O1643" s="86"/>
      <c r="P1643" s="215">
        <f>O1643*H1643</f>
        <v>0</v>
      </c>
      <c r="Q1643" s="215">
        <v>0.0025</v>
      </c>
      <c r="R1643" s="215">
        <f>Q1643*H1643</f>
        <v>0.015</v>
      </c>
      <c r="S1643" s="215">
        <v>0</v>
      </c>
      <c r="T1643" s="216">
        <f>S1643*H1643</f>
        <v>0</v>
      </c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R1643" s="217" t="s">
        <v>414</v>
      </c>
      <c r="AT1643" s="217" t="s">
        <v>279</v>
      </c>
      <c r="AU1643" s="217" t="s">
        <v>82</v>
      </c>
      <c r="AY1643" s="19" t="s">
        <v>148</v>
      </c>
      <c r="BE1643" s="218">
        <f>IF(N1643="základní",J1643,0)</f>
        <v>0</v>
      </c>
      <c r="BF1643" s="218">
        <f>IF(N1643="snížená",J1643,0)</f>
        <v>0</v>
      </c>
      <c r="BG1643" s="218">
        <f>IF(N1643="zákl. přenesená",J1643,0)</f>
        <v>0</v>
      </c>
      <c r="BH1643" s="218">
        <f>IF(N1643="sníž. přenesená",J1643,0)</f>
        <v>0</v>
      </c>
      <c r="BI1643" s="218">
        <f>IF(N1643="nulová",J1643,0)</f>
        <v>0</v>
      </c>
      <c r="BJ1643" s="19" t="s">
        <v>80</v>
      </c>
      <c r="BK1643" s="218">
        <f>ROUND(I1643*H1643,2)</f>
        <v>0</v>
      </c>
      <c r="BL1643" s="19" t="s">
        <v>285</v>
      </c>
      <c r="BM1643" s="217" t="s">
        <v>2574</v>
      </c>
    </row>
    <row r="1644" spans="1:65" s="2" customFormat="1" ht="16.5" customHeight="1">
      <c r="A1644" s="40"/>
      <c r="B1644" s="41"/>
      <c r="C1644" s="206" t="s">
        <v>2575</v>
      </c>
      <c r="D1644" s="206" t="s">
        <v>150</v>
      </c>
      <c r="E1644" s="207" t="s">
        <v>2576</v>
      </c>
      <c r="F1644" s="208" t="s">
        <v>2577</v>
      </c>
      <c r="G1644" s="209" t="s">
        <v>153</v>
      </c>
      <c r="H1644" s="210">
        <v>2</v>
      </c>
      <c r="I1644" s="211"/>
      <c r="J1644" s="212">
        <f>ROUND(I1644*H1644,2)</f>
        <v>0</v>
      </c>
      <c r="K1644" s="208" t="s">
        <v>154</v>
      </c>
      <c r="L1644" s="46"/>
      <c r="M1644" s="213" t="s">
        <v>19</v>
      </c>
      <c r="N1644" s="214" t="s">
        <v>43</v>
      </c>
      <c r="O1644" s="86"/>
      <c r="P1644" s="215">
        <f>O1644*H1644</f>
        <v>0</v>
      </c>
      <c r="Q1644" s="215">
        <v>1E-05</v>
      </c>
      <c r="R1644" s="215">
        <f>Q1644*H1644</f>
        <v>2E-05</v>
      </c>
      <c r="S1644" s="215">
        <v>0</v>
      </c>
      <c r="T1644" s="216">
        <f>S1644*H1644</f>
        <v>0</v>
      </c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R1644" s="217" t="s">
        <v>285</v>
      </c>
      <c r="AT1644" s="217" t="s">
        <v>150</v>
      </c>
      <c r="AU1644" s="217" t="s">
        <v>82</v>
      </c>
      <c r="AY1644" s="19" t="s">
        <v>148</v>
      </c>
      <c r="BE1644" s="218">
        <f>IF(N1644="základní",J1644,0)</f>
        <v>0</v>
      </c>
      <c r="BF1644" s="218">
        <f>IF(N1644="snížená",J1644,0)</f>
        <v>0</v>
      </c>
      <c r="BG1644" s="218">
        <f>IF(N1644="zákl. přenesená",J1644,0)</f>
        <v>0</v>
      </c>
      <c r="BH1644" s="218">
        <f>IF(N1644="sníž. přenesená",J1644,0)</f>
        <v>0</v>
      </c>
      <c r="BI1644" s="218">
        <f>IF(N1644="nulová",J1644,0)</f>
        <v>0</v>
      </c>
      <c r="BJ1644" s="19" t="s">
        <v>80</v>
      </c>
      <c r="BK1644" s="218">
        <f>ROUND(I1644*H1644,2)</f>
        <v>0</v>
      </c>
      <c r="BL1644" s="19" t="s">
        <v>285</v>
      </c>
      <c r="BM1644" s="217" t="s">
        <v>2578</v>
      </c>
    </row>
    <row r="1645" spans="1:47" s="2" customFormat="1" ht="12">
      <c r="A1645" s="40"/>
      <c r="B1645" s="41"/>
      <c r="C1645" s="42"/>
      <c r="D1645" s="219" t="s">
        <v>157</v>
      </c>
      <c r="E1645" s="42"/>
      <c r="F1645" s="220" t="s">
        <v>2579</v>
      </c>
      <c r="G1645" s="42"/>
      <c r="H1645" s="42"/>
      <c r="I1645" s="221"/>
      <c r="J1645" s="42"/>
      <c r="K1645" s="42"/>
      <c r="L1645" s="46"/>
      <c r="M1645" s="222"/>
      <c r="N1645" s="223"/>
      <c r="O1645" s="86"/>
      <c r="P1645" s="86"/>
      <c r="Q1645" s="86"/>
      <c r="R1645" s="86"/>
      <c r="S1645" s="86"/>
      <c r="T1645" s="87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T1645" s="19" t="s">
        <v>157</v>
      </c>
      <c r="AU1645" s="19" t="s">
        <v>82</v>
      </c>
    </row>
    <row r="1646" spans="1:65" s="2" customFormat="1" ht="16.5" customHeight="1">
      <c r="A1646" s="40"/>
      <c r="B1646" s="41"/>
      <c r="C1646" s="268" t="s">
        <v>2580</v>
      </c>
      <c r="D1646" s="268" t="s">
        <v>279</v>
      </c>
      <c r="E1646" s="269" t="s">
        <v>2581</v>
      </c>
      <c r="F1646" s="270" t="s">
        <v>2582</v>
      </c>
      <c r="G1646" s="271" t="s">
        <v>153</v>
      </c>
      <c r="H1646" s="272">
        <v>2</v>
      </c>
      <c r="I1646" s="273"/>
      <c r="J1646" s="274">
        <f>ROUND(I1646*H1646,2)</f>
        <v>0</v>
      </c>
      <c r="K1646" s="270" t="s">
        <v>154</v>
      </c>
      <c r="L1646" s="275"/>
      <c r="M1646" s="276" t="s">
        <v>19</v>
      </c>
      <c r="N1646" s="277" t="s">
        <v>43</v>
      </c>
      <c r="O1646" s="86"/>
      <c r="P1646" s="215">
        <f>O1646*H1646</f>
        <v>0</v>
      </c>
      <c r="Q1646" s="215">
        <v>0.0025</v>
      </c>
      <c r="R1646" s="215">
        <f>Q1646*H1646</f>
        <v>0.005</v>
      </c>
      <c r="S1646" s="215">
        <v>0</v>
      </c>
      <c r="T1646" s="216">
        <f>S1646*H1646</f>
        <v>0</v>
      </c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R1646" s="217" t="s">
        <v>414</v>
      </c>
      <c r="AT1646" s="217" t="s">
        <v>279</v>
      </c>
      <c r="AU1646" s="217" t="s">
        <v>82</v>
      </c>
      <c r="AY1646" s="19" t="s">
        <v>148</v>
      </c>
      <c r="BE1646" s="218">
        <f>IF(N1646="základní",J1646,0)</f>
        <v>0</v>
      </c>
      <c r="BF1646" s="218">
        <f>IF(N1646="snížená",J1646,0)</f>
        <v>0</v>
      </c>
      <c r="BG1646" s="218">
        <f>IF(N1646="zákl. přenesená",J1646,0)</f>
        <v>0</v>
      </c>
      <c r="BH1646" s="218">
        <f>IF(N1646="sníž. přenesená",J1646,0)</f>
        <v>0</v>
      </c>
      <c r="BI1646" s="218">
        <f>IF(N1646="nulová",J1646,0)</f>
        <v>0</v>
      </c>
      <c r="BJ1646" s="19" t="s">
        <v>80</v>
      </c>
      <c r="BK1646" s="218">
        <f>ROUND(I1646*H1646,2)</f>
        <v>0</v>
      </c>
      <c r="BL1646" s="19" t="s">
        <v>285</v>
      </c>
      <c r="BM1646" s="217" t="s">
        <v>2583</v>
      </c>
    </row>
    <row r="1647" spans="1:65" s="2" customFormat="1" ht="16.5" customHeight="1">
      <c r="A1647" s="40"/>
      <c r="B1647" s="41"/>
      <c r="C1647" s="206" t="s">
        <v>2584</v>
      </c>
      <c r="D1647" s="206" t="s">
        <v>150</v>
      </c>
      <c r="E1647" s="207" t="s">
        <v>2585</v>
      </c>
      <c r="F1647" s="208" t="s">
        <v>2586</v>
      </c>
      <c r="G1647" s="209" t="s">
        <v>153</v>
      </c>
      <c r="H1647" s="210">
        <v>4</v>
      </c>
      <c r="I1647" s="211"/>
      <c r="J1647" s="212">
        <f>ROUND(I1647*H1647,2)</f>
        <v>0</v>
      </c>
      <c r="K1647" s="208" t="s">
        <v>154</v>
      </c>
      <c r="L1647" s="46"/>
      <c r="M1647" s="213" t="s">
        <v>19</v>
      </c>
      <c r="N1647" s="214" t="s">
        <v>43</v>
      </c>
      <c r="O1647" s="86"/>
      <c r="P1647" s="215">
        <f>O1647*H1647</f>
        <v>0</v>
      </c>
      <c r="Q1647" s="215">
        <v>1E-05</v>
      </c>
      <c r="R1647" s="215">
        <f>Q1647*H1647</f>
        <v>4E-05</v>
      </c>
      <c r="S1647" s="215">
        <v>0</v>
      </c>
      <c r="T1647" s="216">
        <f>S1647*H1647</f>
        <v>0</v>
      </c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R1647" s="217" t="s">
        <v>285</v>
      </c>
      <c r="AT1647" s="217" t="s">
        <v>150</v>
      </c>
      <c r="AU1647" s="217" t="s">
        <v>82</v>
      </c>
      <c r="AY1647" s="19" t="s">
        <v>148</v>
      </c>
      <c r="BE1647" s="218">
        <f>IF(N1647="základní",J1647,0)</f>
        <v>0</v>
      </c>
      <c r="BF1647" s="218">
        <f>IF(N1647="snížená",J1647,0)</f>
        <v>0</v>
      </c>
      <c r="BG1647" s="218">
        <f>IF(N1647="zákl. přenesená",J1647,0)</f>
        <v>0</v>
      </c>
      <c r="BH1647" s="218">
        <f>IF(N1647="sníž. přenesená",J1647,0)</f>
        <v>0</v>
      </c>
      <c r="BI1647" s="218">
        <f>IF(N1647="nulová",J1647,0)</f>
        <v>0</v>
      </c>
      <c r="BJ1647" s="19" t="s">
        <v>80</v>
      </c>
      <c r="BK1647" s="218">
        <f>ROUND(I1647*H1647,2)</f>
        <v>0</v>
      </c>
      <c r="BL1647" s="19" t="s">
        <v>285</v>
      </c>
      <c r="BM1647" s="217" t="s">
        <v>2587</v>
      </c>
    </row>
    <row r="1648" spans="1:47" s="2" customFormat="1" ht="12">
      <c r="A1648" s="40"/>
      <c r="B1648" s="41"/>
      <c r="C1648" s="42"/>
      <c r="D1648" s="219" t="s">
        <v>157</v>
      </c>
      <c r="E1648" s="42"/>
      <c r="F1648" s="220" t="s">
        <v>2588</v>
      </c>
      <c r="G1648" s="42"/>
      <c r="H1648" s="42"/>
      <c r="I1648" s="221"/>
      <c r="J1648" s="42"/>
      <c r="K1648" s="42"/>
      <c r="L1648" s="46"/>
      <c r="M1648" s="222"/>
      <c r="N1648" s="223"/>
      <c r="O1648" s="86"/>
      <c r="P1648" s="86"/>
      <c r="Q1648" s="86"/>
      <c r="R1648" s="86"/>
      <c r="S1648" s="86"/>
      <c r="T1648" s="87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T1648" s="19" t="s">
        <v>157</v>
      </c>
      <c r="AU1648" s="19" t="s">
        <v>82</v>
      </c>
    </row>
    <row r="1649" spans="1:65" s="2" customFormat="1" ht="16.5" customHeight="1">
      <c r="A1649" s="40"/>
      <c r="B1649" s="41"/>
      <c r="C1649" s="268" t="s">
        <v>2589</v>
      </c>
      <c r="D1649" s="268" t="s">
        <v>279</v>
      </c>
      <c r="E1649" s="269" t="s">
        <v>2590</v>
      </c>
      <c r="F1649" s="270" t="s">
        <v>2591</v>
      </c>
      <c r="G1649" s="271" t="s">
        <v>153</v>
      </c>
      <c r="H1649" s="272">
        <v>4</v>
      </c>
      <c r="I1649" s="273"/>
      <c r="J1649" s="274">
        <f>ROUND(I1649*H1649,2)</f>
        <v>0</v>
      </c>
      <c r="K1649" s="270" t="s">
        <v>154</v>
      </c>
      <c r="L1649" s="275"/>
      <c r="M1649" s="276" t="s">
        <v>19</v>
      </c>
      <c r="N1649" s="277" t="s">
        <v>43</v>
      </c>
      <c r="O1649" s="86"/>
      <c r="P1649" s="215">
        <f>O1649*H1649</f>
        <v>0</v>
      </c>
      <c r="Q1649" s="215">
        <v>0.0067</v>
      </c>
      <c r="R1649" s="215">
        <f>Q1649*H1649</f>
        <v>0.0268</v>
      </c>
      <c r="S1649" s="215">
        <v>0</v>
      </c>
      <c r="T1649" s="216">
        <f>S1649*H1649</f>
        <v>0</v>
      </c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R1649" s="217" t="s">
        <v>414</v>
      </c>
      <c r="AT1649" s="217" t="s">
        <v>279</v>
      </c>
      <c r="AU1649" s="217" t="s">
        <v>82</v>
      </c>
      <c r="AY1649" s="19" t="s">
        <v>148</v>
      </c>
      <c r="BE1649" s="218">
        <f>IF(N1649="základní",J1649,0)</f>
        <v>0</v>
      </c>
      <c r="BF1649" s="218">
        <f>IF(N1649="snížená",J1649,0)</f>
        <v>0</v>
      </c>
      <c r="BG1649" s="218">
        <f>IF(N1649="zákl. přenesená",J1649,0)</f>
        <v>0</v>
      </c>
      <c r="BH1649" s="218">
        <f>IF(N1649="sníž. přenesená",J1649,0)</f>
        <v>0</v>
      </c>
      <c r="BI1649" s="218">
        <f>IF(N1649="nulová",J1649,0)</f>
        <v>0</v>
      </c>
      <c r="BJ1649" s="19" t="s">
        <v>80</v>
      </c>
      <c r="BK1649" s="218">
        <f>ROUND(I1649*H1649,2)</f>
        <v>0</v>
      </c>
      <c r="BL1649" s="19" t="s">
        <v>285</v>
      </c>
      <c r="BM1649" s="217" t="s">
        <v>2592</v>
      </c>
    </row>
    <row r="1650" spans="1:65" s="2" customFormat="1" ht="37.8" customHeight="1">
      <c r="A1650" s="40"/>
      <c r="B1650" s="41"/>
      <c r="C1650" s="206" t="s">
        <v>2593</v>
      </c>
      <c r="D1650" s="206" t="s">
        <v>150</v>
      </c>
      <c r="E1650" s="207" t="s">
        <v>2594</v>
      </c>
      <c r="F1650" s="208" t="s">
        <v>2595</v>
      </c>
      <c r="G1650" s="209" t="s">
        <v>346</v>
      </c>
      <c r="H1650" s="210">
        <v>0.943</v>
      </c>
      <c r="I1650" s="211"/>
      <c r="J1650" s="212">
        <f>ROUND(I1650*H1650,2)</f>
        <v>0</v>
      </c>
      <c r="K1650" s="208" t="s">
        <v>154</v>
      </c>
      <c r="L1650" s="46"/>
      <c r="M1650" s="213" t="s">
        <v>19</v>
      </c>
      <c r="N1650" s="214" t="s">
        <v>43</v>
      </c>
      <c r="O1650" s="86"/>
      <c r="P1650" s="215">
        <f>O1650*H1650</f>
        <v>0</v>
      </c>
      <c r="Q1650" s="215">
        <v>0</v>
      </c>
      <c r="R1650" s="215">
        <f>Q1650*H1650</f>
        <v>0</v>
      </c>
      <c r="S1650" s="215">
        <v>0</v>
      </c>
      <c r="T1650" s="216">
        <f>S1650*H1650</f>
        <v>0</v>
      </c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R1650" s="217" t="s">
        <v>285</v>
      </c>
      <c r="AT1650" s="217" t="s">
        <v>150</v>
      </c>
      <c r="AU1650" s="217" t="s">
        <v>82</v>
      </c>
      <c r="AY1650" s="19" t="s">
        <v>148</v>
      </c>
      <c r="BE1650" s="218">
        <f>IF(N1650="základní",J1650,0)</f>
        <v>0</v>
      </c>
      <c r="BF1650" s="218">
        <f>IF(N1650="snížená",J1650,0)</f>
        <v>0</v>
      </c>
      <c r="BG1650" s="218">
        <f>IF(N1650="zákl. přenesená",J1650,0)</f>
        <v>0</v>
      </c>
      <c r="BH1650" s="218">
        <f>IF(N1650="sníž. přenesená",J1650,0)</f>
        <v>0</v>
      </c>
      <c r="BI1650" s="218">
        <f>IF(N1650="nulová",J1650,0)</f>
        <v>0</v>
      </c>
      <c r="BJ1650" s="19" t="s">
        <v>80</v>
      </c>
      <c r="BK1650" s="218">
        <f>ROUND(I1650*H1650,2)</f>
        <v>0</v>
      </c>
      <c r="BL1650" s="19" t="s">
        <v>285</v>
      </c>
      <c r="BM1650" s="217" t="s">
        <v>2596</v>
      </c>
    </row>
    <row r="1651" spans="1:47" s="2" customFormat="1" ht="12">
      <c r="A1651" s="40"/>
      <c r="B1651" s="41"/>
      <c r="C1651" s="42"/>
      <c r="D1651" s="219" t="s">
        <v>157</v>
      </c>
      <c r="E1651" s="42"/>
      <c r="F1651" s="220" t="s">
        <v>2597</v>
      </c>
      <c r="G1651" s="42"/>
      <c r="H1651" s="42"/>
      <c r="I1651" s="221"/>
      <c r="J1651" s="42"/>
      <c r="K1651" s="42"/>
      <c r="L1651" s="46"/>
      <c r="M1651" s="222"/>
      <c r="N1651" s="223"/>
      <c r="O1651" s="86"/>
      <c r="P1651" s="86"/>
      <c r="Q1651" s="86"/>
      <c r="R1651" s="86"/>
      <c r="S1651" s="86"/>
      <c r="T1651" s="87"/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T1651" s="19" t="s">
        <v>157</v>
      </c>
      <c r="AU1651" s="19" t="s">
        <v>82</v>
      </c>
    </row>
    <row r="1652" spans="1:65" s="2" customFormat="1" ht="33" customHeight="1">
      <c r="A1652" s="40"/>
      <c r="B1652" s="41"/>
      <c r="C1652" s="206" t="s">
        <v>2598</v>
      </c>
      <c r="D1652" s="206" t="s">
        <v>150</v>
      </c>
      <c r="E1652" s="207" t="s">
        <v>2599</v>
      </c>
      <c r="F1652" s="208" t="s">
        <v>2600</v>
      </c>
      <c r="G1652" s="209" t="s">
        <v>346</v>
      </c>
      <c r="H1652" s="210">
        <v>0.943</v>
      </c>
      <c r="I1652" s="211"/>
      <c r="J1652" s="212">
        <f>ROUND(I1652*H1652,2)</f>
        <v>0</v>
      </c>
      <c r="K1652" s="208" t="s">
        <v>154</v>
      </c>
      <c r="L1652" s="46"/>
      <c r="M1652" s="213" t="s">
        <v>19</v>
      </c>
      <c r="N1652" s="214" t="s">
        <v>43</v>
      </c>
      <c r="O1652" s="86"/>
      <c r="P1652" s="215">
        <f>O1652*H1652</f>
        <v>0</v>
      </c>
      <c r="Q1652" s="215">
        <v>0</v>
      </c>
      <c r="R1652" s="215">
        <f>Q1652*H1652</f>
        <v>0</v>
      </c>
      <c r="S1652" s="215">
        <v>0</v>
      </c>
      <c r="T1652" s="216">
        <f>S1652*H1652</f>
        <v>0</v>
      </c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R1652" s="217" t="s">
        <v>285</v>
      </c>
      <c r="AT1652" s="217" t="s">
        <v>150</v>
      </c>
      <c r="AU1652" s="217" t="s">
        <v>82</v>
      </c>
      <c r="AY1652" s="19" t="s">
        <v>148</v>
      </c>
      <c r="BE1652" s="218">
        <f>IF(N1652="základní",J1652,0)</f>
        <v>0</v>
      </c>
      <c r="BF1652" s="218">
        <f>IF(N1652="snížená",J1652,0)</f>
        <v>0</v>
      </c>
      <c r="BG1652" s="218">
        <f>IF(N1652="zákl. přenesená",J1652,0)</f>
        <v>0</v>
      </c>
      <c r="BH1652" s="218">
        <f>IF(N1652="sníž. přenesená",J1652,0)</f>
        <v>0</v>
      </c>
      <c r="BI1652" s="218">
        <f>IF(N1652="nulová",J1652,0)</f>
        <v>0</v>
      </c>
      <c r="BJ1652" s="19" t="s">
        <v>80</v>
      </c>
      <c r="BK1652" s="218">
        <f>ROUND(I1652*H1652,2)</f>
        <v>0</v>
      </c>
      <c r="BL1652" s="19" t="s">
        <v>285</v>
      </c>
      <c r="BM1652" s="217" t="s">
        <v>2601</v>
      </c>
    </row>
    <row r="1653" spans="1:47" s="2" customFormat="1" ht="12">
      <c r="A1653" s="40"/>
      <c r="B1653" s="41"/>
      <c r="C1653" s="42"/>
      <c r="D1653" s="219" t="s">
        <v>157</v>
      </c>
      <c r="E1653" s="42"/>
      <c r="F1653" s="220" t="s">
        <v>2602</v>
      </c>
      <c r="G1653" s="42"/>
      <c r="H1653" s="42"/>
      <c r="I1653" s="221"/>
      <c r="J1653" s="42"/>
      <c r="K1653" s="42"/>
      <c r="L1653" s="46"/>
      <c r="M1653" s="222"/>
      <c r="N1653" s="223"/>
      <c r="O1653" s="86"/>
      <c r="P1653" s="86"/>
      <c r="Q1653" s="86"/>
      <c r="R1653" s="86"/>
      <c r="S1653" s="86"/>
      <c r="T1653" s="87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T1653" s="19" t="s">
        <v>157</v>
      </c>
      <c r="AU1653" s="19" t="s">
        <v>82</v>
      </c>
    </row>
    <row r="1654" spans="1:63" s="12" customFormat="1" ht="22.8" customHeight="1">
      <c r="A1654" s="12"/>
      <c r="B1654" s="190"/>
      <c r="C1654" s="191"/>
      <c r="D1654" s="192" t="s">
        <v>71</v>
      </c>
      <c r="E1654" s="204" t="s">
        <v>2603</v>
      </c>
      <c r="F1654" s="204" t="s">
        <v>2604</v>
      </c>
      <c r="G1654" s="191"/>
      <c r="H1654" s="191"/>
      <c r="I1654" s="194"/>
      <c r="J1654" s="205">
        <f>BK1654</f>
        <v>0</v>
      </c>
      <c r="K1654" s="191"/>
      <c r="L1654" s="196"/>
      <c r="M1654" s="197"/>
      <c r="N1654" s="198"/>
      <c r="O1654" s="198"/>
      <c r="P1654" s="199">
        <f>SUM(P1655:P1695)</f>
        <v>0</v>
      </c>
      <c r="Q1654" s="198"/>
      <c r="R1654" s="199">
        <f>SUM(R1655:R1695)</f>
        <v>0.9542500000000002</v>
      </c>
      <c r="S1654" s="198"/>
      <c r="T1654" s="200">
        <f>SUM(T1655:T1695)</f>
        <v>0.19856409999999997</v>
      </c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R1654" s="201" t="s">
        <v>82</v>
      </c>
      <c r="AT1654" s="202" t="s">
        <v>71</v>
      </c>
      <c r="AU1654" s="202" t="s">
        <v>80</v>
      </c>
      <c r="AY1654" s="201" t="s">
        <v>148</v>
      </c>
      <c r="BK1654" s="203">
        <f>SUM(BK1655:BK1695)</f>
        <v>0</v>
      </c>
    </row>
    <row r="1655" spans="1:65" s="2" customFormat="1" ht="16.5" customHeight="1">
      <c r="A1655" s="40"/>
      <c r="B1655" s="41"/>
      <c r="C1655" s="206" t="s">
        <v>2605</v>
      </c>
      <c r="D1655" s="206" t="s">
        <v>150</v>
      </c>
      <c r="E1655" s="207" t="s">
        <v>2606</v>
      </c>
      <c r="F1655" s="208" t="s">
        <v>2607</v>
      </c>
      <c r="G1655" s="209" t="s">
        <v>173</v>
      </c>
      <c r="H1655" s="210">
        <v>3.83</v>
      </c>
      <c r="I1655" s="211"/>
      <c r="J1655" s="212">
        <f>ROUND(I1655*H1655,2)</f>
        <v>0</v>
      </c>
      <c r="K1655" s="208" t="s">
        <v>154</v>
      </c>
      <c r="L1655" s="46"/>
      <c r="M1655" s="213" t="s">
        <v>19</v>
      </c>
      <c r="N1655" s="214" t="s">
        <v>43</v>
      </c>
      <c r="O1655" s="86"/>
      <c r="P1655" s="215">
        <f>O1655*H1655</f>
        <v>0</v>
      </c>
      <c r="Q1655" s="215">
        <v>0</v>
      </c>
      <c r="R1655" s="215">
        <f>Q1655*H1655</f>
        <v>0</v>
      </c>
      <c r="S1655" s="215">
        <v>0.00167</v>
      </c>
      <c r="T1655" s="216">
        <f>S1655*H1655</f>
        <v>0.0063961</v>
      </c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R1655" s="217" t="s">
        <v>285</v>
      </c>
      <c r="AT1655" s="217" t="s">
        <v>150</v>
      </c>
      <c r="AU1655" s="217" t="s">
        <v>82</v>
      </c>
      <c r="AY1655" s="19" t="s">
        <v>148</v>
      </c>
      <c r="BE1655" s="218">
        <f>IF(N1655="základní",J1655,0)</f>
        <v>0</v>
      </c>
      <c r="BF1655" s="218">
        <f>IF(N1655="snížená",J1655,0)</f>
        <v>0</v>
      </c>
      <c r="BG1655" s="218">
        <f>IF(N1655="zákl. přenesená",J1655,0)</f>
        <v>0</v>
      </c>
      <c r="BH1655" s="218">
        <f>IF(N1655="sníž. přenesená",J1655,0)</f>
        <v>0</v>
      </c>
      <c r="BI1655" s="218">
        <f>IF(N1655="nulová",J1655,0)</f>
        <v>0</v>
      </c>
      <c r="BJ1655" s="19" t="s">
        <v>80</v>
      </c>
      <c r="BK1655" s="218">
        <f>ROUND(I1655*H1655,2)</f>
        <v>0</v>
      </c>
      <c r="BL1655" s="19" t="s">
        <v>285</v>
      </c>
      <c r="BM1655" s="217" t="s">
        <v>2608</v>
      </c>
    </row>
    <row r="1656" spans="1:47" s="2" customFormat="1" ht="12">
      <c r="A1656" s="40"/>
      <c r="B1656" s="41"/>
      <c r="C1656" s="42"/>
      <c r="D1656" s="219" t="s">
        <v>157</v>
      </c>
      <c r="E1656" s="42"/>
      <c r="F1656" s="220" t="s">
        <v>2609</v>
      </c>
      <c r="G1656" s="42"/>
      <c r="H1656" s="42"/>
      <c r="I1656" s="221"/>
      <c r="J1656" s="42"/>
      <c r="K1656" s="42"/>
      <c r="L1656" s="46"/>
      <c r="M1656" s="222"/>
      <c r="N1656" s="223"/>
      <c r="O1656" s="86"/>
      <c r="P1656" s="86"/>
      <c r="Q1656" s="86"/>
      <c r="R1656" s="86"/>
      <c r="S1656" s="86"/>
      <c r="T1656" s="87"/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T1656" s="19" t="s">
        <v>157</v>
      </c>
      <c r="AU1656" s="19" t="s">
        <v>82</v>
      </c>
    </row>
    <row r="1657" spans="1:51" s="14" customFormat="1" ht="12">
      <c r="A1657" s="14"/>
      <c r="B1657" s="235"/>
      <c r="C1657" s="236"/>
      <c r="D1657" s="226" t="s">
        <v>168</v>
      </c>
      <c r="E1657" s="237" t="s">
        <v>19</v>
      </c>
      <c r="F1657" s="238" t="s">
        <v>2610</v>
      </c>
      <c r="G1657" s="236"/>
      <c r="H1657" s="239">
        <v>3.83</v>
      </c>
      <c r="I1657" s="240"/>
      <c r="J1657" s="236"/>
      <c r="K1657" s="236"/>
      <c r="L1657" s="241"/>
      <c r="M1657" s="242"/>
      <c r="N1657" s="243"/>
      <c r="O1657" s="243"/>
      <c r="P1657" s="243"/>
      <c r="Q1657" s="243"/>
      <c r="R1657" s="243"/>
      <c r="S1657" s="243"/>
      <c r="T1657" s="244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T1657" s="245" t="s">
        <v>168</v>
      </c>
      <c r="AU1657" s="245" t="s">
        <v>82</v>
      </c>
      <c r="AV1657" s="14" t="s">
        <v>82</v>
      </c>
      <c r="AW1657" s="14" t="s">
        <v>34</v>
      </c>
      <c r="AX1657" s="14" t="s">
        <v>80</v>
      </c>
      <c r="AY1657" s="245" t="s">
        <v>148</v>
      </c>
    </row>
    <row r="1658" spans="1:65" s="2" customFormat="1" ht="16.5" customHeight="1">
      <c r="A1658" s="40"/>
      <c r="B1658" s="41"/>
      <c r="C1658" s="206" t="s">
        <v>2611</v>
      </c>
      <c r="D1658" s="206" t="s">
        <v>150</v>
      </c>
      <c r="E1658" s="207" t="s">
        <v>2612</v>
      </c>
      <c r="F1658" s="208" t="s">
        <v>2613</v>
      </c>
      <c r="G1658" s="209" t="s">
        <v>173</v>
      </c>
      <c r="H1658" s="210">
        <v>61.03</v>
      </c>
      <c r="I1658" s="211"/>
      <c r="J1658" s="212">
        <f>ROUND(I1658*H1658,2)</f>
        <v>0</v>
      </c>
      <c r="K1658" s="208" t="s">
        <v>154</v>
      </c>
      <c r="L1658" s="46"/>
      <c r="M1658" s="213" t="s">
        <v>19</v>
      </c>
      <c r="N1658" s="214" t="s">
        <v>43</v>
      </c>
      <c r="O1658" s="86"/>
      <c r="P1658" s="215">
        <f>O1658*H1658</f>
        <v>0</v>
      </c>
      <c r="Q1658" s="215">
        <v>0</v>
      </c>
      <c r="R1658" s="215">
        <f>Q1658*H1658</f>
        <v>0</v>
      </c>
      <c r="S1658" s="215">
        <v>0.0026</v>
      </c>
      <c r="T1658" s="216">
        <f>S1658*H1658</f>
        <v>0.15867799999999999</v>
      </c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R1658" s="217" t="s">
        <v>285</v>
      </c>
      <c r="AT1658" s="217" t="s">
        <v>150</v>
      </c>
      <c r="AU1658" s="217" t="s">
        <v>82</v>
      </c>
      <c r="AY1658" s="19" t="s">
        <v>148</v>
      </c>
      <c r="BE1658" s="218">
        <f>IF(N1658="základní",J1658,0)</f>
        <v>0</v>
      </c>
      <c r="BF1658" s="218">
        <f>IF(N1658="snížená",J1658,0)</f>
        <v>0</v>
      </c>
      <c r="BG1658" s="218">
        <f>IF(N1658="zákl. přenesená",J1658,0)</f>
        <v>0</v>
      </c>
      <c r="BH1658" s="218">
        <f>IF(N1658="sníž. přenesená",J1658,0)</f>
        <v>0</v>
      </c>
      <c r="BI1658" s="218">
        <f>IF(N1658="nulová",J1658,0)</f>
        <v>0</v>
      </c>
      <c r="BJ1658" s="19" t="s">
        <v>80</v>
      </c>
      <c r="BK1658" s="218">
        <f>ROUND(I1658*H1658,2)</f>
        <v>0</v>
      </c>
      <c r="BL1658" s="19" t="s">
        <v>285</v>
      </c>
      <c r="BM1658" s="217" t="s">
        <v>2614</v>
      </c>
    </row>
    <row r="1659" spans="1:47" s="2" customFormat="1" ht="12">
      <c r="A1659" s="40"/>
      <c r="B1659" s="41"/>
      <c r="C1659" s="42"/>
      <c r="D1659" s="219" t="s">
        <v>157</v>
      </c>
      <c r="E1659" s="42"/>
      <c r="F1659" s="220" t="s">
        <v>2615</v>
      </c>
      <c r="G1659" s="42"/>
      <c r="H1659" s="42"/>
      <c r="I1659" s="221"/>
      <c r="J1659" s="42"/>
      <c r="K1659" s="42"/>
      <c r="L1659" s="46"/>
      <c r="M1659" s="222"/>
      <c r="N1659" s="223"/>
      <c r="O1659" s="86"/>
      <c r="P1659" s="86"/>
      <c r="Q1659" s="86"/>
      <c r="R1659" s="86"/>
      <c r="S1659" s="86"/>
      <c r="T1659" s="87"/>
      <c r="U1659" s="40"/>
      <c r="V1659" s="40"/>
      <c r="W1659" s="40"/>
      <c r="X1659" s="40"/>
      <c r="Y1659" s="40"/>
      <c r="Z1659" s="40"/>
      <c r="AA1659" s="40"/>
      <c r="AB1659" s="40"/>
      <c r="AC1659" s="40"/>
      <c r="AD1659" s="40"/>
      <c r="AE1659" s="40"/>
      <c r="AT1659" s="19" t="s">
        <v>157</v>
      </c>
      <c r="AU1659" s="19" t="s">
        <v>82</v>
      </c>
    </row>
    <row r="1660" spans="1:51" s="14" customFormat="1" ht="12">
      <c r="A1660" s="14"/>
      <c r="B1660" s="235"/>
      <c r="C1660" s="236"/>
      <c r="D1660" s="226" t="s">
        <v>168</v>
      </c>
      <c r="E1660" s="237" t="s">
        <v>19</v>
      </c>
      <c r="F1660" s="238" t="s">
        <v>2616</v>
      </c>
      <c r="G1660" s="236"/>
      <c r="H1660" s="239">
        <v>61.03</v>
      </c>
      <c r="I1660" s="240"/>
      <c r="J1660" s="236"/>
      <c r="K1660" s="236"/>
      <c r="L1660" s="241"/>
      <c r="M1660" s="242"/>
      <c r="N1660" s="243"/>
      <c r="O1660" s="243"/>
      <c r="P1660" s="243"/>
      <c r="Q1660" s="243"/>
      <c r="R1660" s="243"/>
      <c r="S1660" s="243"/>
      <c r="T1660" s="244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T1660" s="245" t="s">
        <v>168</v>
      </c>
      <c r="AU1660" s="245" t="s">
        <v>82</v>
      </c>
      <c r="AV1660" s="14" t="s">
        <v>82</v>
      </c>
      <c r="AW1660" s="14" t="s">
        <v>34</v>
      </c>
      <c r="AX1660" s="14" t="s">
        <v>80</v>
      </c>
      <c r="AY1660" s="245" t="s">
        <v>148</v>
      </c>
    </row>
    <row r="1661" spans="1:65" s="2" customFormat="1" ht="16.5" customHeight="1">
      <c r="A1661" s="40"/>
      <c r="B1661" s="41"/>
      <c r="C1661" s="206" t="s">
        <v>2617</v>
      </c>
      <c r="D1661" s="206" t="s">
        <v>150</v>
      </c>
      <c r="E1661" s="207" t="s">
        <v>2618</v>
      </c>
      <c r="F1661" s="208" t="s">
        <v>2619</v>
      </c>
      <c r="G1661" s="209" t="s">
        <v>173</v>
      </c>
      <c r="H1661" s="210">
        <v>8.5</v>
      </c>
      <c r="I1661" s="211"/>
      <c r="J1661" s="212">
        <f>ROUND(I1661*H1661,2)</f>
        <v>0</v>
      </c>
      <c r="K1661" s="208" t="s">
        <v>154</v>
      </c>
      <c r="L1661" s="46"/>
      <c r="M1661" s="213" t="s">
        <v>19</v>
      </c>
      <c r="N1661" s="214" t="s">
        <v>43</v>
      </c>
      <c r="O1661" s="86"/>
      <c r="P1661" s="215">
        <f>O1661*H1661</f>
        <v>0</v>
      </c>
      <c r="Q1661" s="215">
        <v>0</v>
      </c>
      <c r="R1661" s="215">
        <f>Q1661*H1661</f>
        <v>0</v>
      </c>
      <c r="S1661" s="215">
        <v>0.00394</v>
      </c>
      <c r="T1661" s="216">
        <f>S1661*H1661</f>
        <v>0.03349</v>
      </c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R1661" s="217" t="s">
        <v>285</v>
      </c>
      <c r="AT1661" s="217" t="s">
        <v>150</v>
      </c>
      <c r="AU1661" s="217" t="s">
        <v>82</v>
      </c>
      <c r="AY1661" s="19" t="s">
        <v>148</v>
      </c>
      <c r="BE1661" s="218">
        <f>IF(N1661="základní",J1661,0)</f>
        <v>0</v>
      </c>
      <c r="BF1661" s="218">
        <f>IF(N1661="snížená",J1661,0)</f>
        <v>0</v>
      </c>
      <c r="BG1661" s="218">
        <f>IF(N1661="zákl. přenesená",J1661,0)</f>
        <v>0</v>
      </c>
      <c r="BH1661" s="218">
        <f>IF(N1661="sníž. přenesená",J1661,0)</f>
        <v>0</v>
      </c>
      <c r="BI1661" s="218">
        <f>IF(N1661="nulová",J1661,0)</f>
        <v>0</v>
      </c>
      <c r="BJ1661" s="19" t="s">
        <v>80</v>
      </c>
      <c r="BK1661" s="218">
        <f>ROUND(I1661*H1661,2)</f>
        <v>0</v>
      </c>
      <c r="BL1661" s="19" t="s">
        <v>285</v>
      </c>
      <c r="BM1661" s="217" t="s">
        <v>2620</v>
      </c>
    </row>
    <row r="1662" spans="1:47" s="2" customFormat="1" ht="12">
      <c r="A1662" s="40"/>
      <c r="B1662" s="41"/>
      <c r="C1662" s="42"/>
      <c r="D1662" s="219" t="s">
        <v>157</v>
      </c>
      <c r="E1662" s="42"/>
      <c r="F1662" s="220" t="s">
        <v>2621</v>
      </c>
      <c r="G1662" s="42"/>
      <c r="H1662" s="42"/>
      <c r="I1662" s="221"/>
      <c r="J1662" s="42"/>
      <c r="K1662" s="42"/>
      <c r="L1662" s="46"/>
      <c r="M1662" s="222"/>
      <c r="N1662" s="223"/>
      <c r="O1662" s="86"/>
      <c r="P1662" s="86"/>
      <c r="Q1662" s="86"/>
      <c r="R1662" s="86"/>
      <c r="S1662" s="86"/>
      <c r="T1662" s="87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T1662" s="19" t="s">
        <v>157</v>
      </c>
      <c r="AU1662" s="19" t="s">
        <v>82</v>
      </c>
    </row>
    <row r="1663" spans="1:51" s="14" customFormat="1" ht="12">
      <c r="A1663" s="14"/>
      <c r="B1663" s="235"/>
      <c r="C1663" s="236"/>
      <c r="D1663" s="226" t="s">
        <v>168</v>
      </c>
      <c r="E1663" s="237" t="s">
        <v>19</v>
      </c>
      <c r="F1663" s="238" t="s">
        <v>2622</v>
      </c>
      <c r="G1663" s="236"/>
      <c r="H1663" s="239">
        <v>8.5</v>
      </c>
      <c r="I1663" s="240"/>
      <c r="J1663" s="236"/>
      <c r="K1663" s="236"/>
      <c r="L1663" s="241"/>
      <c r="M1663" s="242"/>
      <c r="N1663" s="243"/>
      <c r="O1663" s="243"/>
      <c r="P1663" s="243"/>
      <c r="Q1663" s="243"/>
      <c r="R1663" s="243"/>
      <c r="S1663" s="243"/>
      <c r="T1663" s="244"/>
      <c r="U1663" s="14"/>
      <c r="V1663" s="14"/>
      <c r="W1663" s="14"/>
      <c r="X1663" s="14"/>
      <c r="Y1663" s="14"/>
      <c r="Z1663" s="14"/>
      <c r="AA1663" s="14"/>
      <c r="AB1663" s="14"/>
      <c r="AC1663" s="14"/>
      <c r="AD1663" s="14"/>
      <c r="AE1663" s="14"/>
      <c r="AT1663" s="245" t="s">
        <v>168</v>
      </c>
      <c r="AU1663" s="245" t="s">
        <v>82</v>
      </c>
      <c r="AV1663" s="14" t="s">
        <v>82</v>
      </c>
      <c r="AW1663" s="14" t="s">
        <v>34</v>
      </c>
      <c r="AX1663" s="14" t="s">
        <v>80</v>
      </c>
      <c r="AY1663" s="245" t="s">
        <v>148</v>
      </c>
    </row>
    <row r="1664" spans="1:65" s="2" customFormat="1" ht="16.5" customHeight="1">
      <c r="A1664" s="40"/>
      <c r="B1664" s="41"/>
      <c r="C1664" s="206" t="s">
        <v>2623</v>
      </c>
      <c r="D1664" s="206" t="s">
        <v>150</v>
      </c>
      <c r="E1664" s="207" t="s">
        <v>2624</v>
      </c>
      <c r="F1664" s="208" t="s">
        <v>2625</v>
      </c>
      <c r="G1664" s="209" t="s">
        <v>173</v>
      </c>
      <c r="H1664" s="210">
        <v>116</v>
      </c>
      <c r="I1664" s="211"/>
      <c r="J1664" s="212">
        <f>ROUND(I1664*H1664,2)</f>
        <v>0</v>
      </c>
      <c r="K1664" s="208" t="s">
        <v>154</v>
      </c>
      <c r="L1664" s="46"/>
      <c r="M1664" s="213" t="s">
        <v>19</v>
      </c>
      <c r="N1664" s="214" t="s">
        <v>43</v>
      </c>
      <c r="O1664" s="86"/>
      <c r="P1664" s="215">
        <f>O1664*H1664</f>
        <v>0</v>
      </c>
      <c r="Q1664" s="215">
        <v>0.00225</v>
      </c>
      <c r="R1664" s="215">
        <f>Q1664*H1664</f>
        <v>0.26099999999999995</v>
      </c>
      <c r="S1664" s="215">
        <v>0</v>
      </c>
      <c r="T1664" s="216">
        <f>S1664*H1664</f>
        <v>0</v>
      </c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0"/>
      <c r="AE1664" s="40"/>
      <c r="AR1664" s="217" t="s">
        <v>285</v>
      </c>
      <c r="AT1664" s="217" t="s">
        <v>150</v>
      </c>
      <c r="AU1664" s="217" t="s">
        <v>82</v>
      </c>
      <c r="AY1664" s="19" t="s">
        <v>148</v>
      </c>
      <c r="BE1664" s="218">
        <f>IF(N1664="základní",J1664,0)</f>
        <v>0</v>
      </c>
      <c r="BF1664" s="218">
        <f>IF(N1664="snížená",J1664,0)</f>
        <v>0</v>
      </c>
      <c r="BG1664" s="218">
        <f>IF(N1664="zákl. přenesená",J1664,0)</f>
        <v>0</v>
      </c>
      <c r="BH1664" s="218">
        <f>IF(N1664="sníž. přenesená",J1664,0)</f>
        <v>0</v>
      </c>
      <c r="BI1664" s="218">
        <f>IF(N1664="nulová",J1664,0)</f>
        <v>0</v>
      </c>
      <c r="BJ1664" s="19" t="s">
        <v>80</v>
      </c>
      <c r="BK1664" s="218">
        <f>ROUND(I1664*H1664,2)</f>
        <v>0</v>
      </c>
      <c r="BL1664" s="19" t="s">
        <v>285</v>
      </c>
      <c r="BM1664" s="217" t="s">
        <v>2626</v>
      </c>
    </row>
    <row r="1665" spans="1:47" s="2" customFormat="1" ht="12">
      <c r="A1665" s="40"/>
      <c r="B1665" s="41"/>
      <c r="C1665" s="42"/>
      <c r="D1665" s="219" t="s">
        <v>157</v>
      </c>
      <c r="E1665" s="42"/>
      <c r="F1665" s="220" t="s">
        <v>2627</v>
      </c>
      <c r="G1665" s="42"/>
      <c r="H1665" s="42"/>
      <c r="I1665" s="221"/>
      <c r="J1665" s="42"/>
      <c r="K1665" s="42"/>
      <c r="L1665" s="46"/>
      <c r="M1665" s="222"/>
      <c r="N1665" s="223"/>
      <c r="O1665" s="86"/>
      <c r="P1665" s="86"/>
      <c r="Q1665" s="86"/>
      <c r="R1665" s="86"/>
      <c r="S1665" s="86"/>
      <c r="T1665" s="87"/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T1665" s="19" t="s">
        <v>157</v>
      </c>
      <c r="AU1665" s="19" t="s">
        <v>82</v>
      </c>
    </row>
    <row r="1666" spans="1:51" s="14" customFormat="1" ht="12">
      <c r="A1666" s="14"/>
      <c r="B1666" s="235"/>
      <c r="C1666" s="236"/>
      <c r="D1666" s="226" t="s">
        <v>168</v>
      </c>
      <c r="E1666" s="237" t="s">
        <v>19</v>
      </c>
      <c r="F1666" s="238" t="s">
        <v>2628</v>
      </c>
      <c r="G1666" s="236"/>
      <c r="H1666" s="239">
        <v>116</v>
      </c>
      <c r="I1666" s="240"/>
      <c r="J1666" s="236"/>
      <c r="K1666" s="236"/>
      <c r="L1666" s="241"/>
      <c r="M1666" s="242"/>
      <c r="N1666" s="243"/>
      <c r="O1666" s="243"/>
      <c r="P1666" s="243"/>
      <c r="Q1666" s="243"/>
      <c r="R1666" s="243"/>
      <c r="S1666" s="243"/>
      <c r="T1666" s="244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T1666" s="245" t="s">
        <v>168</v>
      </c>
      <c r="AU1666" s="245" t="s">
        <v>82</v>
      </c>
      <c r="AV1666" s="14" t="s">
        <v>82</v>
      </c>
      <c r="AW1666" s="14" t="s">
        <v>34</v>
      </c>
      <c r="AX1666" s="14" t="s">
        <v>80</v>
      </c>
      <c r="AY1666" s="245" t="s">
        <v>148</v>
      </c>
    </row>
    <row r="1667" spans="1:65" s="2" customFormat="1" ht="21.75" customHeight="1">
      <c r="A1667" s="40"/>
      <c r="B1667" s="41"/>
      <c r="C1667" s="206" t="s">
        <v>2629</v>
      </c>
      <c r="D1667" s="206" t="s">
        <v>150</v>
      </c>
      <c r="E1667" s="207" t="s">
        <v>2630</v>
      </c>
      <c r="F1667" s="208" t="s">
        <v>2631</v>
      </c>
      <c r="G1667" s="209" t="s">
        <v>173</v>
      </c>
      <c r="H1667" s="210">
        <v>117</v>
      </c>
      <c r="I1667" s="211"/>
      <c r="J1667" s="212">
        <f>ROUND(I1667*H1667,2)</f>
        <v>0</v>
      </c>
      <c r="K1667" s="208" t="s">
        <v>154</v>
      </c>
      <c r="L1667" s="46"/>
      <c r="M1667" s="213" t="s">
        <v>19</v>
      </c>
      <c r="N1667" s="214" t="s">
        <v>43</v>
      </c>
      <c r="O1667" s="86"/>
      <c r="P1667" s="215">
        <f>O1667*H1667</f>
        <v>0</v>
      </c>
      <c r="Q1667" s="215">
        <v>0.00228</v>
      </c>
      <c r="R1667" s="215">
        <f>Q1667*H1667</f>
        <v>0.26676</v>
      </c>
      <c r="S1667" s="215">
        <v>0</v>
      </c>
      <c r="T1667" s="216">
        <f>S1667*H1667</f>
        <v>0</v>
      </c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R1667" s="217" t="s">
        <v>285</v>
      </c>
      <c r="AT1667" s="217" t="s">
        <v>150</v>
      </c>
      <c r="AU1667" s="217" t="s">
        <v>82</v>
      </c>
      <c r="AY1667" s="19" t="s">
        <v>148</v>
      </c>
      <c r="BE1667" s="218">
        <f>IF(N1667="základní",J1667,0)</f>
        <v>0</v>
      </c>
      <c r="BF1667" s="218">
        <f>IF(N1667="snížená",J1667,0)</f>
        <v>0</v>
      </c>
      <c r="BG1667" s="218">
        <f>IF(N1667="zákl. přenesená",J1667,0)</f>
        <v>0</v>
      </c>
      <c r="BH1667" s="218">
        <f>IF(N1667="sníž. přenesená",J1667,0)</f>
        <v>0</v>
      </c>
      <c r="BI1667" s="218">
        <f>IF(N1667="nulová",J1667,0)</f>
        <v>0</v>
      </c>
      <c r="BJ1667" s="19" t="s">
        <v>80</v>
      </c>
      <c r="BK1667" s="218">
        <f>ROUND(I1667*H1667,2)</f>
        <v>0</v>
      </c>
      <c r="BL1667" s="19" t="s">
        <v>285</v>
      </c>
      <c r="BM1667" s="217" t="s">
        <v>2632</v>
      </c>
    </row>
    <row r="1668" spans="1:47" s="2" customFormat="1" ht="12">
      <c r="A1668" s="40"/>
      <c r="B1668" s="41"/>
      <c r="C1668" s="42"/>
      <c r="D1668" s="219" t="s">
        <v>157</v>
      </c>
      <c r="E1668" s="42"/>
      <c r="F1668" s="220" t="s">
        <v>2633</v>
      </c>
      <c r="G1668" s="42"/>
      <c r="H1668" s="42"/>
      <c r="I1668" s="221"/>
      <c r="J1668" s="42"/>
      <c r="K1668" s="42"/>
      <c r="L1668" s="46"/>
      <c r="M1668" s="222"/>
      <c r="N1668" s="223"/>
      <c r="O1668" s="86"/>
      <c r="P1668" s="86"/>
      <c r="Q1668" s="86"/>
      <c r="R1668" s="86"/>
      <c r="S1668" s="86"/>
      <c r="T1668" s="87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T1668" s="19" t="s">
        <v>157</v>
      </c>
      <c r="AU1668" s="19" t="s">
        <v>82</v>
      </c>
    </row>
    <row r="1669" spans="1:51" s="14" customFormat="1" ht="12">
      <c r="A1669" s="14"/>
      <c r="B1669" s="235"/>
      <c r="C1669" s="236"/>
      <c r="D1669" s="226" t="s">
        <v>168</v>
      </c>
      <c r="E1669" s="237" t="s">
        <v>19</v>
      </c>
      <c r="F1669" s="238" t="s">
        <v>2634</v>
      </c>
      <c r="G1669" s="236"/>
      <c r="H1669" s="239">
        <v>117</v>
      </c>
      <c r="I1669" s="240"/>
      <c r="J1669" s="236"/>
      <c r="K1669" s="236"/>
      <c r="L1669" s="241"/>
      <c r="M1669" s="242"/>
      <c r="N1669" s="243"/>
      <c r="O1669" s="243"/>
      <c r="P1669" s="243"/>
      <c r="Q1669" s="243"/>
      <c r="R1669" s="243"/>
      <c r="S1669" s="243"/>
      <c r="T1669" s="244"/>
      <c r="U1669" s="14"/>
      <c r="V1669" s="14"/>
      <c r="W1669" s="14"/>
      <c r="X1669" s="14"/>
      <c r="Y1669" s="14"/>
      <c r="Z1669" s="14"/>
      <c r="AA1669" s="14"/>
      <c r="AB1669" s="14"/>
      <c r="AC1669" s="14"/>
      <c r="AD1669" s="14"/>
      <c r="AE1669" s="14"/>
      <c r="AT1669" s="245" t="s">
        <v>168</v>
      </c>
      <c r="AU1669" s="245" t="s">
        <v>82</v>
      </c>
      <c r="AV1669" s="14" t="s">
        <v>82</v>
      </c>
      <c r="AW1669" s="14" t="s">
        <v>34</v>
      </c>
      <c r="AX1669" s="14" t="s">
        <v>80</v>
      </c>
      <c r="AY1669" s="245" t="s">
        <v>148</v>
      </c>
    </row>
    <row r="1670" spans="1:65" s="2" customFormat="1" ht="24.15" customHeight="1">
      <c r="A1670" s="40"/>
      <c r="B1670" s="41"/>
      <c r="C1670" s="206" t="s">
        <v>2635</v>
      </c>
      <c r="D1670" s="206" t="s">
        <v>150</v>
      </c>
      <c r="E1670" s="207" t="s">
        <v>2636</v>
      </c>
      <c r="F1670" s="208" t="s">
        <v>2637</v>
      </c>
      <c r="G1670" s="209" t="s">
        <v>153</v>
      </c>
      <c r="H1670" s="210">
        <v>8</v>
      </c>
      <c r="I1670" s="211"/>
      <c r="J1670" s="212">
        <f>ROUND(I1670*H1670,2)</f>
        <v>0</v>
      </c>
      <c r="K1670" s="208" t="s">
        <v>154</v>
      </c>
      <c r="L1670" s="46"/>
      <c r="M1670" s="213" t="s">
        <v>19</v>
      </c>
      <c r="N1670" s="214" t="s">
        <v>43</v>
      </c>
      <c r="O1670" s="86"/>
      <c r="P1670" s="215">
        <f>O1670*H1670</f>
        <v>0</v>
      </c>
      <c r="Q1670" s="215">
        <v>0.00062</v>
      </c>
      <c r="R1670" s="215">
        <f>Q1670*H1670</f>
        <v>0.00496</v>
      </c>
      <c r="S1670" s="215">
        <v>0</v>
      </c>
      <c r="T1670" s="216">
        <f>S1670*H1670</f>
        <v>0</v>
      </c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R1670" s="217" t="s">
        <v>285</v>
      </c>
      <c r="AT1670" s="217" t="s">
        <v>150</v>
      </c>
      <c r="AU1670" s="217" t="s">
        <v>82</v>
      </c>
      <c r="AY1670" s="19" t="s">
        <v>148</v>
      </c>
      <c r="BE1670" s="218">
        <f>IF(N1670="základní",J1670,0)</f>
        <v>0</v>
      </c>
      <c r="BF1670" s="218">
        <f>IF(N1670="snížená",J1670,0)</f>
        <v>0</v>
      </c>
      <c r="BG1670" s="218">
        <f>IF(N1670="zákl. přenesená",J1670,0)</f>
        <v>0</v>
      </c>
      <c r="BH1670" s="218">
        <f>IF(N1670="sníž. přenesená",J1670,0)</f>
        <v>0</v>
      </c>
      <c r="BI1670" s="218">
        <f>IF(N1670="nulová",J1670,0)</f>
        <v>0</v>
      </c>
      <c r="BJ1670" s="19" t="s">
        <v>80</v>
      </c>
      <c r="BK1670" s="218">
        <f>ROUND(I1670*H1670,2)</f>
        <v>0</v>
      </c>
      <c r="BL1670" s="19" t="s">
        <v>285</v>
      </c>
      <c r="BM1670" s="217" t="s">
        <v>2638</v>
      </c>
    </row>
    <row r="1671" spans="1:47" s="2" customFormat="1" ht="12">
      <c r="A1671" s="40"/>
      <c r="B1671" s="41"/>
      <c r="C1671" s="42"/>
      <c r="D1671" s="219" t="s">
        <v>157</v>
      </c>
      <c r="E1671" s="42"/>
      <c r="F1671" s="220" t="s">
        <v>2639</v>
      </c>
      <c r="G1671" s="42"/>
      <c r="H1671" s="42"/>
      <c r="I1671" s="221"/>
      <c r="J1671" s="42"/>
      <c r="K1671" s="42"/>
      <c r="L1671" s="46"/>
      <c r="M1671" s="222"/>
      <c r="N1671" s="223"/>
      <c r="O1671" s="86"/>
      <c r="P1671" s="86"/>
      <c r="Q1671" s="86"/>
      <c r="R1671" s="86"/>
      <c r="S1671" s="86"/>
      <c r="T1671" s="87"/>
      <c r="U1671" s="40"/>
      <c r="V1671" s="40"/>
      <c r="W1671" s="40"/>
      <c r="X1671" s="40"/>
      <c r="Y1671" s="40"/>
      <c r="Z1671" s="40"/>
      <c r="AA1671" s="40"/>
      <c r="AB1671" s="40"/>
      <c r="AC1671" s="40"/>
      <c r="AD1671" s="40"/>
      <c r="AE1671" s="40"/>
      <c r="AT1671" s="19" t="s">
        <v>157</v>
      </c>
      <c r="AU1671" s="19" t="s">
        <v>82</v>
      </c>
    </row>
    <row r="1672" spans="1:51" s="14" customFormat="1" ht="12">
      <c r="A1672" s="14"/>
      <c r="B1672" s="235"/>
      <c r="C1672" s="236"/>
      <c r="D1672" s="226" t="s">
        <v>168</v>
      </c>
      <c r="E1672" s="237" t="s">
        <v>19</v>
      </c>
      <c r="F1672" s="238" t="s">
        <v>2640</v>
      </c>
      <c r="G1672" s="236"/>
      <c r="H1672" s="239">
        <v>8</v>
      </c>
      <c r="I1672" s="240"/>
      <c r="J1672" s="236"/>
      <c r="K1672" s="236"/>
      <c r="L1672" s="241"/>
      <c r="M1672" s="242"/>
      <c r="N1672" s="243"/>
      <c r="O1672" s="243"/>
      <c r="P1672" s="243"/>
      <c r="Q1672" s="243"/>
      <c r="R1672" s="243"/>
      <c r="S1672" s="243"/>
      <c r="T1672" s="244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T1672" s="245" t="s">
        <v>168</v>
      </c>
      <c r="AU1672" s="245" t="s">
        <v>82</v>
      </c>
      <c r="AV1672" s="14" t="s">
        <v>82</v>
      </c>
      <c r="AW1672" s="14" t="s">
        <v>34</v>
      </c>
      <c r="AX1672" s="14" t="s">
        <v>80</v>
      </c>
      <c r="AY1672" s="245" t="s">
        <v>148</v>
      </c>
    </row>
    <row r="1673" spans="1:65" s="2" customFormat="1" ht="24.15" customHeight="1">
      <c r="A1673" s="40"/>
      <c r="B1673" s="41"/>
      <c r="C1673" s="206" t="s">
        <v>2641</v>
      </c>
      <c r="D1673" s="206" t="s">
        <v>150</v>
      </c>
      <c r="E1673" s="207" t="s">
        <v>2642</v>
      </c>
      <c r="F1673" s="208" t="s">
        <v>2643</v>
      </c>
      <c r="G1673" s="209" t="s">
        <v>153</v>
      </c>
      <c r="H1673" s="210">
        <v>8</v>
      </c>
      <c r="I1673" s="211"/>
      <c r="J1673" s="212">
        <f>ROUND(I1673*H1673,2)</f>
        <v>0</v>
      </c>
      <c r="K1673" s="208" t="s">
        <v>154</v>
      </c>
      <c r="L1673" s="46"/>
      <c r="M1673" s="213" t="s">
        <v>19</v>
      </c>
      <c r="N1673" s="214" t="s">
        <v>43</v>
      </c>
      <c r="O1673" s="86"/>
      <c r="P1673" s="215">
        <f>O1673*H1673</f>
        <v>0</v>
      </c>
      <c r="Q1673" s="215">
        <v>0.00031</v>
      </c>
      <c r="R1673" s="215">
        <f>Q1673*H1673</f>
        <v>0.00248</v>
      </c>
      <c r="S1673" s="215">
        <v>0</v>
      </c>
      <c r="T1673" s="216">
        <f>S1673*H1673</f>
        <v>0</v>
      </c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0"/>
      <c r="AE1673" s="40"/>
      <c r="AR1673" s="217" t="s">
        <v>285</v>
      </c>
      <c r="AT1673" s="217" t="s">
        <v>150</v>
      </c>
      <c r="AU1673" s="217" t="s">
        <v>82</v>
      </c>
      <c r="AY1673" s="19" t="s">
        <v>148</v>
      </c>
      <c r="BE1673" s="218">
        <f>IF(N1673="základní",J1673,0)</f>
        <v>0</v>
      </c>
      <c r="BF1673" s="218">
        <f>IF(N1673="snížená",J1673,0)</f>
        <v>0</v>
      </c>
      <c r="BG1673" s="218">
        <f>IF(N1673="zákl. přenesená",J1673,0)</f>
        <v>0</v>
      </c>
      <c r="BH1673" s="218">
        <f>IF(N1673="sníž. přenesená",J1673,0)</f>
        <v>0</v>
      </c>
      <c r="BI1673" s="218">
        <f>IF(N1673="nulová",J1673,0)</f>
        <v>0</v>
      </c>
      <c r="BJ1673" s="19" t="s">
        <v>80</v>
      </c>
      <c r="BK1673" s="218">
        <f>ROUND(I1673*H1673,2)</f>
        <v>0</v>
      </c>
      <c r="BL1673" s="19" t="s">
        <v>285</v>
      </c>
      <c r="BM1673" s="217" t="s">
        <v>2644</v>
      </c>
    </row>
    <row r="1674" spans="1:47" s="2" customFormat="1" ht="12">
      <c r="A1674" s="40"/>
      <c r="B1674" s="41"/>
      <c r="C1674" s="42"/>
      <c r="D1674" s="219" t="s">
        <v>157</v>
      </c>
      <c r="E1674" s="42"/>
      <c r="F1674" s="220" t="s">
        <v>2645</v>
      </c>
      <c r="G1674" s="42"/>
      <c r="H1674" s="42"/>
      <c r="I1674" s="221"/>
      <c r="J1674" s="42"/>
      <c r="K1674" s="42"/>
      <c r="L1674" s="46"/>
      <c r="M1674" s="222"/>
      <c r="N1674" s="223"/>
      <c r="O1674" s="86"/>
      <c r="P1674" s="86"/>
      <c r="Q1674" s="86"/>
      <c r="R1674" s="86"/>
      <c r="S1674" s="86"/>
      <c r="T1674" s="87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T1674" s="19" t="s">
        <v>157</v>
      </c>
      <c r="AU1674" s="19" t="s">
        <v>82</v>
      </c>
    </row>
    <row r="1675" spans="1:65" s="2" customFormat="1" ht="16.5" customHeight="1">
      <c r="A1675" s="40"/>
      <c r="B1675" s="41"/>
      <c r="C1675" s="206" t="s">
        <v>2646</v>
      </c>
      <c r="D1675" s="206" t="s">
        <v>150</v>
      </c>
      <c r="E1675" s="207" t="s">
        <v>2647</v>
      </c>
      <c r="F1675" s="208" t="s">
        <v>2648</v>
      </c>
      <c r="G1675" s="209" t="s">
        <v>173</v>
      </c>
      <c r="H1675" s="210">
        <v>75</v>
      </c>
      <c r="I1675" s="211"/>
      <c r="J1675" s="212">
        <f>ROUND(I1675*H1675,2)</f>
        <v>0</v>
      </c>
      <c r="K1675" s="208" t="s">
        <v>154</v>
      </c>
      <c r="L1675" s="46"/>
      <c r="M1675" s="213" t="s">
        <v>19</v>
      </c>
      <c r="N1675" s="214" t="s">
        <v>43</v>
      </c>
      <c r="O1675" s="86"/>
      <c r="P1675" s="215">
        <f>O1675*H1675</f>
        <v>0</v>
      </c>
      <c r="Q1675" s="215">
        <v>0.00283</v>
      </c>
      <c r="R1675" s="215">
        <f>Q1675*H1675</f>
        <v>0.21225</v>
      </c>
      <c r="S1675" s="215">
        <v>0</v>
      </c>
      <c r="T1675" s="216">
        <f>S1675*H1675</f>
        <v>0</v>
      </c>
      <c r="U1675" s="40"/>
      <c r="V1675" s="40"/>
      <c r="W1675" s="40"/>
      <c r="X1675" s="40"/>
      <c r="Y1675" s="40"/>
      <c r="Z1675" s="40"/>
      <c r="AA1675" s="40"/>
      <c r="AB1675" s="40"/>
      <c r="AC1675" s="40"/>
      <c r="AD1675" s="40"/>
      <c r="AE1675" s="40"/>
      <c r="AR1675" s="217" t="s">
        <v>285</v>
      </c>
      <c r="AT1675" s="217" t="s">
        <v>150</v>
      </c>
      <c r="AU1675" s="217" t="s">
        <v>82</v>
      </c>
      <c r="AY1675" s="19" t="s">
        <v>148</v>
      </c>
      <c r="BE1675" s="218">
        <f>IF(N1675="základní",J1675,0)</f>
        <v>0</v>
      </c>
      <c r="BF1675" s="218">
        <f>IF(N1675="snížená",J1675,0)</f>
        <v>0</v>
      </c>
      <c r="BG1675" s="218">
        <f>IF(N1675="zákl. přenesená",J1675,0)</f>
        <v>0</v>
      </c>
      <c r="BH1675" s="218">
        <f>IF(N1675="sníž. přenesená",J1675,0)</f>
        <v>0</v>
      </c>
      <c r="BI1675" s="218">
        <f>IF(N1675="nulová",J1675,0)</f>
        <v>0</v>
      </c>
      <c r="BJ1675" s="19" t="s">
        <v>80</v>
      </c>
      <c r="BK1675" s="218">
        <f>ROUND(I1675*H1675,2)</f>
        <v>0</v>
      </c>
      <c r="BL1675" s="19" t="s">
        <v>285</v>
      </c>
      <c r="BM1675" s="217" t="s">
        <v>2649</v>
      </c>
    </row>
    <row r="1676" spans="1:47" s="2" customFormat="1" ht="12">
      <c r="A1676" s="40"/>
      <c r="B1676" s="41"/>
      <c r="C1676" s="42"/>
      <c r="D1676" s="219" t="s">
        <v>157</v>
      </c>
      <c r="E1676" s="42"/>
      <c r="F1676" s="220" t="s">
        <v>2650</v>
      </c>
      <c r="G1676" s="42"/>
      <c r="H1676" s="42"/>
      <c r="I1676" s="221"/>
      <c r="J1676" s="42"/>
      <c r="K1676" s="42"/>
      <c r="L1676" s="46"/>
      <c r="M1676" s="222"/>
      <c r="N1676" s="223"/>
      <c r="O1676" s="86"/>
      <c r="P1676" s="86"/>
      <c r="Q1676" s="86"/>
      <c r="R1676" s="86"/>
      <c r="S1676" s="86"/>
      <c r="T1676" s="87"/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T1676" s="19" t="s">
        <v>157</v>
      </c>
      <c r="AU1676" s="19" t="s">
        <v>82</v>
      </c>
    </row>
    <row r="1677" spans="1:65" s="2" customFormat="1" ht="24.15" customHeight="1">
      <c r="A1677" s="40"/>
      <c r="B1677" s="41"/>
      <c r="C1677" s="206" t="s">
        <v>2651</v>
      </c>
      <c r="D1677" s="206" t="s">
        <v>150</v>
      </c>
      <c r="E1677" s="207" t="s">
        <v>2652</v>
      </c>
      <c r="F1677" s="208" t="s">
        <v>2653</v>
      </c>
      <c r="G1677" s="209" t="s">
        <v>173</v>
      </c>
      <c r="H1677" s="210">
        <v>33</v>
      </c>
      <c r="I1677" s="211"/>
      <c r="J1677" s="212">
        <f>ROUND(I1677*H1677,2)</f>
        <v>0</v>
      </c>
      <c r="K1677" s="208" t="s">
        <v>154</v>
      </c>
      <c r="L1677" s="46"/>
      <c r="M1677" s="213" t="s">
        <v>19</v>
      </c>
      <c r="N1677" s="214" t="s">
        <v>43</v>
      </c>
      <c r="O1677" s="86"/>
      <c r="P1677" s="215">
        <f>O1677*H1677</f>
        <v>0</v>
      </c>
      <c r="Q1677" s="215">
        <v>0.00217</v>
      </c>
      <c r="R1677" s="215">
        <f>Q1677*H1677</f>
        <v>0.07161000000000001</v>
      </c>
      <c r="S1677" s="215">
        <v>0</v>
      </c>
      <c r="T1677" s="216">
        <f>S1677*H1677</f>
        <v>0</v>
      </c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R1677" s="217" t="s">
        <v>285</v>
      </c>
      <c r="AT1677" s="217" t="s">
        <v>150</v>
      </c>
      <c r="AU1677" s="217" t="s">
        <v>82</v>
      </c>
      <c r="AY1677" s="19" t="s">
        <v>148</v>
      </c>
      <c r="BE1677" s="218">
        <f>IF(N1677="základní",J1677,0)</f>
        <v>0</v>
      </c>
      <c r="BF1677" s="218">
        <f>IF(N1677="snížená",J1677,0)</f>
        <v>0</v>
      </c>
      <c r="BG1677" s="218">
        <f>IF(N1677="zákl. přenesená",J1677,0)</f>
        <v>0</v>
      </c>
      <c r="BH1677" s="218">
        <f>IF(N1677="sníž. přenesená",J1677,0)</f>
        <v>0</v>
      </c>
      <c r="BI1677" s="218">
        <f>IF(N1677="nulová",J1677,0)</f>
        <v>0</v>
      </c>
      <c r="BJ1677" s="19" t="s">
        <v>80</v>
      </c>
      <c r="BK1677" s="218">
        <f>ROUND(I1677*H1677,2)</f>
        <v>0</v>
      </c>
      <c r="BL1677" s="19" t="s">
        <v>285</v>
      </c>
      <c r="BM1677" s="217" t="s">
        <v>2654</v>
      </c>
    </row>
    <row r="1678" spans="1:47" s="2" customFormat="1" ht="12">
      <c r="A1678" s="40"/>
      <c r="B1678" s="41"/>
      <c r="C1678" s="42"/>
      <c r="D1678" s="219" t="s">
        <v>157</v>
      </c>
      <c r="E1678" s="42"/>
      <c r="F1678" s="220" t="s">
        <v>2655</v>
      </c>
      <c r="G1678" s="42"/>
      <c r="H1678" s="42"/>
      <c r="I1678" s="221"/>
      <c r="J1678" s="42"/>
      <c r="K1678" s="42"/>
      <c r="L1678" s="46"/>
      <c r="M1678" s="222"/>
      <c r="N1678" s="223"/>
      <c r="O1678" s="86"/>
      <c r="P1678" s="86"/>
      <c r="Q1678" s="86"/>
      <c r="R1678" s="86"/>
      <c r="S1678" s="86"/>
      <c r="T1678" s="87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T1678" s="19" t="s">
        <v>157</v>
      </c>
      <c r="AU1678" s="19" t="s">
        <v>82</v>
      </c>
    </row>
    <row r="1679" spans="1:51" s="14" customFormat="1" ht="12">
      <c r="A1679" s="14"/>
      <c r="B1679" s="235"/>
      <c r="C1679" s="236"/>
      <c r="D1679" s="226" t="s">
        <v>168</v>
      </c>
      <c r="E1679" s="237" t="s">
        <v>19</v>
      </c>
      <c r="F1679" s="238" t="s">
        <v>2656</v>
      </c>
      <c r="G1679" s="236"/>
      <c r="H1679" s="239">
        <v>33</v>
      </c>
      <c r="I1679" s="240"/>
      <c r="J1679" s="236"/>
      <c r="K1679" s="236"/>
      <c r="L1679" s="241"/>
      <c r="M1679" s="242"/>
      <c r="N1679" s="243"/>
      <c r="O1679" s="243"/>
      <c r="P1679" s="243"/>
      <c r="Q1679" s="243"/>
      <c r="R1679" s="243"/>
      <c r="S1679" s="243"/>
      <c r="T1679" s="244"/>
      <c r="U1679" s="14"/>
      <c r="V1679" s="14"/>
      <c r="W1679" s="14"/>
      <c r="X1679" s="14"/>
      <c r="Y1679" s="14"/>
      <c r="Z1679" s="14"/>
      <c r="AA1679" s="14"/>
      <c r="AB1679" s="14"/>
      <c r="AC1679" s="14"/>
      <c r="AD1679" s="14"/>
      <c r="AE1679" s="14"/>
      <c r="AT1679" s="245" t="s">
        <v>168</v>
      </c>
      <c r="AU1679" s="245" t="s">
        <v>82</v>
      </c>
      <c r="AV1679" s="14" t="s">
        <v>82</v>
      </c>
      <c r="AW1679" s="14" t="s">
        <v>34</v>
      </c>
      <c r="AX1679" s="14" t="s">
        <v>80</v>
      </c>
      <c r="AY1679" s="245" t="s">
        <v>148</v>
      </c>
    </row>
    <row r="1680" spans="1:65" s="2" customFormat="1" ht="24.15" customHeight="1">
      <c r="A1680" s="40"/>
      <c r="B1680" s="41"/>
      <c r="C1680" s="206" t="s">
        <v>2657</v>
      </c>
      <c r="D1680" s="206" t="s">
        <v>150</v>
      </c>
      <c r="E1680" s="207" t="s">
        <v>2658</v>
      </c>
      <c r="F1680" s="208" t="s">
        <v>2659</v>
      </c>
      <c r="G1680" s="209" t="s">
        <v>346</v>
      </c>
      <c r="H1680" s="210">
        <v>0.954</v>
      </c>
      <c r="I1680" s="211"/>
      <c r="J1680" s="212">
        <f>ROUND(I1680*H1680,2)</f>
        <v>0</v>
      </c>
      <c r="K1680" s="208" t="s">
        <v>154</v>
      </c>
      <c r="L1680" s="46"/>
      <c r="M1680" s="213" t="s">
        <v>19</v>
      </c>
      <c r="N1680" s="214" t="s">
        <v>43</v>
      </c>
      <c r="O1680" s="86"/>
      <c r="P1680" s="215">
        <f>O1680*H1680</f>
        <v>0</v>
      </c>
      <c r="Q1680" s="215">
        <v>0</v>
      </c>
      <c r="R1680" s="215">
        <f>Q1680*H1680</f>
        <v>0</v>
      </c>
      <c r="S1680" s="215">
        <v>0</v>
      </c>
      <c r="T1680" s="216">
        <f>S1680*H1680</f>
        <v>0</v>
      </c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R1680" s="217" t="s">
        <v>285</v>
      </c>
      <c r="AT1680" s="217" t="s">
        <v>150</v>
      </c>
      <c r="AU1680" s="217" t="s">
        <v>82</v>
      </c>
      <c r="AY1680" s="19" t="s">
        <v>148</v>
      </c>
      <c r="BE1680" s="218">
        <f>IF(N1680="základní",J1680,0)</f>
        <v>0</v>
      </c>
      <c r="BF1680" s="218">
        <f>IF(N1680="snížená",J1680,0)</f>
        <v>0</v>
      </c>
      <c r="BG1680" s="218">
        <f>IF(N1680="zákl. přenesená",J1680,0)</f>
        <v>0</v>
      </c>
      <c r="BH1680" s="218">
        <f>IF(N1680="sníž. přenesená",J1680,0)</f>
        <v>0</v>
      </c>
      <c r="BI1680" s="218">
        <f>IF(N1680="nulová",J1680,0)</f>
        <v>0</v>
      </c>
      <c r="BJ1680" s="19" t="s">
        <v>80</v>
      </c>
      <c r="BK1680" s="218">
        <f>ROUND(I1680*H1680,2)</f>
        <v>0</v>
      </c>
      <c r="BL1680" s="19" t="s">
        <v>285</v>
      </c>
      <c r="BM1680" s="217" t="s">
        <v>2660</v>
      </c>
    </row>
    <row r="1681" spans="1:47" s="2" customFormat="1" ht="12">
      <c r="A1681" s="40"/>
      <c r="B1681" s="41"/>
      <c r="C1681" s="42"/>
      <c r="D1681" s="219" t="s">
        <v>157</v>
      </c>
      <c r="E1681" s="42"/>
      <c r="F1681" s="220" t="s">
        <v>2661</v>
      </c>
      <c r="G1681" s="42"/>
      <c r="H1681" s="42"/>
      <c r="I1681" s="221"/>
      <c r="J1681" s="42"/>
      <c r="K1681" s="42"/>
      <c r="L1681" s="46"/>
      <c r="M1681" s="222"/>
      <c r="N1681" s="223"/>
      <c r="O1681" s="86"/>
      <c r="P1681" s="86"/>
      <c r="Q1681" s="86"/>
      <c r="R1681" s="86"/>
      <c r="S1681" s="86"/>
      <c r="T1681" s="87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T1681" s="19" t="s">
        <v>157</v>
      </c>
      <c r="AU1681" s="19" t="s">
        <v>82</v>
      </c>
    </row>
    <row r="1682" spans="1:65" s="2" customFormat="1" ht="24.15" customHeight="1">
      <c r="A1682" s="40"/>
      <c r="B1682" s="41"/>
      <c r="C1682" s="206" t="s">
        <v>2662</v>
      </c>
      <c r="D1682" s="206" t="s">
        <v>150</v>
      </c>
      <c r="E1682" s="207" t="s">
        <v>2663</v>
      </c>
      <c r="F1682" s="208" t="s">
        <v>2664</v>
      </c>
      <c r="G1682" s="209" t="s">
        <v>346</v>
      </c>
      <c r="H1682" s="210">
        <v>0.954</v>
      </c>
      <c r="I1682" s="211"/>
      <c r="J1682" s="212">
        <f>ROUND(I1682*H1682,2)</f>
        <v>0</v>
      </c>
      <c r="K1682" s="208" t="s">
        <v>154</v>
      </c>
      <c r="L1682" s="46"/>
      <c r="M1682" s="213" t="s">
        <v>19</v>
      </c>
      <c r="N1682" s="214" t="s">
        <v>43</v>
      </c>
      <c r="O1682" s="86"/>
      <c r="P1682" s="215">
        <f>O1682*H1682</f>
        <v>0</v>
      </c>
      <c r="Q1682" s="215">
        <v>0</v>
      </c>
      <c r="R1682" s="215">
        <f>Q1682*H1682</f>
        <v>0</v>
      </c>
      <c r="S1682" s="215">
        <v>0</v>
      </c>
      <c r="T1682" s="216">
        <f>S1682*H1682</f>
        <v>0</v>
      </c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R1682" s="217" t="s">
        <v>285</v>
      </c>
      <c r="AT1682" s="217" t="s">
        <v>150</v>
      </c>
      <c r="AU1682" s="217" t="s">
        <v>82</v>
      </c>
      <c r="AY1682" s="19" t="s">
        <v>148</v>
      </c>
      <c r="BE1682" s="218">
        <f>IF(N1682="základní",J1682,0)</f>
        <v>0</v>
      </c>
      <c r="BF1682" s="218">
        <f>IF(N1682="snížená",J1682,0)</f>
        <v>0</v>
      </c>
      <c r="BG1682" s="218">
        <f>IF(N1682="zákl. přenesená",J1682,0)</f>
        <v>0</v>
      </c>
      <c r="BH1682" s="218">
        <f>IF(N1682="sníž. přenesená",J1682,0)</f>
        <v>0</v>
      </c>
      <c r="BI1682" s="218">
        <f>IF(N1682="nulová",J1682,0)</f>
        <v>0</v>
      </c>
      <c r="BJ1682" s="19" t="s">
        <v>80</v>
      </c>
      <c r="BK1682" s="218">
        <f>ROUND(I1682*H1682,2)</f>
        <v>0</v>
      </c>
      <c r="BL1682" s="19" t="s">
        <v>285</v>
      </c>
      <c r="BM1682" s="217" t="s">
        <v>2665</v>
      </c>
    </row>
    <row r="1683" spans="1:47" s="2" customFormat="1" ht="12">
      <c r="A1683" s="40"/>
      <c r="B1683" s="41"/>
      <c r="C1683" s="42"/>
      <c r="D1683" s="219" t="s">
        <v>157</v>
      </c>
      <c r="E1683" s="42"/>
      <c r="F1683" s="220" t="s">
        <v>2666</v>
      </c>
      <c r="G1683" s="42"/>
      <c r="H1683" s="42"/>
      <c r="I1683" s="221"/>
      <c r="J1683" s="42"/>
      <c r="K1683" s="42"/>
      <c r="L1683" s="46"/>
      <c r="M1683" s="222"/>
      <c r="N1683" s="223"/>
      <c r="O1683" s="86"/>
      <c r="P1683" s="86"/>
      <c r="Q1683" s="86"/>
      <c r="R1683" s="86"/>
      <c r="S1683" s="86"/>
      <c r="T1683" s="87"/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0"/>
      <c r="AE1683" s="40"/>
      <c r="AT1683" s="19" t="s">
        <v>157</v>
      </c>
      <c r="AU1683" s="19" t="s">
        <v>82</v>
      </c>
    </row>
    <row r="1684" spans="1:65" s="2" customFormat="1" ht="16.5" customHeight="1">
      <c r="A1684" s="40"/>
      <c r="B1684" s="41"/>
      <c r="C1684" s="206" t="s">
        <v>2667</v>
      </c>
      <c r="D1684" s="206" t="s">
        <v>150</v>
      </c>
      <c r="E1684" s="207" t="s">
        <v>2668</v>
      </c>
      <c r="F1684" s="208" t="s">
        <v>2669</v>
      </c>
      <c r="G1684" s="209" t="s">
        <v>173</v>
      </c>
      <c r="H1684" s="210">
        <v>2</v>
      </c>
      <c r="I1684" s="211"/>
      <c r="J1684" s="212">
        <f>ROUND(I1684*H1684,2)</f>
        <v>0</v>
      </c>
      <c r="K1684" s="208" t="s">
        <v>19</v>
      </c>
      <c r="L1684" s="46"/>
      <c r="M1684" s="213" t="s">
        <v>19</v>
      </c>
      <c r="N1684" s="214" t="s">
        <v>43</v>
      </c>
      <c r="O1684" s="86"/>
      <c r="P1684" s="215">
        <f>O1684*H1684</f>
        <v>0</v>
      </c>
      <c r="Q1684" s="215">
        <v>0.00581</v>
      </c>
      <c r="R1684" s="215">
        <f>Q1684*H1684</f>
        <v>0.01162</v>
      </c>
      <c r="S1684" s="215">
        <v>0</v>
      </c>
      <c r="T1684" s="216">
        <f>S1684*H1684</f>
        <v>0</v>
      </c>
      <c r="U1684" s="40"/>
      <c r="V1684" s="40"/>
      <c r="W1684" s="40"/>
      <c r="X1684" s="40"/>
      <c r="Y1684" s="40"/>
      <c r="Z1684" s="40"/>
      <c r="AA1684" s="40"/>
      <c r="AB1684" s="40"/>
      <c r="AC1684" s="40"/>
      <c r="AD1684" s="40"/>
      <c r="AE1684" s="40"/>
      <c r="AR1684" s="217" t="s">
        <v>285</v>
      </c>
      <c r="AT1684" s="217" t="s">
        <v>150</v>
      </c>
      <c r="AU1684" s="217" t="s">
        <v>82</v>
      </c>
      <c r="AY1684" s="19" t="s">
        <v>148</v>
      </c>
      <c r="BE1684" s="218">
        <f>IF(N1684="základní",J1684,0)</f>
        <v>0</v>
      </c>
      <c r="BF1684" s="218">
        <f>IF(N1684="snížená",J1684,0)</f>
        <v>0</v>
      </c>
      <c r="BG1684" s="218">
        <f>IF(N1684="zákl. přenesená",J1684,0)</f>
        <v>0</v>
      </c>
      <c r="BH1684" s="218">
        <f>IF(N1684="sníž. přenesená",J1684,0)</f>
        <v>0</v>
      </c>
      <c r="BI1684" s="218">
        <f>IF(N1684="nulová",J1684,0)</f>
        <v>0</v>
      </c>
      <c r="BJ1684" s="19" t="s">
        <v>80</v>
      </c>
      <c r="BK1684" s="218">
        <f>ROUND(I1684*H1684,2)</f>
        <v>0</v>
      </c>
      <c r="BL1684" s="19" t="s">
        <v>285</v>
      </c>
      <c r="BM1684" s="217" t="s">
        <v>2670</v>
      </c>
    </row>
    <row r="1685" spans="1:51" s="14" customFormat="1" ht="12">
      <c r="A1685" s="14"/>
      <c r="B1685" s="235"/>
      <c r="C1685" s="236"/>
      <c r="D1685" s="226" t="s">
        <v>168</v>
      </c>
      <c r="E1685" s="237" t="s">
        <v>19</v>
      </c>
      <c r="F1685" s="238" t="s">
        <v>2671</v>
      </c>
      <c r="G1685" s="236"/>
      <c r="H1685" s="239">
        <v>2</v>
      </c>
      <c r="I1685" s="240"/>
      <c r="J1685" s="236"/>
      <c r="K1685" s="236"/>
      <c r="L1685" s="241"/>
      <c r="M1685" s="242"/>
      <c r="N1685" s="243"/>
      <c r="O1685" s="243"/>
      <c r="P1685" s="243"/>
      <c r="Q1685" s="243"/>
      <c r="R1685" s="243"/>
      <c r="S1685" s="243"/>
      <c r="T1685" s="244"/>
      <c r="U1685" s="14"/>
      <c r="V1685" s="14"/>
      <c r="W1685" s="14"/>
      <c r="X1685" s="14"/>
      <c r="Y1685" s="14"/>
      <c r="Z1685" s="14"/>
      <c r="AA1685" s="14"/>
      <c r="AB1685" s="14"/>
      <c r="AC1685" s="14"/>
      <c r="AD1685" s="14"/>
      <c r="AE1685" s="14"/>
      <c r="AT1685" s="245" t="s">
        <v>168</v>
      </c>
      <c r="AU1685" s="245" t="s">
        <v>82</v>
      </c>
      <c r="AV1685" s="14" t="s">
        <v>82</v>
      </c>
      <c r="AW1685" s="14" t="s">
        <v>34</v>
      </c>
      <c r="AX1685" s="14" t="s">
        <v>80</v>
      </c>
      <c r="AY1685" s="245" t="s">
        <v>148</v>
      </c>
    </row>
    <row r="1686" spans="1:65" s="2" customFormat="1" ht="21.75" customHeight="1">
      <c r="A1686" s="40"/>
      <c r="B1686" s="41"/>
      <c r="C1686" s="206" t="s">
        <v>2672</v>
      </c>
      <c r="D1686" s="206" t="s">
        <v>150</v>
      </c>
      <c r="E1686" s="207" t="s">
        <v>2673</v>
      </c>
      <c r="F1686" s="208" t="s">
        <v>2674</v>
      </c>
      <c r="G1686" s="209" t="s">
        <v>173</v>
      </c>
      <c r="H1686" s="210">
        <v>20</v>
      </c>
      <c r="I1686" s="211"/>
      <c r="J1686" s="212">
        <f>ROUND(I1686*H1686,2)</f>
        <v>0</v>
      </c>
      <c r="K1686" s="208" t="s">
        <v>19</v>
      </c>
      <c r="L1686" s="46"/>
      <c r="M1686" s="213" t="s">
        <v>19</v>
      </c>
      <c r="N1686" s="214" t="s">
        <v>43</v>
      </c>
      <c r="O1686" s="86"/>
      <c r="P1686" s="215">
        <f>O1686*H1686</f>
        <v>0</v>
      </c>
      <c r="Q1686" s="215">
        <v>0.00347</v>
      </c>
      <c r="R1686" s="215">
        <f>Q1686*H1686</f>
        <v>0.0694</v>
      </c>
      <c r="S1686" s="215">
        <v>0</v>
      </c>
      <c r="T1686" s="216">
        <f>S1686*H1686</f>
        <v>0</v>
      </c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R1686" s="217" t="s">
        <v>285</v>
      </c>
      <c r="AT1686" s="217" t="s">
        <v>150</v>
      </c>
      <c r="AU1686" s="217" t="s">
        <v>82</v>
      </c>
      <c r="AY1686" s="19" t="s">
        <v>148</v>
      </c>
      <c r="BE1686" s="218">
        <f>IF(N1686="základní",J1686,0)</f>
        <v>0</v>
      </c>
      <c r="BF1686" s="218">
        <f>IF(N1686="snížená",J1686,0)</f>
        <v>0</v>
      </c>
      <c r="BG1686" s="218">
        <f>IF(N1686="zákl. přenesená",J1686,0)</f>
        <v>0</v>
      </c>
      <c r="BH1686" s="218">
        <f>IF(N1686="sníž. přenesená",J1686,0)</f>
        <v>0</v>
      </c>
      <c r="BI1686" s="218">
        <f>IF(N1686="nulová",J1686,0)</f>
        <v>0</v>
      </c>
      <c r="BJ1686" s="19" t="s">
        <v>80</v>
      </c>
      <c r="BK1686" s="218">
        <f>ROUND(I1686*H1686,2)</f>
        <v>0</v>
      </c>
      <c r="BL1686" s="19" t="s">
        <v>285</v>
      </c>
      <c r="BM1686" s="217" t="s">
        <v>2675</v>
      </c>
    </row>
    <row r="1687" spans="1:51" s="14" customFormat="1" ht="12">
      <c r="A1687" s="14"/>
      <c r="B1687" s="235"/>
      <c r="C1687" s="236"/>
      <c r="D1687" s="226" t="s">
        <v>168</v>
      </c>
      <c r="E1687" s="237" t="s">
        <v>19</v>
      </c>
      <c r="F1687" s="238" t="s">
        <v>2676</v>
      </c>
      <c r="G1687" s="236"/>
      <c r="H1687" s="239">
        <v>20</v>
      </c>
      <c r="I1687" s="240"/>
      <c r="J1687" s="236"/>
      <c r="K1687" s="236"/>
      <c r="L1687" s="241"/>
      <c r="M1687" s="242"/>
      <c r="N1687" s="243"/>
      <c r="O1687" s="243"/>
      <c r="P1687" s="243"/>
      <c r="Q1687" s="243"/>
      <c r="R1687" s="243"/>
      <c r="S1687" s="243"/>
      <c r="T1687" s="244"/>
      <c r="U1687" s="14"/>
      <c r="V1687" s="14"/>
      <c r="W1687" s="14"/>
      <c r="X1687" s="14"/>
      <c r="Y1687" s="14"/>
      <c r="Z1687" s="14"/>
      <c r="AA1687" s="14"/>
      <c r="AB1687" s="14"/>
      <c r="AC1687" s="14"/>
      <c r="AD1687" s="14"/>
      <c r="AE1687" s="14"/>
      <c r="AT1687" s="245" t="s">
        <v>168</v>
      </c>
      <c r="AU1687" s="245" t="s">
        <v>82</v>
      </c>
      <c r="AV1687" s="14" t="s">
        <v>82</v>
      </c>
      <c r="AW1687" s="14" t="s">
        <v>34</v>
      </c>
      <c r="AX1687" s="14" t="s">
        <v>80</v>
      </c>
      <c r="AY1687" s="245" t="s">
        <v>148</v>
      </c>
    </row>
    <row r="1688" spans="1:65" s="2" customFormat="1" ht="24.15" customHeight="1">
      <c r="A1688" s="40"/>
      <c r="B1688" s="41"/>
      <c r="C1688" s="206" t="s">
        <v>2677</v>
      </c>
      <c r="D1688" s="206" t="s">
        <v>150</v>
      </c>
      <c r="E1688" s="207" t="s">
        <v>2678</v>
      </c>
      <c r="F1688" s="208" t="s">
        <v>2679</v>
      </c>
      <c r="G1688" s="209" t="s">
        <v>173</v>
      </c>
      <c r="H1688" s="210">
        <v>10</v>
      </c>
      <c r="I1688" s="211"/>
      <c r="J1688" s="212">
        <f>ROUND(I1688*H1688,2)</f>
        <v>0</v>
      </c>
      <c r="K1688" s="208" t="s">
        <v>19</v>
      </c>
      <c r="L1688" s="46"/>
      <c r="M1688" s="213" t="s">
        <v>19</v>
      </c>
      <c r="N1688" s="214" t="s">
        <v>43</v>
      </c>
      <c r="O1688" s="86"/>
      <c r="P1688" s="215">
        <f>O1688*H1688</f>
        <v>0</v>
      </c>
      <c r="Q1688" s="215">
        <v>0.00093</v>
      </c>
      <c r="R1688" s="215">
        <f>Q1688*H1688</f>
        <v>0.009300000000000001</v>
      </c>
      <c r="S1688" s="215">
        <v>0</v>
      </c>
      <c r="T1688" s="216">
        <f>S1688*H1688</f>
        <v>0</v>
      </c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0"/>
      <c r="AE1688" s="40"/>
      <c r="AR1688" s="217" t="s">
        <v>285</v>
      </c>
      <c r="AT1688" s="217" t="s">
        <v>150</v>
      </c>
      <c r="AU1688" s="217" t="s">
        <v>82</v>
      </c>
      <c r="AY1688" s="19" t="s">
        <v>148</v>
      </c>
      <c r="BE1688" s="218">
        <f>IF(N1688="základní",J1688,0)</f>
        <v>0</v>
      </c>
      <c r="BF1688" s="218">
        <f>IF(N1688="snížená",J1688,0)</f>
        <v>0</v>
      </c>
      <c r="BG1688" s="218">
        <f>IF(N1688="zákl. přenesená",J1688,0)</f>
        <v>0</v>
      </c>
      <c r="BH1688" s="218">
        <f>IF(N1688="sníž. přenesená",J1688,0)</f>
        <v>0</v>
      </c>
      <c r="BI1688" s="218">
        <f>IF(N1688="nulová",J1688,0)</f>
        <v>0</v>
      </c>
      <c r="BJ1688" s="19" t="s">
        <v>80</v>
      </c>
      <c r="BK1688" s="218">
        <f>ROUND(I1688*H1688,2)</f>
        <v>0</v>
      </c>
      <c r="BL1688" s="19" t="s">
        <v>285</v>
      </c>
      <c r="BM1688" s="217" t="s">
        <v>2680</v>
      </c>
    </row>
    <row r="1689" spans="1:51" s="14" customFormat="1" ht="12">
      <c r="A1689" s="14"/>
      <c r="B1689" s="235"/>
      <c r="C1689" s="236"/>
      <c r="D1689" s="226" t="s">
        <v>168</v>
      </c>
      <c r="E1689" s="237" t="s">
        <v>19</v>
      </c>
      <c r="F1689" s="238" t="s">
        <v>2681</v>
      </c>
      <c r="G1689" s="236"/>
      <c r="H1689" s="239">
        <v>10</v>
      </c>
      <c r="I1689" s="240"/>
      <c r="J1689" s="236"/>
      <c r="K1689" s="236"/>
      <c r="L1689" s="241"/>
      <c r="M1689" s="242"/>
      <c r="N1689" s="243"/>
      <c r="O1689" s="243"/>
      <c r="P1689" s="243"/>
      <c r="Q1689" s="243"/>
      <c r="R1689" s="243"/>
      <c r="S1689" s="243"/>
      <c r="T1689" s="244"/>
      <c r="U1689" s="14"/>
      <c r="V1689" s="14"/>
      <c r="W1689" s="14"/>
      <c r="X1689" s="14"/>
      <c r="Y1689" s="14"/>
      <c r="Z1689" s="14"/>
      <c r="AA1689" s="14"/>
      <c r="AB1689" s="14"/>
      <c r="AC1689" s="14"/>
      <c r="AD1689" s="14"/>
      <c r="AE1689" s="14"/>
      <c r="AT1689" s="245" t="s">
        <v>168</v>
      </c>
      <c r="AU1689" s="245" t="s">
        <v>82</v>
      </c>
      <c r="AV1689" s="14" t="s">
        <v>82</v>
      </c>
      <c r="AW1689" s="14" t="s">
        <v>34</v>
      </c>
      <c r="AX1689" s="14" t="s">
        <v>80</v>
      </c>
      <c r="AY1689" s="245" t="s">
        <v>148</v>
      </c>
    </row>
    <row r="1690" spans="1:65" s="2" customFormat="1" ht="24.15" customHeight="1">
      <c r="A1690" s="40"/>
      <c r="B1690" s="41"/>
      <c r="C1690" s="206" t="s">
        <v>2682</v>
      </c>
      <c r="D1690" s="206" t="s">
        <v>150</v>
      </c>
      <c r="E1690" s="207" t="s">
        <v>2683</v>
      </c>
      <c r="F1690" s="208" t="s">
        <v>2684</v>
      </c>
      <c r="G1690" s="209" t="s">
        <v>173</v>
      </c>
      <c r="H1690" s="210">
        <v>3</v>
      </c>
      <c r="I1690" s="211"/>
      <c r="J1690" s="212">
        <f>ROUND(I1690*H1690,2)</f>
        <v>0</v>
      </c>
      <c r="K1690" s="208" t="s">
        <v>19</v>
      </c>
      <c r="L1690" s="46"/>
      <c r="M1690" s="213" t="s">
        <v>19</v>
      </c>
      <c r="N1690" s="214" t="s">
        <v>43</v>
      </c>
      <c r="O1690" s="86"/>
      <c r="P1690" s="215">
        <f>O1690*H1690</f>
        <v>0</v>
      </c>
      <c r="Q1690" s="215">
        <v>0.00291</v>
      </c>
      <c r="R1690" s="215">
        <f>Q1690*H1690</f>
        <v>0.00873</v>
      </c>
      <c r="S1690" s="215">
        <v>0</v>
      </c>
      <c r="T1690" s="216">
        <f>S1690*H1690</f>
        <v>0</v>
      </c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0"/>
      <c r="AE1690" s="40"/>
      <c r="AR1690" s="217" t="s">
        <v>285</v>
      </c>
      <c r="AT1690" s="217" t="s">
        <v>150</v>
      </c>
      <c r="AU1690" s="217" t="s">
        <v>82</v>
      </c>
      <c r="AY1690" s="19" t="s">
        <v>148</v>
      </c>
      <c r="BE1690" s="218">
        <f>IF(N1690="základní",J1690,0)</f>
        <v>0</v>
      </c>
      <c r="BF1690" s="218">
        <f>IF(N1690="snížená",J1690,0)</f>
        <v>0</v>
      </c>
      <c r="BG1690" s="218">
        <f>IF(N1690="zákl. přenesená",J1690,0)</f>
        <v>0</v>
      </c>
      <c r="BH1690" s="218">
        <f>IF(N1690="sníž. přenesená",J1690,0)</f>
        <v>0</v>
      </c>
      <c r="BI1690" s="218">
        <f>IF(N1690="nulová",J1690,0)</f>
        <v>0</v>
      </c>
      <c r="BJ1690" s="19" t="s">
        <v>80</v>
      </c>
      <c r="BK1690" s="218">
        <f>ROUND(I1690*H1690,2)</f>
        <v>0</v>
      </c>
      <c r="BL1690" s="19" t="s">
        <v>285</v>
      </c>
      <c r="BM1690" s="217" t="s">
        <v>2685</v>
      </c>
    </row>
    <row r="1691" spans="1:51" s="14" customFormat="1" ht="12">
      <c r="A1691" s="14"/>
      <c r="B1691" s="235"/>
      <c r="C1691" s="236"/>
      <c r="D1691" s="226" t="s">
        <v>168</v>
      </c>
      <c r="E1691" s="237" t="s">
        <v>19</v>
      </c>
      <c r="F1691" s="238" t="s">
        <v>2686</v>
      </c>
      <c r="G1691" s="236"/>
      <c r="H1691" s="239">
        <v>3</v>
      </c>
      <c r="I1691" s="240"/>
      <c r="J1691" s="236"/>
      <c r="K1691" s="236"/>
      <c r="L1691" s="241"/>
      <c r="M1691" s="242"/>
      <c r="N1691" s="243"/>
      <c r="O1691" s="243"/>
      <c r="P1691" s="243"/>
      <c r="Q1691" s="243"/>
      <c r="R1691" s="243"/>
      <c r="S1691" s="243"/>
      <c r="T1691" s="244"/>
      <c r="U1691" s="14"/>
      <c r="V1691" s="14"/>
      <c r="W1691" s="14"/>
      <c r="X1691" s="14"/>
      <c r="Y1691" s="14"/>
      <c r="Z1691" s="14"/>
      <c r="AA1691" s="14"/>
      <c r="AB1691" s="14"/>
      <c r="AC1691" s="14"/>
      <c r="AD1691" s="14"/>
      <c r="AE1691" s="14"/>
      <c r="AT1691" s="245" t="s">
        <v>168</v>
      </c>
      <c r="AU1691" s="245" t="s">
        <v>82</v>
      </c>
      <c r="AV1691" s="14" t="s">
        <v>82</v>
      </c>
      <c r="AW1691" s="14" t="s">
        <v>34</v>
      </c>
      <c r="AX1691" s="14" t="s">
        <v>80</v>
      </c>
      <c r="AY1691" s="245" t="s">
        <v>148</v>
      </c>
    </row>
    <row r="1692" spans="1:65" s="2" customFormat="1" ht="24.15" customHeight="1">
      <c r="A1692" s="40"/>
      <c r="B1692" s="41"/>
      <c r="C1692" s="206" t="s">
        <v>2687</v>
      </c>
      <c r="D1692" s="206" t="s">
        <v>150</v>
      </c>
      <c r="E1692" s="207" t="s">
        <v>2688</v>
      </c>
      <c r="F1692" s="208" t="s">
        <v>2689</v>
      </c>
      <c r="G1692" s="209" t="s">
        <v>173</v>
      </c>
      <c r="H1692" s="210">
        <v>2</v>
      </c>
      <c r="I1692" s="211"/>
      <c r="J1692" s="212">
        <f>ROUND(I1692*H1692,2)</f>
        <v>0</v>
      </c>
      <c r="K1692" s="208" t="s">
        <v>19</v>
      </c>
      <c r="L1692" s="46"/>
      <c r="M1692" s="213" t="s">
        <v>19</v>
      </c>
      <c r="N1692" s="214" t="s">
        <v>43</v>
      </c>
      <c r="O1692" s="86"/>
      <c r="P1692" s="215">
        <f>O1692*H1692</f>
        <v>0</v>
      </c>
      <c r="Q1692" s="215">
        <v>0.00352</v>
      </c>
      <c r="R1692" s="215">
        <f>Q1692*H1692</f>
        <v>0.00704</v>
      </c>
      <c r="S1692" s="215">
        <v>0</v>
      </c>
      <c r="T1692" s="216">
        <f>S1692*H1692</f>
        <v>0</v>
      </c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R1692" s="217" t="s">
        <v>285</v>
      </c>
      <c r="AT1692" s="217" t="s">
        <v>150</v>
      </c>
      <c r="AU1692" s="217" t="s">
        <v>82</v>
      </c>
      <c r="AY1692" s="19" t="s">
        <v>148</v>
      </c>
      <c r="BE1692" s="218">
        <f>IF(N1692="základní",J1692,0)</f>
        <v>0</v>
      </c>
      <c r="BF1692" s="218">
        <f>IF(N1692="snížená",J1692,0)</f>
        <v>0</v>
      </c>
      <c r="BG1692" s="218">
        <f>IF(N1692="zákl. přenesená",J1692,0)</f>
        <v>0</v>
      </c>
      <c r="BH1692" s="218">
        <f>IF(N1692="sníž. přenesená",J1692,0)</f>
        <v>0</v>
      </c>
      <c r="BI1692" s="218">
        <f>IF(N1692="nulová",J1692,0)</f>
        <v>0</v>
      </c>
      <c r="BJ1692" s="19" t="s">
        <v>80</v>
      </c>
      <c r="BK1692" s="218">
        <f>ROUND(I1692*H1692,2)</f>
        <v>0</v>
      </c>
      <c r="BL1692" s="19" t="s">
        <v>285</v>
      </c>
      <c r="BM1692" s="217" t="s">
        <v>2690</v>
      </c>
    </row>
    <row r="1693" spans="1:51" s="14" customFormat="1" ht="12">
      <c r="A1693" s="14"/>
      <c r="B1693" s="235"/>
      <c r="C1693" s="236"/>
      <c r="D1693" s="226" t="s">
        <v>168</v>
      </c>
      <c r="E1693" s="237" t="s">
        <v>19</v>
      </c>
      <c r="F1693" s="238" t="s">
        <v>2691</v>
      </c>
      <c r="G1693" s="236"/>
      <c r="H1693" s="239">
        <v>2</v>
      </c>
      <c r="I1693" s="240"/>
      <c r="J1693" s="236"/>
      <c r="K1693" s="236"/>
      <c r="L1693" s="241"/>
      <c r="M1693" s="242"/>
      <c r="N1693" s="243"/>
      <c r="O1693" s="243"/>
      <c r="P1693" s="243"/>
      <c r="Q1693" s="243"/>
      <c r="R1693" s="243"/>
      <c r="S1693" s="243"/>
      <c r="T1693" s="244"/>
      <c r="U1693" s="14"/>
      <c r="V1693" s="14"/>
      <c r="W1693" s="14"/>
      <c r="X1693" s="14"/>
      <c r="Y1693" s="14"/>
      <c r="Z1693" s="14"/>
      <c r="AA1693" s="14"/>
      <c r="AB1693" s="14"/>
      <c r="AC1693" s="14"/>
      <c r="AD1693" s="14"/>
      <c r="AE1693" s="14"/>
      <c r="AT1693" s="245" t="s">
        <v>168</v>
      </c>
      <c r="AU1693" s="245" t="s">
        <v>82</v>
      </c>
      <c r="AV1693" s="14" t="s">
        <v>82</v>
      </c>
      <c r="AW1693" s="14" t="s">
        <v>34</v>
      </c>
      <c r="AX1693" s="14" t="s">
        <v>80</v>
      </c>
      <c r="AY1693" s="245" t="s">
        <v>148</v>
      </c>
    </row>
    <row r="1694" spans="1:65" s="2" customFormat="1" ht="24.15" customHeight="1">
      <c r="A1694" s="40"/>
      <c r="B1694" s="41"/>
      <c r="C1694" s="206" t="s">
        <v>2692</v>
      </c>
      <c r="D1694" s="206" t="s">
        <v>150</v>
      </c>
      <c r="E1694" s="207" t="s">
        <v>2693</v>
      </c>
      <c r="F1694" s="208" t="s">
        <v>2694</v>
      </c>
      <c r="G1694" s="209" t="s">
        <v>173</v>
      </c>
      <c r="H1694" s="210">
        <v>5</v>
      </c>
      <c r="I1694" s="211"/>
      <c r="J1694" s="212">
        <f>ROUND(I1694*H1694,2)</f>
        <v>0</v>
      </c>
      <c r="K1694" s="208" t="s">
        <v>19</v>
      </c>
      <c r="L1694" s="46"/>
      <c r="M1694" s="213" t="s">
        <v>19</v>
      </c>
      <c r="N1694" s="214" t="s">
        <v>43</v>
      </c>
      <c r="O1694" s="86"/>
      <c r="P1694" s="215">
        <f>O1694*H1694</f>
        <v>0</v>
      </c>
      <c r="Q1694" s="215">
        <v>0.00582</v>
      </c>
      <c r="R1694" s="215">
        <f>Q1694*H1694</f>
        <v>0.029099999999999997</v>
      </c>
      <c r="S1694" s="215">
        <v>0</v>
      </c>
      <c r="T1694" s="216">
        <f>S1694*H1694</f>
        <v>0</v>
      </c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  <c r="AR1694" s="217" t="s">
        <v>285</v>
      </c>
      <c r="AT1694" s="217" t="s">
        <v>150</v>
      </c>
      <c r="AU1694" s="217" t="s">
        <v>82</v>
      </c>
      <c r="AY1694" s="19" t="s">
        <v>148</v>
      </c>
      <c r="BE1694" s="218">
        <f>IF(N1694="základní",J1694,0)</f>
        <v>0</v>
      </c>
      <c r="BF1694" s="218">
        <f>IF(N1694="snížená",J1694,0)</f>
        <v>0</v>
      </c>
      <c r="BG1694" s="218">
        <f>IF(N1694="zákl. přenesená",J1694,0)</f>
        <v>0</v>
      </c>
      <c r="BH1694" s="218">
        <f>IF(N1694="sníž. přenesená",J1694,0)</f>
        <v>0</v>
      </c>
      <c r="BI1694" s="218">
        <f>IF(N1694="nulová",J1694,0)</f>
        <v>0</v>
      </c>
      <c r="BJ1694" s="19" t="s">
        <v>80</v>
      </c>
      <c r="BK1694" s="218">
        <f>ROUND(I1694*H1694,2)</f>
        <v>0</v>
      </c>
      <c r="BL1694" s="19" t="s">
        <v>285</v>
      </c>
      <c r="BM1694" s="217" t="s">
        <v>2695</v>
      </c>
    </row>
    <row r="1695" spans="1:51" s="14" customFormat="1" ht="12">
      <c r="A1695" s="14"/>
      <c r="B1695" s="235"/>
      <c r="C1695" s="236"/>
      <c r="D1695" s="226" t="s">
        <v>168</v>
      </c>
      <c r="E1695" s="237" t="s">
        <v>19</v>
      </c>
      <c r="F1695" s="238" t="s">
        <v>2696</v>
      </c>
      <c r="G1695" s="236"/>
      <c r="H1695" s="239">
        <v>5</v>
      </c>
      <c r="I1695" s="240"/>
      <c r="J1695" s="236"/>
      <c r="K1695" s="236"/>
      <c r="L1695" s="241"/>
      <c r="M1695" s="242"/>
      <c r="N1695" s="243"/>
      <c r="O1695" s="243"/>
      <c r="P1695" s="243"/>
      <c r="Q1695" s="243"/>
      <c r="R1695" s="243"/>
      <c r="S1695" s="243"/>
      <c r="T1695" s="244"/>
      <c r="U1695" s="14"/>
      <c r="V1695" s="14"/>
      <c r="W1695" s="14"/>
      <c r="X1695" s="14"/>
      <c r="Y1695" s="14"/>
      <c r="Z1695" s="14"/>
      <c r="AA1695" s="14"/>
      <c r="AB1695" s="14"/>
      <c r="AC1695" s="14"/>
      <c r="AD1695" s="14"/>
      <c r="AE1695" s="14"/>
      <c r="AT1695" s="245" t="s">
        <v>168</v>
      </c>
      <c r="AU1695" s="245" t="s">
        <v>82</v>
      </c>
      <c r="AV1695" s="14" t="s">
        <v>82</v>
      </c>
      <c r="AW1695" s="14" t="s">
        <v>34</v>
      </c>
      <c r="AX1695" s="14" t="s">
        <v>80</v>
      </c>
      <c r="AY1695" s="245" t="s">
        <v>148</v>
      </c>
    </row>
    <row r="1696" spans="1:63" s="12" customFormat="1" ht="22.8" customHeight="1">
      <c r="A1696" s="12"/>
      <c r="B1696" s="190"/>
      <c r="C1696" s="191"/>
      <c r="D1696" s="192" t="s">
        <v>71</v>
      </c>
      <c r="E1696" s="204" t="s">
        <v>2697</v>
      </c>
      <c r="F1696" s="204" t="s">
        <v>2698</v>
      </c>
      <c r="G1696" s="191"/>
      <c r="H1696" s="191"/>
      <c r="I1696" s="194"/>
      <c r="J1696" s="205">
        <f>BK1696</f>
        <v>0</v>
      </c>
      <c r="K1696" s="191"/>
      <c r="L1696" s="196"/>
      <c r="M1696" s="197"/>
      <c r="N1696" s="198"/>
      <c r="O1696" s="198"/>
      <c r="P1696" s="199">
        <f>SUM(P1697:P1806)</f>
        <v>0</v>
      </c>
      <c r="Q1696" s="198"/>
      <c r="R1696" s="199">
        <f>SUM(R1697:R1806)</f>
        <v>26.55476904</v>
      </c>
      <c r="S1696" s="198"/>
      <c r="T1696" s="200">
        <f>SUM(T1697:T1806)</f>
        <v>35.119225920000005</v>
      </c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R1696" s="201" t="s">
        <v>82</v>
      </c>
      <c r="AT1696" s="202" t="s">
        <v>71</v>
      </c>
      <c r="AU1696" s="202" t="s">
        <v>80</v>
      </c>
      <c r="AY1696" s="201" t="s">
        <v>148</v>
      </c>
      <c r="BK1696" s="203">
        <f>SUM(BK1697:BK1806)</f>
        <v>0</v>
      </c>
    </row>
    <row r="1697" spans="1:65" s="2" customFormat="1" ht="21.75" customHeight="1">
      <c r="A1697" s="40"/>
      <c r="B1697" s="41"/>
      <c r="C1697" s="206" t="s">
        <v>2699</v>
      </c>
      <c r="D1697" s="206" t="s">
        <v>150</v>
      </c>
      <c r="E1697" s="207" t="s">
        <v>2700</v>
      </c>
      <c r="F1697" s="208" t="s">
        <v>2701</v>
      </c>
      <c r="G1697" s="209" t="s">
        <v>166</v>
      </c>
      <c r="H1697" s="210">
        <v>380.516</v>
      </c>
      <c r="I1697" s="211"/>
      <c r="J1697" s="212">
        <f>ROUND(I1697*H1697,2)</f>
        <v>0</v>
      </c>
      <c r="K1697" s="208" t="s">
        <v>154</v>
      </c>
      <c r="L1697" s="46"/>
      <c r="M1697" s="213" t="s">
        <v>19</v>
      </c>
      <c r="N1697" s="214" t="s">
        <v>43</v>
      </c>
      <c r="O1697" s="86"/>
      <c r="P1697" s="215">
        <f>O1697*H1697</f>
        <v>0</v>
      </c>
      <c r="Q1697" s="215">
        <v>0</v>
      </c>
      <c r="R1697" s="215">
        <f>Q1697*H1697</f>
        <v>0</v>
      </c>
      <c r="S1697" s="215">
        <v>0</v>
      </c>
      <c r="T1697" s="216">
        <f>S1697*H1697</f>
        <v>0</v>
      </c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0"/>
      <c r="AE1697" s="40"/>
      <c r="AR1697" s="217" t="s">
        <v>285</v>
      </c>
      <c r="AT1697" s="217" t="s">
        <v>150</v>
      </c>
      <c r="AU1697" s="217" t="s">
        <v>82</v>
      </c>
      <c r="AY1697" s="19" t="s">
        <v>148</v>
      </c>
      <c r="BE1697" s="218">
        <f>IF(N1697="základní",J1697,0)</f>
        <v>0</v>
      </c>
      <c r="BF1697" s="218">
        <f>IF(N1697="snížená",J1697,0)</f>
        <v>0</v>
      </c>
      <c r="BG1697" s="218">
        <f>IF(N1697="zákl. přenesená",J1697,0)</f>
        <v>0</v>
      </c>
      <c r="BH1697" s="218">
        <f>IF(N1697="sníž. přenesená",J1697,0)</f>
        <v>0</v>
      </c>
      <c r="BI1697" s="218">
        <f>IF(N1697="nulová",J1697,0)</f>
        <v>0</v>
      </c>
      <c r="BJ1697" s="19" t="s">
        <v>80</v>
      </c>
      <c r="BK1697" s="218">
        <f>ROUND(I1697*H1697,2)</f>
        <v>0</v>
      </c>
      <c r="BL1697" s="19" t="s">
        <v>285</v>
      </c>
      <c r="BM1697" s="217" t="s">
        <v>2702</v>
      </c>
    </row>
    <row r="1698" spans="1:47" s="2" customFormat="1" ht="12">
      <c r="A1698" s="40"/>
      <c r="B1698" s="41"/>
      <c r="C1698" s="42"/>
      <c r="D1698" s="219" t="s">
        <v>157</v>
      </c>
      <c r="E1698" s="42"/>
      <c r="F1698" s="220" t="s">
        <v>2703</v>
      </c>
      <c r="G1698" s="42"/>
      <c r="H1698" s="42"/>
      <c r="I1698" s="221"/>
      <c r="J1698" s="42"/>
      <c r="K1698" s="42"/>
      <c r="L1698" s="46"/>
      <c r="M1698" s="222"/>
      <c r="N1698" s="223"/>
      <c r="O1698" s="86"/>
      <c r="P1698" s="86"/>
      <c r="Q1698" s="86"/>
      <c r="R1698" s="86"/>
      <c r="S1698" s="86"/>
      <c r="T1698" s="87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T1698" s="19" t="s">
        <v>157</v>
      </c>
      <c r="AU1698" s="19" t="s">
        <v>82</v>
      </c>
    </row>
    <row r="1699" spans="1:51" s="14" customFormat="1" ht="12">
      <c r="A1699" s="14"/>
      <c r="B1699" s="235"/>
      <c r="C1699" s="236"/>
      <c r="D1699" s="226" t="s">
        <v>168</v>
      </c>
      <c r="E1699" s="237" t="s">
        <v>19</v>
      </c>
      <c r="F1699" s="238" t="s">
        <v>2704</v>
      </c>
      <c r="G1699" s="236"/>
      <c r="H1699" s="239">
        <v>294.653</v>
      </c>
      <c r="I1699" s="240"/>
      <c r="J1699" s="236"/>
      <c r="K1699" s="236"/>
      <c r="L1699" s="241"/>
      <c r="M1699" s="242"/>
      <c r="N1699" s="243"/>
      <c r="O1699" s="243"/>
      <c r="P1699" s="243"/>
      <c r="Q1699" s="243"/>
      <c r="R1699" s="243"/>
      <c r="S1699" s="243"/>
      <c r="T1699" s="244"/>
      <c r="U1699" s="14"/>
      <c r="V1699" s="14"/>
      <c r="W1699" s="14"/>
      <c r="X1699" s="14"/>
      <c r="Y1699" s="14"/>
      <c r="Z1699" s="14"/>
      <c r="AA1699" s="14"/>
      <c r="AB1699" s="14"/>
      <c r="AC1699" s="14"/>
      <c r="AD1699" s="14"/>
      <c r="AE1699" s="14"/>
      <c r="AT1699" s="245" t="s">
        <v>168</v>
      </c>
      <c r="AU1699" s="245" t="s">
        <v>82</v>
      </c>
      <c r="AV1699" s="14" t="s">
        <v>82</v>
      </c>
      <c r="AW1699" s="14" t="s">
        <v>34</v>
      </c>
      <c r="AX1699" s="14" t="s">
        <v>72</v>
      </c>
      <c r="AY1699" s="245" t="s">
        <v>148</v>
      </c>
    </row>
    <row r="1700" spans="1:51" s="14" customFormat="1" ht="12">
      <c r="A1700" s="14"/>
      <c r="B1700" s="235"/>
      <c r="C1700" s="236"/>
      <c r="D1700" s="226" t="s">
        <v>168</v>
      </c>
      <c r="E1700" s="237" t="s">
        <v>19</v>
      </c>
      <c r="F1700" s="238" t="s">
        <v>2705</v>
      </c>
      <c r="G1700" s="236"/>
      <c r="H1700" s="239">
        <v>79.173</v>
      </c>
      <c r="I1700" s="240"/>
      <c r="J1700" s="236"/>
      <c r="K1700" s="236"/>
      <c r="L1700" s="241"/>
      <c r="M1700" s="242"/>
      <c r="N1700" s="243"/>
      <c r="O1700" s="243"/>
      <c r="P1700" s="243"/>
      <c r="Q1700" s="243"/>
      <c r="R1700" s="243"/>
      <c r="S1700" s="243"/>
      <c r="T1700" s="244"/>
      <c r="U1700" s="14"/>
      <c r="V1700" s="14"/>
      <c r="W1700" s="14"/>
      <c r="X1700" s="14"/>
      <c r="Y1700" s="14"/>
      <c r="Z1700" s="14"/>
      <c r="AA1700" s="14"/>
      <c r="AB1700" s="14"/>
      <c r="AC1700" s="14"/>
      <c r="AD1700" s="14"/>
      <c r="AE1700" s="14"/>
      <c r="AT1700" s="245" t="s">
        <v>168</v>
      </c>
      <c r="AU1700" s="245" t="s">
        <v>82</v>
      </c>
      <c r="AV1700" s="14" t="s">
        <v>82</v>
      </c>
      <c r="AW1700" s="14" t="s">
        <v>34</v>
      </c>
      <c r="AX1700" s="14" t="s">
        <v>72</v>
      </c>
      <c r="AY1700" s="245" t="s">
        <v>148</v>
      </c>
    </row>
    <row r="1701" spans="1:51" s="14" customFormat="1" ht="12">
      <c r="A1701" s="14"/>
      <c r="B1701" s="235"/>
      <c r="C1701" s="236"/>
      <c r="D1701" s="226" t="s">
        <v>168</v>
      </c>
      <c r="E1701" s="237" t="s">
        <v>19</v>
      </c>
      <c r="F1701" s="238" t="s">
        <v>2706</v>
      </c>
      <c r="G1701" s="236"/>
      <c r="H1701" s="239">
        <v>6.69</v>
      </c>
      <c r="I1701" s="240"/>
      <c r="J1701" s="236"/>
      <c r="K1701" s="236"/>
      <c r="L1701" s="241"/>
      <c r="M1701" s="242"/>
      <c r="N1701" s="243"/>
      <c r="O1701" s="243"/>
      <c r="P1701" s="243"/>
      <c r="Q1701" s="243"/>
      <c r="R1701" s="243"/>
      <c r="S1701" s="243"/>
      <c r="T1701" s="244"/>
      <c r="U1701" s="14"/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T1701" s="245" t="s">
        <v>168</v>
      </c>
      <c r="AU1701" s="245" t="s">
        <v>82</v>
      </c>
      <c r="AV1701" s="14" t="s">
        <v>82</v>
      </c>
      <c r="AW1701" s="14" t="s">
        <v>34</v>
      </c>
      <c r="AX1701" s="14" t="s">
        <v>72</v>
      </c>
      <c r="AY1701" s="245" t="s">
        <v>148</v>
      </c>
    </row>
    <row r="1702" spans="1:51" s="15" customFormat="1" ht="12">
      <c r="A1702" s="15"/>
      <c r="B1702" s="246"/>
      <c r="C1702" s="247"/>
      <c r="D1702" s="226" t="s">
        <v>168</v>
      </c>
      <c r="E1702" s="248" t="s">
        <v>19</v>
      </c>
      <c r="F1702" s="249" t="s">
        <v>178</v>
      </c>
      <c r="G1702" s="247"/>
      <c r="H1702" s="250">
        <v>380.516</v>
      </c>
      <c r="I1702" s="251"/>
      <c r="J1702" s="247"/>
      <c r="K1702" s="247"/>
      <c r="L1702" s="252"/>
      <c r="M1702" s="253"/>
      <c r="N1702" s="254"/>
      <c r="O1702" s="254"/>
      <c r="P1702" s="254"/>
      <c r="Q1702" s="254"/>
      <c r="R1702" s="254"/>
      <c r="S1702" s="254"/>
      <c r="T1702" s="255"/>
      <c r="U1702" s="15"/>
      <c r="V1702" s="15"/>
      <c r="W1702" s="15"/>
      <c r="X1702" s="15"/>
      <c r="Y1702" s="15"/>
      <c r="Z1702" s="15"/>
      <c r="AA1702" s="15"/>
      <c r="AB1702" s="15"/>
      <c r="AC1702" s="15"/>
      <c r="AD1702" s="15"/>
      <c r="AE1702" s="15"/>
      <c r="AT1702" s="256" t="s">
        <v>168</v>
      </c>
      <c r="AU1702" s="256" t="s">
        <v>82</v>
      </c>
      <c r="AV1702" s="15" t="s">
        <v>155</v>
      </c>
      <c r="AW1702" s="15" t="s">
        <v>34</v>
      </c>
      <c r="AX1702" s="15" t="s">
        <v>80</v>
      </c>
      <c r="AY1702" s="256" t="s">
        <v>148</v>
      </c>
    </row>
    <row r="1703" spans="1:65" s="2" customFormat="1" ht="16.5" customHeight="1">
      <c r="A1703" s="40"/>
      <c r="B1703" s="41"/>
      <c r="C1703" s="268" t="s">
        <v>2707</v>
      </c>
      <c r="D1703" s="268" t="s">
        <v>279</v>
      </c>
      <c r="E1703" s="269" t="s">
        <v>2708</v>
      </c>
      <c r="F1703" s="270" t="s">
        <v>2709</v>
      </c>
      <c r="G1703" s="271" t="s">
        <v>153</v>
      </c>
      <c r="H1703" s="272">
        <v>14893.396</v>
      </c>
      <c r="I1703" s="273"/>
      <c r="J1703" s="274">
        <f>ROUND(I1703*H1703,2)</f>
        <v>0</v>
      </c>
      <c r="K1703" s="270" t="s">
        <v>154</v>
      </c>
      <c r="L1703" s="275"/>
      <c r="M1703" s="276" t="s">
        <v>19</v>
      </c>
      <c r="N1703" s="277" t="s">
        <v>43</v>
      </c>
      <c r="O1703" s="86"/>
      <c r="P1703" s="215">
        <f>O1703*H1703</f>
        <v>0</v>
      </c>
      <c r="Q1703" s="215">
        <v>0.0017</v>
      </c>
      <c r="R1703" s="215">
        <f>Q1703*H1703</f>
        <v>25.3187732</v>
      </c>
      <c r="S1703" s="215">
        <v>0</v>
      </c>
      <c r="T1703" s="216">
        <f>S1703*H1703</f>
        <v>0</v>
      </c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R1703" s="217" t="s">
        <v>414</v>
      </c>
      <c r="AT1703" s="217" t="s">
        <v>279</v>
      </c>
      <c r="AU1703" s="217" t="s">
        <v>82</v>
      </c>
      <c r="AY1703" s="19" t="s">
        <v>148</v>
      </c>
      <c r="BE1703" s="218">
        <f>IF(N1703="základní",J1703,0)</f>
        <v>0</v>
      </c>
      <c r="BF1703" s="218">
        <f>IF(N1703="snížená",J1703,0)</f>
        <v>0</v>
      </c>
      <c r="BG1703" s="218">
        <f>IF(N1703="zákl. přenesená",J1703,0)</f>
        <v>0</v>
      </c>
      <c r="BH1703" s="218">
        <f>IF(N1703="sníž. přenesená",J1703,0)</f>
        <v>0</v>
      </c>
      <c r="BI1703" s="218">
        <f>IF(N1703="nulová",J1703,0)</f>
        <v>0</v>
      </c>
      <c r="BJ1703" s="19" t="s">
        <v>80</v>
      </c>
      <c r="BK1703" s="218">
        <f>ROUND(I1703*H1703,2)</f>
        <v>0</v>
      </c>
      <c r="BL1703" s="19" t="s">
        <v>285</v>
      </c>
      <c r="BM1703" s="217" t="s">
        <v>2710</v>
      </c>
    </row>
    <row r="1704" spans="1:51" s="14" customFormat="1" ht="12">
      <c r="A1704" s="14"/>
      <c r="B1704" s="235"/>
      <c r="C1704" s="236"/>
      <c r="D1704" s="226" t="s">
        <v>168</v>
      </c>
      <c r="E1704" s="237" t="s">
        <v>19</v>
      </c>
      <c r="F1704" s="238" t="s">
        <v>2711</v>
      </c>
      <c r="G1704" s="236"/>
      <c r="H1704" s="239">
        <v>380.516</v>
      </c>
      <c r="I1704" s="240"/>
      <c r="J1704" s="236"/>
      <c r="K1704" s="236"/>
      <c r="L1704" s="241"/>
      <c r="M1704" s="242"/>
      <c r="N1704" s="243"/>
      <c r="O1704" s="243"/>
      <c r="P1704" s="243"/>
      <c r="Q1704" s="243"/>
      <c r="R1704" s="243"/>
      <c r="S1704" s="243"/>
      <c r="T1704" s="244"/>
      <c r="U1704" s="14"/>
      <c r="V1704" s="14"/>
      <c r="W1704" s="14"/>
      <c r="X1704" s="14"/>
      <c r="Y1704" s="14"/>
      <c r="Z1704" s="14"/>
      <c r="AA1704" s="14"/>
      <c r="AB1704" s="14"/>
      <c r="AC1704" s="14"/>
      <c r="AD1704" s="14"/>
      <c r="AE1704" s="14"/>
      <c r="AT1704" s="245" t="s">
        <v>168</v>
      </c>
      <c r="AU1704" s="245" t="s">
        <v>82</v>
      </c>
      <c r="AV1704" s="14" t="s">
        <v>82</v>
      </c>
      <c r="AW1704" s="14" t="s">
        <v>34</v>
      </c>
      <c r="AX1704" s="14" t="s">
        <v>80</v>
      </c>
      <c r="AY1704" s="245" t="s">
        <v>148</v>
      </c>
    </row>
    <row r="1705" spans="1:51" s="14" customFormat="1" ht="12">
      <c r="A1705" s="14"/>
      <c r="B1705" s="235"/>
      <c r="C1705" s="236"/>
      <c r="D1705" s="226" t="s">
        <v>168</v>
      </c>
      <c r="E1705" s="236"/>
      <c r="F1705" s="238" t="s">
        <v>2712</v>
      </c>
      <c r="G1705" s="236"/>
      <c r="H1705" s="239">
        <v>14893.396</v>
      </c>
      <c r="I1705" s="240"/>
      <c r="J1705" s="236"/>
      <c r="K1705" s="236"/>
      <c r="L1705" s="241"/>
      <c r="M1705" s="242"/>
      <c r="N1705" s="243"/>
      <c r="O1705" s="243"/>
      <c r="P1705" s="243"/>
      <c r="Q1705" s="243"/>
      <c r="R1705" s="243"/>
      <c r="S1705" s="243"/>
      <c r="T1705" s="244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T1705" s="245" t="s">
        <v>168</v>
      </c>
      <c r="AU1705" s="245" t="s">
        <v>82</v>
      </c>
      <c r="AV1705" s="14" t="s">
        <v>82</v>
      </c>
      <c r="AW1705" s="14" t="s">
        <v>4</v>
      </c>
      <c r="AX1705" s="14" t="s">
        <v>80</v>
      </c>
      <c r="AY1705" s="245" t="s">
        <v>148</v>
      </c>
    </row>
    <row r="1706" spans="1:65" s="2" customFormat="1" ht="16.5" customHeight="1">
      <c r="A1706" s="40"/>
      <c r="B1706" s="41"/>
      <c r="C1706" s="206" t="s">
        <v>2713</v>
      </c>
      <c r="D1706" s="206" t="s">
        <v>150</v>
      </c>
      <c r="E1706" s="207" t="s">
        <v>2714</v>
      </c>
      <c r="F1706" s="208" t="s">
        <v>2715</v>
      </c>
      <c r="G1706" s="209" t="s">
        <v>173</v>
      </c>
      <c r="H1706" s="210">
        <v>113.68</v>
      </c>
      <c r="I1706" s="211"/>
      <c r="J1706" s="212">
        <f>ROUND(I1706*H1706,2)</f>
        <v>0</v>
      </c>
      <c r="K1706" s="208" t="s">
        <v>154</v>
      </c>
      <c r="L1706" s="46"/>
      <c r="M1706" s="213" t="s">
        <v>19</v>
      </c>
      <c r="N1706" s="214" t="s">
        <v>43</v>
      </c>
      <c r="O1706" s="86"/>
      <c r="P1706" s="215">
        <f>O1706*H1706</f>
        <v>0</v>
      </c>
      <c r="Q1706" s="215">
        <v>1E-05</v>
      </c>
      <c r="R1706" s="215">
        <f>Q1706*H1706</f>
        <v>0.0011368</v>
      </c>
      <c r="S1706" s="215">
        <v>0</v>
      </c>
      <c r="T1706" s="216">
        <f>S1706*H1706</f>
        <v>0</v>
      </c>
      <c r="U1706" s="40"/>
      <c r="V1706" s="40"/>
      <c r="W1706" s="40"/>
      <c r="X1706" s="40"/>
      <c r="Y1706" s="40"/>
      <c r="Z1706" s="40"/>
      <c r="AA1706" s="40"/>
      <c r="AB1706" s="40"/>
      <c r="AC1706" s="40"/>
      <c r="AD1706" s="40"/>
      <c r="AE1706" s="40"/>
      <c r="AR1706" s="217" t="s">
        <v>285</v>
      </c>
      <c r="AT1706" s="217" t="s">
        <v>150</v>
      </c>
      <c r="AU1706" s="217" t="s">
        <v>82</v>
      </c>
      <c r="AY1706" s="19" t="s">
        <v>148</v>
      </c>
      <c r="BE1706" s="218">
        <f>IF(N1706="základní",J1706,0)</f>
        <v>0</v>
      </c>
      <c r="BF1706" s="218">
        <f>IF(N1706="snížená",J1706,0)</f>
        <v>0</v>
      </c>
      <c r="BG1706" s="218">
        <f>IF(N1706="zákl. přenesená",J1706,0)</f>
        <v>0</v>
      </c>
      <c r="BH1706" s="218">
        <f>IF(N1706="sníž. přenesená",J1706,0)</f>
        <v>0</v>
      </c>
      <c r="BI1706" s="218">
        <f>IF(N1706="nulová",J1706,0)</f>
        <v>0</v>
      </c>
      <c r="BJ1706" s="19" t="s">
        <v>80</v>
      </c>
      <c r="BK1706" s="218">
        <f>ROUND(I1706*H1706,2)</f>
        <v>0</v>
      </c>
      <c r="BL1706" s="19" t="s">
        <v>285</v>
      </c>
      <c r="BM1706" s="217" t="s">
        <v>2716</v>
      </c>
    </row>
    <row r="1707" spans="1:47" s="2" customFormat="1" ht="12">
      <c r="A1707" s="40"/>
      <c r="B1707" s="41"/>
      <c r="C1707" s="42"/>
      <c r="D1707" s="219" t="s">
        <v>157</v>
      </c>
      <c r="E1707" s="42"/>
      <c r="F1707" s="220" t="s">
        <v>2717</v>
      </c>
      <c r="G1707" s="42"/>
      <c r="H1707" s="42"/>
      <c r="I1707" s="221"/>
      <c r="J1707" s="42"/>
      <c r="K1707" s="42"/>
      <c r="L1707" s="46"/>
      <c r="M1707" s="222"/>
      <c r="N1707" s="223"/>
      <c r="O1707" s="86"/>
      <c r="P1707" s="86"/>
      <c r="Q1707" s="86"/>
      <c r="R1707" s="86"/>
      <c r="S1707" s="86"/>
      <c r="T1707" s="87"/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0"/>
      <c r="AE1707" s="40"/>
      <c r="AT1707" s="19" t="s">
        <v>157</v>
      </c>
      <c r="AU1707" s="19" t="s">
        <v>82</v>
      </c>
    </row>
    <row r="1708" spans="1:51" s="14" customFormat="1" ht="12">
      <c r="A1708" s="14"/>
      <c r="B1708" s="235"/>
      <c r="C1708" s="236"/>
      <c r="D1708" s="226" t="s">
        <v>168</v>
      </c>
      <c r="E1708" s="237" t="s">
        <v>19</v>
      </c>
      <c r="F1708" s="238" t="s">
        <v>2718</v>
      </c>
      <c r="G1708" s="236"/>
      <c r="H1708" s="239">
        <v>67.78</v>
      </c>
      <c r="I1708" s="240"/>
      <c r="J1708" s="236"/>
      <c r="K1708" s="236"/>
      <c r="L1708" s="241"/>
      <c r="M1708" s="242"/>
      <c r="N1708" s="243"/>
      <c r="O1708" s="243"/>
      <c r="P1708" s="243"/>
      <c r="Q1708" s="243"/>
      <c r="R1708" s="243"/>
      <c r="S1708" s="243"/>
      <c r="T1708" s="244"/>
      <c r="U1708" s="14"/>
      <c r="V1708" s="14"/>
      <c r="W1708" s="14"/>
      <c r="X1708" s="14"/>
      <c r="Y1708" s="14"/>
      <c r="Z1708" s="14"/>
      <c r="AA1708" s="14"/>
      <c r="AB1708" s="14"/>
      <c r="AC1708" s="14"/>
      <c r="AD1708" s="14"/>
      <c r="AE1708" s="14"/>
      <c r="AT1708" s="245" t="s">
        <v>168</v>
      </c>
      <c r="AU1708" s="245" t="s">
        <v>82</v>
      </c>
      <c r="AV1708" s="14" t="s">
        <v>82</v>
      </c>
      <c r="AW1708" s="14" t="s">
        <v>34</v>
      </c>
      <c r="AX1708" s="14" t="s">
        <v>72</v>
      </c>
      <c r="AY1708" s="245" t="s">
        <v>148</v>
      </c>
    </row>
    <row r="1709" spans="1:51" s="14" customFormat="1" ht="12">
      <c r="A1709" s="14"/>
      <c r="B1709" s="235"/>
      <c r="C1709" s="236"/>
      <c r="D1709" s="226" t="s">
        <v>168</v>
      </c>
      <c r="E1709" s="237" t="s">
        <v>19</v>
      </c>
      <c r="F1709" s="238" t="s">
        <v>2719</v>
      </c>
      <c r="G1709" s="236"/>
      <c r="H1709" s="239">
        <v>32.3</v>
      </c>
      <c r="I1709" s="240"/>
      <c r="J1709" s="236"/>
      <c r="K1709" s="236"/>
      <c r="L1709" s="241"/>
      <c r="M1709" s="242"/>
      <c r="N1709" s="243"/>
      <c r="O1709" s="243"/>
      <c r="P1709" s="243"/>
      <c r="Q1709" s="243"/>
      <c r="R1709" s="243"/>
      <c r="S1709" s="243"/>
      <c r="T1709" s="244"/>
      <c r="U1709" s="14"/>
      <c r="V1709" s="14"/>
      <c r="W1709" s="14"/>
      <c r="X1709" s="14"/>
      <c r="Y1709" s="14"/>
      <c r="Z1709" s="14"/>
      <c r="AA1709" s="14"/>
      <c r="AB1709" s="14"/>
      <c r="AC1709" s="14"/>
      <c r="AD1709" s="14"/>
      <c r="AE1709" s="14"/>
      <c r="AT1709" s="245" t="s">
        <v>168</v>
      </c>
      <c r="AU1709" s="245" t="s">
        <v>82</v>
      </c>
      <c r="AV1709" s="14" t="s">
        <v>82</v>
      </c>
      <c r="AW1709" s="14" t="s">
        <v>34</v>
      </c>
      <c r="AX1709" s="14" t="s">
        <v>72</v>
      </c>
      <c r="AY1709" s="245" t="s">
        <v>148</v>
      </c>
    </row>
    <row r="1710" spans="1:51" s="14" customFormat="1" ht="12">
      <c r="A1710" s="14"/>
      <c r="B1710" s="235"/>
      <c r="C1710" s="236"/>
      <c r="D1710" s="226" t="s">
        <v>168</v>
      </c>
      <c r="E1710" s="237" t="s">
        <v>19</v>
      </c>
      <c r="F1710" s="238" t="s">
        <v>2720</v>
      </c>
      <c r="G1710" s="236"/>
      <c r="H1710" s="239">
        <v>13.6</v>
      </c>
      <c r="I1710" s="240"/>
      <c r="J1710" s="236"/>
      <c r="K1710" s="236"/>
      <c r="L1710" s="241"/>
      <c r="M1710" s="242"/>
      <c r="N1710" s="243"/>
      <c r="O1710" s="243"/>
      <c r="P1710" s="243"/>
      <c r="Q1710" s="243"/>
      <c r="R1710" s="243"/>
      <c r="S1710" s="243"/>
      <c r="T1710" s="244"/>
      <c r="U1710" s="14"/>
      <c r="V1710" s="14"/>
      <c r="W1710" s="14"/>
      <c r="X1710" s="14"/>
      <c r="Y1710" s="14"/>
      <c r="Z1710" s="14"/>
      <c r="AA1710" s="14"/>
      <c r="AB1710" s="14"/>
      <c r="AC1710" s="14"/>
      <c r="AD1710" s="14"/>
      <c r="AE1710" s="14"/>
      <c r="AT1710" s="245" t="s">
        <v>168</v>
      </c>
      <c r="AU1710" s="245" t="s">
        <v>82</v>
      </c>
      <c r="AV1710" s="14" t="s">
        <v>82</v>
      </c>
      <c r="AW1710" s="14" t="s">
        <v>34</v>
      </c>
      <c r="AX1710" s="14" t="s">
        <v>72</v>
      </c>
      <c r="AY1710" s="245" t="s">
        <v>148</v>
      </c>
    </row>
    <row r="1711" spans="1:51" s="15" customFormat="1" ht="12">
      <c r="A1711" s="15"/>
      <c r="B1711" s="246"/>
      <c r="C1711" s="247"/>
      <c r="D1711" s="226" t="s">
        <v>168</v>
      </c>
      <c r="E1711" s="248" t="s">
        <v>19</v>
      </c>
      <c r="F1711" s="249" t="s">
        <v>178</v>
      </c>
      <c r="G1711" s="247"/>
      <c r="H1711" s="250">
        <v>113.68</v>
      </c>
      <c r="I1711" s="251"/>
      <c r="J1711" s="247"/>
      <c r="K1711" s="247"/>
      <c r="L1711" s="252"/>
      <c r="M1711" s="253"/>
      <c r="N1711" s="254"/>
      <c r="O1711" s="254"/>
      <c r="P1711" s="254"/>
      <c r="Q1711" s="254"/>
      <c r="R1711" s="254"/>
      <c r="S1711" s="254"/>
      <c r="T1711" s="255"/>
      <c r="U1711" s="15"/>
      <c r="V1711" s="15"/>
      <c r="W1711" s="15"/>
      <c r="X1711" s="15"/>
      <c r="Y1711" s="15"/>
      <c r="Z1711" s="15"/>
      <c r="AA1711" s="15"/>
      <c r="AB1711" s="15"/>
      <c r="AC1711" s="15"/>
      <c r="AD1711" s="15"/>
      <c r="AE1711" s="15"/>
      <c r="AT1711" s="256" t="s">
        <v>168</v>
      </c>
      <c r="AU1711" s="256" t="s">
        <v>82</v>
      </c>
      <c r="AV1711" s="15" t="s">
        <v>155</v>
      </c>
      <c r="AW1711" s="15" t="s">
        <v>34</v>
      </c>
      <c r="AX1711" s="15" t="s">
        <v>80</v>
      </c>
      <c r="AY1711" s="256" t="s">
        <v>148</v>
      </c>
    </row>
    <row r="1712" spans="1:65" s="2" customFormat="1" ht="16.5" customHeight="1">
      <c r="A1712" s="40"/>
      <c r="B1712" s="41"/>
      <c r="C1712" s="268" t="s">
        <v>2721</v>
      </c>
      <c r="D1712" s="268" t="s">
        <v>279</v>
      </c>
      <c r="E1712" s="269" t="s">
        <v>2722</v>
      </c>
      <c r="F1712" s="270" t="s">
        <v>2723</v>
      </c>
      <c r="G1712" s="271" t="s">
        <v>173</v>
      </c>
      <c r="H1712" s="272">
        <v>113.68</v>
      </c>
      <c r="I1712" s="273"/>
      <c r="J1712" s="274">
        <f>ROUND(I1712*H1712,2)</f>
        <v>0</v>
      </c>
      <c r="K1712" s="270" t="s">
        <v>154</v>
      </c>
      <c r="L1712" s="275"/>
      <c r="M1712" s="276" t="s">
        <v>19</v>
      </c>
      <c r="N1712" s="277" t="s">
        <v>43</v>
      </c>
      <c r="O1712" s="86"/>
      <c r="P1712" s="215">
        <f>O1712*H1712</f>
        <v>0</v>
      </c>
      <c r="Q1712" s="215">
        <v>0.0001</v>
      </c>
      <c r="R1712" s="215">
        <f>Q1712*H1712</f>
        <v>0.011368000000000001</v>
      </c>
      <c r="S1712" s="215">
        <v>0</v>
      </c>
      <c r="T1712" s="216">
        <f>S1712*H1712</f>
        <v>0</v>
      </c>
      <c r="U1712" s="40"/>
      <c r="V1712" s="40"/>
      <c r="W1712" s="40"/>
      <c r="X1712" s="40"/>
      <c r="Y1712" s="40"/>
      <c r="Z1712" s="40"/>
      <c r="AA1712" s="40"/>
      <c r="AB1712" s="40"/>
      <c r="AC1712" s="40"/>
      <c r="AD1712" s="40"/>
      <c r="AE1712" s="40"/>
      <c r="AR1712" s="217" t="s">
        <v>414</v>
      </c>
      <c r="AT1712" s="217" t="s">
        <v>279</v>
      </c>
      <c r="AU1712" s="217" t="s">
        <v>82</v>
      </c>
      <c r="AY1712" s="19" t="s">
        <v>148</v>
      </c>
      <c r="BE1712" s="218">
        <f>IF(N1712="základní",J1712,0)</f>
        <v>0</v>
      </c>
      <c r="BF1712" s="218">
        <f>IF(N1712="snížená",J1712,0)</f>
        <v>0</v>
      </c>
      <c r="BG1712" s="218">
        <f>IF(N1712="zákl. přenesená",J1712,0)</f>
        <v>0</v>
      </c>
      <c r="BH1712" s="218">
        <f>IF(N1712="sníž. přenesená",J1712,0)</f>
        <v>0</v>
      </c>
      <c r="BI1712" s="218">
        <f>IF(N1712="nulová",J1712,0)</f>
        <v>0</v>
      </c>
      <c r="BJ1712" s="19" t="s">
        <v>80</v>
      </c>
      <c r="BK1712" s="218">
        <f>ROUND(I1712*H1712,2)</f>
        <v>0</v>
      </c>
      <c r="BL1712" s="19" t="s">
        <v>285</v>
      </c>
      <c r="BM1712" s="217" t="s">
        <v>2724</v>
      </c>
    </row>
    <row r="1713" spans="1:65" s="2" customFormat="1" ht="16.5" customHeight="1">
      <c r="A1713" s="40"/>
      <c r="B1713" s="41"/>
      <c r="C1713" s="206" t="s">
        <v>2725</v>
      </c>
      <c r="D1713" s="206" t="s">
        <v>150</v>
      </c>
      <c r="E1713" s="207" t="s">
        <v>2726</v>
      </c>
      <c r="F1713" s="208" t="s">
        <v>2727</v>
      </c>
      <c r="G1713" s="209" t="s">
        <v>173</v>
      </c>
      <c r="H1713" s="210">
        <v>53.2</v>
      </c>
      <c r="I1713" s="211"/>
      <c r="J1713" s="212">
        <f>ROUND(I1713*H1713,2)</f>
        <v>0</v>
      </c>
      <c r="K1713" s="208" t="s">
        <v>154</v>
      </c>
      <c r="L1713" s="46"/>
      <c r="M1713" s="213" t="s">
        <v>19</v>
      </c>
      <c r="N1713" s="214" t="s">
        <v>43</v>
      </c>
      <c r="O1713" s="86"/>
      <c r="P1713" s="215">
        <f>O1713*H1713</f>
        <v>0</v>
      </c>
      <c r="Q1713" s="215">
        <v>0.008</v>
      </c>
      <c r="R1713" s="215">
        <f>Q1713*H1713</f>
        <v>0.42560000000000003</v>
      </c>
      <c r="S1713" s="215">
        <v>0</v>
      </c>
      <c r="T1713" s="216">
        <f>S1713*H1713</f>
        <v>0</v>
      </c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R1713" s="217" t="s">
        <v>285</v>
      </c>
      <c r="AT1713" s="217" t="s">
        <v>150</v>
      </c>
      <c r="AU1713" s="217" t="s">
        <v>82</v>
      </c>
      <c r="AY1713" s="19" t="s">
        <v>148</v>
      </c>
      <c r="BE1713" s="218">
        <f>IF(N1713="základní",J1713,0)</f>
        <v>0</v>
      </c>
      <c r="BF1713" s="218">
        <f>IF(N1713="snížená",J1713,0)</f>
        <v>0</v>
      </c>
      <c r="BG1713" s="218">
        <f>IF(N1713="zákl. přenesená",J1713,0)</f>
        <v>0</v>
      </c>
      <c r="BH1713" s="218">
        <f>IF(N1713="sníž. přenesená",J1713,0)</f>
        <v>0</v>
      </c>
      <c r="BI1713" s="218">
        <f>IF(N1713="nulová",J1713,0)</f>
        <v>0</v>
      </c>
      <c r="BJ1713" s="19" t="s">
        <v>80</v>
      </c>
      <c r="BK1713" s="218">
        <f>ROUND(I1713*H1713,2)</f>
        <v>0</v>
      </c>
      <c r="BL1713" s="19" t="s">
        <v>285</v>
      </c>
      <c r="BM1713" s="217" t="s">
        <v>2728</v>
      </c>
    </row>
    <row r="1714" spans="1:47" s="2" customFormat="1" ht="12">
      <c r="A1714" s="40"/>
      <c r="B1714" s="41"/>
      <c r="C1714" s="42"/>
      <c r="D1714" s="219" t="s">
        <v>157</v>
      </c>
      <c r="E1714" s="42"/>
      <c r="F1714" s="220" t="s">
        <v>2729</v>
      </c>
      <c r="G1714" s="42"/>
      <c r="H1714" s="42"/>
      <c r="I1714" s="221"/>
      <c r="J1714" s="42"/>
      <c r="K1714" s="42"/>
      <c r="L1714" s="46"/>
      <c r="M1714" s="222"/>
      <c r="N1714" s="223"/>
      <c r="O1714" s="86"/>
      <c r="P1714" s="86"/>
      <c r="Q1714" s="86"/>
      <c r="R1714" s="86"/>
      <c r="S1714" s="86"/>
      <c r="T1714" s="87"/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0"/>
      <c r="AE1714" s="40"/>
      <c r="AT1714" s="19" t="s">
        <v>157</v>
      </c>
      <c r="AU1714" s="19" t="s">
        <v>82</v>
      </c>
    </row>
    <row r="1715" spans="1:51" s="14" customFormat="1" ht="12">
      <c r="A1715" s="14"/>
      <c r="B1715" s="235"/>
      <c r="C1715" s="236"/>
      <c r="D1715" s="226" t="s">
        <v>168</v>
      </c>
      <c r="E1715" s="237" t="s">
        <v>19</v>
      </c>
      <c r="F1715" s="238" t="s">
        <v>2730</v>
      </c>
      <c r="G1715" s="236"/>
      <c r="H1715" s="239">
        <v>29.2</v>
      </c>
      <c r="I1715" s="240"/>
      <c r="J1715" s="236"/>
      <c r="K1715" s="236"/>
      <c r="L1715" s="241"/>
      <c r="M1715" s="242"/>
      <c r="N1715" s="243"/>
      <c r="O1715" s="243"/>
      <c r="P1715" s="243"/>
      <c r="Q1715" s="243"/>
      <c r="R1715" s="243"/>
      <c r="S1715" s="243"/>
      <c r="T1715" s="244"/>
      <c r="U1715" s="14"/>
      <c r="V1715" s="14"/>
      <c r="W1715" s="14"/>
      <c r="X1715" s="14"/>
      <c r="Y1715" s="14"/>
      <c r="Z1715" s="14"/>
      <c r="AA1715" s="14"/>
      <c r="AB1715" s="14"/>
      <c r="AC1715" s="14"/>
      <c r="AD1715" s="14"/>
      <c r="AE1715" s="14"/>
      <c r="AT1715" s="245" t="s">
        <v>168</v>
      </c>
      <c r="AU1715" s="245" t="s">
        <v>82</v>
      </c>
      <c r="AV1715" s="14" t="s">
        <v>82</v>
      </c>
      <c r="AW1715" s="14" t="s">
        <v>34</v>
      </c>
      <c r="AX1715" s="14" t="s">
        <v>72</v>
      </c>
      <c r="AY1715" s="245" t="s">
        <v>148</v>
      </c>
    </row>
    <row r="1716" spans="1:51" s="14" customFormat="1" ht="12">
      <c r="A1716" s="14"/>
      <c r="B1716" s="235"/>
      <c r="C1716" s="236"/>
      <c r="D1716" s="226" t="s">
        <v>168</v>
      </c>
      <c r="E1716" s="237" t="s">
        <v>19</v>
      </c>
      <c r="F1716" s="238" t="s">
        <v>2731</v>
      </c>
      <c r="G1716" s="236"/>
      <c r="H1716" s="239">
        <v>24</v>
      </c>
      <c r="I1716" s="240"/>
      <c r="J1716" s="236"/>
      <c r="K1716" s="236"/>
      <c r="L1716" s="241"/>
      <c r="M1716" s="242"/>
      <c r="N1716" s="243"/>
      <c r="O1716" s="243"/>
      <c r="P1716" s="243"/>
      <c r="Q1716" s="243"/>
      <c r="R1716" s="243"/>
      <c r="S1716" s="243"/>
      <c r="T1716" s="244"/>
      <c r="U1716" s="14"/>
      <c r="V1716" s="14"/>
      <c r="W1716" s="14"/>
      <c r="X1716" s="14"/>
      <c r="Y1716" s="14"/>
      <c r="Z1716" s="14"/>
      <c r="AA1716" s="14"/>
      <c r="AB1716" s="14"/>
      <c r="AC1716" s="14"/>
      <c r="AD1716" s="14"/>
      <c r="AE1716" s="14"/>
      <c r="AT1716" s="245" t="s">
        <v>168</v>
      </c>
      <c r="AU1716" s="245" t="s">
        <v>82</v>
      </c>
      <c r="AV1716" s="14" t="s">
        <v>82</v>
      </c>
      <c r="AW1716" s="14" t="s">
        <v>34</v>
      </c>
      <c r="AX1716" s="14" t="s">
        <v>72</v>
      </c>
      <c r="AY1716" s="245" t="s">
        <v>148</v>
      </c>
    </row>
    <row r="1717" spans="1:51" s="15" customFormat="1" ht="12">
      <c r="A1717" s="15"/>
      <c r="B1717" s="246"/>
      <c r="C1717" s="247"/>
      <c r="D1717" s="226" t="s">
        <v>168</v>
      </c>
      <c r="E1717" s="248" t="s">
        <v>19</v>
      </c>
      <c r="F1717" s="249" t="s">
        <v>178</v>
      </c>
      <c r="G1717" s="247"/>
      <c r="H1717" s="250">
        <v>53.2</v>
      </c>
      <c r="I1717" s="251"/>
      <c r="J1717" s="247"/>
      <c r="K1717" s="247"/>
      <c r="L1717" s="252"/>
      <c r="M1717" s="253"/>
      <c r="N1717" s="254"/>
      <c r="O1717" s="254"/>
      <c r="P1717" s="254"/>
      <c r="Q1717" s="254"/>
      <c r="R1717" s="254"/>
      <c r="S1717" s="254"/>
      <c r="T1717" s="255"/>
      <c r="U1717" s="15"/>
      <c r="V1717" s="15"/>
      <c r="W1717" s="15"/>
      <c r="X1717" s="15"/>
      <c r="Y1717" s="15"/>
      <c r="Z1717" s="15"/>
      <c r="AA1717" s="15"/>
      <c r="AB1717" s="15"/>
      <c r="AC1717" s="15"/>
      <c r="AD1717" s="15"/>
      <c r="AE1717" s="15"/>
      <c r="AT1717" s="256" t="s">
        <v>168</v>
      </c>
      <c r="AU1717" s="256" t="s">
        <v>82</v>
      </c>
      <c r="AV1717" s="15" t="s">
        <v>155</v>
      </c>
      <c r="AW1717" s="15" t="s">
        <v>34</v>
      </c>
      <c r="AX1717" s="15" t="s">
        <v>80</v>
      </c>
      <c r="AY1717" s="256" t="s">
        <v>148</v>
      </c>
    </row>
    <row r="1718" spans="1:65" s="2" customFormat="1" ht="16.5" customHeight="1">
      <c r="A1718" s="40"/>
      <c r="B1718" s="41"/>
      <c r="C1718" s="268" t="s">
        <v>2732</v>
      </c>
      <c r="D1718" s="268" t="s">
        <v>279</v>
      </c>
      <c r="E1718" s="269" t="s">
        <v>2733</v>
      </c>
      <c r="F1718" s="270" t="s">
        <v>2734</v>
      </c>
      <c r="G1718" s="271" t="s">
        <v>153</v>
      </c>
      <c r="H1718" s="272">
        <v>54.796</v>
      </c>
      <c r="I1718" s="273"/>
      <c r="J1718" s="274">
        <f>ROUND(I1718*H1718,2)</f>
        <v>0</v>
      </c>
      <c r="K1718" s="270" t="s">
        <v>154</v>
      </c>
      <c r="L1718" s="275"/>
      <c r="M1718" s="276" t="s">
        <v>19</v>
      </c>
      <c r="N1718" s="277" t="s">
        <v>43</v>
      </c>
      <c r="O1718" s="86"/>
      <c r="P1718" s="215">
        <f>O1718*H1718</f>
        <v>0</v>
      </c>
      <c r="Q1718" s="215">
        <v>0.0032</v>
      </c>
      <c r="R1718" s="215">
        <f>Q1718*H1718</f>
        <v>0.1753472</v>
      </c>
      <c r="S1718" s="215">
        <v>0</v>
      </c>
      <c r="T1718" s="216">
        <f>S1718*H1718</f>
        <v>0</v>
      </c>
      <c r="U1718" s="40"/>
      <c r="V1718" s="40"/>
      <c r="W1718" s="40"/>
      <c r="X1718" s="40"/>
      <c r="Y1718" s="40"/>
      <c r="Z1718" s="40"/>
      <c r="AA1718" s="40"/>
      <c r="AB1718" s="40"/>
      <c r="AC1718" s="40"/>
      <c r="AD1718" s="40"/>
      <c r="AE1718" s="40"/>
      <c r="AR1718" s="217" t="s">
        <v>414</v>
      </c>
      <c r="AT1718" s="217" t="s">
        <v>279</v>
      </c>
      <c r="AU1718" s="217" t="s">
        <v>82</v>
      </c>
      <c r="AY1718" s="19" t="s">
        <v>148</v>
      </c>
      <c r="BE1718" s="218">
        <f>IF(N1718="základní",J1718,0)</f>
        <v>0</v>
      </c>
      <c r="BF1718" s="218">
        <f>IF(N1718="snížená",J1718,0)</f>
        <v>0</v>
      </c>
      <c r="BG1718" s="218">
        <f>IF(N1718="zákl. přenesená",J1718,0)</f>
        <v>0</v>
      </c>
      <c r="BH1718" s="218">
        <f>IF(N1718="sníž. přenesená",J1718,0)</f>
        <v>0</v>
      </c>
      <c r="BI1718" s="218">
        <f>IF(N1718="nulová",J1718,0)</f>
        <v>0</v>
      </c>
      <c r="BJ1718" s="19" t="s">
        <v>80</v>
      </c>
      <c r="BK1718" s="218">
        <f>ROUND(I1718*H1718,2)</f>
        <v>0</v>
      </c>
      <c r="BL1718" s="19" t="s">
        <v>285</v>
      </c>
      <c r="BM1718" s="217" t="s">
        <v>2735</v>
      </c>
    </row>
    <row r="1719" spans="1:51" s="14" customFormat="1" ht="12">
      <c r="A1719" s="14"/>
      <c r="B1719" s="235"/>
      <c r="C1719" s="236"/>
      <c r="D1719" s="226" t="s">
        <v>168</v>
      </c>
      <c r="E1719" s="237" t="s">
        <v>19</v>
      </c>
      <c r="F1719" s="238" t="s">
        <v>2736</v>
      </c>
      <c r="G1719" s="236"/>
      <c r="H1719" s="239">
        <v>53.2</v>
      </c>
      <c r="I1719" s="240"/>
      <c r="J1719" s="236"/>
      <c r="K1719" s="236"/>
      <c r="L1719" s="241"/>
      <c r="M1719" s="242"/>
      <c r="N1719" s="243"/>
      <c r="O1719" s="243"/>
      <c r="P1719" s="243"/>
      <c r="Q1719" s="243"/>
      <c r="R1719" s="243"/>
      <c r="S1719" s="243"/>
      <c r="T1719" s="244"/>
      <c r="U1719" s="14"/>
      <c r="V1719" s="14"/>
      <c r="W1719" s="14"/>
      <c r="X1719" s="14"/>
      <c r="Y1719" s="14"/>
      <c r="Z1719" s="14"/>
      <c r="AA1719" s="14"/>
      <c r="AB1719" s="14"/>
      <c r="AC1719" s="14"/>
      <c r="AD1719" s="14"/>
      <c r="AE1719" s="14"/>
      <c r="AT1719" s="245" t="s">
        <v>168</v>
      </c>
      <c r="AU1719" s="245" t="s">
        <v>82</v>
      </c>
      <c r="AV1719" s="14" t="s">
        <v>82</v>
      </c>
      <c r="AW1719" s="14" t="s">
        <v>34</v>
      </c>
      <c r="AX1719" s="14" t="s">
        <v>80</v>
      </c>
      <c r="AY1719" s="245" t="s">
        <v>148</v>
      </c>
    </row>
    <row r="1720" spans="1:51" s="14" customFormat="1" ht="12">
      <c r="A1720" s="14"/>
      <c r="B1720" s="235"/>
      <c r="C1720" s="236"/>
      <c r="D1720" s="226" t="s">
        <v>168</v>
      </c>
      <c r="E1720" s="236"/>
      <c r="F1720" s="238" t="s">
        <v>2737</v>
      </c>
      <c r="G1720" s="236"/>
      <c r="H1720" s="239">
        <v>54.796</v>
      </c>
      <c r="I1720" s="240"/>
      <c r="J1720" s="236"/>
      <c r="K1720" s="236"/>
      <c r="L1720" s="241"/>
      <c r="M1720" s="242"/>
      <c r="N1720" s="243"/>
      <c r="O1720" s="243"/>
      <c r="P1720" s="243"/>
      <c r="Q1720" s="243"/>
      <c r="R1720" s="243"/>
      <c r="S1720" s="243"/>
      <c r="T1720" s="244"/>
      <c r="U1720" s="14"/>
      <c r="V1720" s="14"/>
      <c r="W1720" s="14"/>
      <c r="X1720" s="14"/>
      <c r="Y1720" s="14"/>
      <c r="Z1720" s="14"/>
      <c r="AA1720" s="14"/>
      <c r="AB1720" s="14"/>
      <c r="AC1720" s="14"/>
      <c r="AD1720" s="14"/>
      <c r="AE1720" s="14"/>
      <c r="AT1720" s="245" t="s">
        <v>168</v>
      </c>
      <c r="AU1720" s="245" t="s">
        <v>82</v>
      </c>
      <c r="AV1720" s="14" t="s">
        <v>82</v>
      </c>
      <c r="AW1720" s="14" t="s">
        <v>4</v>
      </c>
      <c r="AX1720" s="14" t="s">
        <v>80</v>
      </c>
      <c r="AY1720" s="245" t="s">
        <v>148</v>
      </c>
    </row>
    <row r="1721" spans="1:65" s="2" customFormat="1" ht="16.5" customHeight="1">
      <c r="A1721" s="40"/>
      <c r="B1721" s="41"/>
      <c r="C1721" s="206" t="s">
        <v>2738</v>
      </c>
      <c r="D1721" s="206" t="s">
        <v>150</v>
      </c>
      <c r="E1721" s="207" t="s">
        <v>2739</v>
      </c>
      <c r="F1721" s="208" t="s">
        <v>2740</v>
      </c>
      <c r="G1721" s="209" t="s">
        <v>173</v>
      </c>
      <c r="H1721" s="210">
        <v>19.15</v>
      </c>
      <c r="I1721" s="211"/>
      <c r="J1721" s="212">
        <f>ROUND(I1721*H1721,2)</f>
        <v>0</v>
      </c>
      <c r="K1721" s="208" t="s">
        <v>154</v>
      </c>
      <c r="L1721" s="46"/>
      <c r="M1721" s="213" t="s">
        <v>19</v>
      </c>
      <c r="N1721" s="214" t="s">
        <v>43</v>
      </c>
      <c r="O1721" s="86"/>
      <c r="P1721" s="215">
        <f>O1721*H1721</f>
        <v>0</v>
      </c>
      <c r="Q1721" s="215">
        <v>0.008</v>
      </c>
      <c r="R1721" s="215">
        <f>Q1721*H1721</f>
        <v>0.1532</v>
      </c>
      <c r="S1721" s="215">
        <v>0</v>
      </c>
      <c r="T1721" s="216">
        <f>S1721*H1721</f>
        <v>0</v>
      </c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0"/>
      <c r="AE1721" s="40"/>
      <c r="AR1721" s="217" t="s">
        <v>285</v>
      </c>
      <c r="AT1721" s="217" t="s">
        <v>150</v>
      </c>
      <c r="AU1721" s="217" t="s">
        <v>82</v>
      </c>
      <c r="AY1721" s="19" t="s">
        <v>148</v>
      </c>
      <c r="BE1721" s="218">
        <f>IF(N1721="základní",J1721,0)</f>
        <v>0</v>
      </c>
      <c r="BF1721" s="218">
        <f>IF(N1721="snížená",J1721,0)</f>
        <v>0</v>
      </c>
      <c r="BG1721" s="218">
        <f>IF(N1721="zákl. přenesená",J1721,0)</f>
        <v>0</v>
      </c>
      <c r="BH1721" s="218">
        <f>IF(N1721="sníž. přenesená",J1721,0)</f>
        <v>0</v>
      </c>
      <c r="BI1721" s="218">
        <f>IF(N1721="nulová",J1721,0)</f>
        <v>0</v>
      </c>
      <c r="BJ1721" s="19" t="s">
        <v>80</v>
      </c>
      <c r="BK1721" s="218">
        <f>ROUND(I1721*H1721,2)</f>
        <v>0</v>
      </c>
      <c r="BL1721" s="19" t="s">
        <v>285</v>
      </c>
      <c r="BM1721" s="217" t="s">
        <v>2741</v>
      </c>
    </row>
    <row r="1722" spans="1:47" s="2" customFormat="1" ht="12">
      <c r="A1722" s="40"/>
      <c r="B1722" s="41"/>
      <c r="C1722" s="42"/>
      <c r="D1722" s="219" t="s">
        <v>157</v>
      </c>
      <c r="E1722" s="42"/>
      <c r="F1722" s="220" t="s">
        <v>2742</v>
      </c>
      <c r="G1722" s="42"/>
      <c r="H1722" s="42"/>
      <c r="I1722" s="221"/>
      <c r="J1722" s="42"/>
      <c r="K1722" s="42"/>
      <c r="L1722" s="46"/>
      <c r="M1722" s="222"/>
      <c r="N1722" s="223"/>
      <c r="O1722" s="86"/>
      <c r="P1722" s="86"/>
      <c r="Q1722" s="86"/>
      <c r="R1722" s="86"/>
      <c r="S1722" s="86"/>
      <c r="T1722" s="87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T1722" s="19" t="s">
        <v>157</v>
      </c>
      <c r="AU1722" s="19" t="s">
        <v>82</v>
      </c>
    </row>
    <row r="1723" spans="1:51" s="14" customFormat="1" ht="12">
      <c r="A1723" s="14"/>
      <c r="B1723" s="235"/>
      <c r="C1723" s="236"/>
      <c r="D1723" s="226" t="s">
        <v>168</v>
      </c>
      <c r="E1723" s="237" t="s">
        <v>19</v>
      </c>
      <c r="F1723" s="238" t="s">
        <v>2743</v>
      </c>
      <c r="G1723" s="236"/>
      <c r="H1723" s="239">
        <v>18.2</v>
      </c>
      <c r="I1723" s="240"/>
      <c r="J1723" s="236"/>
      <c r="K1723" s="236"/>
      <c r="L1723" s="241"/>
      <c r="M1723" s="242"/>
      <c r="N1723" s="243"/>
      <c r="O1723" s="243"/>
      <c r="P1723" s="243"/>
      <c r="Q1723" s="243"/>
      <c r="R1723" s="243"/>
      <c r="S1723" s="243"/>
      <c r="T1723" s="244"/>
      <c r="U1723" s="14"/>
      <c r="V1723" s="14"/>
      <c r="W1723" s="14"/>
      <c r="X1723" s="14"/>
      <c r="Y1723" s="14"/>
      <c r="Z1723" s="14"/>
      <c r="AA1723" s="14"/>
      <c r="AB1723" s="14"/>
      <c r="AC1723" s="14"/>
      <c r="AD1723" s="14"/>
      <c r="AE1723" s="14"/>
      <c r="AT1723" s="245" t="s">
        <v>168</v>
      </c>
      <c r="AU1723" s="245" t="s">
        <v>82</v>
      </c>
      <c r="AV1723" s="14" t="s">
        <v>82</v>
      </c>
      <c r="AW1723" s="14" t="s">
        <v>34</v>
      </c>
      <c r="AX1723" s="14" t="s">
        <v>72</v>
      </c>
      <c r="AY1723" s="245" t="s">
        <v>148</v>
      </c>
    </row>
    <row r="1724" spans="1:51" s="14" customFormat="1" ht="12">
      <c r="A1724" s="14"/>
      <c r="B1724" s="235"/>
      <c r="C1724" s="236"/>
      <c r="D1724" s="226" t="s">
        <v>168</v>
      </c>
      <c r="E1724" s="237" t="s">
        <v>19</v>
      </c>
      <c r="F1724" s="238" t="s">
        <v>2744</v>
      </c>
      <c r="G1724" s="236"/>
      <c r="H1724" s="239">
        <v>0.95</v>
      </c>
      <c r="I1724" s="240"/>
      <c r="J1724" s="236"/>
      <c r="K1724" s="236"/>
      <c r="L1724" s="241"/>
      <c r="M1724" s="242"/>
      <c r="N1724" s="243"/>
      <c r="O1724" s="243"/>
      <c r="P1724" s="243"/>
      <c r="Q1724" s="243"/>
      <c r="R1724" s="243"/>
      <c r="S1724" s="243"/>
      <c r="T1724" s="244"/>
      <c r="U1724" s="14"/>
      <c r="V1724" s="14"/>
      <c r="W1724" s="14"/>
      <c r="X1724" s="14"/>
      <c r="Y1724" s="14"/>
      <c r="Z1724" s="14"/>
      <c r="AA1724" s="14"/>
      <c r="AB1724" s="14"/>
      <c r="AC1724" s="14"/>
      <c r="AD1724" s="14"/>
      <c r="AE1724" s="14"/>
      <c r="AT1724" s="245" t="s">
        <v>168</v>
      </c>
      <c r="AU1724" s="245" t="s">
        <v>82</v>
      </c>
      <c r="AV1724" s="14" t="s">
        <v>82</v>
      </c>
      <c r="AW1724" s="14" t="s">
        <v>34</v>
      </c>
      <c r="AX1724" s="14" t="s">
        <v>72</v>
      </c>
      <c r="AY1724" s="245" t="s">
        <v>148</v>
      </c>
    </row>
    <row r="1725" spans="1:51" s="15" customFormat="1" ht="12">
      <c r="A1725" s="15"/>
      <c r="B1725" s="246"/>
      <c r="C1725" s="247"/>
      <c r="D1725" s="226" t="s">
        <v>168</v>
      </c>
      <c r="E1725" s="248" t="s">
        <v>19</v>
      </c>
      <c r="F1725" s="249" t="s">
        <v>178</v>
      </c>
      <c r="G1725" s="247"/>
      <c r="H1725" s="250">
        <v>19.15</v>
      </c>
      <c r="I1725" s="251"/>
      <c r="J1725" s="247"/>
      <c r="K1725" s="247"/>
      <c r="L1725" s="252"/>
      <c r="M1725" s="253"/>
      <c r="N1725" s="254"/>
      <c r="O1725" s="254"/>
      <c r="P1725" s="254"/>
      <c r="Q1725" s="254"/>
      <c r="R1725" s="254"/>
      <c r="S1725" s="254"/>
      <c r="T1725" s="255"/>
      <c r="U1725" s="15"/>
      <c r="V1725" s="15"/>
      <c r="W1725" s="15"/>
      <c r="X1725" s="15"/>
      <c r="Y1725" s="15"/>
      <c r="Z1725" s="15"/>
      <c r="AA1725" s="15"/>
      <c r="AB1725" s="15"/>
      <c r="AC1725" s="15"/>
      <c r="AD1725" s="15"/>
      <c r="AE1725" s="15"/>
      <c r="AT1725" s="256" t="s">
        <v>168</v>
      </c>
      <c r="AU1725" s="256" t="s">
        <v>82</v>
      </c>
      <c r="AV1725" s="15" t="s">
        <v>155</v>
      </c>
      <c r="AW1725" s="15" t="s">
        <v>34</v>
      </c>
      <c r="AX1725" s="15" t="s">
        <v>80</v>
      </c>
      <c r="AY1725" s="256" t="s">
        <v>148</v>
      </c>
    </row>
    <row r="1726" spans="1:65" s="2" customFormat="1" ht="16.5" customHeight="1">
      <c r="A1726" s="40"/>
      <c r="B1726" s="41"/>
      <c r="C1726" s="268" t="s">
        <v>2745</v>
      </c>
      <c r="D1726" s="268" t="s">
        <v>279</v>
      </c>
      <c r="E1726" s="269" t="s">
        <v>2733</v>
      </c>
      <c r="F1726" s="270" t="s">
        <v>2734</v>
      </c>
      <c r="G1726" s="271" t="s">
        <v>153</v>
      </c>
      <c r="H1726" s="272">
        <v>62.132</v>
      </c>
      <c r="I1726" s="273"/>
      <c r="J1726" s="274">
        <f>ROUND(I1726*H1726,2)</f>
        <v>0</v>
      </c>
      <c r="K1726" s="270" t="s">
        <v>154</v>
      </c>
      <c r="L1726" s="275"/>
      <c r="M1726" s="276" t="s">
        <v>19</v>
      </c>
      <c r="N1726" s="277" t="s">
        <v>43</v>
      </c>
      <c r="O1726" s="86"/>
      <c r="P1726" s="215">
        <f>O1726*H1726</f>
        <v>0</v>
      </c>
      <c r="Q1726" s="215">
        <v>0.0019</v>
      </c>
      <c r="R1726" s="215">
        <f>Q1726*H1726</f>
        <v>0.1180508</v>
      </c>
      <c r="S1726" s="215">
        <v>0</v>
      </c>
      <c r="T1726" s="216">
        <f>S1726*H1726</f>
        <v>0</v>
      </c>
      <c r="U1726" s="40"/>
      <c r="V1726" s="40"/>
      <c r="W1726" s="40"/>
      <c r="X1726" s="40"/>
      <c r="Y1726" s="40"/>
      <c r="Z1726" s="40"/>
      <c r="AA1726" s="40"/>
      <c r="AB1726" s="40"/>
      <c r="AC1726" s="40"/>
      <c r="AD1726" s="40"/>
      <c r="AE1726" s="40"/>
      <c r="AR1726" s="217" t="s">
        <v>414</v>
      </c>
      <c r="AT1726" s="217" t="s">
        <v>279</v>
      </c>
      <c r="AU1726" s="217" t="s">
        <v>82</v>
      </c>
      <c r="AY1726" s="19" t="s">
        <v>148</v>
      </c>
      <c r="BE1726" s="218">
        <f>IF(N1726="základní",J1726,0)</f>
        <v>0</v>
      </c>
      <c r="BF1726" s="218">
        <f>IF(N1726="snížená",J1726,0)</f>
        <v>0</v>
      </c>
      <c r="BG1726" s="218">
        <f>IF(N1726="zákl. přenesená",J1726,0)</f>
        <v>0</v>
      </c>
      <c r="BH1726" s="218">
        <f>IF(N1726="sníž. přenesená",J1726,0)</f>
        <v>0</v>
      </c>
      <c r="BI1726" s="218">
        <f>IF(N1726="nulová",J1726,0)</f>
        <v>0</v>
      </c>
      <c r="BJ1726" s="19" t="s">
        <v>80</v>
      </c>
      <c r="BK1726" s="218">
        <f>ROUND(I1726*H1726,2)</f>
        <v>0</v>
      </c>
      <c r="BL1726" s="19" t="s">
        <v>285</v>
      </c>
      <c r="BM1726" s="217" t="s">
        <v>2746</v>
      </c>
    </row>
    <row r="1727" spans="1:51" s="14" customFormat="1" ht="12">
      <c r="A1727" s="14"/>
      <c r="B1727" s="235"/>
      <c r="C1727" s="236"/>
      <c r="D1727" s="226" t="s">
        <v>168</v>
      </c>
      <c r="E1727" s="237" t="s">
        <v>19</v>
      </c>
      <c r="F1727" s="238" t="s">
        <v>2747</v>
      </c>
      <c r="G1727" s="236"/>
      <c r="H1727" s="239">
        <v>19.15</v>
      </c>
      <c r="I1727" s="240"/>
      <c r="J1727" s="236"/>
      <c r="K1727" s="236"/>
      <c r="L1727" s="241"/>
      <c r="M1727" s="242"/>
      <c r="N1727" s="243"/>
      <c r="O1727" s="243"/>
      <c r="P1727" s="243"/>
      <c r="Q1727" s="243"/>
      <c r="R1727" s="243"/>
      <c r="S1727" s="243"/>
      <c r="T1727" s="244"/>
      <c r="U1727" s="14"/>
      <c r="V1727" s="14"/>
      <c r="W1727" s="14"/>
      <c r="X1727" s="14"/>
      <c r="Y1727" s="14"/>
      <c r="Z1727" s="14"/>
      <c r="AA1727" s="14"/>
      <c r="AB1727" s="14"/>
      <c r="AC1727" s="14"/>
      <c r="AD1727" s="14"/>
      <c r="AE1727" s="14"/>
      <c r="AT1727" s="245" t="s">
        <v>168</v>
      </c>
      <c r="AU1727" s="245" t="s">
        <v>82</v>
      </c>
      <c r="AV1727" s="14" t="s">
        <v>82</v>
      </c>
      <c r="AW1727" s="14" t="s">
        <v>34</v>
      </c>
      <c r="AX1727" s="14" t="s">
        <v>80</v>
      </c>
      <c r="AY1727" s="245" t="s">
        <v>148</v>
      </c>
    </row>
    <row r="1728" spans="1:51" s="14" customFormat="1" ht="12">
      <c r="A1728" s="14"/>
      <c r="B1728" s="235"/>
      <c r="C1728" s="236"/>
      <c r="D1728" s="226" t="s">
        <v>168</v>
      </c>
      <c r="E1728" s="236"/>
      <c r="F1728" s="238" t="s">
        <v>2748</v>
      </c>
      <c r="G1728" s="236"/>
      <c r="H1728" s="239">
        <v>62.132</v>
      </c>
      <c r="I1728" s="240"/>
      <c r="J1728" s="236"/>
      <c r="K1728" s="236"/>
      <c r="L1728" s="241"/>
      <c r="M1728" s="242"/>
      <c r="N1728" s="243"/>
      <c r="O1728" s="243"/>
      <c r="P1728" s="243"/>
      <c r="Q1728" s="243"/>
      <c r="R1728" s="243"/>
      <c r="S1728" s="243"/>
      <c r="T1728" s="244"/>
      <c r="U1728" s="14"/>
      <c r="V1728" s="14"/>
      <c r="W1728" s="14"/>
      <c r="X1728" s="14"/>
      <c r="Y1728" s="14"/>
      <c r="Z1728" s="14"/>
      <c r="AA1728" s="14"/>
      <c r="AB1728" s="14"/>
      <c r="AC1728" s="14"/>
      <c r="AD1728" s="14"/>
      <c r="AE1728" s="14"/>
      <c r="AT1728" s="245" t="s">
        <v>168</v>
      </c>
      <c r="AU1728" s="245" t="s">
        <v>82</v>
      </c>
      <c r="AV1728" s="14" t="s">
        <v>82</v>
      </c>
      <c r="AW1728" s="14" t="s">
        <v>4</v>
      </c>
      <c r="AX1728" s="14" t="s">
        <v>80</v>
      </c>
      <c r="AY1728" s="245" t="s">
        <v>148</v>
      </c>
    </row>
    <row r="1729" spans="1:65" s="2" customFormat="1" ht="16.5" customHeight="1">
      <c r="A1729" s="40"/>
      <c r="B1729" s="41"/>
      <c r="C1729" s="206" t="s">
        <v>2749</v>
      </c>
      <c r="D1729" s="206" t="s">
        <v>150</v>
      </c>
      <c r="E1729" s="207" t="s">
        <v>2750</v>
      </c>
      <c r="F1729" s="208" t="s">
        <v>2751</v>
      </c>
      <c r="G1729" s="209" t="s">
        <v>173</v>
      </c>
      <c r="H1729" s="210">
        <v>3.9</v>
      </c>
      <c r="I1729" s="211"/>
      <c r="J1729" s="212">
        <f>ROUND(I1729*H1729,2)</f>
        <v>0</v>
      </c>
      <c r="K1729" s="208" t="s">
        <v>154</v>
      </c>
      <c r="L1729" s="46"/>
      <c r="M1729" s="213" t="s">
        <v>19</v>
      </c>
      <c r="N1729" s="214" t="s">
        <v>43</v>
      </c>
      <c r="O1729" s="86"/>
      <c r="P1729" s="215">
        <f>O1729*H1729</f>
        <v>0</v>
      </c>
      <c r="Q1729" s="215">
        <v>3E-05</v>
      </c>
      <c r="R1729" s="215">
        <f>Q1729*H1729</f>
        <v>0.000117</v>
      </c>
      <c r="S1729" s="215">
        <v>0</v>
      </c>
      <c r="T1729" s="216">
        <f>S1729*H1729</f>
        <v>0</v>
      </c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R1729" s="217" t="s">
        <v>285</v>
      </c>
      <c r="AT1729" s="217" t="s">
        <v>150</v>
      </c>
      <c r="AU1729" s="217" t="s">
        <v>82</v>
      </c>
      <c r="AY1729" s="19" t="s">
        <v>148</v>
      </c>
      <c r="BE1729" s="218">
        <f>IF(N1729="základní",J1729,0)</f>
        <v>0</v>
      </c>
      <c r="BF1729" s="218">
        <f>IF(N1729="snížená",J1729,0)</f>
        <v>0</v>
      </c>
      <c r="BG1729" s="218">
        <f>IF(N1729="zákl. přenesená",J1729,0)</f>
        <v>0</v>
      </c>
      <c r="BH1729" s="218">
        <f>IF(N1729="sníž. přenesená",J1729,0)</f>
        <v>0</v>
      </c>
      <c r="BI1729" s="218">
        <f>IF(N1729="nulová",J1729,0)</f>
        <v>0</v>
      </c>
      <c r="BJ1729" s="19" t="s">
        <v>80</v>
      </c>
      <c r="BK1729" s="218">
        <f>ROUND(I1729*H1729,2)</f>
        <v>0</v>
      </c>
      <c r="BL1729" s="19" t="s">
        <v>285</v>
      </c>
      <c r="BM1729" s="217" t="s">
        <v>2752</v>
      </c>
    </row>
    <row r="1730" spans="1:47" s="2" customFormat="1" ht="12">
      <c r="A1730" s="40"/>
      <c r="B1730" s="41"/>
      <c r="C1730" s="42"/>
      <c r="D1730" s="219" t="s">
        <v>157</v>
      </c>
      <c r="E1730" s="42"/>
      <c r="F1730" s="220" t="s">
        <v>2753</v>
      </c>
      <c r="G1730" s="42"/>
      <c r="H1730" s="42"/>
      <c r="I1730" s="221"/>
      <c r="J1730" s="42"/>
      <c r="K1730" s="42"/>
      <c r="L1730" s="46"/>
      <c r="M1730" s="222"/>
      <c r="N1730" s="223"/>
      <c r="O1730" s="86"/>
      <c r="P1730" s="86"/>
      <c r="Q1730" s="86"/>
      <c r="R1730" s="86"/>
      <c r="S1730" s="86"/>
      <c r="T1730" s="87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T1730" s="19" t="s">
        <v>157</v>
      </c>
      <c r="AU1730" s="19" t="s">
        <v>82</v>
      </c>
    </row>
    <row r="1731" spans="1:51" s="14" customFormat="1" ht="12">
      <c r="A1731" s="14"/>
      <c r="B1731" s="235"/>
      <c r="C1731" s="236"/>
      <c r="D1731" s="226" t="s">
        <v>168</v>
      </c>
      <c r="E1731" s="237" t="s">
        <v>19</v>
      </c>
      <c r="F1731" s="238" t="s">
        <v>2754</v>
      </c>
      <c r="G1731" s="236"/>
      <c r="H1731" s="239">
        <v>3.9</v>
      </c>
      <c r="I1731" s="240"/>
      <c r="J1731" s="236"/>
      <c r="K1731" s="236"/>
      <c r="L1731" s="241"/>
      <c r="M1731" s="242"/>
      <c r="N1731" s="243"/>
      <c r="O1731" s="243"/>
      <c r="P1731" s="243"/>
      <c r="Q1731" s="243"/>
      <c r="R1731" s="243"/>
      <c r="S1731" s="243"/>
      <c r="T1731" s="244"/>
      <c r="U1731" s="14"/>
      <c r="V1731" s="14"/>
      <c r="W1731" s="14"/>
      <c r="X1731" s="14"/>
      <c r="Y1731" s="14"/>
      <c r="Z1731" s="14"/>
      <c r="AA1731" s="14"/>
      <c r="AB1731" s="14"/>
      <c r="AC1731" s="14"/>
      <c r="AD1731" s="14"/>
      <c r="AE1731" s="14"/>
      <c r="AT1731" s="245" t="s">
        <v>168</v>
      </c>
      <c r="AU1731" s="245" t="s">
        <v>82</v>
      </c>
      <c r="AV1731" s="14" t="s">
        <v>82</v>
      </c>
      <c r="AW1731" s="14" t="s">
        <v>34</v>
      </c>
      <c r="AX1731" s="14" t="s">
        <v>80</v>
      </c>
      <c r="AY1731" s="245" t="s">
        <v>148</v>
      </c>
    </row>
    <row r="1732" spans="1:65" s="2" customFormat="1" ht="16.5" customHeight="1">
      <c r="A1732" s="40"/>
      <c r="B1732" s="41"/>
      <c r="C1732" s="268" t="s">
        <v>2755</v>
      </c>
      <c r="D1732" s="268" t="s">
        <v>279</v>
      </c>
      <c r="E1732" s="269" t="s">
        <v>2756</v>
      </c>
      <c r="F1732" s="270" t="s">
        <v>2757</v>
      </c>
      <c r="G1732" s="271" t="s">
        <v>153</v>
      </c>
      <c r="H1732" s="272">
        <v>12.051</v>
      </c>
      <c r="I1732" s="273"/>
      <c r="J1732" s="274">
        <f>ROUND(I1732*H1732,2)</f>
        <v>0</v>
      </c>
      <c r="K1732" s="270" t="s">
        <v>154</v>
      </c>
      <c r="L1732" s="275"/>
      <c r="M1732" s="276" t="s">
        <v>19</v>
      </c>
      <c r="N1732" s="277" t="s">
        <v>43</v>
      </c>
      <c r="O1732" s="86"/>
      <c r="P1732" s="215">
        <f>O1732*H1732</f>
        <v>0</v>
      </c>
      <c r="Q1732" s="215">
        <v>0.0019</v>
      </c>
      <c r="R1732" s="215">
        <f>Q1732*H1732</f>
        <v>0.0228969</v>
      </c>
      <c r="S1732" s="215">
        <v>0</v>
      </c>
      <c r="T1732" s="216">
        <f>S1732*H1732</f>
        <v>0</v>
      </c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0"/>
      <c r="AE1732" s="40"/>
      <c r="AR1732" s="217" t="s">
        <v>414</v>
      </c>
      <c r="AT1732" s="217" t="s">
        <v>279</v>
      </c>
      <c r="AU1732" s="217" t="s">
        <v>82</v>
      </c>
      <c r="AY1732" s="19" t="s">
        <v>148</v>
      </c>
      <c r="BE1732" s="218">
        <f>IF(N1732="základní",J1732,0)</f>
        <v>0</v>
      </c>
      <c r="BF1732" s="218">
        <f>IF(N1732="snížená",J1732,0)</f>
        <v>0</v>
      </c>
      <c r="BG1732" s="218">
        <f>IF(N1732="zákl. přenesená",J1732,0)</f>
        <v>0</v>
      </c>
      <c r="BH1732" s="218">
        <f>IF(N1732="sníž. přenesená",J1732,0)</f>
        <v>0</v>
      </c>
      <c r="BI1732" s="218">
        <f>IF(N1732="nulová",J1732,0)</f>
        <v>0</v>
      </c>
      <c r="BJ1732" s="19" t="s">
        <v>80</v>
      </c>
      <c r="BK1732" s="218">
        <f>ROUND(I1732*H1732,2)</f>
        <v>0</v>
      </c>
      <c r="BL1732" s="19" t="s">
        <v>285</v>
      </c>
      <c r="BM1732" s="217" t="s">
        <v>2758</v>
      </c>
    </row>
    <row r="1733" spans="1:51" s="14" customFormat="1" ht="12">
      <c r="A1733" s="14"/>
      <c r="B1733" s="235"/>
      <c r="C1733" s="236"/>
      <c r="D1733" s="226" t="s">
        <v>168</v>
      </c>
      <c r="E1733" s="237" t="s">
        <v>19</v>
      </c>
      <c r="F1733" s="238" t="s">
        <v>2759</v>
      </c>
      <c r="G1733" s="236"/>
      <c r="H1733" s="239">
        <v>3.9</v>
      </c>
      <c r="I1733" s="240"/>
      <c r="J1733" s="236"/>
      <c r="K1733" s="236"/>
      <c r="L1733" s="241"/>
      <c r="M1733" s="242"/>
      <c r="N1733" s="243"/>
      <c r="O1733" s="243"/>
      <c r="P1733" s="243"/>
      <c r="Q1733" s="243"/>
      <c r="R1733" s="243"/>
      <c r="S1733" s="243"/>
      <c r="T1733" s="244"/>
      <c r="U1733" s="14"/>
      <c r="V1733" s="14"/>
      <c r="W1733" s="14"/>
      <c r="X1733" s="14"/>
      <c r="Y1733" s="14"/>
      <c r="Z1733" s="14"/>
      <c r="AA1733" s="14"/>
      <c r="AB1733" s="14"/>
      <c r="AC1733" s="14"/>
      <c r="AD1733" s="14"/>
      <c r="AE1733" s="14"/>
      <c r="AT1733" s="245" t="s">
        <v>168</v>
      </c>
      <c r="AU1733" s="245" t="s">
        <v>82</v>
      </c>
      <c r="AV1733" s="14" t="s">
        <v>82</v>
      </c>
      <c r="AW1733" s="14" t="s">
        <v>34</v>
      </c>
      <c r="AX1733" s="14" t="s">
        <v>80</v>
      </c>
      <c r="AY1733" s="245" t="s">
        <v>148</v>
      </c>
    </row>
    <row r="1734" spans="1:51" s="14" customFormat="1" ht="12">
      <c r="A1734" s="14"/>
      <c r="B1734" s="235"/>
      <c r="C1734" s="236"/>
      <c r="D1734" s="226" t="s">
        <v>168</v>
      </c>
      <c r="E1734" s="236"/>
      <c r="F1734" s="238" t="s">
        <v>2760</v>
      </c>
      <c r="G1734" s="236"/>
      <c r="H1734" s="239">
        <v>12.051</v>
      </c>
      <c r="I1734" s="240"/>
      <c r="J1734" s="236"/>
      <c r="K1734" s="236"/>
      <c r="L1734" s="241"/>
      <c r="M1734" s="242"/>
      <c r="N1734" s="243"/>
      <c r="O1734" s="243"/>
      <c r="P1734" s="243"/>
      <c r="Q1734" s="243"/>
      <c r="R1734" s="243"/>
      <c r="S1734" s="243"/>
      <c r="T1734" s="244"/>
      <c r="U1734" s="14"/>
      <c r="V1734" s="14"/>
      <c r="W1734" s="14"/>
      <c r="X1734" s="14"/>
      <c r="Y1734" s="14"/>
      <c r="Z1734" s="14"/>
      <c r="AA1734" s="14"/>
      <c r="AB1734" s="14"/>
      <c r="AC1734" s="14"/>
      <c r="AD1734" s="14"/>
      <c r="AE1734" s="14"/>
      <c r="AT1734" s="245" t="s">
        <v>168</v>
      </c>
      <c r="AU1734" s="245" t="s">
        <v>82</v>
      </c>
      <c r="AV1734" s="14" t="s">
        <v>82</v>
      </c>
      <c r="AW1734" s="14" t="s">
        <v>4</v>
      </c>
      <c r="AX1734" s="14" t="s">
        <v>80</v>
      </c>
      <c r="AY1734" s="245" t="s">
        <v>148</v>
      </c>
    </row>
    <row r="1735" spans="1:65" s="2" customFormat="1" ht="16.5" customHeight="1">
      <c r="A1735" s="40"/>
      <c r="B1735" s="41"/>
      <c r="C1735" s="206" t="s">
        <v>2761</v>
      </c>
      <c r="D1735" s="206" t="s">
        <v>150</v>
      </c>
      <c r="E1735" s="207" t="s">
        <v>2762</v>
      </c>
      <c r="F1735" s="208" t="s">
        <v>2763</v>
      </c>
      <c r="G1735" s="209" t="s">
        <v>173</v>
      </c>
      <c r="H1735" s="210">
        <v>16.25</v>
      </c>
      <c r="I1735" s="211"/>
      <c r="J1735" s="212">
        <f>ROUND(I1735*H1735,2)</f>
        <v>0</v>
      </c>
      <c r="K1735" s="208" t="s">
        <v>154</v>
      </c>
      <c r="L1735" s="46"/>
      <c r="M1735" s="213" t="s">
        <v>19</v>
      </c>
      <c r="N1735" s="214" t="s">
        <v>43</v>
      </c>
      <c r="O1735" s="86"/>
      <c r="P1735" s="215">
        <f>O1735*H1735</f>
        <v>0</v>
      </c>
      <c r="Q1735" s="215">
        <v>3E-05</v>
      </c>
      <c r="R1735" s="215">
        <f>Q1735*H1735</f>
        <v>0.00048750000000000003</v>
      </c>
      <c r="S1735" s="215">
        <v>0</v>
      </c>
      <c r="T1735" s="216">
        <f>S1735*H1735</f>
        <v>0</v>
      </c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R1735" s="217" t="s">
        <v>285</v>
      </c>
      <c r="AT1735" s="217" t="s">
        <v>150</v>
      </c>
      <c r="AU1735" s="217" t="s">
        <v>82</v>
      </c>
      <c r="AY1735" s="19" t="s">
        <v>148</v>
      </c>
      <c r="BE1735" s="218">
        <f>IF(N1735="základní",J1735,0)</f>
        <v>0</v>
      </c>
      <c r="BF1735" s="218">
        <f>IF(N1735="snížená",J1735,0)</f>
        <v>0</v>
      </c>
      <c r="BG1735" s="218">
        <f>IF(N1735="zákl. přenesená",J1735,0)</f>
        <v>0</v>
      </c>
      <c r="BH1735" s="218">
        <f>IF(N1735="sníž. přenesená",J1735,0)</f>
        <v>0</v>
      </c>
      <c r="BI1735" s="218">
        <f>IF(N1735="nulová",J1735,0)</f>
        <v>0</v>
      </c>
      <c r="BJ1735" s="19" t="s">
        <v>80</v>
      </c>
      <c r="BK1735" s="218">
        <f>ROUND(I1735*H1735,2)</f>
        <v>0</v>
      </c>
      <c r="BL1735" s="19" t="s">
        <v>285</v>
      </c>
      <c r="BM1735" s="217" t="s">
        <v>2764</v>
      </c>
    </row>
    <row r="1736" spans="1:47" s="2" customFormat="1" ht="12">
      <c r="A1736" s="40"/>
      <c r="B1736" s="41"/>
      <c r="C1736" s="42"/>
      <c r="D1736" s="219" t="s">
        <v>157</v>
      </c>
      <c r="E1736" s="42"/>
      <c r="F1736" s="220" t="s">
        <v>2765</v>
      </c>
      <c r="G1736" s="42"/>
      <c r="H1736" s="42"/>
      <c r="I1736" s="221"/>
      <c r="J1736" s="42"/>
      <c r="K1736" s="42"/>
      <c r="L1736" s="46"/>
      <c r="M1736" s="222"/>
      <c r="N1736" s="223"/>
      <c r="O1736" s="86"/>
      <c r="P1736" s="86"/>
      <c r="Q1736" s="86"/>
      <c r="R1736" s="86"/>
      <c r="S1736" s="86"/>
      <c r="T1736" s="87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T1736" s="19" t="s">
        <v>157</v>
      </c>
      <c r="AU1736" s="19" t="s">
        <v>82</v>
      </c>
    </row>
    <row r="1737" spans="1:51" s="14" customFormat="1" ht="12">
      <c r="A1737" s="14"/>
      <c r="B1737" s="235"/>
      <c r="C1737" s="236"/>
      <c r="D1737" s="226" t="s">
        <v>168</v>
      </c>
      <c r="E1737" s="237" t="s">
        <v>19</v>
      </c>
      <c r="F1737" s="238" t="s">
        <v>2766</v>
      </c>
      <c r="G1737" s="236"/>
      <c r="H1737" s="239">
        <v>16.25</v>
      </c>
      <c r="I1737" s="240"/>
      <c r="J1737" s="236"/>
      <c r="K1737" s="236"/>
      <c r="L1737" s="241"/>
      <c r="M1737" s="242"/>
      <c r="N1737" s="243"/>
      <c r="O1737" s="243"/>
      <c r="P1737" s="243"/>
      <c r="Q1737" s="243"/>
      <c r="R1737" s="243"/>
      <c r="S1737" s="243"/>
      <c r="T1737" s="244"/>
      <c r="U1737" s="14"/>
      <c r="V1737" s="14"/>
      <c r="W1737" s="14"/>
      <c r="X1737" s="14"/>
      <c r="Y1737" s="14"/>
      <c r="Z1737" s="14"/>
      <c r="AA1737" s="14"/>
      <c r="AB1737" s="14"/>
      <c r="AC1737" s="14"/>
      <c r="AD1737" s="14"/>
      <c r="AE1737" s="14"/>
      <c r="AT1737" s="245" t="s">
        <v>168</v>
      </c>
      <c r="AU1737" s="245" t="s">
        <v>82</v>
      </c>
      <c r="AV1737" s="14" t="s">
        <v>82</v>
      </c>
      <c r="AW1737" s="14" t="s">
        <v>34</v>
      </c>
      <c r="AX1737" s="14" t="s">
        <v>80</v>
      </c>
      <c r="AY1737" s="245" t="s">
        <v>148</v>
      </c>
    </row>
    <row r="1738" spans="1:65" s="2" customFormat="1" ht="16.5" customHeight="1">
      <c r="A1738" s="40"/>
      <c r="B1738" s="41"/>
      <c r="C1738" s="268" t="s">
        <v>2767</v>
      </c>
      <c r="D1738" s="268" t="s">
        <v>279</v>
      </c>
      <c r="E1738" s="269" t="s">
        <v>2708</v>
      </c>
      <c r="F1738" s="270" t="s">
        <v>2709</v>
      </c>
      <c r="G1738" s="271" t="s">
        <v>153</v>
      </c>
      <c r="H1738" s="272">
        <v>50.213</v>
      </c>
      <c r="I1738" s="273"/>
      <c r="J1738" s="274">
        <f>ROUND(I1738*H1738,2)</f>
        <v>0</v>
      </c>
      <c r="K1738" s="270" t="s">
        <v>154</v>
      </c>
      <c r="L1738" s="275"/>
      <c r="M1738" s="276" t="s">
        <v>19</v>
      </c>
      <c r="N1738" s="277" t="s">
        <v>43</v>
      </c>
      <c r="O1738" s="86"/>
      <c r="P1738" s="215">
        <f>O1738*H1738</f>
        <v>0</v>
      </c>
      <c r="Q1738" s="215">
        <v>0.0017</v>
      </c>
      <c r="R1738" s="215">
        <f>Q1738*H1738</f>
        <v>0.0853621</v>
      </c>
      <c r="S1738" s="215">
        <v>0</v>
      </c>
      <c r="T1738" s="216">
        <f>S1738*H1738</f>
        <v>0</v>
      </c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0"/>
      <c r="AE1738" s="40"/>
      <c r="AR1738" s="217" t="s">
        <v>414</v>
      </c>
      <c r="AT1738" s="217" t="s">
        <v>279</v>
      </c>
      <c r="AU1738" s="217" t="s">
        <v>82</v>
      </c>
      <c r="AY1738" s="19" t="s">
        <v>148</v>
      </c>
      <c r="BE1738" s="218">
        <f>IF(N1738="základní",J1738,0)</f>
        <v>0</v>
      </c>
      <c r="BF1738" s="218">
        <f>IF(N1738="snížená",J1738,0)</f>
        <v>0</v>
      </c>
      <c r="BG1738" s="218">
        <f>IF(N1738="zákl. přenesená",J1738,0)</f>
        <v>0</v>
      </c>
      <c r="BH1738" s="218">
        <f>IF(N1738="sníž. přenesená",J1738,0)</f>
        <v>0</v>
      </c>
      <c r="BI1738" s="218">
        <f>IF(N1738="nulová",J1738,0)</f>
        <v>0</v>
      </c>
      <c r="BJ1738" s="19" t="s">
        <v>80</v>
      </c>
      <c r="BK1738" s="218">
        <f>ROUND(I1738*H1738,2)</f>
        <v>0</v>
      </c>
      <c r="BL1738" s="19" t="s">
        <v>285</v>
      </c>
      <c r="BM1738" s="217" t="s">
        <v>2768</v>
      </c>
    </row>
    <row r="1739" spans="1:51" s="14" customFormat="1" ht="12">
      <c r="A1739" s="14"/>
      <c r="B1739" s="235"/>
      <c r="C1739" s="236"/>
      <c r="D1739" s="226" t="s">
        <v>168</v>
      </c>
      <c r="E1739" s="237" t="s">
        <v>19</v>
      </c>
      <c r="F1739" s="238" t="s">
        <v>2769</v>
      </c>
      <c r="G1739" s="236"/>
      <c r="H1739" s="239">
        <v>16.25</v>
      </c>
      <c r="I1739" s="240"/>
      <c r="J1739" s="236"/>
      <c r="K1739" s="236"/>
      <c r="L1739" s="241"/>
      <c r="M1739" s="242"/>
      <c r="N1739" s="243"/>
      <c r="O1739" s="243"/>
      <c r="P1739" s="243"/>
      <c r="Q1739" s="243"/>
      <c r="R1739" s="243"/>
      <c r="S1739" s="243"/>
      <c r="T1739" s="244"/>
      <c r="U1739" s="14"/>
      <c r="V1739" s="14"/>
      <c r="W1739" s="14"/>
      <c r="X1739" s="14"/>
      <c r="Y1739" s="14"/>
      <c r="Z1739" s="14"/>
      <c r="AA1739" s="14"/>
      <c r="AB1739" s="14"/>
      <c r="AC1739" s="14"/>
      <c r="AD1739" s="14"/>
      <c r="AE1739" s="14"/>
      <c r="AT1739" s="245" t="s">
        <v>168</v>
      </c>
      <c r="AU1739" s="245" t="s">
        <v>82</v>
      </c>
      <c r="AV1739" s="14" t="s">
        <v>82</v>
      </c>
      <c r="AW1739" s="14" t="s">
        <v>34</v>
      </c>
      <c r="AX1739" s="14" t="s">
        <v>80</v>
      </c>
      <c r="AY1739" s="245" t="s">
        <v>148</v>
      </c>
    </row>
    <row r="1740" spans="1:51" s="14" customFormat="1" ht="12">
      <c r="A1740" s="14"/>
      <c r="B1740" s="235"/>
      <c r="C1740" s="236"/>
      <c r="D1740" s="226" t="s">
        <v>168</v>
      </c>
      <c r="E1740" s="236"/>
      <c r="F1740" s="238" t="s">
        <v>2770</v>
      </c>
      <c r="G1740" s="236"/>
      <c r="H1740" s="239">
        <v>50.213</v>
      </c>
      <c r="I1740" s="240"/>
      <c r="J1740" s="236"/>
      <c r="K1740" s="236"/>
      <c r="L1740" s="241"/>
      <c r="M1740" s="242"/>
      <c r="N1740" s="243"/>
      <c r="O1740" s="243"/>
      <c r="P1740" s="243"/>
      <c r="Q1740" s="243"/>
      <c r="R1740" s="243"/>
      <c r="S1740" s="243"/>
      <c r="T1740" s="244"/>
      <c r="U1740" s="14"/>
      <c r="V1740" s="14"/>
      <c r="W1740" s="14"/>
      <c r="X1740" s="14"/>
      <c r="Y1740" s="14"/>
      <c r="Z1740" s="14"/>
      <c r="AA1740" s="14"/>
      <c r="AB1740" s="14"/>
      <c r="AC1740" s="14"/>
      <c r="AD1740" s="14"/>
      <c r="AE1740" s="14"/>
      <c r="AT1740" s="245" t="s">
        <v>168</v>
      </c>
      <c r="AU1740" s="245" t="s">
        <v>82</v>
      </c>
      <c r="AV1740" s="14" t="s">
        <v>82</v>
      </c>
      <c r="AW1740" s="14" t="s">
        <v>4</v>
      </c>
      <c r="AX1740" s="14" t="s">
        <v>80</v>
      </c>
      <c r="AY1740" s="245" t="s">
        <v>148</v>
      </c>
    </row>
    <row r="1741" spans="1:65" s="2" customFormat="1" ht="16.5" customHeight="1">
      <c r="A1741" s="40"/>
      <c r="B1741" s="41"/>
      <c r="C1741" s="206" t="s">
        <v>2771</v>
      </c>
      <c r="D1741" s="206" t="s">
        <v>150</v>
      </c>
      <c r="E1741" s="207" t="s">
        <v>2772</v>
      </c>
      <c r="F1741" s="208" t="s">
        <v>2773</v>
      </c>
      <c r="G1741" s="209" t="s">
        <v>166</v>
      </c>
      <c r="H1741" s="210">
        <v>501.683</v>
      </c>
      <c r="I1741" s="211"/>
      <c r="J1741" s="212">
        <f>ROUND(I1741*H1741,2)</f>
        <v>0</v>
      </c>
      <c r="K1741" s="208" t="s">
        <v>154</v>
      </c>
      <c r="L1741" s="46"/>
      <c r="M1741" s="213" t="s">
        <v>19</v>
      </c>
      <c r="N1741" s="214" t="s">
        <v>43</v>
      </c>
      <c r="O1741" s="86"/>
      <c r="P1741" s="215">
        <f>O1741*H1741</f>
        <v>0</v>
      </c>
      <c r="Q1741" s="215">
        <v>0</v>
      </c>
      <c r="R1741" s="215">
        <f>Q1741*H1741</f>
        <v>0</v>
      </c>
      <c r="S1741" s="215">
        <v>0.0664</v>
      </c>
      <c r="T1741" s="216">
        <f>S1741*H1741</f>
        <v>33.3117512</v>
      </c>
      <c r="U1741" s="40"/>
      <c r="V1741" s="40"/>
      <c r="W1741" s="40"/>
      <c r="X1741" s="40"/>
      <c r="Y1741" s="40"/>
      <c r="Z1741" s="40"/>
      <c r="AA1741" s="40"/>
      <c r="AB1741" s="40"/>
      <c r="AC1741" s="40"/>
      <c r="AD1741" s="40"/>
      <c r="AE1741" s="40"/>
      <c r="AR1741" s="217" t="s">
        <v>285</v>
      </c>
      <c r="AT1741" s="217" t="s">
        <v>150</v>
      </c>
      <c r="AU1741" s="217" t="s">
        <v>82</v>
      </c>
      <c r="AY1741" s="19" t="s">
        <v>148</v>
      </c>
      <c r="BE1741" s="218">
        <f>IF(N1741="základní",J1741,0)</f>
        <v>0</v>
      </c>
      <c r="BF1741" s="218">
        <f>IF(N1741="snížená",J1741,0)</f>
        <v>0</v>
      </c>
      <c r="BG1741" s="218">
        <f>IF(N1741="zákl. přenesená",J1741,0)</f>
        <v>0</v>
      </c>
      <c r="BH1741" s="218">
        <f>IF(N1741="sníž. přenesená",J1741,0)</f>
        <v>0</v>
      </c>
      <c r="BI1741" s="218">
        <f>IF(N1741="nulová",J1741,0)</f>
        <v>0</v>
      </c>
      <c r="BJ1741" s="19" t="s">
        <v>80</v>
      </c>
      <c r="BK1741" s="218">
        <f>ROUND(I1741*H1741,2)</f>
        <v>0</v>
      </c>
      <c r="BL1741" s="19" t="s">
        <v>285</v>
      </c>
      <c r="BM1741" s="217" t="s">
        <v>2774</v>
      </c>
    </row>
    <row r="1742" spans="1:47" s="2" customFormat="1" ht="12">
      <c r="A1742" s="40"/>
      <c r="B1742" s="41"/>
      <c r="C1742" s="42"/>
      <c r="D1742" s="219" t="s">
        <v>157</v>
      </c>
      <c r="E1742" s="42"/>
      <c r="F1742" s="220" t="s">
        <v>2775</v>
      </c>
      <c r="G1742" s="42"/>
      <c r="H1742" s="42"/>
      <c r="I1742" s="221"/>
      <c r="J1742" s="42"/>
      <c r="K1742" s="42"/>
      <c r="L1742" s="46"/>
      <c r="M1742" s="222"/>
      <c r="N1742" s="223"/>
      <c r="O1742" s="86"/>
      <c r="P1742" s="86"/>
      <c r="Q1742" s="86"/>
      <c r="R1742" s="86"/>
      <c r="S1742" s="86"/>
      <c r="T1742" s="87"/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0"/>
      <c r="AE1742" s="40"/>
      <c r="AT1742" s="19" t="s">
        <v>157</v>
      </c>
      <c r="AU1742" s="19" t="s">
        <v>82</v>
      </c>
    </row>
    <row r="1743" spans="1:51" s="13" customFormat="1" ht="12">
      <c r="A1743" s="13"/>
      <c r="B1743" s="224"/>
      <c r="C1743" s="225"/>
      <c r="D1743" s="226" t="s">
        <v>168</v>
      </c>
      <c r="E1743" s="227" t="s">
        <v>19</v>
      </c>
      <c r="F1743" s="228" t="s">
        <v>1106</v>
      </c>
      <c r="G1743" s="225"/>
      <c r="H1743" s="227" t="s">
        <v>19</v>
      </c>
      <c r="I1743" s="229"/>
      <c r="J1743" s="225"/>
      <c r="K1743" s="225"/>
      <c r="L1743" s="230"/>
      <c r="M1743" s="231"/>
      <c r="N1743" s="232"/>
      <c r="O1743" s="232"/>
      <c r="P1743" s="232"/>
      <c r="Q1743" s="232"/>
      <c r="R1743" s="232"/>
      <c r="S1743" s="232"/>
      <c r="T1743" s="23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T1743" s="234" t="s">
        <v>168</v>
      </c>
      <c r="AU1743" s="234" t="s">
        <v>82</v>
      </c>
      <c r="AV1743" s="13" t="s">
        <v>80</v>
      </c>
      <c r="AW1743" s="13" t="s">
        <v>34</v>
      </c>
      <c r="AX1743" s="13" t="s">
        <v>72</v>
      </c>
      <c r="AY1743" s="234" t="s">
        <v>148</v>
      </c>
    </row>
    <row r="1744" spans="1:51" s="14" customFormat="1" ht="12">
      <c r="A1744" s="14"/>
      <c r="B1744" s="235"/>
      <c r="C1744" s="236"/>
      <c r="D1744" s="226" t="s">
        <v>168</v>
      </c>
      <c r="E1744" s="237" t="s">
        <v>19</v>
      </c>
      <c r="F1744" s="238" t="s">
        <v>2474</v>
      </c>
      <c r="G1744" s="236"/>
      <c r="H1744" s="239">
        <v>45.88</v>
      </c>
      <c r="I1744" s="240"/>
      <c r="J1744" s="236"/>
      <c r="K1744" s="236"/>
      <c r="L1744" s="241"/>
      <c r="M1744" s="242"/>
      <c r="N1744" s="243"/>
      <c r="O1744" s="243"/>
      <c r="P1744" s="243"/>
      <c r="Q1744" s="243"/>
      <c r="R1744" s="243"/>
      <c r="S1744" s="243"/>
      <c r="T1744" s="244"/>
      <c r="U1744" s="14"/>
      <c r="V1744" s="14"/>
      <c r="W1744" s="14"/>
      <c r="X1744" s="14"/>
      <c r="Y1744" s="14"/>
      <c r="Z1744" s="14"/>
      <c r="AA1744" s="14"/>
      <c r="AB1744" s="14"/>
      <c r="AC1744" s="14"/>
      <c r="AD1744" s="14"/>
      <c r="AE1744" s="14"/>
      <c r="AT1744" s="245" t="s">
        <v>168</v>
      </c>
      <c r="AU1744" s="245" t="s">
        <v>82</v>
      </c>
      <c r="AV1744" s="14" t="s">
        <v>82</v>
      </c>
      <c r="AW1744" s="14" t="s">
        <v>34</v>
      </c>
      <c r="AX1744" s="14" t="s">
        <v>72</v>
      </c>
      <c r="AY1744" s="245" t="s">
        <v>148</v>
      </c>
    </row>
    <row r="1745" spans="1:51" s="14" customFormat="1" ht="12">
      <c r="A1745" s="14"/>
      <c r="B1745" s="235"/>
      <c r="C1745" s="236"/>
      <c r="D1745" s="226" t="s">
        <v>168</v>
      </c>
      <c r="E1745" s="237" t="s">
        <v>19</v>
      </c>
      <c r="F1745" s="238" t="s">
        <v>2475</v>
      </c>
      <c r="G1745" s="236"/>
      <c r="H1745" s="239">
        <v>59.45</v>
      </c>
      <c r="I1745" s="240"/>
      <c r="J1745" s="236"/>
      <c r="K1745" s="236"/>
      <c r="L1745" s="241"/>
      <c r="M1745" s="242"/>
      <c r="N1745" s="243"/>
      <c r="O1745" s="243"/>
      <c r="P1745" s="243"/>
      <c r="Q1745" s="243"/>
      <c r="R1745" s="243"/>
      <c r="S1745" s="243"/>
      <c r="T1745" s="244"/>
      <c r="U1745" s="14"/>
      <c r="V1745" s="14"/>
      <c r="W1745" s="14"/>
      <c r="X1745" s="14"/>
      <c r="Y1745" s="14"/>
      <c r="Z1745" s="14"/>
      <c r="AA1745" s="14"/>
      <c r="AB1745" s="14"/>
      <c r="AC1745" s="14"/>
      <c r="AD1745" s="14"/>
      <c r="AE1745" s="14"/>
      <c r="AT1745" s="245" t="s">
        <v>168</v>
      </c>
      <c r="AU1745" s="245" t="s">
        <v>82</v>
      </c>
      <c r="AV1745" s="14" t="s">
        <v>82</v>
      </c>
      <c r="AW1745" s="14" t="s">
        <v>34</v>
      </c>
      <c r="AX1745" s="14" t="s">
        <v>72</v>
      </c>
      <c r="AY1745" s="245" t="s">
        <v>148</v>
      </c>
    </row>
    <row r="1746" spans="1:51" s="14" customFormat="1" ht="12">
      <c r="A1746" s="14"/>
      <c r="B1746" s="235"/>
      <c r="C1746" s="236"/>
      <c r="D1746" s="226" t="s">
        <v>168</v>
      </c>
      <c r="E1746" s="237" t="s">
        <v>19</v>
      </c>
      <c r="F1746" s="238" t="s">
        <v>2776</v>
      </c>
      <c r="G1746" s="236"/>
      <c r="H1746" s="239">
        <v>11.88</v>
      </c>
      <c r="I1746" s="240"/>
      <c r="J1746" s="236"/>
      <c r="K1746" s="236"/>
      <c r="L1746" s="241"/>
      <c r="M1746" s="242"/>
      <c r="N1746" s="243"/>
      <c r="O1746" s="243"/>
      <c r="P1746" s="243"/>
      <c r="Q1746" s="243"/>
      <c r="R1746" s="243"/>
      <c r="S1746" s="243"/>
      <c r="T1746" s="244"/>
      <c r="U1746" s="14"/>
      <c r="V1746" s="14"/>
      <c r="W1746" s="14"/>
      <c r="X1746" s="14"/>
      <c r="Y1746" s="14"/>
      <c r="Z1746" s="14"/>
      <c r="AA1746" s="14"/>
      <c r="AB1746" s="14"/>
      <c r="AC1746" s="14"/>
      <c r="AD1746" s="14"/>
      <c r="AE1746" s="14"/>
      <c r="AT1746" s="245" t="s">
        <v>168</v>
      </c>
      <c r="AU1746" s="245" t="s">
        <v>82</v>
      </c>
      <c r="AV1746" s="14" t="s">
        <v>82</v>
      </c>
      <c r="AW1746" s="14" t="s">
        <v>34</v>
      </c>
      <c r="AX1746" s="14" t="s">
        <v>72</v>
      </c>
      <c r="AY1746" s="245" t="s">
        <v>148</v>
      </c>
    </row>
    <row r="1747" spans="1:51" s="14" customFormat="1" ht="12">
      <c r="A1747" s="14"/>
      <c r="B1747" s="235"/>
      <c r="C1747" s="236"/>
      <c r="D1747" s="226" t="s">
        <v>168</v>
      </c>
      <c r="E1747" s="237" t="s">
        <v>19</v>
      </c>
      <c r="F1747" s="238" t="s">
        <v>2477</v>
      </c>
      <c r="G1747" s="236"/>
      <c r="H1747" s="239">
        <v>89.82</v>
      </c>
      <c r="I1747" s="240"/>
      <c r="J1747" s="236"/>
      <c r="K1747" s="236"/>
      <c r="L1747" s="241"/>
      <c r="M1747" s="242"/>
      <c r="N1747" s="243"/>
      <c r="O1747" s="243"/>
      <c r="P1747" s="243"/>
      <c r="Q1747" s="243"/>
      <c r="R1747" s="243"/>
      <c r="S1747" s="243"/>
      <c r="T1747" s="244"/>
      <c r="U1747" s="14"/>
      <c r="V1747" s="14"/>
      <c r="W1747" s="14"/>
      <c r="X1747" s="14"/>
      <c r="Y1747" s="14"/>
      <c r="Z1747" s="14"/>
      <c r="AA1747" s="14"/>
      <c r="AB1747" s="14"/>
      <c r="AC1747" s="14"/>
      <c r="AD1747" s="14"/>
      <c r="AE1747" s="14"/>
      <c r="AT1747" s="245" t="s">
        <v>168</v>
      </c>
      <c r="AU1747" s="245" t="s">
        <v>82</v>
      </c>
      <c r="AV1747" s="14" t="s">
        <v>82</v>
      </c>
      <c r="AW1747" s="14" t="s">
        <v>34</v>
      </c>
      <c r="AX1747" s="14" t="s">
        <v>72</v>
      </c>
      <c r="AY1747" s="245" t="s">
        <v>148</v>
      </c>
    </row>
    <row r="1748" spans="1:51" s="16" customFormat="1" ht="12">
      <c r="A1748" s="16"/>
      <c r="B1748" s="257"/>
      <c r="C1748" s="258"/>
      <c r="D1748" s="226" t="s">
        <v>168</v>
      </c>
      <c r="E1748" s="259" t="s">
        <v>19</v>
      </c>
      <c r="F1748" s="260" t="s">
        <v>256</v>
      </c>
      <c r="G1748" s="258"/>
      <c r="H1748" s="261">
        <v>207.03</v>
      </c>
      <c r="I1748" s="262"/>
      <c r="J1748" s="258"/>
      <c r="K1748" s="258"/>
      <c r="L1748" s="263"/>
      <c r="M1748" s="264"/>
      <c r="N1748" s="265"/>
      <c r="O1748" s="265"/>
      <c r="P1748" s="265"/>
      <c r="Q1748" s="265"/>
      <c r="R1748" s="265"/>
      <c r="S1748" s="265"/>
      <c r="T1748" s="266"/>
      <c r="U1748" s="16"/>
      <c r="V1748" s="16"/>
      <c r="W1748" s="16"/>
      <c r="X1748" s="16"/>
      <c r="Y1748" s="16"/>
      <c r="Z1748" s="16"/>
      <c r="AA1748" s="16"/>
      <c r="AB1748" s="16"/>
      <c r="AC1748" s="16"/>
      <c r="AD1748" s="16"/>
      <c r="AE1748" s="16"/>
      <c r="AT1748" s="267" t="s">
        <v>168</v>
      </c>
      <c r="AU1748" s="267" t="s">
        <v>82</v>
      </c>
      <c r="AV1748" s="16" t="s">
        <v>163</v>
      </c>
      <c r="AW1748" s="16" t="s">
        <v>34</v>
      </c>
      <c r="AX1748" s="16" t="s">
        <v>72</v>
      </c>
      <c r="AY1748" s="267" t="s">
        <v>148</v>
      </c>
    </row>
    <row r="1749" spans="1:51" s="13" customFormat="1" ht="12">
      <c r="A1749" s="13"/>
      <c r="B1749" s="224"/>
      <c r="C1749" s="225"/>
      <c r="D1749" s="226" t="s">
        <v>168</v>
      </c>
      <c r="E1749" s="227" t="s">
        <v>19</v>
      </c>
      <c r="F1749" s="228" t="s">
        <v>1130</v>
      </c>
      <c r="G1749" s="225"/>
      <c r="H1749" s="227" t="s">
        <v>19</v>
      </c>
      <c r="I1749" s="229"/>
      <c r="J1749" s="225"/>
      <c r="K1749" s="225"/>
      <c r="L1749" s="230"/>
      <c r="M1749" s="231"/>
      <c r="N1749" s="232"/>
      <c r="O1749" s="232"/>
      <c r="P1749" s="232"/>
      <c r="Q1749" s="232"/>
      <c r="R1749" s="232"/>
      <c r="S1749" s="232"/>
      <c r="T1749" s="23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T1749" s="234" t="s">
        <v>168</v>
      </c>
      <c r="AU1749" s="234" t="s">
        <v>82</v>
      </c>
      <c r="AV1749" s="13" t="s">
        <v>80</v>
      </c>
      <c r="AW1749" s="13" t="s">
        <v>34</v>
      </c>
      <c r="AX1749" s="13" t="s">
        <v>72</v>
      </c>
      <c r="AY1749" s="234" t="s">
        <v>148</v>
      </c>
    </row>
    <row r="1750" spans="1:51" s="14" customFormat="1" ht="12">
      <c r="A1750" s="14"/>
      <c r="B1750" s="235"/>
      <c r="C1750" s="236"/>
      <c r="D1750" s="226" t="s">
        <v>168</v>
      </c>
      <c r="E1750" s="237" t="s">
        <v>19</v>
      </c>
      <c r="F1750" s="238" t="s">
        <v>2455</v>
      </c>
      <c r="G1750" s="236"/>
      <c r="H1750" s="239">
        <v>288.413</v>
      </c>
      <c r="I1750" s="240"/>
      <c r="J1750" s="236"/>
      <c r="K1750" s="236"/>
      <c r="L1750" s="241"/>
      <c r="M1750" s="242"/>
      <c r="N1750" s="243"/>
      <c r="O1750" s="243"/>
      <c r="P1750" s="243"/>
      <c r="Q1750" s="243"/>
      <c r="R1750" s="243"/>
      <c r="S1750" s="243"/>
      <c r="T1750" s="244"/>
      <c r="U1750" s="14"/>
      <c r="V1750" s="14"/>
      <c r="W1750" s="14"/>
      <c r="X1750" s="14"/>
      <c r="Y1750" s="14"/>
      <c r="Z1750" s="14"/>
      <c r="AA1750" s="14"/>
      <c r="AB1750" s="14"/>
      <c r="AC1750" s="14"/>
      <c r="AD1750" s="14"/>
      <c r="AE1750" s="14"/>
      <c r="AT1750" s="245" t="s">
        <v>168</v>
      </c>
      <c r="AU1750" s="245" t="s">
        <v>82</v>
      </c>
      <c r="AV1750" s="14" t="s">
        <v>82</v>
      </c>
      <c r="AW1750" s="14" t="s">
        <v>34</v>
      </c>
      <c r="AX1750" s="14" t="s">
        <v>72</v>
      </c>
      <c r="AY1750" s="245" t="s">
        <v>148</v>
      </c>
    </row>
    <row r="1751" spans="1:51" s="14" customFormat="1" ht="12">
      <c r="A1751" s="14"/>
      <c r="B1751" s="235"/>
      <c r="C1751" s="236"/>
      <c r="D1751" s="226" t="s">
        <v>168</v>
      </c>
      <c r="E1751" s="237" t="s">
        <v>19</v>
      </c>
      <c r="F1751" s="238" t="s">
        <v>2456</v>
      </c>
      <c r="G1751" s="236"/>
      <c r="H1751" s="239">
        <v>6.24</v>
      </c>
      <c r="I1751" s="240"/>
      <c r="J1751" s="236"/>
      <c r="K1751" s="236"/>
      <c r="L1751" s="241"/>
      <c r="M1751" s="242"/>
      <c r="N1751" s="243"/>
      <c r="O1751" s="243"/>
      <c r="P1751" s="243"/>
      <c r="Q1751" s="243"/>
      <c r="R1751" s="243"/>
      <c r="S1751" s="243"/>
      <c r="T1751" s="244"/>
      <c r="U1751" s="14"/>
      <c r="V1751" s="14"/>
      <c r="W1751" s="14"/>
      <c r="X1751" s="14"/>
      <c r="Y1751" s="14"/>
      <c r="Z1751" s="14"/>
      <c r="AA1751" s="14"/>
      <c r="AB1751" s="14"/>
      <c r="AC1751" s="14"/>
      <c r="AD1751" s="14"/>
      <c r="AE1751" s="14"/>
      <c r="AT1751" s="245" t="s">
        <v>168</v>
      </c>
      <c r="AU1751" s="245" t="s">
        <v>82</v>
      </c>
      <c r="AV1751" s="14" t="s">
        <v>82</v>
      </c>
      <c r="AW1751" s="14" t="s">
        <v>34</v>
      </c>
      <c r="AX1751" s="14" t="s">
        <v>72</v>
      </c>
      <c r="AY1751" s="245" t="s">
        <v>148</v>
      </c>
    </row>
    <row r="1752" spans="1:51" s="16" customFormat="1" ht="12">
      <c r="A1752" s="16"/>
      <c r="B1752" s="257"/>
      <c r="C1752" s="258"/>
      <c r="D1752" s="226" t="s">
        <v>168</v>
      </c>
      <c r="E1752" s="259" t="s">
        <v>19</v>
      </c>
      <c r="F1752" s="260" t="s">
        <v>256</v>
      </c>
      <c r="G1752" s="258"/>
      <c r="H1752" s="261">
        <v>294.653</v>
      </c>
      <c r="I1752" s="262"/>
      <c r="J1752" s="258"/>
      <c r="K1752" s="258"/>
      <c r="L1752" s="263"/>
      <c r="M1752" s="264"/>
      <c r="N1752" s="265"/>
      <c r="O1752" s="265"/>
      <c r="P1752" s="265"/>
      <c r="Q1752" s="265"/>
      <c r="R1752" s="265"/>
      <c r="S1752" s="265"/>
      <c r="T1752" s="266"/>
      <c r="U1752" s="16"/>
      <c r="V1752" s="16"/>
      <c r="W1752" s="16"/>
      <c r="X1752" s="16"/>
      <c r="Y1752" s="16"/>
      <c r="Z1752" s="16"/>
      <c r="AA1752" s="16"/>
      <c r="AB1752" s="16"/>
      <c r="AC1752" s="16"/>
      <c r="AD1752" s="16"/>
      <c r="AE1752" s="16"/>
      <c r="AT1752" s="267" t="s">
        <v>168</v>
      </c>
      <c r="AU1752" s="267" t="s">
        <v>82</v>
      </c>
      <c r="AV1752" s="16" t="s">
        <v>163</v>
      </c>
      <c r="AW1752" s="16" t="s">
        <v>34</v>
      </c>
      <c r="AX1752" s="16" t="s">
        <v>72</v>
      </c>
      <c r="AY1752" s="267" t="s">
        <v>148</v>
      </c>
    </row>
    <row r="1753" spans="1:51" s="15" customFormat="1" ht="12">
      <c r="A1753" s="15"/>
      <c r="B1753" s="246"/>
      <c r="C1753" s="247"/>
      <c r="D1753" s="226" t="s">
        <v>168</v>
      </c>
      <c r="E1753" s="248" t="s">
        <v>19</v>
      </c>
      <c r="F1753" s="249" t="s">
        <v>178</v>
      </c>
      <c r="G1753" s="247"/>
      <c r="H1753" s="250">
        <v>501.683</v>
      </c>
      <c r="I1753" s="251"/>
      <c r="J1753" s="247"/>
      <c r="K1753" s="247"/>
      <c r="L1753" s="252"/>
      <c r="M1753" s="253"/>
      <c r="N1753" s="254"/>
      <c r="O1753" s="254"/>
      <c r="P1753" s="254"/>
      <c r="Q1753" s="254"/>
      <c r="R1753" s="254"/>
      <c r="S1753" s="254"/>
      <c r="T1753" s="255"/>
      <c r="U1753" s="15"/>
      <c r="V1753" s="15"/>
      <c r="W1753" s="15"/>
      <c r="X1753" s="15"/>
      <c r="Y1753" s="15"/>
      <c r="Z1753" s="15"/>
      <c r="AA1753" s="15"/>
      <c r="AB1753" s="15"/>
      <c r="AC1753" s="15"/>
      <c r="AD1753" s="15"/>
      <c r="AE1753" s="15"/>
      <c r="AT1753" s="256" t="s">
        <v>168</v>
      </c>
      <c r="AU1753" s="256" t="s">
        <v>82</v>
      </c>
      <c r="AV1753" s="15" t="s">
        <v>155</v>
      </c>
      <c r="AW1753" s="15" t="s">
        <v>34</v>
      </c>
      <c r="AX1753" s="15" t="s">
        <v>80</v>
      </c>
      <c r="AY1753" s="256" t="s">
        <v>148</v>
      </c>
    </row>
    <row r="1754" spans="1:65" s="2" customFormat="1" ht="16.5" customHeight="1">
      <c r="A1754" s="40"/>
      <c r="B1754" s="41"/>
      <c r="C1754" s="206" t="s">
        <v>2777</v>
      </c>
      <c r="D1754" s="206" t="s">
        <v>150</v>
      </c>
      <c r="E1754" s="207" t="s">
        <v>2778</v>
      </c>
      <c r="F1754" s="208" t="s">
        <v>2779</v>
      </c>
      <c r="G1754" s="209" t="s">
        <v>166</v>
      </c>
      <c r="H1754" s="210">
        <v>501.683</v>
      </c>
      <c r="I1754" s="211"/>
      <c r="J1754" s="212">
        <f>ROUND(I1754*H1754,2)</f>
        <v>0</v>
      </c>
      <c r="K1754" s="208" t="s">
        <v>154</v>
      </c>
      <c r="L1754" s="46"/>
      <c r="M1754" s="213" t="s">
        <v>19</v>
      </c>
      <c r="N1754" s="214" t="s">
        <v>43</v>
      </c>
      <c r="O1754" s="86"/>
      <c r="P1754" s="215">
        <f>O1754*H1754</f>
        <v>0</v>
      </c>
      <c r="Q1754" s="215">
        <v>0</v>
      </c>
      <c r="R1754" s="215">
        <f>Q1754*H1754</f>
        <v>0</v>
      </c>
      <c r="S1754" s="215">
        <v>0</v>
      </c>
      <c r="T1754" s="216">
        <f>S1754*H1754</f>
        <v>0</v>
      </c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0"/>
      <c r="AE1754" s="40"/>
      <c r="AR1754" s="217" t="s">
        <v>285</v>
      </c>
      <c r="AT1754" s="217" t="s">
        <v>150</v>
      </c>
      <c r="AU1754" s="217" t="s">
        <v>82</v>
      </c>
      <c r="AY1754" s="19" t="s">
        <v>148</v>
      </c>
      <c r="BE1754" s="218">
        <f>IF(N1754="základní",J1754,0)</f>
        <v>0</v>
      </c>
      <c r="BF1754" s="218">
        <f>IF(N1754="snížená",J1754,0)</f>
        <v>0</v>
      </c>
      <c r="BG1754" s="218">
        <f>IF(N1754="zákl. přenesená",J1754,0)</f>
        <v>0</v>
      </c>
      <c r="BH1754" s="218">
        <f>IF(N1754="sníž. přenesená",J1754,0)</f>
        <v>0</v>
      </c>
      <c r="BI1754" s="218">
        <f>IF(N1754="nulová",J1754,0)</f>
        <v>0</v>
      </c>
      <c r="BJ1754" s="19" t="s">
        <v>80</v>
      </c>
      <c r="BK1754" s="218">
        <f>ROUND(I1754*H1754,2)</f>
        <v>0</v>
      </c>
      <c r="BL1754" s="19" t="s">
        <v>285</v>
      </c>
      <c r="BM1754" s="217" t="s">
        <v>2780</v>
      </c>
    </row>
    <row r="1755" spans="1:47" s="2" customFormat="1" ht="12">
      <c r="A1755" s="40"/>
      <c r="B1755" s="41"/>
      <c r="C1755" s="42"/>
      <c r="D1755" s="219" t="s">
        <v>157</v>
      </c>
      <c r="E1755" s="42"/>
      <c r="F1755" s="220" t="s">
        <v>2781</v>
      </c>
      <c r="G1755" s="42"/>
      <c r="H1755" s="42"/>
      <c r="I1755" s="221"/>
      <c r="J1755" s="42"/>
      <c r="K1755" s="42"/>
      <c r="L1755" s="46"/>
      <c r="M1755" s="222"/>
      <c r="N1755" s="223"/>
      <c r="O1755" s="86"/>
      <c r="P1755" s="86"/>
      <c r="Q1755" s="86"/>
      <c r="R1755" s="86"/>
      <c r="S1755" s="86"/>
      <c r="T1755" s="87"/>
      <c r="U1755" s="40"/>
      <c r="V1755" s="40"/>
      <c r="W1755" s="40"/>
      <c r="X1755" s="40"/>
      <c r="Y1755" s="40"/>
      <c r="Z1755" s="40"/>
      <c r="AA1755" s="40"/>
      <c r="AB1755" s="40"/>
      <c r="AC1755" s="40"/>
      <c r="AD1755" s="40"/>
      <c r="AE1755" s="40"/>
      <c r="AT1755" s="19" t="s">
        <v>157</v>
      </c>
      <c r="AU1755" s="19" t="s">
        <v>82</v>
      </c>
    </row>
    <row r="1756" spans="1:51" s="13" customFormat="1" ht="12">
      <c r="A1756" s="13"/>
      <c r="B1756" s="224"/>
      <c r="C1756" s="225"/>
      <c r="D1756" s="226" t="s">
        <v>168</v>
      </c>
      <c r="E1756" s="227" t="s">
        <v>19</v>
      </c>
      <c r="F1756" s="228" t="s">
        <v>1106</v>
      </c>
      <c r="G1756" s="225"/>
      <c r="H1756" s="227" t="s">
        <v>19</v>
      </c>
      <c r="I1756" s="229"/>
      <c r="J1756" s="225"/>
      <c r="K1756" s="225"/>
      <c r="L1756" s="230"/>
      <c r="M1756" s="231"/>
      <c r="N1756" s="232"/>
      <c r="O1756" s="232"/>
      <c r="P1756" s="232"/>
      <c r="Q1756" s="232"/>
      <c r="R1756" s="232"/>
      <c r="S1756" s="232"/>
      <c r="T1756" s="23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T1756" s="234" t="s">
        <v>168</v>
      </c>
      <c r="AU1756" s="234" t="s">
        <v>82</v>
      </c>
      <c r="AV1756" s="13" t="s">
        <v>80</v>
      </c>
      <c r="AW1756" s="13" t="s">
        <v>34</v>
      </c>
      <c r="AX1756" s="13" t="s">
        <v>72</v>
      </c>
      <c r="AY1756" s="234" t="s">
        <v>148</v>
      </c>
    </row>
    <row r="1757" spans="1:51" s="14" customFormat="1" ht="12">
      <c r="A1757" s="14"/>
      <c r="B1757" s="235"/>
      <c r="C1757" s="236"/>
      <c r="D1757" s="226" t="s">
        <v>168</v>
      </c>
      <c r="E1757" s="237" t="s">
        <v>19</v>
      </c>
      <c r="F1757" s="238" t="s">
        <v>2474</v>
      </c>
      <c r="G1757" s="236"/>
      <c r="H1757" s="239">
        <v>45.88</v>
      </c>
      <c r="I1757" s="240"/>
      <c r="J1757" s="236"/>
      <c r="K1757" s="236"/>
      <c r="L1757" s="241"/>
      <c r="M1757" s="242"/>
      <c r="N1757" s="243"/>
      <c r="O1757" s="243"/>
      <c r="P1757" s="243"/>
      <c r="Q1757" s="243"/>
      <c r="R1757" s="243"/>
      <c r="S1757" s="243"/>
      <c r="T1757" s="244"/>
      <c r="U1757" s="14"/>
      <c r="V1757" s="14"/>
      <c r="W1757" s="14"/>
      <c r="X1757" s="14"/>
      <c r="Y1757" s="14"/>
      <c r="Z1757" s="14"/>
      <c r="AA1757" s="14"/>
      <c r="AB1757" s="14"/>
      <c r="AC1757" s="14"/>
      <c r="AD1757" s="14"/>
      <c r="AE1757" s="14"/>
      <c r="AT1757" s="245" t="s">
        <v>168</v>
      </c>
      <c r="AU1757" s="245" t="s">
        <v>82</v>
      </c>
      <c r="AV1757" s="14" t="s">
        <v>82</v>
      </c>
      <c r="AW1757" s="14" t="s">
        <v>34</v>
      </c>
      <c r="AX1757" s="14" t="s">
        <v>72</v>
      </c>
      <c r="AY1757" s="245" t="s">
        <v>148</v>
      </c>
    </row>
    <row r="1758" spans="1:51" s="14" customFormat="1" ht="12">
      <c r="A1758" s="14"/>
      <c r="B1758" s="235"/>
      <c r="C1758" s="236"/>
      <c r="D1758" s="226" t="s">
        <v>168</v>
      </c>
      <c r="E1758" s="237" t="s">
        <v>19</v>
      </c>
      <c r="F1758" s="238" t="s">
        <v>2475</v>
      </c>
      <c r="G1758" s="236"/>
      <c r="H1758" s="239">
        <v>59.45</v>
      </c>
      <c r="I1758" s="240"/>
      <c r="J1758" s="236"/>
      <c r="K1758" s="236"/>
      <c r="L1758" s="241"/>
      <c r="M1758" s="242"/>
      <c r="N1758" s="243"/>
      <c r="O1758" s="243"/>
      <c r="P1758" s="243"/>
      <c r="Q1758" s="243"/>
      <c r="R1758" s="243"/>
      <c r="S1758" s="243"/>
      <c r="T1758" s="244"/>
      <c r="U1758" s="14"/>
      <c r="V1758" s="14"/>
      <c r="W1758" s="14"/>
      <c r="X1758" s="14"/>
      <c r="Y1758" s="14"/>
      <c r="Z1758" s="14"/>
      <c r="AA1758" s="14"/>
      <c r="AB1758" s="14"/>
      <c r="AC1758" s="14"/>
      <c r="AD1758" s="14"/>
      <c r="AE1758" s="14"/>
      <c r="AT1758" s="245" t="s">
        <v>168</v>
      </c>
      <c r="AU1758" s="245" t="s">
        <v>82</v>
      </c>
      <c r="AV1758" s="14" t="s">
        <v>82</v>
      </c>
      <c r="AW1758" s="14" t="s">
        <v>34</v>
      </c>
      <c r="AX1758" s="14" t="s">
        <v>72</v>
      </c>
      <c r="AY1758" s="245" t="s">
        <v>148</v>
      </c>
    </row>
    <row r="1759" spans="1:51" s="14" customFormat="1" ht="12">
      <c r="A1759" s="14"/>
      <c r="B1759" s="235"/>
      <c r="C1759" s="236"/>
      <c r="D1759" s="226" t="s">
        <v>168</v>
      </c>
      <c r="E1759" s="237" t="s">
        <v>19</v>
      </c>
      <c r="F1759" s="238" t="s">
        <v>2776</v>
      </c>
      <c r="G1759" s="236"/>
      <c r="H1759" s="239">
        <v>11.88</v>
      </c>
      <c r="I1759" s="240"/>
      <c r="J1759" s="236"/>
      <c r="K1759" s="236"/>
      <c r="L1759" s="241"/>
      <c r="M1759" s="242"/>
      <c r="N1759" s="243"/>
      <c r="O1759" s="243"/>
      <c r="P1759" s="243"/>
      <c r="Q1759" s="243"/>
      <c r="R1759" s="243"/>
      <c r="S1759" s="243"/>
      <c r="T1759" s="244"/>
      <c r="U1759" s="14"/>
      <c r="V1759" s="14"/>
      <c r="W1759" s="14"/>
      <c r="X1759" s="14"/>
      <c r="Y1759" s="14"/>
      <c r="Z1759" s="14"/>
      <c r="AA1759" s="14"/>
      <c r="AB1759" s="14"/>
      <c r="AC1759" s="14"/>
      <c r="AD1759" s="14"/>
      <c r="AE1759" s="14"/>
      <c r="AT1759" s="245" t="s">
        <v>168</v>
      </c>
      <c r="AU1759" s="245" t="s">
        <v>82</v>
      </c>
      <c r="AV1759" s="14" t="s">
        <v>82</v>
      </c>
      <c r="AW1759" s="14" t="s">
        <v>34</v>
      </c>
      <c r="AX1759" s="14" t="s">
        <v>72</v>
      </c>
      <c r="AY1759" s="245" t="s">
        <v>148</v>
      </c>
    </row>
    <row r="1760" spans="1:51" s="14" customFormat="1" ht="12">
      <c r="A1760" s="14"/>
      <c r="B1760" s="235"/>
      <c r="C1760" s="236"/>
      <c r="D1760" s="226" t="s">
        <v>168</v>
      </c>
      <c r="E1760" s="237" t="s">
        <v>19</v>
      </c>
      <c r="F1760" s="238" t="s">
        <v>2477</v>
      </c>
      <c r="G1760" s="236"/>
      <c r="H1760" s="239">
        <v>89.82</v>
      </c>
      <c r="I1760" s="240"/>
      <c r="J1760" s="236"/>
      <c r="K1760" s="236"/>
      <c r="L1760" s="241"/>
      <c r="M1760" s="242"/>
      <c r="N1760" s="243"/>
      <c r="O1760" s="243"/>
      <c r="P1760" s="243"/>
      <c r="Q1760" s="243"/>
      <c r="R1760" s="243"/>
      <c r="S1760" s="243"/>
      <c r="T1760" s="244"/>
      <c r="U1760" s="14"/>
      <c r="V1760" s="14"/>
      <c r="W1760" s="14"/>
      <c r="X1760" s="14"/>
      <c r="Y1760" s="14"/>
      <c r="Z1760" s="14"/>
      <c r="AA1760" s="14"/>
      <c r="AB1760" s="14"/>
      <c r="AC1760" s="14"/>
      <c r="AD1760" s="14"/>
      <c r="AE1760" s="14"/>
      <c r="AT1760" s="245" t="s">
        <v>168</v>
      </c>
      <c r="AU1760" s="245" t="s">
        <v>82</v>
      </c>
      <c r="AV1760" s="14" t="s">
        <v>82</v>
      </c>
      <c r="AW1760" s="14" t="s">
        <v>34</v>
      </c>
      <c r="AX1760" s="14" t="s">
        <v>72</v>
      </c>
      <c r="AY1760" s="245" t="s">
        <v>148</v>
      </c>
    </row>
    <row r="1761" spans="1:51" s="16" customFormat="1" ht="12">
      <c r="A1761" s="16"/>
      <c r="B1761" s="257"/>
      <c r="C1761" s="258"/>
      <c r="D1761" s="226" t="s">
        <v>168</v>
      </c>
      <c r="E1761" s="259" t="s">
        <v>19</v>
      </c>
      <c r="F1761" s="260" t="s">
        <v>256</v>
      </c>
      <c r="G1761" s="258"/>
      <c r="H1761" s="261">
        <v>207.03</v>
      </c>
      <c r="I1761" s="262"/>
      <c r="J1761" s="258"/>
      <c r="K1761" s="258"/>
      <c r="L1761" s="263"/>
      <c r="M1761" s="264"/>
      <c r="N1761" s="265"/>
      <c r="O1761" s="265"/>
      <c r="P1761" s="265"/>
      <c r="Q1761" s="265"/>
      <c r="R1761" s="265"/>
      <c r="S1761" s="265"/>
      <c r="T1761" s="266"/>
      <c r="U1761" s="16"/>
      <c r="V1761" s="16"/>
      <c r="W1761" s="16"/>
      <c r="X1761" s="16"/>
      <c r="Y1761" s="16"/>
      <c r="Z1761" s="16"/>
      <c r="AA1761" s="16"/>
      <c r="AB1761" s="16"/>
      <c r="AC1761" s="16"/>
      <c r="AD1761" s="16"/>
      <c r="AE1761" s="16"/>
      <c r="AT1761" s="267" t="s">
        <v>168</v>
      </c>
      <c r="AU1761" s="267" t="s">
        <v>82</v>
      </c>
      <c r="AV1761" s="16" t="s">
        <v>163</v>
      </c>
      <c r="AW1761" s="16" t="s">
        <v>34</v>
      </c>
      <c r="AX1761" s="16" t="s">
        <v>72</v>
      </c>
      <c r="AY1761" s="267" t="s">
        <v>148</v>
      </c>
    </row>
    <row r="1762" spans="1:51" s="13" customFormat="1" ht="12">
      <c r="A1762" s="13"/>
      <c r="B1762" s="224"/>
      <c r="C1762" s="225"/>
      <c r="D1762" s="226" t="s">
        <v>168</v>
      </c>
      <c r="E1762" s="227" t="s">
        <v>19</v>
      </c>
      <c r="F1762" s="228" t="s">
        <v>1130</v>
      </c>
      <c r="G1762" s="225"/>
      <c r="H1762" s="227" t="s">
        <v>19</v>
      </c>
      <c r="I1762" s="229"/>
      <c r="J1762" s="225"/>
      <c r="K1762" s="225"/>
      <c r="L1762" s="230"/>
      <c r="M1762" s="231"/>
      <c r="N1762" s="232"/>
      <c r="O1762" s="232"/>
      <c r="P1762" s="232"/>
      <c r="Q1762" s="232"/>
      <c r="R1762" s="232"/>
      <c r="S1762" s="232"/>
      <c r="T1762" s="23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T1762" s="234" t="s">
        <v>168</v>
      </c>
      <c r="AU1762" s="234" t="s">
        <v>82</v>
      </c>
      <c r="AV1762" s="13" t="s">
        <v>80</v>
      </c>
      <c r="AW1762" s="13" t="s">
        <v>34</v>
      </c>
      <c r="AX1762" s="13" t="s">
        <v>72</v>
      </c>
      <c r="AY1762" s="234" t="s">
        <v>148</v>
      </c>
    </row>
    <row r="1763" spans="1:51" s="14" customFormat="1" ht="12">
      <c r="A1763" s="14"/>
      <c r="B1763" s="235"/>
      <c r="C1763" s="236"/>
      <c r="D1763" s="226" t="s">
        <v>168</v>
      </c>
      <c r="E1763" s="237" t="s">
        <v>19</v>
      </c>
      <c r="F1763" s="238" t="s">
        <v>2455</v>
      </c>
      <c r="G1763" s="236"/>
      <c r="H1763" s="239">
        <v>288.413</v>
      </c>
      <c r="I1763" s="240"/>
      <c r="J1763" s="236"/>
      <c r="K1763" s="236"/>
      <c r="L1763" s="241"/>
      <c r="M1763" s="242"/>
      <c r="N1763" s="243"/>
      <c r="O1763" s="243"/>
      <c r="P1763" s="243"/>
      <c r="Q1763" s="243"/>
      <c r="R1763" s="243"/>
      <c r="S1763" s="243"/>
      <c r="T1763" s="244"/>
      <c r="U1763" s="14"/>
      <c r="V1763" s="14"/>
      <c r="W1763" s="14"/>
      <c r="X1763" s="14"/>
      <c r="Y1763" s="14"/>
      <c r="Z1763" s="14"/>
      <c r="AA1763" s="14"/>
      <c r="AB1763" s="14"/>
      <c r="AC1763" s="14"/>
      <c r="AD1763" s="14"/>
      <c r="AE1763" s="14"/>
      <c r="AT1763" s="245" t="s">
        <v>168</v>
      </c>
      <c r="AU1763" s="245" t="s">
        <v>82</v>
      </c>
      <c r="AV1763" s="14" t="s">
        <v>82</v>
      </c>
      <c r="AW1763" s="14" t="s">
        <v>34</v>
      </c>
      <c r="AX1763" s="14" t="s">
        <v>72</v>
      </c>
      <c r="AY1763" s="245" t="s">
        <v>148</v>
      </c>
    </row>
    <row r="1764" spans="1:51" s="14" customFormat="1" ht="12">
      <c r="A1764" s="14"/>
      <c r="B1764" s="235"/>
      <c r="C1764" s="236"/>
      <c r="D1764" s="226" t="s">
        <v>168</v>
      </c>
      <c r="E1764" s="237" t="s">
        <v>19</v>
      </c>
      <c r="F1764" s="238" t="s">
        <v>2456</v>
      </c>
      <c r="G1764" s="236"/>
      <c r="H1764" s="239">
        <v>6.24</v>
      </c>
      <c r="I1764" s="240"/>
      <c r="J1764" s="236"/>
      <c r="K1764" s="236"/>
      <c r="L1764" s="241"/>
      <c r="M1764" s="242"/>
      <c r="N1764" s="243"/>
      <c r="O1764" s="243"/>
      <c r="P1764" s="243"/>
      <c r="Q1764" s="243"/>
      <c r="R1764" s="243"/>
      <c r="S1764" s="243"/>
      <c r="T1764" s="244"/>
      <c r="U1764" s="14"/>
      <c r="V1764" s="14"/>
      <c r="W1764" s="14"/>
      <c r="X1764" s="14"/>
      <c r="Y1764" s="14"/>
      <c r="Z1764" s="14"/>
      <c r="AA1764" s="14"/>
      <c r="AB1764" s="14"/>
      <c r="AC1764" s="14"/>
      <c r="AD1764" s="14"/>
      <c r="AE1764" s="14"/>
      <c r="AT1764" s="245" t="s">
        <v>168</v>
      </c>
      <c r="AU1764" s="245" t="s">
        <v>82</v>
      </c>
      <c r="AV1764" s="14" t="s">
        <v>82</v>
      </c>
      <c r="AW1764" s="14" t="s">
        <v>34</v>
      </c>
      <c r="AX1764" s="14" t="s">
        <v>72</v>
      </c>
      <c r="AY1764" s="245" t="s">
        <v>148</v>
      </c>
    </row>
    <row r="1765" spans="1:51" s="16" customFormat="1" ht="12">
      <c r="A1765" s="16"/>
      <c r="B1765" s="257"/>
      <c r="C1765" s="258"/>
      <c r="D1765" s="226" t="s">
        <v>168</v>
      </c>
      <c r="E1765" s="259" t="s">
        <v>19</v>
      </c>
      <c r="F1765" s="260" t="s">
        <v>256</v>
      </c>
      <c r="G1765" s="258"/>
      <c r="H1765" s="261">
        <v>294.653</v>
      </c>
      <c r="I1765" s="262"/>
      <c r="J1765" s="258"/>
      <c r="K1765" s="258"/>
      <c r="L1765" s="263"/>
      <c r="M1765" s="264"/>
      <c r="N1765" s="265"/>
      <c r="O1765" s="265"/>
      <c r="P1765" s="265"/>
      <c r="Q1765" s="265"/>
      <c r="R1765" s="265"/>
      <c r="S1765" s="265"/>
      <c r="T1765" s="266"/>
      <c r="U1765" s="16"/>
      <c r="V1765" s="16"/>
      <c r="W1765" s="16"/>
      <c r="X1765" s="16"/>
      <c r="Y1765" s="16"/>
      <c r="Z1765" s="16"/>
      <c r="AA1765" s="16"/>
      <c r="AB1765" s="16"/>
      <c r="AC1765" s="16"/>
      <c r="AD1765" s="16"/>
      <c r="AE1765" s="16"/>
      <c r="AT1765" s="267" t="s">
        <v>168</v>
      </c>
      <c r="AU1765" s="267" t="s">
        <v>82</v>
      </c>
      <c r="AV1765" s="16" t="s">
        <v>163</v>
      </c>
      <c r="AW1765" s="16" t="s">
        <v>34</v>
      </c>
      <c r="AX1765" s="16" t="s">
        <v>72</v>
      </c>
      <c r="AY1765" s="267" t="s">
        <v>148</v>
      </c>
    </row>
    <row r="1766" spans="1:51" s="15" customFormat="1" ht="12">
      <c r="A1766" s="15"/>
      <c r="B1766" s="246"/>
      <c r="C1766" s="247"/>
      <c r="D1766" s="226" t="s">
        <v>168</v>
      </c>
      <c r="E1766" s="248" t="s">
        <v>19</v>
      </c>
      <c r="F1766" s="249" t="s">
        <v>178</v>
      </c>
      <c r="G1766" s="247"/>
      <c r="H1766" s="250">
        <v>501.683</v>
      </c>
      <c r="I1766" s="251"/>
      <c r="J1766" s="247"/>
      <c r="K1766" s="247"/>
      <c r="L1766" s="252"/>
      <c r="M1766" s="253"/>
      <c r="N1766" s="254"/>
      <c r="O1766" s="254"/>
      <c r="P1766" s="254"/>
      <c r="Q1766" s="254"/>
      <c r="R1766" s="254"/>
      <c r="S1766" s="254"/>
      <c r="T1766" s="255"/>
      <c r="U1766" s="15"/>
      <c r="V1766" s="15"/>
      <c r="W1766" s="15"/>
      <c r="X1766" s="15"/>
      <c r="Y1766" s="15"/>
      <c r="Z1766" s="15"/>
      <c r="AA1766" s="15"/>
      <c r="AB1766" s="15"/>
      <c r="AC1766" s="15"/>
      <c r="AD1766" s="15"/>
      <c r="AE1766" s="15"/>
      <c r="AT1766" s="256" t="s">
        <v>168</v>
      </c>
      <c r="AU1766" s="256" t="s">
        <v>82</v>
      </c>
      <c r="AV1766" s="15" t="s">
        <v>155</v>
      </c>
      <c r="AW1766" s="15" t="s">
        <v>34</v>
      </c>
      <c r="AX1766" s="15" t="s">
        <v>80</v>
      </c>
      <c r="AY1766" s="256" t="s">
        <v>148</v>
      </c>
    </row>
    <row r="1767" spans="1:65" s="2" customFormat="1" ht="21.75" customHeight="1">
      <c r="A1767" s="40"/>
      <c r="B1767" s="41"/>
      <c r="C1767" s="206" t="s">
        <v>2782</v>
      </c>
      <c r="D1767" s="206" t="s">
        <v>150</v>
      </c>
      <c r="E1767" s="207" t="s">
        <v>2783</v>
      </c>
      <c r="F1767" s="208" t="s">
        <v>2784</v>
      </c>
      <c r="G1767" s="209" t="s">
        <v>173</v>
      </c>
      <c r="H1767" s="210">
        <v>74.35</v>
      </c>
      <c r="I1767" s="211"/>
      <c r="J1767" s="212">
        <f>ROUND(I1767*H1767,2)</f>
        <v>0</v>
      </c>
      <c r="K1767" s="208" t="s">
        <v>154</v>
      </c>
      <c r="L1767" s="46"/>
      <c r="M1767" s="213" t="s">
        <v>19</v>
      </c>
      <c r="N1767" s="214" t="s">
        <v>43</v>
      </c>
      <c r="O1767" s="86"/>
      <c r="P1767" s="215">
        <f>O1767*H1767</f>
        <v>0</v>
      </c>
      <c r="Q1767" s="215">
        <v>0</v>
      </c>
      <c r="R1767" s="215">
        <f>Q1767*H1767</f>
        <v>0</v>
      </c>
      <c r="S1767" s="215">
        <v>0.01808</v>
      </c>
      <c r="T1767" s="216">
        <f>S1767*H1767</f>
        <v>1.3442479999999999</v>
      </c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R1767" s="217" t="s">
        <v>285</v>
      </c>
      <c r="AT1767" s="217" t="s">
        <v>150</v>
      </c>
      <c r="AU1767" s="217" t="s">
        <v>82</v>
      </c>
      <c r="AY1767" s="19" t="s">
        <v>148</v>
      </c>
      <c r="BE1767" s="218">
        <f>IF(N1767="základní",J1767,0)</f>
        <v>0</v>
      </c>
      <c r="BF1767" s="218">
        <f>IF(N1767="snížená",J1767,0)</f>
        <v>0</v>
      </c>
      <c r="BG1767" s="218">
        <f>IF(N1767="zákl. přenesená",J1767,0)</f>
        <v>0</v>
      </c>
      <c r="BH1767" s="218">
        <f>IF(N1767="sníž. přenesená",J1767,0)</f>
        <v>0</v>
      </c>
      <c r="BI1767" s="218">
        <f>IF(N1767="nulová",J1767,0)</f>
        <v>0</v>
      </c>
      <c r="BJ1767" s="19" t="s">
        <v>80</v>
      </c>
      <c r="BK1767" s="218">
        <f>ROUND(I1767*H1767,2)</f>
        <v>0</v>
      </c>
      <c r="BL1767" s="19" t="s">
        <v>285</v>
      </c>
      <c r="BM1767" s="217" t="s">
        <v>2785</v>
      </c>
    </row>
    <row r="1768" spans="1:47" s="2" customFormat="1" ht="12">
      <c r="A1768" s="40"/>
      <c r="B1768" s="41"/>
      <c r="C1768" s="42"/>
      <c r="D1768" s="219" t="s">
        <v>157</v>
      </c>
      <c r="E1768" s="42"/>
      <c r="F1768" s="220" t="s">
        <v>2786</v>
      </c>
      <c r="G1768" s="42"/>
      <c r="H1768" s="42"/>
      <c r="I1768" s="221"/>
      <c r="J1768" s="42"/>
      <c r="K1768" s="42"/>
      <c r="L1768" s="46"/>
      <c r="M1768" s="222"/>
      <c r="N1768" s="223"/>
      <c r="O1768" s="86"/>
      <c r="P1768" s="86"/>
      <c r="Q1768" s="86"/>
      <c r="R1768" s="86"/>
      <c r="S1768" s="86"/>
      <c r="T1768" s="87"/>
      <c r="U1768" s="40"/>
      <c r="V1768" s="40"/>
      <c r="W1768" s="40"/>
      <c r="X1768" s="40"/>
      <c r="Y1768" s="40"/>
      <c r="Z1768" s="40"/>
      <c r="AA1768" s="40"/>
      <c r="AB1768" s="40"/>
      <c r="AC1768" s="40"/>
      <c r="AD1768" s="40"/>
      <c r="AE1768" s="40"/>
      <c r="AT1768" s="19" t="s">
        <v>157</v>
      </c>
      <c r="AU1768" s="19" t="s">
        <v>82</v>
      </c>
    </row>
    <row r="1769" spans="1:51" s="13" customFormat="1" ht="12">
      <c r="A1769" s="13"/>
      <c r="B1769" s="224"/>
      <c r="C1769" s="225"/>
      <c r="D1769" s="226" t="s">
        <v>168</v>
      </c>
      <c r="E1769" s="227" t="s">
        <v>19</v>
      </c>
      <c r="F1769" s="228" t="s">
        <v>1106</v>
      </c>
      <c r="G1769" s="225"/>
      <c r="H1769" s="227" t="s">
        <v>19</v>
      </c>
      <c r="I1769" s="229"/>
      <c r="J1769" s="225"/>
      <c r="K1769" s="225"/>
      <c r="L1769" s="230"/>
      <c r="M1769" s="231"/>
      <c r="N1769" s="232"/>
      <c r="O1769" s="232"/>
      <c r="P1769" s="232"/>
      <c r="Q1769" s="232"/>
      <c r="R1769" s="232"/>
      <c r="S1769" s="232"/>
      <c r="T1769" s="23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T1769" s="234" t="s">
        <v>168</v>
      </c>
      <c r="AU1769" s="234" t="s">
        <v>82</v>
      </c>
      <c r="AV1769" s="13" t="s">
        <v>80</v>
      </c>
      <c r="AW1769" s="13" t="s">
        <v>34</v>
      </c>
      <c r="AX1769" s="13" t="s">
        <v>72</v>
      </c>
      <c r="AY1769" s="234" t="s">
        <v>148</v>
      </c>
    </row>
    <row r="1770" spans="1:51" s="14" customFormat="1" ht="12">
      <c r="A1770" s="14"/>
      <c r="B1770" s="235"/>
      <c r="C1770" s="236"/>
      <c r="D1770" s="226" t="s">
        <v>168</v>
      </c>
      <c r="E1770" s="237" t="s">
        <v>19</v>
      </c>
      <c r="F1770" s="238" t="s">
        <v>2787</v>
      </c>
      <c r="G1770" s="236"/>
      <c r="H1770" s="239">
        <v>26.95</v>
      </c>
      <c r="I1770" s="240"/>
      <c r="J1770" s="236"/>
      <c r="K1770" s="236"/>
      <c r="L1770" s="241"/>
      <c r="M1770" s="242"/>
      <c r="N1770" s="243"/>
      <c r="O1770" s="243"/>
      <c r="P1770" s="243"/>
      <c r="Q1770" s="243"/>
      <c r="R1770" s="243"/>
      <c r="S1770" s="243"/>
      <c r="T1770" s="244"/>
      <c r="U1770" s="14"/>
      <c r="V1770" s="14"/>
      <c r="W1770" s="14"/>
      <c r="X1770" s="14"/>
      <c r="Y1770" s="14"/>
      <c r="Z1770" s="14"/>
      <c r="AA1770" s="14"/>
      <c r="AB1770" s="14"/>
      <c r="AC1770" s="14"/>
      <c r="AD1770" s="14"/>
      <c r="AE1770" s="14"/>
      <c r="AT1770" s="245" t="s">
        <v>168</v>
      </c>
      <c r="AU1770" s="245" t="s">
        <v>82</v>
      </c>
      <c r="AV1770" s="14" t="s">
        <v>82</v>
      </c>
      <c r="AW1770" s="14" t="s">
        <v>34</v>
      </c>
      <c r="AX1770" s="14" t="s">
        <v>72</v>
      </c>
      <c r="AY1770" s="245" t="s">
        <v>148</v>
      </c>
    </row>
    <row r="1771" spans="1:51" s="13" customFormat="1" ht="12">
      <c r="A1771" s="13"/>
      <c r="B1771" s="224"/>
      <c r="C1771" s="225"/>
      <c r="D1771" s="226" t="s">
        <v>168</v>
      </c>
      <c r="E1771" s="227" t="s">
        <v>19</v>
      </c>
      <c r="F1771" s="228" t="s">
        <v>1130</v>
      </c>
      <c r="G1771" s="225"/>
      <c r="H1771" s="227" t="s">
        <v>19</v>
      </c>
      <c r="I1771" s="229"/>
      <c r="J1771" s="225"/>
      <c r="K1771" s="225"/>
      <c r="L1771" s="230"/>
      <c r="M1771" s="231"/>
      <c r="N1771" s="232"/>
      <c r="O1771" s="232"/>
      <c r="P1771" s="232"/>
      <c r="Q1771" s="232"/>
      <c r="R1771" s="232"/>
      <c r="S1771" s="232"/>
      <c r="T1771" s="23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T1771" s="234" t="s">
        <v>168</v>
      </c>
      <c r="AU1771" s="234" t="s">
        <v>82</v>
      </c>
      <c r="AV1771" s="13" t="s">
        <v>80</v>
      </c>
      <c r="AW1771" s="13" t="s">
        <v>34</v>
      </c>
      <c r="AX1771" s="13" t="s">
        <v>72</v>
      </c>
      <c r="AY1771" s="234" t="s">
        <v>148</v>
      </c>
    </row>
    <row r="1772" spans="1:51" s="14" customFormat="1" ht="12">
      <c r="A1772" s="14"/>
      <c r="B1772" s="235"/>
      <c r="C1772" s="236"/>
      <c r="D1772" s="226" t="s">
        <v>168</v>
      </c>
      <c r="E1772" s="237" t="s">
        <v>19</v>
      </c>
      <c r="F1772" s="238" t="s">
        <v>2788</v>
      </c>
      <c r="G1772" s="236"/>
      <c r="H1772" s="239">
        <v>47.4</v>
      </c>
      <c r="I1772" s="240"/>
      <c r="J1772" s="236"/>
      <c r="K1772" s="236"/>
      <c r="L1772" s="241"/>
      <c r="M1772" s="242"/>
      <c r="N1772" s="243"/>
      <c r="O1772" s="243"/>
      <c r="P1772" s="243"/>
      <c r="Q1772" s="243"/>
      <c r="R1772" s="243"/>
      <c r="S1772" s="243"/>
      <c r="T1772" s="244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T1772" s="245" t="s">
        <v>168</v>
      </c>
      <c r="AU1772" s="245" t="s">
        <v>82</v>
      </c>
      <c r="AV1772" s="14" t="s">
        <v>82</v>
      </c>
      <c r="AW1772" s="14" t="s">
        <v>34</v>
      </c>
      <c r="AX1772" s="14" t="s">
        <v>72</v>
      </c>
      <c r="AY1772" s="245" t="s">
        <v>148</v>
      </c>
    </row>
    <row r="1773" spans="1:51" s="15" customFormat="1" ht="12">
      <c r="A1773" s="15"/>
      <c r="B1773" s="246"/>
      <c r="C1773" s="247"/>
      <c r="D1773" s="226" t="s">
        <v>168</v>
      </c>
      <c r="E1773" s="248" t="s">
        <v>19</v>
      </c>
      <c r="F1773" s="249" t="s">
        <v>178</v>
      </c>
      <c r="G1773" s="247"/>
      <c r="H1773" s="250">
        <v>74.35</v>
      </c>
      <c r="I1773" s="251"/>
      <c r="J1773" s="247"/>
      <c r="K1773" s="247"/>
      <c r="L1773" s="252"/>
      <c r="M1773" s="253"/>
      <c r="N1773" s="254"/>
      <c r="O1773" s="254"/>
      <c r="P1773" s="254"/>
      <c r="Q1773" s="254"/>
      <c r="R1773" s="254"/>
      <c r="S1773" s="254"/>
      <c r="T1773" s="255"/>
      <c r="U1773" s="15"/>
      <c r="V1773" s="15"/>
      <c r="W1773" s="15"/>
      <c r="X1773" s="15"/>
      <c r="Y1773" s="15"/>
      <c r="Z1773" s="15"/>
      <c r="AA1773" s="15"/>
      <c r="AB1773" s="15"/>
      <c r="AC1773" s="15"/>
      <c r="AD1773" s="15"/>
      <c r="AE1773" s="15"/>
      <c r="AT1773" s="256" t="s">
        <v>168</v>
      </c>
      <c r="AU1773" s="256" t="s">
        <v>82</v>
      </c>
      <c r="AV1773" s="15" t="s">
        <v>155</v>
      </c>
      <c r="AW1773" s="15" t="s">
        <v>34</v>
      </c>
      <c r="AX1773" s="15" t="s">
        <v>80</v>
      </c>
      <c r="AY1773" s="256" t="s">
        <v>148</v>
      </c>
    </row>
    <row r="1774" spans="1:65" s="2" customFormat="1" ht="16.5" customHeight="1">
      <c r="A1774" s="40"/>
      <c r="B1774" s="41"/>
      <c r="C1774" s="206" t="s">
        <v>2789</v>
      </c>
      <c r="D1774" s="206" t="s">
        <v>150</v>
      </c>
      <c r="E1774" s="207" t="s">
        <v>2790</v>
      </c>
      <c r="F1774" s="208" t="s">
        <v>2779</v>
      </c>
      <c r="G1774" s="209" t="s">
        <v>173</v>
      </c>
      <c r="H1774" s="210">
        <v>74.35</v>
      </c>
      <c r="I1774" s="211"/>
      <c r="J1774" s="212">
        <f>ROUND(I1774*H1774,2)</f>
        <v>0</v>
      </c>
      <c r="K1774" s="208" t="s">
        <v>154</v>
      </c>
      <c r="L1774" s="46"/>
      <c r="M1774" s="213" t="s">
        <v>19</v>
      </c>
      <c r="N1774" s="214" t="s">
        <v>43</v>
      </c>
      <c r="O1774" s="86"/>
      <c r="P1774" s="215">
        <f>O1774*H1774</f>
        <v>0</v>
      </c>
      <c r="Q1774" s="215">
        <v>0</v>
      </c>
      <c r="R1774" s="215">
        <f>Q1774*H1774</f>
        <v>0</v>
      </c>
      <c r="S1774" s="215">
        <v>0</v>
      </c>
      <c r="T1774" s="216">
        <f>S1774*H1774</f>
        <v>0</v>
      </c>
      <c r="U1774" s="40"/>
      <c r="V1774" s="40"/>
      <c r="W1774" s="40"/>
      <c r="X1774" s="40"/>
      <c r="Y1774" s="40"/>
      <c r="Z1774" s="40"/>
      <c r="AA1774" s="40"/>
      <c r="AB1774" s="40"/>
      <c r="AC1774" s="40"/>
      <c r="AD1774" s="40"/>
      <c r="AE1774" s="40"/>
      <c r="AR1774" s="217" t="s">
        <v>285</v>
      </c>
      <c r="AT1774" s="217" t="s">
        <v>150</v>
      </c>
      <c r="AU1774" s="217" t="s">
        <v>82</v>
      </c>
      <c r="AY1774" s="19" t="s">
        <v>148</v>
      </c>
      <c r="BE1774" s="218">
        <f>IF(N1774="základní",J1774,0)</f>
        <v>0</v>
      </c>
      <c r="BF1774" s="218">
        <f>IF(N1774="snížená",J1774,0)</f>
        <v>0</v>
      </c>
      <c r="BG1774" s="218">
        <f>IF(N1774="zákl. přenesená",J1774,0)</f>
        <v>0</v>
      </c>
      <c r="BH1774" s="218">
        <f>IF(N1774="sníž. přenesená",J1774,0)</f>
        <v>0</v>
      </c>
      <c r="BI1774" s="218">
        <f>IF(N1774="nulová",J1774,0)</f>
        <v>0</v>
      </c>
      <c r="BJ1774" s="19" t="s">
        <v>80</v>
      </c>
      <c r="BK1774" s="218">
        <f>ROUND(I1774*H1774,2)</f>
        <v>0</v>
      </c>
      <c r="BL1774" s="19" t="s">
        <v>285</v>
      </c>
      <c r="BM1774" s="217" t="s">
        <v>2791</v>
      </c>
    </row>
    <row r="1775" spans="1:47" s="2" customFormat="1" ht="12">
      <c r="A1775" s="40"/>
      <c r="B1775" s="41"/>
      <c r="C1775" s="42"/>
      <c r="D1775" s="219" t="s">
        <v>157</v>
      </c>
      <c r="E1775" s="42"/>
      <c r="F1775" s="220" t="s">
        <v>2792</v>
      </c>
      <c r="G1775" s="42"/>
      <c r="H1775" s="42"/>
      <c r="I1775" s="221"/>
      <c r="J1775" s="42"/>
      <c r="K1775" s="42"/>
      <c r="L1775" s="46"/>
      <c r="M1775" s="222"/>
      <c r="N1775" s="223"/>
      <c r="O1775" s="86"/>
      <c r="P1775" s="86"/>
      <c r="Q1775" s="86"/>
      <c r="R1775" s="86"/>
      <c r="S1775" s="86"/>
      <c r="T1775" s="87"/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T1775" s="19" t="s">
        <v>157</v>
      </c>
      <c r="AU1775" s="19" t="s">
        <v>82</v>
      </c>
    </row>
    <row r="1776" spans="1:51" s="13" customFormat="1" ht="12">
      <c r="A1776" s="13"/>
      <c r="B1776" s="224"/>
      <c r="C1776" s="225"/>
      <c r="D1776" s="226" t="s">
        <v>168</v>
      </c>
      <c r="E1776" s="227" t="s">
        <v>19</v>
      </c>
      <c r="F1776" s="228" t="s">
        <v>1106</v>
      </c>
      <c r="G1776" s="225"/>
      <c r="H1776" s="227" t="s">
        <v>19</v>
      </c>
      <c r="I1776" s="229"/>
      <c r="J1776" s="225"/>
      <c r="K1776" s="225"/>
      <c r="L1776" s="230"/>
      <c r="M1776" s="231"/>
      <c r="N1776" s="232"/>
      <c r="O1776" s="232"/>
      <c r="P1776" s="232"/>
      <c r="Q1776" s="232"/>
      <c r="R1776" s="232"/>
      <c r="S1776" s="232"/>
      <c r="T1776" s="23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T1776" s="234" t="s">
        <v>168</v>
      </c>
      <c r="AU1776" s="234" t="s">
        <v>82</v>
      </c>
      <c r="AV1776" s="13" t="s">
        <v>80</v>
      </c>
      <c r="AW1776" s="13" t="s">
        <v>34</v>
      </c>
      <c r="AX1776" s="13" t="s">
        <v>72</v>
      </c>
      <c r="AY1776" s="234" t="s">
        <v>148</v>
      </c>
    </row>
    <row r="1777" spans="1:51" s="14" customFormat="1" ht="12">
      <c r="A1777" s="14"/>
      <c r="B1777" s="235"/>
      <c r="C1777" s="236"/>
      <c r="D1777" s="226" t="s">
        <v>168</v>
      </c>
      <c r="E1777" s="237" t="s">
        <v>19</v>
      </c>
      <c r="F1777" s="238" t="s">
        <v>2787</v>
      </c>
      <c r="G1777" s="236"/>
      <c r="H1777" s="239">
        <v>26.95</v>
      </c>
      <c r="I1777" s="240"/>
      <c r="J1777" s="236"/>
      <c r="K1777" s="236"/>
      <c r="L1777" s="241"/>
      <c r="M1777" s="242"/>
      <c r="N1777" s="243"/>
      <c r="O1777" s="243"/>
      <c r="P1777" s="243"/>
      <c r="Q1777" s="243"/>
      <c r="R1777" s="243"/>
      <c r="S1777" s="243"/>
      <c r="T1777" s="244"/>
      <c r="U1777" s="14"/>
      <c r="V1777" s="14"/>
      <c r="W1777" s="14"/>
      <c r="X1777" s="14"/>
      <c r="Y1777" s="14"/>
      <c r="Z1777" s="14"/>
      <c r="AA1777" s="14"/>
      <c r="AB1777" s="14"/>
      <c r="AC1777" s="14"/>
      <c r="AD1777" s="14"/>
      <c r="AE1777" s="14"/>
      <c r="AT1777" s="245" t="s">
        <v>168</v>
      </c>
      <c r="AU1777" s="245" t="s">
        <v>82</v>
      </c>
      <c r="AV1777" s="14" t="s">
        <v>82</v>
      </c>
      <c r="AW1777" s="14" t="s">
        <v>34</v>
      </c>
      <c r="AX1777" s="14" t="s">
        <v>72</v>
      </c>
      <c r="AY1777" s="245" t="s">
        <v>148</v>
      </c>
    </row>
    <row r="1778" spans="1:51" s="13" customFormat="1" ht="12">
      <c r="A1778" s="13"/>
      <c r="B1778" s="224"/>
      <c r="C1778" s="225"/>
      <c r="D1778" s="226" t="s">
        <v>168</v>
      </c>
      <c r="E1778" s="227" t="s">
        <v>19</v>
      </c>
      <c r="F1778" s="228" t="s">
        <v>1130</v>
      </c>
      <c r="G1778" s="225"/>
      <c r="H1778" s="227" t="s">
        <v>19</v>
      </c>
      <c r="I1778" s="229"/>
      <c r="J1778" s="225"/>
      <c r="K1778" s="225"/>
      <c r="L1778" s="230"/>
      <c r="M1778" s="231"/>
      <c r="N1778" s="232"/>
      <c r="O1778" s="232"/>
      <c r="P1778" s="232"/>
      <c r="Q1778" s="232"/>
      <c r="R1778" s="232"/>
      <c r="S1778" s="232"/>
      <c r="T1778" s="23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T1778" s="234" t="s">
        <v>168</v>
      </c>
      <c r="AU1778" s="234" t="s">
        <v>82</v>
      </c>
      <c r="AV1778" s="13" t="s">
        <v>80</v>
      </c>
      <c r="AW1778" s="13" t="s">
        <v>34</v>
      </c>
      <c r="AX1778" s="13" t="s">
        <v>72</v>
      </c>
      <c r="AY1778" s="234" t="s">
        <v>148</v>
      </c>
    </row>
    <row r="1779" spans="1:51" s="14" customFormat="1" ht="12">
      <c r="A1779" s="14"/>
      <c r="B1779" s="235"/>
      <c r="C1779" s="236"/>
      <c r="D1779" s="226" t="s">
        <v>168</v>
      </c>
      <c r="E1779" s="237" t="s">
        <v>19</v>
      </c>
      <c r="F1779" s="238" t="s">
        <v>2788</v>
      </c>
      <c r="G1779" s="236"/>
      <c r="H1779" s="239">
        <v>47.4</v>
      </c>
      <c r="I1779" s="240"/>
      <c r="J1779" s="236"/>
      <c r="K1779" s="236"/>
      <c r="L1779" s="241"/>
      <c r="M1779" s="242"/>
      <c r="N1779" s="243"/>
      <c r="O1779" s="243"/>
      <c r="P1779" s="243"/>
      <c r="Q1779" s="243"/>
      <c r="R1779" s="243"/>
      <c r="S1779" s="243"/>
      <c r="T1779" s="244"/>
      <c r="U1779" s="14"/>
      <c r="V1779" s="14"/>
      <c r="W1779" s="14"/>
      <c r="X1779" s="14"/>
      <c r="Y1779" s="14"/>
      <c r="Z1779" s="14"/>
      <c r="AA1779" s="14"/>
      <c r="AB1779" s="14"/>
      <c r="AC1779" s="14"/>
      <c r="AD1779" s="14"/>
      <c r="AE1779" s="14"/>
      <c r="AT1779" s="245" t="s">
        <v>168</v>
      </c>
      <c r="AU1779" s="245" t="s">
        <v>82</v>
      </c>
      <c r="AV1779" s="14" t="s">
        <v>82</v>
      </c>
      <c r="AW1779" s="14" t="s">
        <v>34</v>
      </c>
      <c r="AX1779" s="14" t="s">
        <v>72</v>
      </c>
      <c r="AY1779" s="245" t="s">
        <v>148</v>
      </c>
    </row>
    <row r="1780" spans="1:51" s="15" customFormat="1" ht="12">
      <c r="A1780" s="15"/>
      <c r="B1780" s="246"/>
      <c r="C1780" s="247"/>
      <c r="D1780" s="226" t="s">
        <v>168</v>
      </c>
      <c r="E1780" s="248" t="s">
        <v>19</v>
      </c>
      <c r="F1780" s="249" t="s">
        <v>178</v>
      </c>
      <c r="G1780" s="247"/>
      <c r="H1780" s="250">
        <v>74.35</v>
      </c>
      <c r="I1780" s="251"/>
      <c r="J1780" s="247"/>
      <c r="K1780" s="247"/>
      <c r="L1780" s="252"/>
      <c r="M1780" s="253"/>
      <c r="N1780" s="254"/>
      <c r="O1780" s="254"/>
      <c r="P1780" s="254"/>
      <c r="Q1780" s="254"/>
      <c r="R1780" s="254"/>
      <c r="S1780" s="254"/>
      <c r="T1780" s="255"/>
      <c r="U1780" s="15"/>
      <c r="V1780" s="15"/>
      <c r="W1780" s="15"/>
      <c r="X1780" s="15"/>
      <c r="Y1780" s="15"/>
      <c r="Z1780" s="15"/>
      <c r="AA1780" s="15"/>
      <c r="AB1780" s="15"/>
      <c r="AC1780" s="15"/>
      <c r="AD1780" s="15"/>
      <c r="AE1780" s="15"/>
      <c r="AT1780" s="256" t="s">
        <v>168</v>
      </c>
      <c r="AU1780" s="256" t="s">
        <v>82</v>
      </c>
      <c r="AV1780" s="15" t="s">
        <v>155</v>
      </c>
      <c r="AW1780" s="15" t="s">
        <v>34</v>
      </c>
      <c r="AX1780" s="15" t="s">
        <v>80</v>
      </c>
      <c r="AY1780" s="256" t="s">
        <v>148</v>
      </c>
    </row>
    <row r="1781" spans="1:65" s="2" customFormat="1" ht="24.15" customHeight="1">
      <c r="A1781" s="40"/>
      <c r="B1781" s="41"/>
      <c r="C1781" s="206" t="s">
        <v>2793</v>
      </c>
      <c r="D1781" s="206" t="s">
        <v>150</v>
      </c>
      <c r="E1781" s="207" t="s">
        <v>2794</v>
      </c>
      <c r="F1781" s="208" t="s">
        <v>2795</v>
      </c>
      <c r="G1781" s="209" t="s">
        <v>153</v>
      </c>
      <c r="H1781" s="210">
        <v>7</v>
      </c>
      <c r="I1781" s="211"/>
      <c r="J1781" s="212">
        <f>ROUND(I1781*H1781,2)</f>
        <v>0</v>
      </c>
      <c r="K1781" s="208" t="s">
        <v>154</v>
      </c>
      <c r="L1781" s="46"/>
      <c r="M1781" s="213" t="s">
        <v>19</v>
      </c>
      <c r="N1781" s="214" t="s">
        <v>43</v>
      </c>
      <c r="O1781" s="86"/>
      <c r="P1781" s="215">
        <f>O1781*H1781</f>
        <v>0</v>
      </c>
      <c r="Q1781" s="215">
        <v>0.00115</v>
      </c>
      <c r="R1781" s="215">
        <f>Q1781*H1781</f>
        <v>0.00805</v>
      </c>
      <c r="S1781" s="215">
        <v>0</v>
      </c>
      <c r="T1781" s="216">
        <f>S1781*H1781</f>
        <v>0</v>
      </c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R1781" s="217" t="s">
        <v>285</v>
      </c>
      <c r="AT1781" s="217" t="s">
        <v>150</v>
      </c>
      <c r="AU1781" s="217" t="s">
        <v>82</v>
      </c>
      <c r="AY1781" s="19" t="s">
        <v>148</v>
      </c>
      <c r="BE1781" s="218">
        <f>IF(N1781="základní",J1781,0)</f>
        <v>0</v>
      </c>
      <c r="BF1781" s="218">
        <f>IF(N1781="snížená",J1781,0)</f>
        <v>0</v>
      </c>
      <c r="BG1781" s="218">
        <f>IF(N1781="zákl. přenesená",J1781,0)</f>
        <v>0</v>
      </c>
      <c r="BH1781" s="218">
        <f>IF(N1781="sníž. přenesená",J1781,0)</f>
        <v>0</v>
      </c>
      <c r="BI1781" s="218">
        <f>IF(N1781="nulová",J1781,0)</f>
        <v>0</v>
      </c>
      <c r="BJ1781" s="19" t="s">
        <v>80</v>
      </c>
      <c r="BK1781" s="218">
        <f>ROUND(I1781*H1781,2)</f>
        <v>0</v>
      </c>
      <c r="BL1781" s="19" t="s">
        <v>285</v>
      </c>
      <c r="BM1781" s="217" t="s">
        <v>2796</v>
      </c>
    </row>
    <row r="1782" spans="1:47" s="2" customFormat="1" ht="12">
      <c r="A1782" s="40"/>
      <c r="B1782" s="41"/>
      <c r="C1782" s="42"/>
      <c r="D1782" s="219" t="s">
        <v>157</v>
      </c>
      <c r="E1782" s="42"/>
      <c r="F1782" s="220" t="s">
        <v>2797</v>
      </c>
      <c r="G1782" s="42"/>
      <c r="H1782" s="42"/>
      <c r="I1782" s="221"/>
      <c r="J1782" s="42"/>
      <c r="K1782" s="42"/>
      <c r="L1782" s="46"/>
      <c r="M1782" s="222"/>
      <c r="N1782" s="223"/>
      <c r="O1782" s="86"/>
      <c r="P1782" s="86"/>
      <c r="Q1782" s="86"/>
      <c r="R1782" s="86"/>
      <c r="S1782" s="86"/>
      <c r="T1782" s="87"/>
      <c r="U1782" s="40"/>
      <c r="V1782" s="40"/>
      <c r="W1782" s="40"/>
      <c r="X1782" s="40"/>
      <c r="Y1782" s="40"/>
      <c r="Z1782" s="40"/>
      <c r="AA1782" s="40"/>
      <c r="AB1782" s="40"/>
      <c r="AC1782" s="40"/>
      <c r="AD1782" s="40"/>
      <c r="AE1782" s="40"/>
      <c r="AT1782" s="19" t="s">
        <v>157</v>
      </c>
      <c r="AU1782" s="19" t="s">
        <v>82</v>
      </c>
    </row>
    <row r="1783" spans="1:65" s="2" customFormat="1" ht="16.5" customHeight="1">
      <c r="A1783" s="40"/>
      <c r="B1783" s="41"/>
      <c r="C1783" s="268" t="s">
        <v>2798</v>
      </c>
      <c r="D1783" s="268" t="s">
        <v>279</v>
      </c>
      <c r="E1783" s="269" t="s">
        <v>2799</v>
      </c>
      <c r="F1783" s="270" t="s">
        <v>2800</v>
      </c>
      <c r="G1783" s="271" t="s">
        <v>153</v>
      </c>
      <c r="H1783" s="272">
        <v>7.21</v>
      </c>
      <c r="I1783" s="273"/>
      <c r="J1783" s="274">
        <f>ROUND(I1783*H1783,2)</f>
        <v>0</v>
      </c>
      <c r="K1783" s="270" t="s">
        <v>154</v>
      </c>
      <c r="L1783" s="275"/>
      <c r="M1783" s="276" t="s">
        <v>19</v>
      </c>
      <c r="N1783" s="277" t="s">
        <v>43</v>
      </c>
      <c r="O1783" s="86"/>
      <c r="P1783" s="215">
        <f>O1783*H1783</f>
        <v>0</v>
      </c>
      <c r="Q1783" s="215">
        <v>0.0019</v>
      </c>
      <c r="R1783" s="215">
        <f>Q1783*H1783</f>
        <v>0.013699</v>
      </c>
      <c r="S1783" s="215">
        <v>0</v>
      </c>
      <c r="T1783" s="216">
        <f>S1783*H1783</f>
        <v>0</v>
      </c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0"/>
      <c r="AE1783" s="40"/>
      <c r="AR1783" s="217" t="s">
        <v>414</v>
      </c>
      <c r="AT1783" s="217" t="s">
        <v>279</v>
      </c>
      <c r="AU1783" s="217" t="s">
        <v>82</v>
      </c>
      <c r="AY1783" s="19" t="s">
        <v>148</v>
      </c>
      <c r="BE1783" s="218">
        <f>IF(N1783="základní",J1783,0)</f>
        <v>0</v>
      </c>
      <c r="BF1783" s="218">
        <f>IF(N1783="snížená",J1783,0)</f>
        <v>0</v>
      </c>
      <c r="BG1783" s="218">
        <f>IF(N1783="zákl. přenesená",J1783,0)</f>
        <v>0</v>
      </c>
      <c r="BH1783" s="218">
        <f>IF(N1783="sníž. přenesená",J1783,0)</f>
        <v>0</v>
      </c>
      <c r="BI1783" s="218">
        <f>IF(N1783="nulová",J1783,0)</f>
        <v>0</v>
      </c>
      <c r="BJ1783" s="19" t="s">
        <v>80</v>
      </c>
      <c r="BK1783" s="218">
        <f>ROUND(I1783*H1783,2)</f>
        <v>0</v>
      </c>
      <c r="BL1783" s="19" t="s">
        <v>285</v>
      </c>
      <c r="BM1783" s="217" t="s">
        <v>2801</v>
      </c>
    </row>
    <row r="1784" spans="1:51" s="14" customFormat="1" ht="12">
      <c r="A1784" s="14"/>
      <c r="B1784" s="235"/>
      <c r="C1784" s="236"/>
      <c r="D1784" s="226" t="s">
        <v>168</v>
      </c>
      <c r="E1784" s="236"/>
      <c r="F1784" s="238" t="s">
        <v>2802</v>
      </c>
      <c r="G1784" s="236"/>
      <c r="H1784" s="239">
        <v>7.21</v>
      </c>
      <c r="I1784" s="240"/>
      <c r="J1784" s="236"/>
      <c r="K1784" s="236"/>
      <c r="L1784" s="241"/>
      <c r="M1784" s="242"/>
      <c r="N1784" s="243"/>
      <c r="O1784" s="243"/>
      <c r="P1784" s="243"/>
      <c r="Q1784" s="243"/>
      <c r="R1784" s="243"/>
      <c r="S1784" s="243"/>
      <c r="T1784" s="244"/>
      <c r="U1784" s="14"/>
      <c r="V1784" s="14"/>
      <c r="W1784" s="14"/>
      <c r="X1784" s="14"/>
      <c r="Y1784" s="14"/>
      <c r="Z1784" s="14"/>
      <c r="AA1784" s="14"/>
      <c r="AB1784" s="14"/>
      <c r="AC1784" s="14"/>
      <c r="AD1784" s="14"/>
      <c r="AE1784" s="14"/>
      <c r="AT1784" s="245" t="s">
        <v>168</v>
      </c>
      <c r="AU1784" s="245" t="s">
        <v>82</v>
      </c>
      <c r="AV1784" s="14" t="s">
        <v>82</v>
      </c>
      <c r="AW1784" s="14" t="s">
        <v>4</v>
      </c>
      <c r="AX1784" s="14" t="s">
        <v>80</v>
      </c>
      <c r="AY1784" s="245" t="s">
        <v>148</v>
      </c>
    </row>
    <row r="1785" spans="1:65" s="2" customFormat="1" ht="16.5" customHeight="1">
      <c r="A1785" s="40"/>
      <c r="B1785" s="41"/>
      <c r="C1785" s="206" t="s">
        <v>2803</v>
      </c>
      <c r="D1785" s="206" t="s">
        <v>150</v>
      </c>
      <c r="E1785" s="207" t="s">
        <v>2804</v>
      </c>
      <c r="F1785" s="208" t="s">
        <v>2805</v>
      </c>
      <c r="G1785" s="209" t="s">
        <v>166</v>
      </c>
      <c r="H1785" s="210">
        <v>27.264</v>
      </c>
      <c r="I1785" s="211"/>
      <c r="J1785" s="212">
        <f>ROUND(I1785*H1785,2)</f>
        <v>0</v>
      </c>
      <c r="K1785" s="208" t="s">
        <v>154</v>
      </c>
      <c r="L1785" s="46"/>
      <c r="M1785" s="213" t="s">
        <v>19</v>
      </c>
      <c r="N1785" s="214" t="s">
        <v>43</v>
      </c>
      <c r="O1785" s="86"/>
      <c r="P1785" s="215">
        <f>O1785*H1785</f>
        <v>0</v>
      </c>
      <c r="Q1785" s="215">
        <v>0.00034</v>
      </c>
      <c r="R1785" s="215">
        <f>Q1785*H1785</f>
        <v>0.00926976</v>
      </c>
      <c r="S1785" s="215">
        <v>0.01533</v>
      </c>
      <c r="T1785" s="216">
        <f>S1785*H1785</f>
        <v>0.41795711999999996</v>
      </c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R1785" s="217" t="s">
        <v>285</v>
      </c>
      <c r="AT1785" s="217" t="s">
        <v>150</v>
      </c>
      <c r="AU1785" s="217" t="s">
        <v>82</v>
      </c>
      <c r="AY1785" s="19" t="s">
        <v>148</v>
      </c>
      <c r="BE1785" s="218">
        <f>IF(N1785="základní",J1785,0)</f>
        <v>0</v>
      </c>
      <c r="BF1785" s="218">
        <f>IF(N1785="snížená",J1785,0)</f>
        <v>0</v>
      </c>
      <c r="BG1785" s="218">
        <f>IF(N1785="zákl. přenesená",J1785,0)</f>
        <v>0</v>
      </c>
      <c r="BH1785" s="218">
        <f>IF(N1785="sníž. přenesená",J1785,0)</f>
        <v>0</v>
      </c>
      <c r="BI1785" s="218">
        <f>IF(N1785="nulová",J1785,0)</f>
        <v>0</v>
      </c>
      <c r="BJ1785" s="19" t="s">
        <v>80</v>
      </c>
      <c r="BK1785" s="218">
        <f>ROUND(I1785*H1785,2)</f>
        <v>0</v>
      </c>
      <c r="BL1785" s="19" t="s">
        <v>285</v>
      </c>
      <c r="BM1785" s="217" t="s">
        <v>2806</v>
      </c>
    </row>
    <row r="1786" spans="1:47" s="2" customFormat="1" ht="12">
      <c r="A1786" s="40"/>
      <c r="B1786" s="41"/>
      <c r="C1786" s="42"/>
      <c r="D1786" s="219" t="s">
        <v>157</v>
      </c>
      <c r="E1786" s="42"/>
      <c r="F1786" s="220" t="s">
        <v>2807</v>
      </c>
      <c r="G1786" s="42"/>
      <c r="H1786" s="42"/>
      <c r="I1786" s="221"/>
      <c r="J1786" s="42"/>
      <c r="K1786" s="42"/>
      <c r="L1786" s="46"/>
      <c r="M1786" s="222"/>
      <c r="N1786" s="223"/>
      <c r="O1786" s="86"/>
      <c r="P1786" s="86"/>
      <c r="Q1786" s="86"/>
      <c r="R1786" s="86"/>
      <c r="S1786" s="86"/>
      <c r="T1786" s="87"/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  <c r="AE1786" s="40"/>
      <c r="AT1786" s="19" t="s">
        <v>157</v>
      </c>
      <c r="AU1786" s="19" t="s">
        <v>82</v>
      </c>
    </row>
    <row r="1787" spans="1:51" s="14" customFormat="1" ht="12">
      <c r="A1787" s="14"/>
      <c r="B1787" s="235"/>
      <c r="C1787" s="236"/>
      <c r="D1787" s="226" t="s">
        <v>168</v>
      </c>
      <c r="E1787" s="237" t="s">
        <v>19</v>
      </c>
      <c r="F1787" s="238" t="s">
        <v>2808</v>
      </c>
      <c r="G1787" s="236"/>
      <c r="H1787" s="239">
        <v>27.264</v>
      </c>
      <c r="I1787" s="240"/>
      <c r="J1787" s="236"/>
      <c r="K1787" s="236"/>
      <c r="L1787" s="241"/>
      <c r="M1787" s="242"/>
      <c r="N1787" s="243"/>
      <c r="O1787" s="243"/>
      <c r="P1787" s="243"/>
      <c r="Q1787" s="243"/>
      <c r="R1787" s="243"/>
      <c r="S1787" s="243"/>
      <c r="T1787" s="244"/>
      <c r="U1787" s="14"/>
      <c r="V1787" s="14"/>
      <c r="W1787" s="14"/>
      <c r="X1787" s="14"/>
      <c r="Y1787" s="14"/>
      <c r="Z1787" s="14"/>
      <c r="AA1787" s="14"/>
      <c r="AB1787" s="14"/>
      <c r="AC1787" s="14"/>
      <c r="AD1787" s="14"/>
      <c r="AE1787" s="14"/>
      <c r="AT1787" s="245" t="s">
        <v>168</v>
      </c>
      <c r="AU1787" s="245" t="s">
        <v>82</v>
      </c>
      <c r="AV1787" s="14" t="s">
        <v>82</v>
      </c>
      <c r="AW1787" s="14" t="s">
        <v>34</v>
      </c>
      <c r="AX1787" s="14" t="s">
        <v>80</v>
      </c>
      <c r="AY1787" s="245" t="s">
        <v>148</v>
      </c>
    </row>
    <row r="1788" spans="1:65" s="2" customFormat="1" ht="16.5" customHeight="1">
      <c r="A1788" s="40"/>
      <c r="B1788" s="41"/>
      <c r="C1788" s="206" t="s">
        <v>2809</v>
      </c>
      <c r="D1788" s="206" t="s">
        <v>150</v>
      </c>
      <c r="E1788" s="207" t="s">
        <v>2810</v>
      </c>
      <c r="F1788" s="208" t="s">
        <v>2811</v>
      </c>
      <c r="G1788" s="209" t="s">
        <v>173</v>
      </c>
      <c r="H1788" s="210">
        <v>5.68</v>
      </c>
      <c r="I1788" s="211"/>
      <c r="J1788" s="212">
        <f>ROUND(I1788*H1788,2)</f>
        <v>0</v>
      </c>
      <c r="K1788" s="208" t="s">
        <v>154</v>
      </c>
      <c r="L1788" s="46"/>
      <c r="M1788" s="213" t="s">
        <v>19</v>
      </c>
      <c r="N1788" s="214" t="s">
        <v>43</v>
      </c>
      <c r="O1788" s="86"/>
      <c r="P1788" s="215">
        <f>O1788*H1788</f>
        <v>0</v>
      </c>
      <c r="Q1788" s="215">
        <v>6E-05</v>
      </c>
      <c r="R1788" s="215">
        <f>Q1788*H1788</f>
        <v>0.0003408</v>
      </c>
      <c r="S1788" s="215">
        <v>0.00797</v>
      </c>
      <c r="T1788" s="216">
        <f>S1788*H1788</f>
        <v>0.04526959999999999</v>
      </c>
      <c r="U1788" s="40"/>
      <c r="V1788" s="40"/>
      <c r="W1788" s="40"/>
      <c r="X1788" s="40"/>
      <c r="Y1788" s="40"/>
      <c r="Z1788" s="40"/>
      <c r="AA1788" s="40"/>
      <c r="AB1788" s="40"/>
      <c r="AC1788" s="40"/>
      <c r="AD1788" s="40"/>
      <c r="AE1788" s="40"/>
      <c r="AR1788" s="217" t="s">
        <v>285</v>
      </c>
      <c r="AT1788" s="217" t="s">
        <v>150</v>
      </c>
      <c r="AU1788" s="217" t="s">
        <v>82</v>
      </c>
      <c r="AY1788" s="19" t="s">
        <v>148</v>
      </c>
      <c r="BE1788" s="218">
        <f>IF(N1788="základní",J1788,0)</f>
        <v>0</v>
      </c>
      <c r="BF1788" s="218">
        <f>IF(N1788="snížená",J1788,0)</f>
        <v>0</v>
      </c>
      <c r="BG1788" s="218">
        <f>IF(N1788="zákl. přenesená",J1788,0)</f>
        <v>0</v>
      </c>
      <c r="BH1788" s="218">
        <f>IF(N1788="sníž. přenesená",J1788,0)</f>
        <v>0</v>
      </c>
      <c r="BI1788" s="218">
        <f>IF(N1788="nulová",J1788,0)</f>
        <v>0</v>
      </c>
      <c r="BJ1788" s="19" t="s">
        <v>80</v>
      </c>
      <c r="BK1788" s="218">
        <f>ROUND(I1788*H1788,2)</f>
        <v>0</v>
      </c>
      <c r="BL1788" s="19" t="s">
        <v>285</v>
      </c>
      <c r="BM1788" s="217" t="s">
        <v>2812</v>
      </c>
    </row>
    <row r="1789" spans="1:47" s="2" customFormat="1" ht="12">
      <c r="A1789" s="40"/>
      <c r="B1789" s="41"/>
      <c r="C1789" s="42"/>
      <c r="D1789" s="219" t="s">
        <v>157</v>
      </c>
      <c r="E1789" s="42"/>
      <c r="F1789" s="220" t="s">
        <v>2813</v>
      </c>
      <c r="G1789" s="42"/>
      <c r="H1789" s="42"/>
      <c r="I1789" s="221"/>
      <c r="J1789" s="42"/>
      <c r="K1789" s="42"/>
      <c r="L1789" s="46"/>
      <c r="M1789" s="222"/>
      <c r="N1789" s="223"/>
      <c r="O1789" s="86"/>
      <c r="P1789" s="86"/>
      <c r="Q1789" s="86"/>
      <c r="R1789" s="86"/>
      <c r="S1789" s="86"/>
      <c r="T1789" s="87"/>
      <c r="U1789" s="40"/>
      <c r="V1789" s="40"/>
      <c r="W1789" s="40"/>
      <c r="X1789" s="40"/>
      <c r="Y1789" s="40"/>
      <c r="Z1789" s="40"/>
      <c r="AA1789" s="40"/>
      <c r="AB1789" s="40"/>
      <c r="AC1789" s="40"/>
      <c r="AD1789" s="40"/>
      <c r="AE1789" s="40"/>
      <c r="AT1789" s="19" t="s">
        <v>157</v>
      </c>
      <c r="AU1789" s="19" t="s">
        <v>82</v>
      </c>
    </row>
    <row r="1790" spans="1:65" s="2" customFormat="1" ht="16.5" customHeight="1">
      <c r="A1790" s="40"/>
      <c r="B1790" s="41"/>
      <c r="C1790" s="206" t="s">
        <v>2814</v>
      </c>
      <c r="D1790" s="206" t="s">
        <v>150</v>
      </c>
      <c r="E1790" s="207" t="s">
        <v>2815</v>
      </c>
      <c r="F1790" s="208" t="s">
        <v>2816</v>
      </c>
      <c r="G1790" s="209" t="s">
        <v>166</v>
      </c>
      <c r="H1790" s="210">
        <v>380.516</v>
      </c>
      <c r="I1790" s="211"/>
      <c r="J1790" s="212">
        <f>ROUND(I1790*H1790,2)</f>
        <v>0</v>
      </c>
      <c r="K1790" s="208" t="s">
        <v>154</v>
      </c>
      <c r="L1790" s="46"/>
      <c r="M1790" s="213" t="s">
        <v>19</v>
      </c>
      <c r="N1790" s="214" t="s">
        <v>43</v>
      </c>
      <c r="O1790" s="86"/>
      <c r="P1790" s="215">
        <f>O1790*H1790</f>
        <v>0</v>
      </c>
      <c r="Q1790" s="215">
        <v>0</v>
      </c>
      <c r="R1790" s="215">
        <f>Q1790*H1790</f>
        <v>0</v>
      </c>
      <c r="S1790" s="215">
        <v>0</v>
      </c>
      <c r="T1790" s="216">
        <f>S1790*H1790</f>
        <v>0</v>
      </c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0"/>
      <c r="AE1790" s="40"/>
      <c r="AR1790" s="217" t="s">
        <v>285</v>
      </c>
      <c r="AT1790" s="217" t="s">
        <v>150</v>
      </c>
      <c r="AU1790" s="217" t="s">
        <v>82</v>
      </c>
      <c r="AY1790" s="19" t="s">
        <v>148</v>
      </c>
      <c r="BE1790" s="218">
        <f>IF(N1790="základní",J1790,0)</f>
        <v>0</v>
      </c>
      <c r="BF1790" s="218">
        <f>IF(N1790="snížená",J1790,0)</f>
        <v>0</v>
      </c>
      <c r="BG1790" s="218">
        <f>IF(N1790="zákl. přenesená",J1790,0)</f>
        <v>0</v>
      </c>
      <c r="BH1790" s="218">
        <f>IF(N1790="sníž. přenesená",J1790,0)</f>
        <v>0</v>
      </c>
      <c r="BI1790" s="218">
        <f>IF(N1790="nulová",J1790,0)</f>
        <v>0</v>
      </c>
      <c r="BJ1790" s="19" t="s">
        <v>80</v>
      </c>
      <c r="BK1790" s="218">
        <f>ROUND(I1790*H1790,2)</f>
        <v>0</v>
      </c>
      <c r="BL1790" s="19" t="s">
        <v>285</v>
      </c>
      <c r="BM1790" s="217" t="s">
        <v>2817</v>
      </c>
    </row>
    <row r="1791" spans="1:47" s="2" customFormat="1" ht="12">
      <c r="A1791" s="40"/>
      <c r="B1791" s="41"/>
      <c r="C1791" s="42"/>
      <c r="D1791" s="219" t="s">
        <v>157</v>
      </c>
      <c r="E1791" s="42"/>
      <c r="F1791" s="220" t="s">
        <v>2818</v>
      </c>
      <c r="G1791" s="42"/>
      <c r="H1791" s="42"/>
      <c r="I1791" s="221"/>
      <c r="J1791" s="42"/>
      <c r="K1791" s="42"/>
      <c r="L1791" s="46"/>
      <c r="M1791" s="222"/>
      <c r="N1791" s="223"/>
      <c r="O1791" s="86"/>
      <c r="P1791" s="86"/>
      <c r="Q1791" s="86"/>
      <c r="R1791" s="86"/>
      <c r="S1791" s="86"/>
      <c r="T1791" s="87"/>
      <c r="U1791" s="40"/>
      <c r="V1791" s="40"/>
      <c r="W1791" s="40"/>
      <c r="X1791" s="40"/>
      <c r="Y1791" s="40"/>
      <c r="Z1791" s="40"/>
      <c r="AA1791" s="40"/>
      <c r="AB1791" s="40"/>
      <c r="AC1791" s="40"/>
      <c r="AD1791" s="40"/>
      <c r="AE1791" s="40"/>
      <c r="AT1791" s="19" t="s">
        <v>157</v>
      </c>
      <c r="AU1791" s="19" t="s">
        <v>82</v>
      </c>
    </row>
    <row r="1792" spans="1:51" s="14" customFormat="1" ht="12">
      <c r="A1792" s="14"/>
      <c r="B1792" s="235"/>
      <c r="C1792" s="236"/>
      <c r="D1792" s="226" t="s">
        <v>168</v>
      </c>
      <c r="E1792" s="237" t="s">
        <v>19</v>
      </c>
      <c r="F1792" s="238" t="s">
        <v>2704</v>
      </c>
      <c r="G1792" s="236"/>
      <c r="H1792" s="239">
        <v>294.653</v>
      </c>
      <c r="I1792" s="240"/>
      <c r="J1792" s="236"/>
      <c r="K1792" s="236"/>
      <c r="L1792" s="241"/>
      <c r="M1792" s="242"/>
      <c r="N1792" s="243"/>
      <c r="O1792" s="243"/>
      <c r="P1792" s="243"/>
      <c r="Q1792" s="243"/>
      <c r="R1792" s="243"/>
      <c r="S1792" s="243"/>
      <c r="T1792" s="244"/>
      <c r="U1792" s="14"/>
      <c r="V1792" s="14"/>
      <c r="W1792" s="14"/>
      <c r="X1792" s="14"/>
      <c r="Y1792" s="14"/>
      <c r="Z1792" s="14"/>
      <c r="AA1792" s="14"/>
      <c r="AB1792" s="14"/>
      <c r="AC1792" s="14"/>
      <c r="AD1792" s="14"/>
      <c r="AE1792" s="14"/>
      <c r="AT1792" s="245" t="s">
        <v>168</v>
      </c>
      <c r="AU1792" s="245" t="s">
        <v>82</v>
      </c>
      <c r="AV1792" s="14" t="s">
        <v>82</v>
      </c>
      <c r="AW1792" s="14" t="s">
        <v>34</v>
      </c>
      <c r="AX1792" s="14" t="s">
        <v>72</v>
      </c>
      <c r="AY1792" s="245" t="s">
        <v>148</v>
      </c>
    </row>
    <row r="1793" spans="1:51" s="14" customFormat="1" ht="12">
      <c r="A1793" s="14"/>
      <c r="B1793" s="235"/>
      <c r="C1793" s="236"/>
      <c r="D1793" s="226" t="s">
        <v>168</v>
      </c>
      <c r="E1793" s="237" t="s">
        <v>19</v>
      </c>
      <c r="F1793" s="238" t="s">
        <v>2705</v>
      </c>
      <c r="G1793" s="236"/>
      <c r="H1793" s="239">
        <v>79.173</v>
      </c>
      <c r="I1793" s="240"/>
      <c r="J1793" s="236"/>
      <c r="K1793" s="236"/>
      <c r="L1793" s="241"/>
      <c r="M1793" s="242"/>
      <c r="N1793" s="243"/>
      <c r="O1793" s="243"/>
      <c r="P1793" s="243"/>
      <c r="Q1793" s="243"/>
      <c r="R1793" s="243"/>
      <c r="S1793" s="243"/>
      <c r="T1793" s="244"/>
      <c r="U1793" s="14"/>
      <c r="V1793" s="14"/>
      <c r="W1793" s="14"/>
      <c r="X1793" s="14"/>
      <c r="Y1793" s="14"/>
      <c r="Z1793" s="14"/>
      <c r="AA1793" s="14"/>
      <c r="AB1793" s="14"/>
      <c r="AC1793" s="14"/>
      <c r="AD1793" s="14"/>
      <c r="AE1793" s="14"/>
      <c r="AT1793" s="245" t="s">
        <v>168</v>
      </c>
      <c r="AU1793" s="245" t="s">
        <v>82</v>
      </c>
      <c r="AV1793" s="14" t="s">
        <v>82</v>
      </c>
      <c r="AW1793" s="14" t="s">
        <v>34</v>
      </c>
      <c r="AX1793" s="14" t="s">
        <v>72</v>
      </c>
      <c r="AY1793" s="245" t="s">
        <v>148</v>
      </c>
    </row>
    <row r="1794" spans="1:51" s="14" customFormat="1" ht="12">
      <c r="A1794" s="14"/>
      <c r="B1794" s="235"/>
      <c r="C1794" s="236"/>
      <c r="D1794" s="226" t="s">
        <v>168</v>
      </c>
      <c r="E1794" s="237" t="s">
        <v>19</v>
      </c>
      <c r="F1794" s="238" t="s">
        <v>2706</v>
      </c>
      <c r="G1794" s="236"/>
      <c r="H1794" s="239">
        <v>6.69</v>
      </c>
      <c r="I1794" s="240"/>
      <c r="J1794" s="236"/>
      <c r="K1794" s="236"/>
      <c r="L1794" s="241"/>
      <c r="M1794" s="242"/>
      <c r="N1794" s="243"/>
      <c r="O1794" s="243"/>
      <c r="P1794" s="243"/>
      <c r="Q1794" s="243"/>
      <c r="R1794" s="243"/>
      <c r="S1794" s="243"/>
      <c r="T1794" s="244"/>
      <c r="U1794" s="14"/>
      <c r="V1794" s="14"/>
      <c r="W1794" s="14"/>
      <c r="X1794" s="14"/>
      <c r="Y1794" s="14"/>
      <c r="Z1794" s="14"/>
      <c r="AA1794" s="14"/>
      <c r="AB1794" s="14"/>
      <c r="AC1794" s="14"/>
      <c r="AD1794" s="14"/>
      <c r="AE1794" s="14"/>
      <c r="AT1794" s="245" t="s">
        <v>168</v>
      </c>
      <c r="AU1794" s="245" t="s">
        <v>82</v>
      </c>
      <c r="AV1794" s="14" t="s">
        <v>82</v>
      </c>
      <c r="AW1794" s="14" t="s">
        <v>34</v>
      </c>
      <c r="AX1794" s="14" t="s">
        <v>72</v>
      </c>
      <c r="AY1794" s="245" t="s">
        <v>148</v>
      </c>
    </row>
    <row r="1795" spans="1:51" s="15" customFormat="1" ht="12">
      <c r="A1795" s="15"/>
      <c r="B1795" s="246"/>
      <c r="C1795" s="247"/>
      <c r="D1795" s="226" t="s">
        <v>168</v>
      </c>
      <c r="E1795" s="248" t="s">
        <v>19</v>
      </c>
      <c r="F1795" s="249" t="s">
        <v>178</v>
      </c>
      <c r="G1795" s="247"/>
      <c r="H1795" s="250">
        <v>380.516</v>
      </c>
      <c r="I1795" s="251"/>
      <c r="J1795" s="247"/>
      <c r="K1795" s="247"/>
      <c r="L1795" s="252"/>
      <c r="M1795" s="253"/>
      <c r="N1795" s="254"/>
      <c r="O1795" s="254"/>
      <c r="P1795" s="254"/>
      <c r="Q1795" s="254"/>
      <c r="R1795" s="254"/>
      <c r="S1795" s="254"/>
      <c r="T1795" s="255"/>
      <c r="U1795" s="15"/>
      <c r="V1795" s="15"/>
      <c r="W1795" s="15"/>
      <c r="X1795" s="15"/>
      <c r="Y1795" s="15"/>
      <c r="Z1795" s="15"/>
      <c r="AA1795" s="15"/>
      <c r="AB1795" s="15"/>
      <c r="AC1795" s="15"/>
      <c r="AD1795" s="15"/>
      <c r="AE1795" s="15"/>
      <c r="AT1795" s="256" t="s">
        <v>168</v>
      </c>
      <c r="AU1795" s="256" t="s">
        <v>82</v>
      </c>
      <c r="AV1795" s="15" t="s">
        <v>155</v>
      </c>
      <c r="AW1795" s="15" t="s">
        <v>34</v>
      </c>
      <c r="AX1795" s="15" t="s">
        <v>80</v>
      </c>
      <c r="AY1795" s="256" t="s">
        <v>148</v>
      </c>
    </row>
    <row r="1796" spans="1:65" s="2" customFormat="1" ht="24.15" customHeight="1">
      <c r="A1796" s="40"/>
      <c r="B1796" s="41"/>
      <c r="C1796" s="268" t="s">
        <v>2819</v>
      </c>
      <c r="D1796" s="268" t="s">
        <v>279</v>
      </c>
      <c r="E1796" s="269" t="s">
        <v>2820</v>
      </c>
      <c r="F1796" s="270" t="s">
        <v>2821</v>
      </c>
      <c r="G1796" s="271" t="s">
        <v>166</v>
      </c>
      <c r="H1796" s="272">
        <v>418.568</v>
      </c>
      <c r="I1796" s="273"/>
      <c r="J1796" s="274">
        <f>ROUND(I1796*H1796,2)</f>
        <v>0</v>
      </c>
      <c r="K1796" s="270" t="s">
        <v>154</v>
      </c>
      <c r="L1796" s="275"/>
      <c r="M1796" s="276" t="s">
        <v>19</v>
      </c>
      <c r="N1796" s="277" t="s">
        <v>43</v>
      </c>
      <c r="O1796" s="86"/>
      <c r="P1796" s="215">
        <f>O1796*H1796</f>
        <v>0</v>
      </c>
      <c r="Q1796" s="215">
        <v>0.00011</v>
      </c>
      <c r="R1796" s="215">
        <f>Q1796*H1796</f>
        <v>0.04604248</v>
      </c>
      <c r="S1796" s="215">
        <v>0</v>
      </c>
      <c r="T1796" s="216">
        <f>S1796*H1796</f>
        <v>0</v>
      </c>
      <c r="U1796" s="40"/>
      <c r="V1796" s="40"/>
      <c r="W1796" s="40"/>
      <c r="X1796" s="40"/>
      <c r="Y1796" s="40"/>
      <c r="Z1796" s="40"/>
      <c r="AA1796" s="40"/>
      <c r="AB1796" s="40"/>
      <c r="AC1796" s="40"/>
      <c r="AD1796" s="40"/>
      <c r="AE1796" s="40"/>
      <c r="AR1796" s="217" t="s">
        <v>414</v>
      </c>
      <c r="AT1796" s="217" t="s">
        <v>279</v>
      </c>
      <c r="AU1796" s="217" t="s">
        <v>82</v>
      </c>
      <c r="AY1796" s="19" t="s">
        <v>148</v>
      </c>
      <c r="BE1796" s="218">
        <f>IF(N1796="základní",J1796,0)</f>
        <v>0</v>
      </c>
      <c r="BF1796" s="218">
        <f>IF(N1796="snížená",J1796,0)</f>
        <v>0</v>
      </c>
      <c r="BG1796" s="218">
        <f>IF(N1796="zákl. přenesená",J1796,0)</f>
        <v>0</v>
      </c>
      <c r="BH1796" s="218">
        <f>IF(N1796="sníž. přenesená",J1796,0)</f>
        <v>0</v>
      </c>
      <c r="BI1796" s="218">
        <f>IF(N1796="nulová",J1796,0)</f>
        <v>0</v>
      </c>
      <c r="BJ1796" s="19" t="s">
        <v>80</v>
      </c>
      <c r="BK1796" s="218">
        <f>ROUND(I1796*H1796,2)</f>
        <v>0</v>
      </c>
      <c r="BL1796" s="19" t="s">
        <v>285</v>
      </c>
      <c r="BM1796" s="217" t="s">
        <v>2822</v>
      </c>
    </row>
    <row r="1797" spans="1:51" s="14" customFormat="1" ht="12">
      <c r="A1797" s="14"/>
      <c r="B1797" s="235"/>
      <c r="C1797" s="236"/>
      <c r="D1797" s="226" t="s">
        <v>168</v>
      </c>
      <c r="E1797" s="236"/>
      <c r="F1797" s="238" t="s">
        <v>2823</v>
      </c>
      <c r="G1797" s="236"/>
      <c r="H1797" s="239">
        <v>418.568</v>
      </c>
      <c r="I1797" s="240"/>
      <c r="J1797" s="236"/>
      <c r="K1797" s="236"/>
      <c r="L1797" s="241"/>
      <c r="M1797" s="242"/>
      <c r="N1797" s="243"/>
      <c r="O1797" s="243"/>
      <c r="P1797" s="243"/>
      <c r="Q1797" s="243"/>
      <c r="R1797" s="243"/>
      <c r="S1797" s="243"/>
      <c r="T1797" s="244"/>
      <c r="U1797" s="14"/>
      <c r="V1797" s="14"/>
      <c r="W1797" s="14"/>
      <c r="X1797" s="14"/>
      <c r="Y1797" s="14"/>
      <c r="Z1797" s="14"/>
      <c r="AA1797" s="14"/>
      <c r="AB1797" s="14"/>
      <c r="AC1797" s="14"/>
      <c r="AD1797" s="14"/>
      <c r="AE1797" s="14"/>
      <c r="AT1797" s="245" t="s">
        <v>168</v>
      </c>
      <c r="AU1797" s="245" t="s">
        <v>82</v>
      </c>
      <c r="AV1797" s="14" t="s">
        <v>82</v>
      </c>
      <c r="AW1797" s="14" t="s">
        <v>4</v>
      </c>
      <c r="AX1797" s="14" t="s">
        <v>80</v>
      </c>
      <c r="AY1797" s="245" t="s">
        <v>148</v>
      </c>
    </row>
    <row r="1798" spans="1:65" s="2" customFormat="1" ht="24.15" customHeight="1">
      <c r="A1798" s="40"/>
      <c r="B1798" s="41"/>
      <c r="C1798" s="206" t="s">
        <v>2824</v>
      </c>
      <c r="D1798" s="206" t="s">
        <v>150</v>
      </c>
      <c r="E1798" s="207" t="s">
        <v>2825</v>
      </c>
      <c r="F1798" s="208" t="s">
        <v>2826</v>
      </c>
      <c r="G1798" s="209" t="s">
        <v>166</v>
      </c>
      <c r="H1798" s="210">
        <v>60.01</v>
      </c>
      <c r="I1798" s="211"/>
      <c r="J1798" s="212">
        <f>ROUND(I1798*H1798,2)</f>
        <v>0</v>
      </c>
      <c r="K1798" s="208" t="s">
        <v>154</v>
      </c>
      <c r="L1798" s="46"/>
      <c r="M1798" s="213" t="s">
        <v>19</v>
      </c>
      <c r="N1798" s="214" t="s">
        <v>43</v>
      </c>
      <c r="O1798" s="86"/>
      <c r="P1798" s="215">
        <f>O1798*H1798</f>
        <v>0</v>
      </c>
      <c r="Q1798" s="215">
        <v>0</v>
      </c>
      <c r="R1798" s="215">
        <f>Q1798*H1798</f>
        <v>0</v>
      </c>
      <c r="S1798" s="215">
        <v>0</v>
      </c>
      <c r="T1798" s="216">
        <f>S1798*H1798</f>
        <v>0</v>
      </c>
      <c r="U1798" s="40"/>
      <c r="V1798" s="40"/>
      <c r="W1798" s="40"/>
      <c r="X1798" s="40"/>
      <c r="Y1798" s="40"/>
      <c r="Z1798" s="40"/>
      <c r="AA1798" s="40"/>
      <c r="AB1798" s="40"/>
      <c r="AC1798" s="40"/>
      <c r="AD1798" s="40"/>
      <c r="AE1798" s="40"/>
      <c r="AR1798" s="217" t="s">
        <v>285</v>
      </c>
      <c r="AT1798" s="217" t="s">
        <v>150</v>
      </c>
      <c r="AU1798" s="217" t="s">
        <v>82</v>
      </c>
      <c r="AY1798" s="19" t="s">
        <v>148</v>
      </c>
      <c r="BE1798" s="218">
        <f>IF(N1798="základní",J1798,0)</f>
        <v>0</v>
      </c>
      <c r="BF1798" s="218">
        <f>IF(N1798="snížená",J1798,0)</f>
        <v>0</v>
      </c>
      <c r="BG1798" s="218">
        <f>IF(N1798="zákl. přenesená",J1798,0)</f>
        <v>0</v>
      </c>
      <c r="BH1798" s="218">
        <f>IF(N1798="sníž. přenesená",J1798,0)</f>
        <v>0</v>
      </c>
      <c r="BI1798" s="218">
        <f>IF(N1798="nulová",J1798,0)</f>
        <v>0</v>
      </c>
      <c r="BJ1798" s="19" t="s">
        <v>80</v>
      </c>
      <c r="BK1798" s="218">
        <f>ROUND(I1798*H1798,2)</f>
        <v>0</v>
      </c>
      <c r="BL1798" s="19" t="s">
        <v>285</v>
      </c>
      <c r="BM1798" s="217" t="s">
        <v>2827</v>
      </c>
    </row>
    <row r="1799" spans="1:47" s="2" customFormat="1" ht="12">
      <c r="A1799" s="40"/>
      <c r="B1799" s="41"/>
      <c r="C1799" s="42"/>
      <c r="D1799" s="219" t="s">
        <v>157</v>
      </c>
      <c r="E1799" s="42"/>
      <c r="F1799" s="220" t="s">
        <v>2828</v>
      </c>
      <c r="G1799" s="42"/>
      <c r="H1799" s="42"/>
      <c r="I1799" s="221"/>
      <c r="J1799" s="42"/>
      <c r="K1799" s="42"/>
      <c r="L1799" s="46"/>
      <c r="M1799" s="222"/>
      <c r="N1799" s="223"/>
      <c r="O1799" s="86"/>
      <c r="P1799" s="86"/>
      <c r="Q1799" s="86"/>
      <c r="R1799" s="86"/>
      <c r="S1799" s="86"/>
      <c r="T1799" s="87"/>
      <c r="U1799" s="40"/>
      <c r="V1799" s="40"/>
      <c r="W1799" s="40"/>
      <c r="X1799" s="40"/>
      <c r="Y1799" s="40"/>
      <c r="Z1799" s="40"/>
      <c r="AA1799" s="40"/>
      <c r="AB1799" s="40"/>
      <c r="AC1799" s="40"/>
      <c r="AD1799" s="40"/>
      <c r="AE1799" s="40"/>
      <c r="AT1799" s="19" t="s">
        <v>157</v>
      </c>
      <c r="AU1799" s="19" t="s">
        <v>82</v>
      </c>
    </row>
    <row r="1800" spans="1:51" s="14" customFormat="1" ht="12">
      <c r="A1800" s="14"/>
      <c r="B1800" s="235"/>
      <c r="C1800" s="236"/>
      <c r="D1800" s="226" t="s">
        <v>168</v>
      </c>
      <c r="E1800" s="237" t="s">
        <v>19</v>
      </c>
      <c r="F1800" s="238" t="s">
        <v>2435</v>
      </c>
      <c r="G1800" s="236"/>
      <c r="H1800" s="239">
        <v>60.01</v>
      </c>
      <c r="I1800" s="240"/>
      <c r="J1800" s="236"/>
      <c r="K1800" s="236"/>
      <c r="L1800" s="241"/>
      <c r="M1800" s="242"/>
      <c r="N1800" s="243"/>
      <c r="O1800" s="243"/>
      <c r="P1800" s="243"/>
      <c r="Q1800" s="243"/>
      <c r="R1800" s="243"/>
      <c r="S1800" s="243"/>
      <c r="T1800" s="244"/>
      <c r="U1800" s="14"/>
      <c r="V1800" s="14"/>
      <c r="W1800" s="14"/>
      <c r="X1800" s="14"/>
      <c r="Y1800" s="14"/>
      <c r="Z1800" s="14"/>
      <c r="AA1800" s="14"/>
      <c r="AB1800" s="14"/>
      <c r="AC1800" s="14"/>
      <c r="AD1800" s="14"/>
      <c r="AE1800" s="14"/>
      <c r="AT1800" s="245" t="s">
        <v>168</v>
      </c>
      <c r="AU1800" s="245" t="s">
        <v>82</v>
      </c>
      <c r="AV1800" s="14" t="s">
        <v>82</v>
      </c>
      <c r="AW1800" s="14" t="s">
        <v>34</v>
      </c>
      <c r="AX1800" s="14" t="s">
        <v>80</v>
      </c>
      <c r="AY1800" s="245" t="s">
        <v>148</v>
      </c>
    </row>
    <row r="1801" spans="1:65" s="2" customFormat="1" ht="16.5" customHeight="1">
      <c r="A1801" s="40"/>
      <c r="B1801" s="41"/>
      <c r="C1801" s="268" t="s">
        <v>2829</v>
      </c>
      <c r="D1801" s="268" t="s">
        <v>279</v>
      </c>
      <c r="E1801" s="269" t="s">
        <v>2830</v>
      </c>
      <c r="F1801" s="270" t="s">
        <v>2831</v>
      </c>
      <c r="G1801" s="271" t="s">
        <v>166</v>
      </c>
      <c r="H1801" s="272">
        <v>66.011</v>
      </c>
      <c r="I1801" s="273"/>
      <c r="J1801" s="274">
        <f>ROUND(I1801*H1801,2)</f>
        <v>0</v>
      </c>
      <c r="K1801" s="270" t="s">
        <v>154</v>
      </c>
      <c r="L1801" s="275"/>
      <c r="M1801" s="276" t="s">
        <v>19</v>
      </c>
      <c r="N1801" s="277" t="s">
        <v>43</v>
      </c>
      <c r="O1801" s="86"/>
      <c r="P1801" s="215">
        <f>O1801*H1801</f>
        <v>0</v>
      </c>
      <c r="Q1801" s="215">
        <v>0.0025</v>
      </c>
      <c r="R1801" s="215">
        <f>Q1801*H1801</f>
        <v>0.1650275</v>
      </c>
      <c r="S1801" s="215">
        <v>0</v>
      </c>
      <c r="T1801" s="216">
        <f>S1801*H1801</f>
        <v>0</v>
      </c>
      <c r="U1801" s="40"/>
      <c r="V1801" s="40"/>
      <c r="W1801" s="40"/>
      <c r="X1801" s="40"/>
      <c r="Y1801" s="40"/>
      <c r="Z1801" s="40"/>
      <c r="AA1801" s="40"/>
      <c r="AB1801" s="40"/>
      <c r="AC1801" s="40"/>
      <c r="AD1801" s="40"/>
      <c r="AE1801" s="40"/>
      <c r="AR1801" s="217" t="s">
        <v>414</v>
      </c>
      <c r="AT1801" s="217" t="s">
        <v>279</v>
      </c>
      <c r="AU1801" s="217" t="s">
        <v>82</v>
      </c>
      <c r="AY1801" s="19" t="s">
        <v>148</v>
      </c>
      <c r="BE1801" s="218">
        <f>IF(N1801="základní",J1801,0)</f>
        <v>0</v>
      </c>
      <c r="BF1801" s="218">
        <f>IF(N1801="snížená",J1801,0)</f>
        <v>0</v>
      </c>
      <c r="BG1801" s="218">
        <f>IF(N1801="zákl. přenesená",J1801,0)</f>
        <v>0</v>
      </c>
      <c r="BH1801" s="218">
        <f>IF(N1801="sníž. přenesená",J1801,0)</f>
        <v>0</v>
      </c>
      <c r="BI1801" s="218">
        <f>IF(N1801="nulová",J1801,0)</f>
        <v>0</v>
      </c>
      <c r="BJ1801" s="19" t="s">
        <v>80</v>
      </c>
      <c r="BK1801" s="218">
        <f>ROUND(I1801*H1801,2)</f>
        <v>0</v>
      </c>
      <c r="BL1801" s="19" t="s">
        <v>285</v>
      </c>
      <c r="BM1801" s="217" t="s">
        <v>2832</v>
      </c>
    </row>
    <row r="1802" spans="1:51" s="14" customFormat="1" ht="12">
      <c r="A1802" s="14"/>
      <c r="B1802" s="235"/>
      <c r="C1802" s="236"/>
      <c r="D1802" s="226" t="s">
        <v>168</v>
      </c>
      <c r="E1802" s="236"/>
      <c r="F1802" s="238" t="s">
        <v>2833</v>
      </c>
      <c r="G1802" s="236"/>
      <c r="H1802" s="239">
        <v>66.011</v>
      </c>
      <c r="I1802" s="240"/>
      <c r="J1802" s="236"/>
      <c r="K1802" s="236"/>
      <c r="L1802" s="241"/>
      <c r="M1802" s="242"/>
      <c r="N1802" s="243"/>
      <c r="O1802" s="243"/>
      <c r="P1802" s="243"/>
      <c r="Q1802" s="243"/>
      <c r="R1802" s="243"/>
      <c r="S1802" s="243"/>
      <c r="T1802" s="244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T1802" s="245" t="s">
        <v>168</v>
      </c>
      <c r="AU1802" s="245" t="s">
        <v>82</v>
      </c>
      <c r="AV1802" s="14" t="s">
        <v>82</v>
      </c>
      <c r="AW1802" s="14" t="s">
        <v>4</v>
      </c>
      <c r="AX1802" s="14" t="s">
        <v>80</v>
      </c>
      <c r="AY1802" s="245" t="s">
        <v>148</v>
      </c>
    </row>
    <row r="1803" spans="1:65" s="2" customFormat="1" ht="24.15" customHeight="1">
      <c r="A1803" s="40"/>
      <c r="B1803" s="41"/>
      <c r="C1803" s="206" t="s">
        <v>2834</v>
      </c>
      <c r="D1803" s="206" t="s">
        <v>150</v>
      </c>
      <c r="E1803" s="207" t="s">
        <v>2835</v>
      </c>
      <c r="F1803" s="208" t="s">
        <v>2836</v>
      </c>
      <c r="G1803" s="209" t="s">
        <v>346</v>
      </c>
      <c r="H1803" s="210">
        <v>26.555</v>
      </c>
      <c r="I1803" s="211"/>
      <c r="J1803" s="212">
        <f>ROUND(I1803*H1803,2)</f>
        <v>0</v>
      </c>
      <c r="K1803" s="208" t="s">
        <v>154</v>
      </c>
      <c r="L1803" s="46"/>
      <c r="M1803" s="213" t="s">
        <v>19</v>
      </c>
      <c r="N1803" s="214" t="s">
        <v>43</v>
      </c>
      <c r="O1803" s="86"/>
      <c r="P1803" s="215">
        <f>O1803*H1803</f>
        <v>0</v>
      </c>
      <c r="Q1803" s="215">
        <v>0</v>
      </c>
      <c r="R1803" s="215">
        <f>Q1803*H1803</f>
        <v>0</v>
      </c>
      <c r="S1803" s="215">
        <v>0</v>
      </c>
      <c r="T1803" s="216">
        <f>S1803*H1803</f>
        <v>0</v>
      </c>
      <c r="U1803" s="40"/>
      <c r="V1803" s="40"/>
      <c r="W1803" s="40"/>
      <c r="X1803" s="40"/>
      <c r="Y1803" s="40"/>
      <c r="Z1803" s="40"/>
      <c r="AA1803" s="40"/>
      <c r="AB1803" s="40"/>
      <c r="AC1803" s="40"/>
      <c r="AD1803" s="40"/>
      <c r="AE1803" s="40"/>
      <c r="AR1803" s="217" t="s">
        <v>285</v>
      </c>
      <c r="AT1803" s="217" t="s">
        <v>150</v>
      </c>
      <c r="AU1803" s="217" t="s">
        <v>82</v>
      </c>
      <c r="AY1803" s="19" t="s">
        <v>148</v>
      </c>
      <c r="BE1803" s="218">
        <f>IF(N1803="základní",J1803,0)</f>
        <v>0</v>
      </c>
      <c r="BF1803" s="218">
        <f>IF(N1803="snížená",J1803,0)</f>
        <v>0</v>
      </c>
      <c r="BG1803" s="218">
        <f>IF(N1803="zákl. přenesená",J1803,0)</f>
        <v>0</v>
      </c>
      <c r="BH1803" s="218">
        <f>IF(N1803="sníž. přenesená",J1803,0)</f>
        <v>0</v>
      </c>
      <c r="BI1803" s="218">
        <f>IF(N1803="nulová",J1803,0)</f>
        <v>0</v>
      </c>
      <c r="BJ1803" s="19" t="s">
        <v>80</v>
      </c>
      <c r="BK1803" s="218">
        <f>ROUND(I1803*H1803,2)</f>
        <v>0</v>
      </c>
      <c r="BL1803" s="19" t="s">
        <v>285</v>
      </c>
      <c r="BM1803" s="217" t="s">
        <v>2837</v>
      </c>
    </row>
    <row r="1804" spans="1:47" s="2" customFormat="1" ht="12">
      <c r="A1804" s="40"/>
      <c r="B1804" s="41"/>
      <c r="C1804" s="42"/>
      <c r="D1804" s="219" t="s">
        <v>157</v>
      </c>
      <c r="E1804" s="42"/>
      <c r="F1804" s="220" t="s">
        <v>2838</v>
      </c>
      <c r="G1804" s="42"/>
      <c r="H1804" s="42"/>
      <c r="I1804" s="221"/>
      <c r="J1804" s="42"/>
      <c r="K1804" s="42"/>
      <c r="L1804" s="46"/>
      <c r="M1804" s="222"/>
      <c r="N1804" s="223"/>
      <c r="O1804" s="86"/>
      <c r="P1804" s="86"/>
      <c r="Q1804" s="86"/>
      <c r="R1804" s="86"/>
      <c r="S1804" s="86"/>
      <c r="T1804" s="87"/>
      <c r="U1804" s="40"/>
      <c r="V1804" s="40"/>
      <c r="W1804" s="40"/>
      <c r="X1804" s="40"/>
      <c r="Y1804" s="40"/>
      <c r="Z1804" s="40"/>
      <c r="AA1804" s="40"/>
      <c r="AB1804" s="40"/>
      <c r="AC1804" s="40"/>
      <c r="AD1804" s="40"/>
      <c r="AE1804" s="40"/>
      <c r="AT1804" s="19" t="s">
        <v>157</v>
      </c>
      <c r="AU1804" s="19" t="s">
        <v>82</v>
      </c>
    </row>
    <row r="1805" spans="1:65" s="2" customFormat="1" ht="24.15" customHeight="1">
      <c r="A1805" s="40"/>
      <c r="B1805" s="41"/>
      <c r="C1805" s="206" t="s">
        <v>2839</v>
      </c>
      <c r="D1805" s="206" t="s">
        <v>150</v>
      </c>
      <c r="E1805" s="207" t="s">
        <v>2840</v>
      </c>
      <c r="F1805" s="208" t="s">
        <v>2841</v>
      </c>
      <c r="G1805" s="209" t="s">
        <v>346</v>
      </c>
      <c r="H1805" s="210">
        <v>26.555</v>
      </c>
      <c r="I1805" s="211"/>
      <c r="J1805" s="212">
        <f>ROUND(I1805*H1805,2)</f>
        <v>0</v>
      </c>
      <c r="K1805" s="208" t="s">
        <v>154</v>
      </c>
      <c r="L1805" s="46"/>
      <c r="M1805" s="213" t="s">
        <v>19</v>
      </c>
      <c r="N1805" s="214" t="s">
        <v>43</v>
      </c>
      <c r="O1805" s="86"/>
      <c r="P1805" s="215">
        <f>O1805*H1805</f>
        <v>0</v>
      </c>
      <c r="Q1805" s="215">
        <v>0</v>
      </c>
      <c r="R1805" s="215">
        <f>Q1805*H1805</f>
        <v>0</v>
      </c>
      <c r="S1805" s="215">
        <v>0</v>
      </c>
      <c r="T1805" s="216">
        <f>S1805*H1805</f>
        <v>0</v>
      </c>
      <c r="U1805" s="40"/>
      <c r="V1805" s="40"/>
      <c r="W1805" s="40"/>
      <c r="X1805" s="40"/>
      <c r="Y1805" s="40"/>
      <c r="Z1805" s="40"/>
      <c r="AA1805" s="40"/>
      <c r="AB1805" s="40"/>
      <c r="AC1805" s="40"/>
      <c r="AD1805" s="40"/>
      <c r="AE1805" s="40"/>
      <c r="AR1805" s="217" t="s">
        <v>285</v>
      </c>
      <c r="AT1805" s="217" t="s">
        <v>150</v>
      </c>
      <c r="AU1805" s="217" t="s">
        <v>82</v>
      </c>
      <c r="AY1805" s="19" t="s">
        <v>148</v>
      </c>
      <c r="BE1805" s="218">
        <f>IF(N1805="základní",J1805,0)</f>
        <v>0</v>
      </c>
      <c r="BF1805" s="218">
        <f>IF(N1805="snížená",J1805,0)</f>
        <v>0</v>
      </c>
      <c r="BG1805" s="218">
        <f>IF(N1805="zákl. přenesená",J1805,0)</f>
        <v>0</v>
      </c>
      <c r="BH1805" s="218">
        <f>IF(N1805="sníž. přenesená",J1805,0)</f>
        <v>0</v>
      </c>
      <c r="BI1805" s="218">
        <f>IF(N1805="nulová",J1805,0)</f>
        <v>0</v>
      </c>
      <c r="BJ1805" s="19" t="s">
        <v>80</v>
      </c>
      <c r="BK1805" s="218">
        <f>ROUND(I1805*H1805,2)</f>
        <v>0</v>
      </c>
      <c r="BL1805" s="19" t="s">
        <v>285</v>
      </c>
      <c r="BM1805" s="217" t="s">
        <v>2842</v>
      </c>
    </row>
    <row r="1806" spans="1:47" s="2" customFormat="1" ht="12">
      <c r="A1806" s="40"/>
      <c r="B1806" s="41"/>
      <c r="C1806" s="42"/>
      <c r="D1806" s="219" t="s">
        <v>157</v>
      </c>
      <c r="E1806" s="42"/>
      <c r="F1806" s="220" t="s">
        <v>2843</v>
      </c>
      <c r="G1806" s="42"/>
      <c r="H1806" s="42"/>
      <c r="I1806" s="221"/>
      <c r="J1806" s="42"/>
      <c r="K1806" s="42"/>
      <c r="L1806" s="46"/>
      <c r="M1806" s="222"/>
      <c r="N1806" s="223"/>
      <c r="O1806" s="86"/>
      <c r="P1806" s="86"/>
      <c r="Q1806" s="86"/>
      <c r="R1806" s="86"/>
      <c r="S1806" s="86"/>
      <c r="T1806" s="87"/>
      <c r="U1806" s="40"/>
      <c r="V1806" s="40"/>
      <c r="W1806" s="40"/>
      <c r="X1806" s="40"/>
      <c r="Y1806" s="40"/>
      <c r="Z1806" s="40"/>
      <c r="AA1806" s="40"/>
      <c r="AB1806" s="40"/>
      <c r="AC1806" s="40"/>
      <c r="AD1806" s="40"/>
      <c r="AE1806" s="40"/>
      <c r="AT1806" s="19" t="s">
        <v>157</v>
      </c>
      <c r="AU1806" s="19" t="s">
        <v>82</v>
      </c>
    </row>
    <row r="1807" spans="1:63" s="12" customFormat="1" ht="22.8" customHeight="1">
      <c r="A1807" s="12"/>
      <c r="B1807" s="190"/>
      <c r="C1807" s="191"/>
      <c r="D1807" s="192" t="s">
        <v>71</v>
      </c>
      <c r="E1807" s="204" t="s">
        <v>2844</v>
      </c>
      <c r="F1807" s="204" t="s">
        <v>2845</v>
      </c>
      <c r="G1807" s="191"/>
      <c r="H1807" s="191"/>
      <c r="I1807" s="194"/>
      <c r="J1807" s="205">
        <f>BK1807</f>
        <v>0</v>
      </c>
      <c r="K1807" s="191"/>
      <c r="L1807" s="196"/>
      <c r="M1807" s="197"/>
      <c r="N1807" s="198"/>
      <c r="O1807" s="198"/>
      <c r="P1807" s="199">
        <f>SUM(P1808:P1981)</f>
        <v>0</v>
      </c>
      <c r="Q1807" s="198"/>
      <c r="R1807" s="199">
        <f>SUM(R1808:R1981)</f>
        <v>2.23195663</v>
      </c>
      <c r="S1807" s="198"/>
      <c r="T1807" s="200">
        <f>SUM(T1808:T1981)</f>
        <v>0</v>
      </c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R1807" s="201" t="s">
        <v>82</v>
      </c>
      <c r="AT1807" s="202" t="s">
        <v>71</v>
      </c>
      <c r="AU1807" s="202" t="s">
        <v>80</v>
      </c>
      <c r="AY1807" s="201" t="s">
        <v>148</v>
      </c>
      <c r="BK1807" s="203">
        <f>SUM(BK1808:BK1981)</f>
        <v>0</v>
      </c>
    </row>
    <row r="1808" spans="1:65" s="2" customFormat="1" ht="16.5" customHeight="1">
      <c r="A1808" s="40"/>
      <c r="B1808" s="41"/>
      <c r="C1808" s="206" t="s">
        <v>2846</v>
      </c>
      <c r="D1808" s="206" t="s">
        <v>150</v>
      </c>
      <c r="E1808" s="207" t="s">
        <v>2847</v>
      </c>
      <c r="F1808" s="208" t="s">
        <v>2848</v>
      </c>
      <c r="G1808" s="209" t="s">
        <v>173</v>
      </c>
      <c r="H1808" s="210">
        <v>11.56</v>
      </c>
      <c r="I1808" s="211"/>
      <c r="J1808" s="212">
        <f>ROUND(I1808*H1808,2)</f>
        <v>0</v>
      </c>
      <c r="K1808" s="208" t="s">
        <v>154</v>
      </c>
      <c r="L1808" s="46"/>
      <c r="M1808" s="213" t="s">
        <v>19</v>
      </c>
      <c r="N1808" s="214" t="s">
        <v>43</v>
      </c>
      <c r="O1808" s="86"/>
      <c r="P1808" s="215">
        <f>O1808*H1808</f>
        <v>0</v>
      </c>
      <c r="Q1808" s="215">
        <v>0</v>
      </c>
      <c r="R1808" s="215">
        <f>Q1808*H1808</f>
        <v>0</v>
      </c>
      <c r="S1808" s="215">
        <v>0</v>
      </c>
      <c r="T1808" s="216">
        <f>S1808*H1808</f>
        <v>0</v>
      </c>
      <c r="U1808" s="40"/>
      <c r="V1808" s="40"/>
      <c r="W1808" s="40"/>
      <c r="X1808" s="40"/>
      <c r="Y1808" s="40"/>
      <c r="Z1808" s="40"/>
      <c r="AA1808" s="40"/>
      <c r="AB1808" s="40"/>
      <c r="AC1808" s="40"/>
      <c r="AD1808" s="40"/>
      <c r="AE1808" s="40"/>
      <c r="AR1808" s="217" t="s">
        <v>285</v>
      </c>
      <c r="AT1808" s="217" t="s">
        <v>150</v>
      </c>
      <c r="AU1808" s="217" t="s">
        <v>82</v>
      </c>
      <c r="AY1808" s="19" t="s">
        <v>148</v>
      </c>
      <c r="BE1808" s="218">
        <f>IF(N1808="základní",J1808,0)</f>
        <v>0</v>
      </c>
      <c r="BF1808" s="218">
        <f>IF(N1808="snížená",J1808,0)</f>
        <v>0</v>
      </c>
      <c r="BG1808" s="218">
        <f>IF(N1808="zákl. přenesená",J1808,0)</f>
        <v>0</v>
      </c>
      <c r="BH1808" s="218">
        <f>IF(N1808="sníž. přenesená",J1808,0)</f>
        <v>0</v>
      </c>
      <c r="BI1808" s="218">
        <f>IF(N1808="nulová",J1808,0)</f>
        <v>0</v>
      </c>
      <c r="BJ1808" s="19" t="s">
        <v>80</v>
      </c>
      <c r="BK1808" s="218">
        <f>ROUND(I1808*H1808,2)</f>
        <v>0</v>
      </c>
      <c r="BL1808" s="19" t="s">
        <v>285</v>
      </c>
      <c r="BM1808" s="217" t="s">
        <v>2849</v>
      </c>
    </row>
    <row r="1809" spans="1:47" s="2" customFormat="1" ht="12">
      <c r="A1809" s="40"/>
      <c r="B1809" s="41"/>
      <c r="C1809" s="42"/>
      <c r="D1809" s="219" t="s">
        <v>157</v>
      </c>
      <c r="E1809" s="42"/>
      <c r="F1809" s="220" t="s">
        <v>2850</v>
      </c>
      <c r="G1809" s="42"/>
      <c r="H1809" s="42"/>
      <c r="I1809" s="221"/>
      <c r="J1809" s="42"/>
      <c r="K1809" s="42"/>
      <c r="L1809" s="46"/>
      <c r="M1809" s="222"/>
      <c r="N1809" s="223"/>
      <c r="O1809" s="86"/>
      <c r="P1809" s="86"/>
      <c r="Q1809" s="86"/>
      <c r="R1809" s="86"/>
      <c r="S1809" s="86"/>
      <c r="T1809" s="87"/>
      <c r="U1809" s="40"/>
      <c r="V1809" s="40"/>
      <c r="W1809" s="40"/>
      <c r="X1809" s="40"/>
      <c r="Y1809" s="40"/>
      <c r="Z1809" s="40"/>
      <c r="AA1809" s="40"/>
      <c r="AB1809" s="40"/>
      <c r="AC1809" s="40"/>
      <c r="AD1809" s="40"/>
      <c r="AE1809" s="40"/>
      <c r="AT1809" s="19" t="s">
        <v>157</v>
      </c>
      <c r="AU1809" s="19" t="s">
        <v>82</v>
      </c>
    </row>
    <row r="1810" spans="1:51" s="14" customFormat="1" ht="12">
      <c r="A1810" s="14"/>
      <c r="B1810" s="235"/>
      <c r="C1810" s="236"/>
      <c r="D1810" s="226" t="s">
        <v>168</v>
      </c>
      <c r="E1810" s="237" t="s">
        <v>19</v>
      </c>
      <c r="F1810" s="238" t="s">
        <v>2851</v>
      </c>
      <c r="G1810" s="236"/>
      <c r="H1810" s="239">
        <v>2.64</v>
      </c>
      <c r="I1810" s="240"/>
      <c r="J1810" s="236"/>
      <c r="K1810" s="236"/>
      <c r="L1810" s="241"/>
      <c r="M1810" s="242"/>
      <c r="N1810" s="243"/>
      <c r="O1810" s="243"/>
      <c r="P1810" s="243"/>
      <c r="Q1810" s="243"/>
      <c r="R1810" s="243"/>
      <c r="S1810" s="243"/>
      <c r="T1810" s="244"/>
      <c r="U1810" s="14"/>
      <c r="V1810" s="14"/>
      <c r="W1810" s="14"/>
      <c r="X1810" s="14"/>
      <c r="Y1810" s="14"/>
      <c r="Z1810" s="14"/>
      <c r="AA1810" s="14"/>
      <c r="AB1810" s="14"/>
      <c r="AC1810" s="14"/>
      <c r="AD1810" s="14"/>
      <c r="AE1810" s="14"/>
      <c r="AT1810" s="245" t="s">
        <v>168</v>
      </c>
      <c r="AU1810" s="245" t="s">
        <v>82</v>
      </c>
      <c r="AV1810" s="14" t="s">
        <v>82</v>
      </c>
      <c r="AW1810" s="14" t="s">
        <v>34</v>
      </c>
      <c r="AX1810" s="14" t="s">
        <v>72</v>
      </c>
      <c r="AY1810" s="245" t="s">
        <v>148</v>
      </c>
    </row>
    <row r="1811" spans="1:51" s="14" customFormat="1" ht="12">
      <c r="A1811" s="14"/>
      <c r="B1811" s="235"/>
      <c r="C1811" s="236"/>
      <c r="D1811" s="226" t="s">
        <v>168</v>
      </c>
      <c r="E1811" s="237" t="s">
        <v>19</v>
      </c>
      <c r="F1811" s="238" t="s">
        <v>2852</v>
      </c>
      <c r="G1811" s="236"/>
      <c r="H1811" s="239">
        <v>8.92</v>
      </c>
      <c r="I1811" s="240"/>
      <c r="J1811" s="236"/>
      <c r="K1811" s="236"/>
      <c r="L1811" s="241"/>
      <c r="M1811" s="242"/>
      <c r="N1811" s="243"/>
      <c r="O1811" s="243"/>
      <c r="P1811" s="243"/>
      <c r="Q1811" s="243"/>
      <c r="R1811" s="243"/>
      <c r="S1811" s="243"/>
      <c r="T1811" s="244"/>
      <c r="U1811" s="14"/>
      <c r="V1811" s="14"/>
      <c r="W1811" s="14"/>
      <c r="X1811" s="14"/>
      <c r="Y1811" s="14"/>
      <c r="Z1811" s="14"/>
      <c r="AA1811" s="14"/>
      <c r="AB1811" s="14"/>
      <c r="AC1811" s="14"/>
      <c r="AD1811" s="14"/>
      <c r="AE1811" s="14"/>
      <c r="AT1811" s="245" t="s">
        <v>168</v>
      </c>
      <c r="AU1811" s="245" t="s">
        <v>82</v>
      </c>
      <c r="AV1811" s="14" t="s">
        <v>82</v>
      </c>
      <c r="AW1811" s="14" t="s">
        <v>34</v>
      </c>
      <c r="AX1811" s="14" t="s">
        <v>72</v>
      </c>
      <c r="AY1811" s="245" t="s">
        <v>148</v>
      </c>
    </row>
    <row r="1812" spans="1:51" s="15" customFormat="1" ht="12">
      <c r="A1812" s="15"/>
      <c r="B1812" s="246"/>
      <c r="C1812" s="247"/>
      <c r="D1812" s="226" t="s">
        <v>168</v>
      </c>
      <c r="E1812" s="248" t="s">
        <v>19</v>
      </c>
      <c r="F1812" s="249" t="s">
        <v>178</v>
      </c>
      <c r="G1812" s="247"/>
      <c r="H1812" s="250">
        <v>11.56</v>
      </c>
      <c r="I1812" s="251"/>
      <c r="J1812" s="247"/>
      <c r="K1812" s="247"/>
      <c r="L1812" s="252"/>
      <c r="M1812" s="253"/>
      <c r="N1812" s="254"/>
      <c r="O1812" s="254"/>
      <c r="P1812" s="254"/>
      <c r="Q1812" s="254"/>
      <c r="R1812" s="254"/>
      <c r="S1812" s="254"/>
      <c r="T1812" s="255"/>
      <c r="U1812" s="15"/>
      <c r="V1812" s="15"/>
      <c r="W1812" s="15"/>
      <c r="X1812" s="15"/>
      <c r="Y1812" s="15"/>
      <c r="Z1812" s="15"/>
      <c r="AA1812" s="15"/>
      <c r="AB1812" s="15"/>
      <c r="AC1812" s="15"/>
      <c r="AD1812" s="15"/>
      <c r="AE1812" s="15"/>
      <c r="AT1812" s="256" t="s">
        <v>168</v>
      </c>
      <c r="AU1812" s="256" t="s">
        <v>82</v>
      </c>
      <c r="AV1812" s="15" t="s">
        <v>155</v>
      </c>
      <c r="AW1812" s="15" t="s">
        <v>34</v>
      </c>
      <c r="AX1812" s="15" t="s">
        <v>80</v>
      </c>
      <c r="AY1812" s="256" t="s">
        <v>148</v>
      </c>
    </row>
    <row r="1813" spans="1:65" s="2" customFormat="1" ht="16.5" customHeight="1">
      <c r="A1813" s="40"/>
      <c r="B1813" s="41"/>
      <c r="C1813" s="268" t="s">
        <v>2853</v>
      </c>
      <c r="D1813" s="268" t="s">
        <v>279</v>
      </c>
      <c r="E1813" s="269" t="s">
        <v>2854</v>
      </c>
      <c r="F1813" s="270" t="s">
        <v>2855</v>
      </c>
      <c r="G1813" s="271" t="s">
        <v>173</v>
      </c>
      <c r="H1813" s="272">
        <v>11.56</v>
      </c>
      <c r="I1813" s="273"/>
      <c r="J1813" s="274">
        <f>ROUND(I1813*H1813,2)</f>
        <v>0</v>
      </c>
      <c r="K1813" s="270" t="s">
        <v>154</v>
      </c>
      <c r="L1813" s="275"/>
      <c r="M1813" s="276" t="s">
        <v>19</v>
      </c>
      <c r="N1813" s="277" t="s">
        <v>43</v>
      </c>
      <c r="O1813" s="86"/>
      <c r="P1813" s="215">
        <f>O1813*H1813</f>
        <v>0</v>
      </c>
      <c r="Q1813" s="215">
        <v>0</v>
      </c>
      <c r="R1813" s="215">
        <f>Q1813*H1813</f>
        <v>0</v>
      </c>
      <c r="S1813" s="215">
        <v>0</v>
      </c>
      <c r="T1813" s="216">
        <f>S1813*H1813</f>
        <v>0</v>
      </c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0"/>
      <c r="AE1813" s="40"/>
      <c r="AR1813" s="217" t="s">
        <v>414</v>
      </c>
      <c r="AT1813" s="217" t="s">
        <v>279</v>
      </c>
      <c r="AU1813" s="217" t="s">
        <v>82</v>
      </c>
      <c r="AY1813" s="19" t="s">
        <v>148</v>
      </c>
      <c r="BE1813" s="218">
        <f>IF(N1813="základní",J1813,0)</f>
        <v>0</v>
      </c>
      <c r="BF1813" s="218">
        <f>IF(N1813="snížená",J1813,0)</f>
        <v>0</v>
      </c>
      <c r="BG1813" s="218">
        <f>IF(N1813="zákl. přenesená",J1813,0)</f>
        <v>0</v>
      </c>
      <c r="BH1813" s="218">
        <f>IF(N1813="sníž. přenesená",J1813,0)</f>
        <v>0</v>
      </c>
      <c r="BI1813" s="218">
        <f>IF(N1813="nulová",J1813,0)</f>
        <v>0</v>
      </c>
      <c r="BJ1813" s="19" t="s">
        <v>80</v>
      </c>
      <c r="BK1813" s="218">
        <f>ROUND(I1813*H1813,2)</f>
        <v>0</v>
      </c>
      <c r="BL1813" s="19" t="s">
        <v>285</v>
      </c>
      <c r="BM1813" s="217" t="s">
        <v>2856</v>
      </c>
    </row>
    <row r="1814" spans="1:65" s="2" customFormat="1" ht="16.5" customHeight="1">
      <c r="A1814" s="40"/>
      <c r="B1814" s="41"/>
      <c r="C1814" s="206" t="s">
        <v>2857</v>
      </c>
      <c r="D1814" s="206" t="s">
        <v>150</v>
      </c>
      <c r="E1814" s="207" t="s">
        <v>2858</v>
      </c>
      <c r="F1814" s="208" t="s">
        <v>2859</v>
      </c>
      <c r="G1814" s="209" t="s">
        <v>153</v>
      </c>
      <c r="H1814" s="210">
        <v>11</v>
      </c>
      <c r="I1814" s="211"/>
      <c r="J1814" s="212">
        <f>ROUND(I1814*H1814,2)</f>
        <v>0</v>
      </c>
      <c r="K1814" s="208" t="s">
        <v>154</v>
      </c>
      <c r="L1814" s="46"/>
      <c r="M1814" s="213" t="s">
        <v>19</v>
      </c>
      <c r="N1814" s="214" t="s">
        <v>43</v>
      </c>
      <c r="O1814" s="86"/>
      <c r="P1814" s="215">
        <f>O1814*H1814</f>
        <v>0</v>
      </c>
      <c r="Q1814" s="215">
        <v>0.00027</v>
      </c>
      <c r="R1814" s="215">
        <f>Q1814*H1814</f>
        <v>0.00297</v>
      </c>
      <c r="S1814" s="215">
        <v>0</v>
      </c>
      <c r="T1814" s="216">
        <f>S1814*H1814</f>
        <v>0</v>
      </c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R1814" s="217" t="s">
        <v>285</v>
      </c>
      <c r="AT1814" s="217" t="s">
        <v>150</v>
      </c>
      <c r="AU1814" s="217" t="s">
        <v>82</v>
      </c>
      <c r="AY1814" s="19" t="s">
        <v>148</v>
      </c>
      <c r="BE1814" s="218">
        <f>IF(N1814="základní",J1814,0)</f>
        <v>0</v>
      </c>
      <c r="BF1814" s="218">
        <f>IF(N1814="snížená",J1814,0)</f>
        <v>0</v>
      </c>
      <c r="BG1814" s="218">
        <f>IF(N1814="zákl. přenesená",J1814,0)</f>
        <v>0</v>
      </c>
      <c r="BH1814" s="218">
        <f>IF(N1814="sníž. přenesená",J1814,0)</f>
        <v>0</v>
      </c>
      <c r="BI1814" s="218">
        <f>IF(N1814="nulová",J1814,0)</f>
        <v>0</v>
      </c>
      <c r="BJ1814" s="19" t="s">
        <v>80</v>
      </c>
      <c r="BK1814" s="218">
        <f>ROUND(I1814*H1814,2)</f>
        <v>0</v>
      </c>
      <c r="BL1814" s="19" t="s">
        <v>285</v>
      </c>
      <c r="BM1814" s="217" t="s">
        <v>2860</v>
      </c>
    </row>
    <row r="1815" spans="1:47" s="2" customFormat="1" ht="12">
      <c r="A1815" s="40"/>
      <c r="B1815" s="41"/>
      <c r="C1815" s="42"/>
      <c r="D1815" s="219" t="s">
        <v>157</v>
      </c>
      <c r="E1815" s="42"/>
      <c r="F1815" s="220" t="s">
        <v>2861</v>
      </c>
      <c r="G1815" s="42"/>
      <c r="H1815" s="42"/>
      <c r="I1815" s="221"/>
      <c r="J1815" s="42"/>
      <c r="K1815" s="42"/>
      <c r="L1815" s="46"/>
      <c r="M1815" s="222"/>
      <c r="N1815" s="223"/>
      <c r="O1815" s="86"/>
      <c r="P1815" s="86"/>
      <c r="Q1815" s="86"/>
      <c r="R1815" s="86"/>
      <c r="S1815" s="86"/>
      <c r="T1815" s="87"/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T1815" s="19" t="s">
        <v>157</v>
      </c>
      <c r="AU1815" s="19" t="s">
        <v>82</v>
      </c>
    </row>
    <row r="1816" spans="1:51" s="14" customFormat="1" ht="12">
      <c r="A1816" s="14"/>
      <c r="B1816" s="235"/>
      <c r="C1816" s="236"/>
      <c r="D1816" s="226" t="s">
        <v>168</v>
      </c>
      <c r="E1816" s="237" t="s">
        <v>19</v>
      </c>
      <c r="F1816" s="238" t="s">
        <v>2862</v>
      </c>
      <c r="G1816" s="236"/>
      <c r="H1816" s="239">
        <v>11</v>
      </c>
      <c r="I1816" s="240"/>
      <c r="J1816" s="236"/>
      <c r="K1816" s="236"/>
      <c r="L1816" s="241"/>
      <c r="M1816" s="242"/>
      <c r="N1816" s="243"/>
      <c r="O1816" s="243"/>
      <c r="P1816" s="243"/>
      <c r="Q1816" s="243"/>
      <c r="R1816" s="243"/>
      <c r="S1816" s="243"/>
      <c r="T1816" s="244"/>
      <c r="U1816" s="14"/>
      <c r="V1816" s="14"/>
      <c r="W1816" s="14"/>
      <c r="X1816" s="14"/>
      <c r="Y1816" s="14"/>
      <c r="Z1816" s="14"/>
      <c r="AA1816" s="14"/>
      <c r="AB1816" s="14"/>
      <c r="AC1816" s="14"/>
      <c r="AD1816" s="14"/>
      <c r="AE1816" s="14"/>
      <c r="AT1816" s="245" t="s">
        <v>168</v>
      </c>
      <c r="AU1816" s="245" t="s">
        <v>82</v>
      </c>
      <c r="AV1816" s="14" t="s">
        <v>82</v>
      </c>
      <c r="AW1816" s="14" t="s">
        <v>34</v>
      </c>
      <c r="AX1816" s="14" t="s">
        <v>80</v>
      </c>
      <c r="AY1816" s="245" t="s">
        <v>148</v>
      </c>
    </row>
    <row r="1817" spans="1:65" s="2" customFormat="1" ht="16.5" customHeight="1">
      <c r="A1817" s="40"/>
      <c r="B1817" s="41"/>
      <c r="C1817" s="268" t="s">
        <v>2863</v>
      </c>
      <c r="D1817" s="268" t="s">
        <v>279</v>
      </c>
      <c r="E1817" s="269" t="s">
        <v>2864</v>
      </c>
      <c r="F1817" s="270" t="s">
        <v>2865</v>
      </c>
      <c r="G1817" s="271" t="s">
        <v>166</v>
      </c>
      <c r="H1817" s="272">
        <v>10.973</v>
      </c>
      <c r="I1817" s="273"/>
      <c r="J1817" s="274">
        <f>ROUND(I1817*H1817,2)</f>
        <v>0</v>
      </c>
      <c r="K1817" s="270" t="s">
        <v>154</v>
      </c>
      <c r="L1817" s="275"/>
      <c r="M1817" s="276" t="s">
        <v>19</v>
      </c>
      <c r="N1817" s="277" t="s">
        <v>43</v>
      </c>
      <c r="O1817" s="86"/>
      <c r="P1817" s="215">
        <f>O1817*H1817</f>
        <v>0</v>
      </c>
      <c r="Q1817" s="215">
        <v>0.04028</v>
      </c>
      <c r="R1817" s="215">
        <f>Q1817*H1817</f>
        <v>0.44199244000000004</v>
      </c>
      <c r="S1817" s="215">
        <v>0</v>
      </c>
      <c r="T1817" s="216">
        <f>S1817*H1817</f>
        <v>0</v>
      </c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R1817" s="217" t="s">
        <v>414</v>
      </c>
      <c r="AT1817" s="217" t="s">
        <v>279</v>
      </c>
      <c r="AU1817" s="217" t="s">
        <v>82</v>
      </c>
      <c r="AY1817" s="19" t="s">
        <v>148</v>
      </c>
      <c r="BE1817" s="218">
        <f>IF(N1817="základní",J1817,0)</f>
        <v>0</v>
      </c>
      <c r="BF1817" s="218">
        <f>IF(N1817="snížená",J1817,0)</f>
        <v>0</v>
      </c>
      <c r="BG1817" s="218">
        <f>IF(N1817="zákl. přenesená",J1817,0)</f>
        <v>0</v>
      </c>
      <c r="BH1817" s="218">
        <f>IF(N1817="sníž. přenesená",J1817,0)</f>
        <v>0</v>
      </c>
      <c r="BI1817" s="218">
        <f>IF(N1817="nulová",J1817,0)</f>
        <v>0</v>
      </c>
      <c r="BJ1817" s="19" t="s">
        <v>80</v>
      </c>
      <c r="BK1817" s="218">
        <f>ROUND(I1817*H1817,2)</f>
        <v>0</v>
      </c>
      <c r="BL1817" s="19" t="s">
        <v>285</v>
      </c>
      <c r="BM1817" s="217" t="s">
        <v>2866</v>
      </c>
    </row>
    <row r="1818" spans="1:51" s="14" customFormat="1" ht="12">
      <c r="A1818" s="14"/>
      <c r="B1818" s="235"/>
      <c r="C1818" s="236"/>
      <c r="D1818" s="226" t="s">
        <v>168</v>
      </c>
      <c r="E1818" s="237" t="s">
        <v>19</v>
      </c>
      <c r="F1818" s="238" t="s">
        <v>2867</v>
      </c>
      <c r="G1818" s="236"/>
      <c r="H1818" s="239">
        <v>10.973</v>
      </c>
      <c r="I1818" s="240"/>
      <c r="J1818" s="236"/>
      <c r="K1818" s="236"/>
      <c r="L1818" s="241"/>
      <c r="M1818" s="242"/>
      <c r="N1818" s="243"/>
      <c r="O1818" s="243"/>
      <c r="P1818" s="243"/>
      <c r="Q1818" s="243"/>
      <c r="R1818" s="243"/>
      <c r="S1818" s="243"/>
      <c r="T1818" s="244"/>
      <c r="U1818" s="14"/>
      <c r="V1818" s="14"/>
      <c r="W1818" s="14"/>
      <c r="X1818" s="14"/>
      <c r="Y1818" s="14"/>
      <c r="Z1818" s="14"/>
      <c r="AA1818" s="14"/>
      <c r="AB1818" s="14"/>
      <c r="AC1818" s="14"/>
      <c r="AD1818" s="14"/>
      <c r="AE1818" s="14"/>
      <c r="AT1818" s="245" t="s">
        <v>168</v>
      </c>
      <c r="AU1818" s="245" t="s">
        <v>82</v>
      </c>
      <c r="AV1818" s="14" t="s">
        <v>82</v>
      </c>
      <c r="AW1818" s="14" t="s">
        <v>34</v>
      </c>
      <c r="AX1818" s="14" t="s">
        <v>80</v>
      </c>
      <c r="AY1818" s="245" t="s">
        <v>148</v>
      </c>
    </row>
    <row r="1819" spans="1:65" s="2" customFormat="1" ht="16.5" customHeight="1">
      <c r="A1819" s="40"/>
      <c r="B1819" s="41"/>
      <c r="C1819" s="268" t="s">
        <v>2868</v>
      </c>
      <c r="D1819" s="268" t="s">
        <v>279</v>
      </c>
      <c r="E1819" s="269" t="s">
        <v>2869</v>
      </c>
      <c r="F1819" s="270" t="s">
        <v>2870</v>
      </c>
      <c r="G1819" s="271" t="s">
        <v>153</v>
      </c>
      <c r="H1819" s="272">
        <v>22</v>
      </c>
      <c r="I1819" s="273"/>
      <c r="J1819" s="274">
        <f>ROUND(I1819*H1819,2)</f>
        <v>0</v>
      </c>
      <c r="K1819" s="270" t="s">
        <v>19</v>
      </c>
      <c r="L1819" s="275"/>
      <c r="M1819" s="276" t="s">
        <v>19</v>
      </c>
      <c r="N1819" s="277" t="s">
        <v>43</v>
      </c>
      <c r="O1819" s="86"/>
      <c r="P1819" s="215">
        <f>O1819*H1819</f>
        <v>0</v>
      </c>
      <c r="Q1819" s="215">
        <v>0.0013</v>
      </c>
      <c r="R1819" s="215">
        <f>Q1819*H1819</f>
        <v>0.0286</v>
      </c>
      <c r="S1819" s="215">
        <v>0</v>
      </c>
      <c r="T1819" s="216">
        <f>S1819*H1819</f>
        <v>0</v>
      </c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0"/>
      <c r="AE1819" s="40"/>
      <c r="AR1819" s="217" t="s">
        <v>414</v>
      </c>
      <c r="AT1819" s="217" t="s">
        <v>279</v>
      </c>
      <c r="AU1819" s="217" t="s">
        <v>82</v>
      </c>
      <c r="AY1819" s="19" t="s">
        <v>148</v>
      </c>
      <c r="BE1819" s="218">
        <f>IF(N1819="základní",J1819,0)</f>
        <v>0</v>
      </c>
      <c r="BF1819" s="218">
        <f>IF(N1819="snížená",J1819,0)</f>
        <v>0</v>
      </c>
      <c r="BG1819" s="218">
        <f>IF(N1819="zákl. přenesená",J1819,0)</f>
        <v>0</v>
      </c>
      <c r="BH1819" s="218">
        <f>IF(N1819="sníž. přenesená",J1819,0)</f>
        <v>0</v>
      </c>
      <c r="BI1819" s="218">
        <f>IF(N1819="nulová",J1819,0)</f>
        <v>0</v>
      </c>
      <c r="BJ1819" s="19" t="s">
        <v>80</v>
      </c>
      <c r="BK1819" s="218">
        <f>ROUND(I1819*H1819,2)</f>
        <v>0</v>
      </c>
      <c r="BL1819" s="19" t="s">
        <v>285</v>
      </c>
      <c r="BM1819" s="217" t="s">
        <v>2871</v>
      </c>
    </row>
    <row r="1820" spans="1:65" s="2" customFormat="1" ht="16.5" customHeight="1">
      <c r="A1820" s="40"/>
      <c r="B1820" s="41"/>
      <c r="C1820" s="206" t="s">
        <v>2872</v>
      </c>
      <c r="D1820" s="206" t="s">
        <v>150</v>
      </c>
      <c r="E1820" s="207" t="s">
        <v>2873</v>
      </c>
      <c r="F1820" s="208" t="s">
        <v>2874</v>
      </c>
      <c r="G1820" s="209" t="s">
        <v>153</v>
      </c>
      <c r="H1820" s="210">
        <v>11</v>
      </c>
      <c r="I1820" s="211"/>
      <c r="J1820" s="212">
        <f>ROUND(I1820*H1820,2)</f>
        <v>0</v>
      </c>
      <c r="K1820" s="208" t="s">
        <v>154</v>
      </c>
      <c r="L1820" s="46"/>
      <c r="M1820" s="213" t="s">
        <v>19</v>
      </c>
      <c r="N1820" s="214" t="s">
        <v>43</v>
      </c>
      <c r="O1820" s="86"/>
      <c r="P1820" s="215">
        <f>O1820*H1820</f>
        <v>0</v>
      </c>
      <c r="Q1820" s="215">
        <v>0</v>
      </c>
      <c r="R1820" s="215">
        <f>Q1820*H1820</f>
        <v>0</v>
      </c>
      <c r="S1820" s="215">
        <v>0</v>
      </c>
      <c r="T1820" s="216">
        <f>S1820*H1820</f>
        <v>0</v>
      </c>
      <c r="U1820" s="40"/>
      <c r="V1820" s="40"/>
      <c r="W1820" s="40"/>
      <c r="X1820" s="40"/>
      <c r="Y1820" s="40"/>
      <c r="Z1820" s="40"/>
      <c r="AA1820" s="40"/>
      <c r="AB1820" s="40"/>
      <c r="AC1820" s="40"/>
      <c r="AD1820" s="40"/>
      <c r="AE1820" s="40"/>
      <c r="AR1820" s="217" t="s">
        <v>285</v>
      </c>
      <c r="AT1820" s="217" t="s">
        <v>150</v>
      </c>
      <c r="AU1820" s="217" t="s">
        <v>82</v>
      </c>
      <c r="AY1820" s="19" t="s">
        <v>148</v>
      </c>
      <c r="BE1820" s="218">
        <f>IF(N1820="základní",J1820,0)</f>
        <v>0</v>
      </c>
      <c r="BF1820" s="218">
        <f>IF(N1820="snížená",J1820,0)</f>
        <v>0</v>
      </c>
      <c r="BG1820" s="218">
        <f>IF(N1820="zákl. přenesená",J1820,0)</f>
        <v>0</v>
      </c>
      <c r="BH1820" s="218">
        <f>IF(N1820="sníž. přenesená",J1820,0)</f>
        <v>0</v>
      </c>
      <c r="BI1820" s="218">
        <f>IF(N1820="nulová",J1820,0)</f>
        <v>0</v>
      </c>
      <c r="BJ1820" s="19" t="s">
        <v>80</v>
      </c>
      <c r="BK1820" s="218">
        <f>ROUND(I1820*H1820,2)</f>
        <v>0</v>
      </c>
      <c r="BL1820" s="19" t="s">
        <v>285</v>
      </c>
      <c r="BM1820" s="217" t="s">
        <v>2875</v>
      </c>
    </row>
    <row r="1821" spans="1:47" s="2" customFormat="1" ht="12">
      <c r="A1821" s="40"/>
      <c r="B1821" s="41"/>
      <c r="C1821" s="42"/>
      <c r="D1821" s="219" t="s">
        <v>157</v>
      </c>
      <c r="E1821" s="42"/>
      <c r="F1821" s="220" t="s">
        <v>2876</v>
      </c>
      <c r="G1821" s="42"/>
      <c r="H1821" s="42"/>
      <c r="I1821" s="221"/>
      <c r="J1821" s="42"/>
      <c r="K1821" s="42"/>
      <c r="L1821" s="46"/>
      <c r="M1821" s="222"/>
      <c r="N1821" s="223"/>
      <c r="O1821" s="86"/>
      <c r="P1821" s="86"/>
      <c r="Q1821" s="86"/>
      <c r="R1821" s="86"/>
      <c r="S1821" s="86"/>
      <c r="T1821" s="87"/>
      <c r="U1821" s="40"/>
      <c r="V1821" s="40"/>
      <c r="W1821" s="40"/>
      <c r="X1821" s="40"/>
      <c r="Y1821" s="40"/>
      <c r="Z1821" s="40"/>
      <c r="AA1821" s="40"/>
      <c r="AB1821" s="40"/>
      <c r="AC1821" s="40"/>
      <c r="AD1821" s="40"/>
      <c r="AE1821" s="40"/>
      <c r="AT1821" s="19" t="s">
        <v>157</v>
      </c>
      <c r="AU1821" s="19" t="s">
        <v>82</v>
      </c>
    </row>
    <row r="1822" spans="1:65" s="2" customFormat="1" ht="16.5" customHeight="1">
      <c r="A1822" s="40"/>
      <c r="B1822" s="41"/>
      <c r="C1822" s="268" t="s">
        <v>2877</v>
      </c>
      <c r="D1822" s="268" t="s">
        <v>279</v>
      </c>
      <c r="E1822" s="269" t="s">
        <v>2878</v>
      </c>
      <c r="F1822" s="270" t="s">
        <v>2879</v>
      </c>
      <c r="G1822" s="271" t="s">
        <v>153</v>
      </c>
      <c r="H1822" s="272">
        <v>11</v>
      </c>
      <c r="I1822" s="273"/>
      <c r="J1822" s="274">
        <f>ROUND(I1822*H1822,2)</f>
        <v>0</v>
      </c>
      <c r="K1822" s="270" t="s">
        <v>19</v>
      </c>
      <c r="L1822" s="275"/>
      <c r="M1822" s="276" t="s">
        <v>19</v>
      </c>
      <c r="N1822" s="277" t="s">
        <v>43</v>
      </c>
      <c r="O1822" s="86"/>
      <c r="P1822" s="215">
        <f>O1822*H1822</f>
        <v>0</v>
      </c>
      <c r="Q1822" s="215">
        <v>0.001</v>
      </c>
      <c r="R1822" s="215">
        <f>Q1822*H1822</f>
        <v>0.011</v>
      </c>
      <c r="S1822" s="215">
        <v>0</v>
      </c>
      <c r="T1822" s="216">
        <f>S1822*H1822</f>
        <v>0</v>
      </c>
      <c r="U1822" s="40"/>
      <c r="V1822" s="40"/>
      <c r="W1822" s="40"/>
      <c r="X1822" s="40"/>
      <c r="Y1822" s="40"/>
      <c r="Z1822" s="40"/>
      <c r="AA1822" s="40"/>
      <c r="AB1822" s="40"/>
      <c r="AC1822" s="40"/>
      <c r="AD1822" s="40"/>
      <c r="AE1822" s="40"/>
      <c r="AR1822" s="217" t="s">
        <v>414</v>
      </c>
      <c r="AT1822" s="217" t="s">
        <v>279</v>
      </c>
      <c r="AU1822" s="217" t="s">
        <v>82</v>
      </c>
      <c r="AY1822" s="19" t="s">
        <v>148</v>
      </c>
      <c r="BE1822" s="218">
        <f>IF(N1822="základní",J1822,0)</f>
        <v>0</v>
      </c>
      <c r="BF1822" s="218">
        <f>IF(N1822="snížená",J1822,0)</f>
        <v>0</v>
      </c>
      <c r="BG1822" s="218">
        <f>IF(N1822="zákl. přenesená",J1822,0)</f>
        <v>0</v>
      </c>
      <c r="BH1822" s="218">
        <f>IF(N1822="sníž. přenesená",J1822,0)</f>
        <v>0</v>
      </c>
      <c r="BI1822" s="218">
        <f>IF(N1822="nulová",J1822,0)</f>
        <v>0</v>
      </c>
      <c r="BJ1822" s="19" t="s">
        <v>80</v>
      </c>
      <c r="BK1822" s="218">
        <f>ROUND(I1822*H1822,2)</f>
        <v>0</v>
      </c>
      <c r="BL1822" s="19" t="s">
        <v>285</v>
      </c>
      <c r="BM1822" s="217" t="s">
        <v>2880</v>
      </c>
    </row>
    <row r="1823" spans="1:65" s="2" customFormat="1" ht="24.15" customHeight="1">
      <c r="A1823" s="40"/>
      <c r="B1823" s="41"/>
      <c r="C1823" s="206" t="s">
        <v>2881</v>
      </c>
      <c r="D1823" s="206" t="s">
        <v>150</v>
      </c>
      <c r="E1823" s="207" t="s">
        <v>2882</v>
      </c>
      <c r="F1823" s="208" t="s">
        <v>2883</v>
      </c>
      <c r="G1823" s="209" t="s">
        <v>153</v>
      </c>
      <c r="H1823" s="210">
        <v>13</v>
      </c>
      <c r="I1823" s="211"/>
      <c r="J1823" s="212">
        <f>ROUND(I1823*H1823,2)</f>
        <v>0</v>
      </c>
      <c r="K1823" s="208" t="s">
        <v>154</v>
      </c>
      <c r="L1823" s="46"/>
      <c r="M1823" s="213" t="s">
        <v>19</v>
      </c>
      <c r="N1823" s="214" t="s">
        <v>43</v>
      </c>
      <c r="O1823" s="86"/>
      <c r="P1823" s="215">
        <f>O1823*H1823</f>
        <v>0</v>
      </c>
      <c r="Q1823" s="215">
        <v>0</v>
      </c>
      <c r="R1823" s="215">
        <f>Q1823*H1823</f>
        <v>0</v>
      </c>
      <c r="S1823" s="215">
        <v>0</v>
      </c>
      <c r="T1823" s="216">
        <f>S1823*H1823</f>
        <v>0</v>
      </c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0"/>
      <c r="AE1823" s="40"/>
      <c r="AR1823" s="217" t="s">
        <v>285</v>
      </c>
      <c r="AT1823" s="217" t="s">
        <v>150</v>
      </c>
      <c r="AU1823" s="217" t="s">
        <v>82</v>
      </c>
      <c r="AY1823" s="19" t="s">
        <v>148</v>
      </c>
      <c r="BE1823" s="218">
        <f>IF(N1823="základní",J1823,0)</f>
        <v>0</v>
      </c>
      <c r="BF1823" s="218">
        <f>IF(N1823="snížená",J1823,0)</f>
        <v>0</v>
      </c>
      <c r="BG1823" s="218">
        <f>IF(N1823="zákl. přenesená",J1823,0)</f>
        <v>0</v>
      </c>
      <c r="BH1823" s="218">
        <f>IF(N1823="sníž. přenesená",J1823,0)</f>
        <v>0</v>
      </c>
      <c r="BI1823" s="218">
        <f>IF(N1823="nulová",J1823,0)</f>
        <v>0</v>
      </c>
      <c r="BJ1823" s="19" t="s">
        <v>80</v>
      </c>
      <c r="BK1823" s="218">
        <f>ROUND(I1823*H1823,2)</f>
        <v>0</v>
      </c>
      <c r="BL1823" s="19" t="s">
        <v>285</v>
      </c>
      <c r="BM1823" s="217" t="s">
        <v>2884</v>
      </c>
    </row>
    <row r="1824" spans="1:47" s="2" customFormat="1" ht="12">
      <c r="A1824" s="40"/>
      <c r="B1824" s="41"/>
      <c r="C1824" s="42"/>
      <c r="D1824" s="219" t="s">
        <v>157</v>
      </c>
      <c r="E1824" s="42"/>
      <c r="F1824" s="220" t="s">
        <v>2885</v>
      </c>
      <c r="G1824" s="42"/>
      <c r="H1824" s="42"/>
      <c r="I1824" s="221"/>
      <c r="J1824" s="42"/>
      <c r="K1824" s="42"/>
      <c r="L1824" s="46"/>
      <c r="M1824" s="222"/>
      <c r="N1824" s="223"/>
      <c r="O1824" s="86"/>
      <c r="P1824" s="86"/>
      <c r="Q1824" s="86"/>
      <c r="R1824" s="86"/>
      <c r="S1824" s="86"/>
      <c r="T1824" s="87"/>
      <c r="U1824" s="40"/>
      <c r="V1824" s="40"/>
      <c r="W1824" s="40"/>
      <c r="X1824" s="40"/>
      <c r="Y1824" s="40"/>
      <c r="Z1824" s="40"/>
      <c r="AA1824" s="40"/>
      <c r="AB1824" s="40"/>
      <c r="AC1824" s="40"/>
      <c r="AD1824" s="40"/>
      <c r="AE1824" s="40"/>
      <c r="AT1824" s="19" t="s">
        <v>157</v>
      </c>
      <c r="AU1824" s="19" t="s">
        <v>82</v>
      </c>
    </row>
    <row r="1825" spans="1:51" s="14" customFormat="1" ht="12">
      <c r="A1825" s="14"/>
      <c r="B1825" s="235"/>
      <c r="C1825" s="236"/>
      <c r="D1825" s="226" t="s">
        <v>168</v>
      </c>
      <c r="E1825" s="237" t="s">
        <v>19</v>
      </c>
      <c r="F1825" s="238" t="s">
        <v>2886</v>
      </c>
      <c r="G1825" s="236"/>
      <c r="H1825" s="239">
        <v>13</v>
      </c>
      <c r="I1825" s="240"/>
      <c r="J1825" s="236"/>
      <c r="K1825" s="236"/>
      <c r="L1825" s="241"/>
      <c r="M1825" s="242"/>
      <c r="N1825" s="243"/>
      <c r="O1825" s="243"/>
      <c r="P1825" s="243"/>
      <c r="Q1825" s="243"/>
      <c r="R1825" s="243"/>
      <c r="S1825" s="243"/>
      <c r="T1825" s="244"/>
      <c r="U1825" s="14"/>
      <c r="V1825" s="14"/>
      <c r="W1825" s="14"/>
      <c r="X1825" s="14"/>
      <c r="Y1825" s="14"/>
      <c r="Z1825" s="14"/>
      <c r="AA1825" s="14"/>
      <c r="AB1825" s="14"/>
      <c r="AC1825" s="14"/>
      <c r="AD1825" s="14"/>
      <c r="AE1825" s="14"/>
      <c r="AT1825" s="245" t="s">
        <v>168</v>
      </c>
      <c r="AU1825" s="245" t="s">
        <v>82</v>
      </c>
      <c r="AV1825" s="14" t="s">
        <v>82</v>
      </c>
      <c r="AW1825" s="14" t="s">
        <v>34</v>
      </c>
      <c r="AX1825" s="14" t="s">
        <v>80</v>
      </c>
      <c r="AY1825" s="245" t="s">
        <v>148</v>
      </c>
    </row>
    <row r="1826" spans="1:65" s="2" customFormat="1" ht="16.5" customHeight="1">
      <c r="A1826" s="40"/>
      <c r="B1826" s="41"/>
      <c r="C1826" s="268" t="s">
        <v>2887</v>
      </c>
      <c r="D1826" s="268" t="s">
        <v>279</v>
      </c>
      <c r="E1826" s="269" t="s">
        <v>2888</v>
      </c>
      <c r="F1826" s="270" t="s">
        <v>2889</v>
      </c>
      <c r="G1826" s="271" t="s">
        <v>153</v>
      </c>
      <c r="H1826" s="272">
        <v>6</v>
      </c>
      <c r="I1826" s="273"/>
      <c r="J1826" s="274">
        <f>ROUND(I1826*H1826,2)</f>
        <v>0</v>
      </c>
      <c r="K1826" s="270" t="s">
        <v>154</v>
      </c>
      <c r="L1826" s="275"/>
      <c r="M1826" s="276" t="s">
        <v>19</v>
      </c>
      <c r="N1826" s="277" t="s">
        <v>43</v>
      </c>
      <c r="O1826" s="86"/>
      <c r="P1826" s="215">
        <f>O1826*H1826</f>
        <v>0</v>
      </c>
      <c r="Q1826" s="215">
        <v>0.016</v>
      </c>
      <c r="R1826" s="215">
        <f>Q1826*H1826</f>
        <v>0.096</v>
      </c>
      <c r="S1826" s="215">
        <v>0</v>
      </c>
      <c r="T1826" s="216">
        <f>S1826*H1826</f>
        <v>0</v>
      </c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R1826" s="217" t="s">
        <v>414</v>
      </c>
      <c r="AT1826" s="217" t="s">
        <v>279</v>
      </c>
      <c r="AU1826" s="217" t="s">
        <v>82</v>
      </c>
      <c r="AY1826" s="19" t="s">
        <v>148</v>
      </c>
      <c r="BE1826" s="218">
        <f>IF(N1826="základní",J1826,0)</f>
        <v>0</v>
      </c>
      <c r="BF1826" s="218">
        <f>IF(N1826="snížená",J1826,0)</f>
        <v>0</v>
      </c>
      <c r="BG1826" s="218">
        <f>IF(N1826="zákl. přenesená",J1826,0)</f>
        <v>0</v>
      </c>
      <c r="BH1826" s="218">
        <f>IF(N1826="sníž. přenesená",J1826,0)</f>
        <v>0</v>
      </c>
      <c r="BI1826" s="218">
        <f>IF(N1826="nulová",J1826,0)</f>
        <v>0</v>
      </c>
      <c r="BJ1826" s="19" t="s">
        <v>80</v>
      </c>
      <c r="BK1826" s="218">
        <f>ROUND(I1826*H1826,2)</f>
        <v>0</v>
      </c>
      <c r="BL1826" s="19" t="s">
        <v>285</v>
      </c>
      <c r="BM1826" s="217" t="s">
        <v>2890</v>
      </c>
    </row>
    <row r="1827" spans="1:51" s="13" customFormat="1" ht="12">
      <c r="A1827" s="13"/>
      <c r="B1827" s="224"/>
      <c r="C1827" s="225"/>
      <c r="D1827" s="226" t="s">
        <v>168</v>
      </c>
      <c r="E1827" s="227" t="s">
        <v>19</v>
      </c>
      <c r="F1827" s="228" t="s">
        <v>2891</v>
      </c>
      <c r="G1827" s="225"/>
      <c r="H1827" s="227" t="s">
        <v>19</v>
      </c>
      <c r="I1827" s="229"/>
      <c r="J1827" s="225"/>
      <c r="K1827" s="225"/>
      <c r="L1827" s="230"/>
      <c r="M1827" s="231"/>
      <c r="N1827" s="232"/>
      <c r="O1827" s="232"/>
      <c r="P1827" s="232"/>
      <c r="Q1827" s="232"/>
      <c r="R1827" s="232"/>
      <c r="S1827" s="232"/>
      <c r="T1827" s="23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T1827" s="234" t="s">
        <v>168</v>
      </c>
      <c r="AU1827" s="234" t="s">
        <v>82</v>
      </c>
      <c r="AV1827" s="13" t="s">
        <v>80</v>
      </c>
      <c r="AW1827" s="13" t="s">
        <v>34</v>
      </c>
      <c r="AX1827" s="13" t="s">
        <v>72</v>
      </c>
      <c r="AY1827" s="234" t="s">
        <v>148</v>
      </c>
    </row>
    <row r="1828" spans="1:51" s="13" customFormat="1" ht="12">
      <c r="A1828" s="13"/>
      <c r="B1828" s="224"/>
      <c r="C1828" s="225"/>
      <c r="D1828" s="226" t="s">
        <v>168</v>
      </c>
      <c r="E1828" s="227" t="s">
        <v>19</v>
      </c>
      <c r="F1828" s="228" t="s">
        <v>2892</v>
      </c>
      <c r="G1828" s="225"/>
      <c r="H1828" s="227" t="s">
        <v>19</v>
      </c>
      <c r="I1828" s="229"/>
      <c r="J1828" s="225"/>
      <c r="K1828" s="225"/>
      <c r="L1828" s="230"/>
      <c r="M1828" s="231"/>
      <c r="N1828" s="232"/>
      <c r="O1828" s="232"/>
      <c r="P1828" s="232"/>
      <c r="Q1828" s="232"/>
      <c r="R1828" s="232"/>
      <c r="S1828" s="232"/>
      <c r="T1828" s="23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T1828" s="234" t="s">
        <v>168</v>
      </c>
      <c r="AU1828" s="234" t="s">
        <v>82</v>
      </c>
      <c r="AV1828" s="13" t="s">
        <v>80</v>
      </c>
      <c r="AW1828" s="13" t="s">
        <v>34</v>
      </c>
      <c r="AX1828" s="13" t="s">
        <v>72</v>
      </c>
      <c r="AY1828" s="234" t="s">
        <v>148</v>
      </c>
    </row>
    <row r="1829" spans="1:51" s="14" customFormat="1" ht="12">
      <c r="A1829" s="14"/>
      <c r="B1829" s="235"/>
      <c r="C1829" s="236"/>
      <c r="D1829" s="226" t="s">
        <v>168</v>
      </c>
      <c r="E1829" s="237" t="s">
        <v>19</v>
      </c>
      <c r="F1829" s="238" t="s">
        <v>2893</v>
      </c>
      <c r="G1829" s="236"/>
      <c r="H1829" s="239">
        <v>4</v>
      </c>
      <c r="I1829" s="240"/>
      <c r="J1829" s="236"/>
      <c r="K1829" s="236"/>
      <c r="L1829" s="241"/>
      <c r="M1829" s="242"/>
      <c r="N1829" s="243"/>
      <c r="O1829" s="243"/>
      <c r="P1829" s="243"/>
      <c r="Q1829" s="243"/>
      <c r="R1829" s="243"/>
      <c r="S1829" s="243"/>
      <c r="T1829" s="244"/>
      <c r="U1829" s="14"/>
      <c r="V1829" s="14"/>
      <c r="W1829" s="14"/>
      <c r="X1829" s="14"/>
      <c r="Y1829" s="14"/>
      <c r="Z1829" s="14"/>
      <c r="AA1829" s="14"/>
      <c r="AB1829" s="14"/>
      <c r="AC1829" s="14"/>
      <c r="AD1829" s="14"/>
      <c r="AE1829" s="14"/>
      <c r="AT1829" s="245" t="s">
        <v>168</v>
      </c>
      <c r="AU1829" s="245" t="s">
        <v>82</v>
      </c>
      <c r="AV1829" s="14" t="s">
        <v>82</v>
      </c>
      <c r="AW1829" s="14" t="s">
        <v>34</v>
      </c>
      <c r="AX1829" s="14" t="s">
        <v>72</v>
      </c>
      <c r="AY1829" s="245" t="s">
        <v>148</v>
      </c>
    </row>
    <row r="1830" spans="1:51" s="14" customFormat="1" ht="12">
      <c r="A1830" s="14"/>
      <c r="B1830" s="235"/>
      <c r="C1830" s="236"/>
      <c r="D1830" s="226" t="s">
        <v>168</v>
      </c>
      <c r="E1830" s="237" t="s">
        <v>19</v>
      </c>
      <c r="F1830" s="238" t="s">
        <v>2894</v>
      </c>
      <c r="G1830" s="236"/>
      <c r="H1830" s="239">
        <v>2</v>
      </c>
      <c r="I1830" s="240"/>
      <c r="J1830" s="236"/>
      <c r="K1830" s="236"/>
      <c r="L1830" s="241"/>
      <c r="M1830" s="242"/>
      <c r="N1830" s="243"/>
      <c r="O1830" s="243"/>
      <c r="P1830" s="243"/>
      <c r="Q1830" s="243"/>
      <c r="R1830" s="243"/>
      <c r="S1830" s="243"/>
      <c r="T1830" s="244"/>
      <c r="U1830" s="14"/>
      <c r="V1830" s="14"/>
      <c r="W1830" s="14"/>
      <c r="X1830" s="14"/>
      <c r="Y1830" s="14"/>
      <c r="Z1830" s="14"/>
      <c r="AA1830" s="14"/>
      <c r="AB1830" s="14"/>
      <c r="AC1830" s="14"/>
      <c r="AD1830" s="14"/>
      <c r="AE1830" s="14"/>
      <c r="AT1830" s="245" t="s">
        <v>168</v>
      </c>
      <c r="AU1830" s="245" t="s">
        <v>82</v>
      </c>
      <c r="AV1830" s="14" t="s">
        <v>82</v>
      </c>
      <c r="AW1830" s="14" t="s">
        <v>34</v>
      </c>
      <c r="AX1830" s="14" t="s">
        <v>72</v>
      </c>
      <c r="AY1830" s="245" t="s">
        <v>148</v>
      </c>
    </row>
    <row r="1831" spans="1:51" s="15" customFormat="1" ht="12">
      <c r="A1831" s="15"/>
      <c r="B1831" s="246"/>
      <c r="C1831" s="247"/>
      <c r="D1831" s="226" t="s">
        <v>168</v>
      </c>
      <c r="E1831" s="248" t="s">
        <v>19</v>
      </c>
      <c r="F1831" s="249" t="s">
        <v>178</v>
      </c>
      <c r="G1831" s="247"/>
      <c r="H1831" s="250">
        <v>6</v>
      </c>
      <c r="I1831" s="251"/>
      <c r="J1831" s="247"/>
      <c r="K1831" s="247"/>
      <c r="L1831" s="252"/>
      <c r="M1831" s="253"/>
      <c r="N1831" s="254"/>
      <c r="O1831" s="254"/>
      <c r="P1831" s="254"/>
      <c r="Q1831" s="254"/>
      <c r="R1831" s="254"/>
      <c r="S1831" s="254"/>
      <c r="T1831" s="255"/>
      <c r="U1831" s="15"/>
      <c r="V1831" s="15"/>
      <c r="W1831" s="15"/>
      <c r="X1831" s="15"/>
      <c r="Y1831" s="15"/>
      <c r="Z1831" s="15"/>
      <c r="AA1831" s="15"/>
      <c r="AB1831" s="15"/>
      <c r="AC1831" s="15"/>
      <c r="AD1831" s="15"/>
      <c r="AE1831" s="15"/>
      <c r="AT1831" s="256" t="s">
        <v>168</v>
      </c>
      <c r="AU1831" s="256" t="s">
        <v>82</v>
      </c>
      <c r="AV1831" s="15" t="s">
        <v>155</v>
      </c>
      <c r="AW1831" s="15" t="s">
        <v>34</v>
      </c>
      <c r="AX1831" s="15" t="s">
        <v>80</v>
      </c>
      <c r="AY1831" s="256" t="s">
        <v>148</v>
      </c>
    </row>
    <row r="1832" spans="1:65" s="2" customFormat="1" ht="16.5" customHeight="1">
      <c r="A1832" s="40"/>
      <c r="B1832" s="41"/>
      <c r="C1832" s="268" t="s">
        <v>2895</v>
      </c>
      <c r="D1832" s="268" t="s">
        <v>279</v>
      </c>
      <c r="E1832" s="269" t="s">
        <v>2896</v>
      </c>
      <c r="F1832" s="270" t="s">
        <v>2897</v>
      </c>
      <c r="G1832" s="271" t="s">
        <v>153</v>
      </c>
      <c r="H1832" s="272">
        <v>7</v>
      </c>
      <c r="I1832" s="273"/>
      <c r="J1832" s="274">
        <f>ROUND(I1832*H1832,2)</f>
        <v>0</v>
      </c>
      <c r="K1832" s="270" t="s">
        <v>154</v>
      </c>
      <c r="L1832" s="275"/>
      <c r="M1832" s="276" t="s">
        <v>19</v>
      </c>
      <c r="N1832" s="277" t="s">
        <v>43</v>
      </c>
      <c r="O1832" s="86"/>
      <c r="P1832" s="215">
        <f>O1832*H1832</f>
        <v>0</v>
      </c>
      <c r="Q1832" s="215">
        <v>0.0155</v>
      </c>
      <c r="R1832" s="215">
        <f>Q1832*H1832</f>
        <v>0.1085</v>
      </c>
      <c r="S1832" s="215">
        <v>0</v>
      </c>
      <c r="T1832" s="216">
        <f>S1832*H1832</f>
        <v>0</v>
      </c>
      <c r="U1832" s="40"/>
      <c r="V1832" s="40"/>
      <c r="W1832" s="40"/>
      <c r="X1832" s="40"/>
      <c r="Y1832" s="40"/>
      <c r="Z1832" s="40"/>
      <c r="AA1832" s="40"/>
      <c r="AB1832" s="40"/>
      <c r="AC1832" s="40"/>
      <c r="AD1832" s="40"/>
      <c r="AE1832" s="40"/>
      <c r="AR1832" s="217" t="s">
        <v>414</v>
      </c>
      <c r="AT1832" s="217" t="s">
        <v>279</v>
      </c>
      <c r="AU1832" s="217" t="s">
        <v>82</v>
      </c>
      <c r="AY1832" s="19" t="s">
        <v>148</v>
      </c>
      <c r="BE1832" s="218">
        <f>IF(N1832="základní",J1832,0)</f>
        <v>0</v>
      </c>
      <c r="BF1832" s="218">
        <f>IF(N1832="snížená",J1832,0)</f>
        <v>0</v>
      </c>
      <c r="BG1832" s="218">
        <f>IF(N1832="zákl. přenesená",J1832,0)</f>
        <v>0</v>
      </c>
      <c r="BH1832" s="218">
        <f>IF(N1832="sníž. přenesená",J1832,0)</f>
        <v>0</v>
      </c>
      <c r="BI1832" s="218">
        <f>IF(N1832="nulová",J1832,0)</f>
        <v>0</v>
      </c>
      <c r="BJ1832" s="19" t="s">
        <v>80</v>
      </c>
      <c r="BK1832" s="218">
        <f>ROUND(I1832*H1832,2)</f>
        <v>0</v>
      </c>
      <c r="BL1832" s="19" t="s">
        <v>285</v>
      </c>
      <c r="BM1832" s="217" t="s">
        <v>2898</v>
      </c>
    </row>
    <row r="1833" spans="1:51" s="13" customFormat="1" ht="12">
      <c r="A1833" s="13"/>
      <c r="B1833" s="224"/>
      <c r="C1833" s="225"/>
      <c r="D1833" s="226" t="s">
        <v>168</v>
      </c>
      <c r="E1833" s="227" t="s">
        <v>19</v>
      </c>
      <c r="F1833" s="228" t="s">
        <v>2891</v>
      </c>
      <c r="G1833" s="225"/>
      <c r="H1833" s="227" t="s">
        <v>19</v>
      </c>
      <c r="I1833" s="229"/>
      <c r="J1833" s="225"/>
      <c r="K1833" s="225"/>
      <c r="L1833" s="230"/>
      <c r="M1833" s="231"/>
      <c r="N1833" s="232"/>
      <c r="O1833" s="232"/>
      <c r="P1833" s="232"/>
      <c r="Q1833" s="232"/>
      <c r="R1833" s="232"/>
      <c r="S1833" s="232"/>
      <c r="T1833" s="23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T1833" s="234" t="s">
        <v>168</v>
      </c>
      <c r="AU1833" s="234" t="s">
        <v>82</v>
      </c>
      <c r="AV1833" s="13" t="s">
        <v>80</v>
      </c>
      <c r="AW1833" s="13" t="s">
        <v>34</v>
      </c>
      <c r="AX1833" s="13" t="s">
        <v>72</v>
      </c>
      <c r="AY1833" s="234" t="s">
        <v>148</v>
      </c>
    </row>
    <row r="1834" spans="1:51" s="13" customFormat="1" ht="12">
      <c r="A1834" s="13"/>
      <c r="B1834" s="224"/>
      <c r="C1834" s="225"/>
      <c r="D1834" s="226" t="s">
        <v>168</v>
      </c>
      <c r="E1834" s="227" t="s">
        <v>19</v>
      </c>
      <c r="F1834" s="228" t="s">
        <v>2899</v>
      </c>
      <c r="G1834" s="225"/>
      <c r="H1834" s="227" t="s">
        <v>19</v>
      </c>
      <c r="I1834" s="229"/>
      <c r="J1834" s="225"/>
      <c r="K1834" s="225"/>
      <c r="L1834" s="230"/>
      <c r="M1834" s="231"/>
      <c r="N1834" s="232"/>
      <c r="O1834" s="232"/>
      <c r="P1834" s="232"/>
      <c r="Q1834" s="232"/>
      <c r="R1834" s="232"/>
      <c r="S1834" s="232"/>
      <c r="T1834" s="23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T1834" s="234" t="s">
        <v>168</v>
      </c>
      <c r="AU1834" s="234" t="s">
        <v>82</v>
      </c>
      <c r="AV1834" s="13" t="s">
        <v>80</v>
      </c>
      <c r="AW1834" s="13" t="s">
        <v>34</v>
      </c>
      <c r="AX1834" s="13" t="s">
        <v>72</v>
      </c>
      <c r="AY1834" s="234" t="s">
        <v>148</v>
      </c>
    </row>
    <row r="1835" spans="1:51" s="14" customFormat="1" ht="12">
      <c r="A1835" s="14"/>
      <c r="B1835" s="235"/>
      <c r="C1835" s="236"/>
      <c r="D1835" s="226" t="s">
        <v>168</v>
      </c>
      <c r="E1835" s="237" t="s">
        <v>19</v>
      </c>
      <c r="F1835" s="238" t="s">
        <v>2900</v>
      </c>
      <c r="G1835" s="236"/>
      <c r="H1835" s="239">
        <v>2</v>
      </c>
      <c r="I1835" s="240"/>
      <c r="J1835" s="236"/>
      <c r="K1835" s="236"/>
      <c r="L1835" s="241"/>
      <c r="M1835" s="242"/>
      <c r="N1835" s="243"/>
      <c r="O1835" s="243"/>
      <c r="P1835" s="243"/>
      <c r="Q1835" s="243"/>
      <c r="R1835" s="243"/>
      <c r="S1835" s="243"/>
      <c r="T1835" s="244"/>
      <c r="U1835" s="14"/>
      <c r="V1835" s="14"/>
      <c r="W1835" s="14"/>
      <c r="X1835" s="14"/>
      <c r="Y1835" s="14"/>
      <c r="Z1835" s="14"/>
      <c r="AA1835" s="14"/>
      <c r="AB1835" s="14"/>
      <c r="AC1835" s="14"/>
      <c r="AD1835" s="14"/>
      <c r="AE1835" s="14"/>
      <c r="AT1835" s="245" t="s">
        <v>168</v>
      </c>
      <c r="AU1835" s="245" t="s">
        <v>82</v>
      </c>
      <c r="AV1835" s="14" t="s">
        <v>82</v>
      </c>
      <c r="AW1835" s="14" t="s">
        <v>34</v>
      </c>
      <c r="AX1835" s="14" t="s">
        <v>72</v>
      </c>
      <c r="AY1835" s="245" t="s">
        <v>148</v>
      </c>
    </row>
    <row r="1836" spans="1:51" s="14" customFormat="1" ht="12">
      <c r="A1836" s="14"/>
      <c r="B1836" s="235"/>
      <c r="C1836" s="236"/>
      <c r="D1836" s="226" t="s">
        <v>168</v>
      </c>
      <c r="E1836" s="237" t="s">
        <v>19</v>
      </c>
      <c r="F1836" s="238" t="s">
        <v>2901</v>
      </c>
      <c r="G1836" s="236"/>
      <c r="H1836" s="239">
        <v>2</v>
      </c>
      <c r="I1836" s="240"/>
      <c r="J1836" s="236"/>
      <c r="K1836" s="236"/>
      <c r="L1836" s="241"/>
      <c r="M1836" s="242"/>
      <c r="N1836" s="243"/>
      <c r="O1836" s="243"/>
      <c r="P1836" s="243"/>
      <c r="Q1836" s="243"/>
      <c r="R1836" s="243"/>
      <c r="S1836" s="243"/>
      <c r="T1836" s="244"/>
      <c r="U1836" s="14"/>
      <c r="V1836" s="14"/>
      <c r="W1836" s="14"/>
      <c r="X1836" s="14"/>
      <c r="Y1836" s="14"/>
      <c r="Z1836" s="14"/>
      <c r="AA1836" s="14"/>
      <c r="AB1836" s="14"/>
      <c r="AC1836" s="14"/>
      <c r="AD1836" s="14"/>
      <c r="AE1836" s="14"/>
      <c r="AT1836" s="245" t="s">
        <v>168</v>
      </c>
      <c r="AU1836" s="245" t="s">
        <v>82</v>
      </c>
      <c r="AV1836" s="14" t="s">
        <v>82</v>
      </c>
      <c r="AW1836" s="14" t="s">
        <v>34</v>
      </c>
      <c r="AX1836" s="14" t="s">
        <v>72</v>
      </c>
      <c r="AY1836" s="245" t="s">
        <v>148</v>
      </c>
    </row>
    <row r="1837" spans="1:51" s="14" customFormat="1" ht="12">
      <c r="A1837" s="14"/>
      <c r="B1837" s="235"/>
      <c r="C1837" s="236"/>
      <c r="D1837" s="226" t="s">
        <v>168</v>
      </c>
      <c r="E1837" s="237" t="s">
        <v>19</v>
      </c>
      <c r="F1837" s="238" t="s">
        <v>2902</v>
      </c>
      <c r="G1837" s="236"/>
      <c r="H1837" s="239">
        <v>1</v>
      </c>
      <c r="I1837" s="240"/>
      <c r="J1837" s="236"/>
      <c r="K1837" s="236"/>
      <c r="L1837" s="241"/>
      <c r="M1837" s="242"/>
      <c r="N1837" s="243"/>
      <c r="O1837" s="243"/>
      <c r="P1837" s="243"/>
      <c r="Q1837" s="243"/>
      <c r="R1837" s="243"/>
      <c r="S1837" s="243"/>
      <c r="T1837" s="244"/>
      <c r="U1837" s="14"/>
      <c r="V1837" s="14"/>
      <c r="W1837" s="14"/>
      <c r="X1837" s="14"/>
      <c r="Y1837" s="14"/>
      <c r="Z1837" s="14"/>
      <c r="AA1837" s="14"/>
      <c r="AB1837" s="14"/>
      <c r="AC1837" s="14"/>
      <c r="AD1837" s="14"/>
      <c r="AE1837" s="14"/>
      <c r="AT1837" s="245" t="s">
        <v>168</v>
      </c>
      <c r="AU1837" s="245" t="s">
        <v>82</v>
      </c>
      <c r="AV1837" s="14" t="s">
        <v>82</v>
      </c>
      <c r="AW1837" s="14" t="s">
        <v>34</v>
      </c>
      <c r="AX1837" s="14" t="s">
        <v>72</v>
      </c>
      <c r="AY1837" s="245" t="s">
        <v>148</v>
      </c>
    </row>
    <row r="1838" spans="1:51" s="14" customFormat="1" ht="12">
      <c r="A1838" s="14"/>
      <c r="B1838" s="235"/>
      <c r="C1838" s="236"/>
      <c r="D1838" s="226" t="s">
        <v>168</v>
      </c>
      <c r="E1838" s="237" t="s">
        <v>19</v>
      </c>
      <c r="F1838" s="238" t="s">
        <v>2903</v>
      </c>
      <c r="G1838" s="236"/>
      <c r="H1838" s="239">
        <v>2</v>
      </c>
      <c r="I1838" s="240"/>
      <c r="J1838" s="236"/>
      <c r="K1838" s="236"/>
      <c r="L1838" s="241"/>
      <c r="M1838" s="242"/>
      <c r="N1838" s="243"/>
      <c r="O1838" s="243"/>
      <c r="P1838" s="243"/>
      <c r="Q1838" s="243"/>
      <c r="R1838" s="243"/>
      <c r="S1838" s="243"/>
      <c r="T1838" s="244"/>
      <c r="U1838" s="14"/>
      <c r="V1838" s="14"/>
      <c r="W1838" s="14"/>
      <c r="X1838" s="14"/>
      <c r="Y1838" s="14"/>
      <c r="Z1838" s="14"/>
      <c r="AA1838" s="14"/>
      <c r="AB1838" s="14"/>
      <c r="AC1838" s="14"/>
      <c r="AD1838" s="14"/>
      <c r="AE1838" s="14"/>
      <c r="AT1838" s="245" t="s">
        <v>168</v>
      </c>
      <c r="AU1838" s="245" t="s">
        <v>82</v>
      </c>
      <c r="AV1838" s="14" t="s">
        <v>82</v>
      </c>
      <c r="AW1838" s="14" t="s">
        <v>34</v>
      </c>
      <c r="AX1838" s="14" t="s">
        <v>72</v>
      </c>
      <c r="AY1838" s="245" t="s">
        <v>148</v>
      </c>
    </row>
    <row r="1839" spans="1:51" s="15" customFormat="1" ht="12">
      <c r="A1839" s="15"/>
      <c r="B1839" s="246"/>
      <c r="C1839" s="247"/>
      <c r="D1839" s="226" t="s">
        <v>168</v>
      </c>
      <c r="E1839" s="248" t="s">
        <v>19</v>
      </c>
      <c r="F1839" s="249" t="s">
        <v>178</v>
      </c>
      <c r="G1839" s="247"/>
      <c r="H1839" s="250">
        <v>7</v>
      </c>
      <c r="I1839" s="251"/>
      <c r="J1839" s="247"/>
      <c r="K1839" s="247"/>
      <c r="L1839" s="252"/>
      <c r="M1839" s="253"/>
      <c r="N1839" s="254"/>
      <c r="O1839" s="254"/>
      <c r="P1839" s="254"/>
      <c r="Q1839" s="254"/>
      <c r="R1839" s="254"/>
      <c r="S1839" s="254"/>
      <c r="T1839" s="255"/>
      <c r="U1839" s="15"/>
      <c r="V1839" s="15"/>
      <c r="W1839" s="15"/>
      <c r="X1839" s="15"/>
      <c r="Y1839" s="15"/>
      <c r="Z1839" s="15"/>
      <c r="AA1839" s="15"/>
      <c r="AB1839" s="15"/>
      <c r="AC1839" s="15"/>
      <c r="AD1839" s="15"/>
      <c r="AE1839" s="15"/>
      <c r="AT1839" s="256" t="s">
        <v>168</v>
      </c>
      <c r="AU1839" s="256" t="s">
        <v>82</v>
      </c>
      <c r="AV1839" s="15" t="s">
        <v>155</v>
      </c>
      <c r="AW1839" s="15" t="s">
        <v>34</v>
      </c>
      <c r="AX1839" s="15" t="s">
        <v>80</v>
      </c>
      <c r="AY1839" s="256" t="s">
        <v>148</v>
      </c>
    </row>
    <row r="1840" spans="1:65" s="2" customFormat="1" ht="24.15" customHeight="1">
      <c r="A1840" s="40"/>
      <c r="B1840" s="41"/>
      <c r="C1840" s="206" t="s">
        <v>2904</v>
      </c>
      <c r="D1840" s="206" t="s">
        <v>150</v>
      </c>
      <c r="E1840" s="207" t="s">
        <v>2905</v>
      </c>
      <c r="F1840" s="208" t="s">
        <v>2906</v>
      </c>
      <c r="G1840" s="209" t="s">
        <v>153</v>
      </c>
      <c r="H1840" s="210">
        <v>2</v>
      </c>
      <c r="I1840" s="211"/>
      <c r="J1840" s="212">
        <f>ROUND(I1840*H1840,2)</f>
        <v>0</v>
      </c>
      <c r="K1840" s="208" t="s">
        <v>154</v>
      </c>
      <c r="L1840" s="46"/>
      <c r="M1840" s="213" t="s">
        <v>19</v>
      </c>
      <c r="N1840" s="214" t="s">
        <v>43</v>
      </c>
      <c r="O1840" s="86"/>
      <c r="P1840" s="215">
        <f>O1840*H1840</f>
        <v>0</v>
      </c>
      <c r="Q1840" s="215">
        <v>0</v>
      </c>
      <c r="R1840" s="215">
        <f>Q1840*H1840</f>
        <v>0</v>
      </c>
      <c r="S1840" s="215">
        <v>0</v>
      </c>
      <c r="T1840" s="216">
        <f>S1840*H1840</f>
        <v>0</v>
      </c>
      <c r="U1840" s="40"/>
      <c r="V1840" s="40"/>
      <c r="W1840" s="40"/>
      <c r="X1840" s="40"/>
      <c r="Y1840" s="40"/>
      <c r="Z1840" s="40"/>
      <c r="AA1840" s="40"/>
      <c r="AB1840" s="40"/>
      <c r="AC1840" s="40"/>
      <c r="AD1840" s="40"/>
      <c r="AE1840" s="40"/>
      <c r="AR1840" s="217" t="s">
        <v>285</v>
      </c>
      <c r="AT1840" s="217" t="s">
        <v>150</v>
      </c>
      <c r="AU1840" s="217" t="s">
        <v>82</v>
      </c>
      <c r="AY1840" s="19" t="s">
        <v>148</v>
      </c>
      <c r="BE1840" s="218">
        <f>IF(N1840="základní",J1840,0)</f>
        <v>0</v>
      </c>
      <c r="BF1840" s="218">
        <f>IF(N1840="snížená",J1840,0)</f>
        <v>0</v>
      </c>
      <c r="BG1840" s="218">
        <f>IF(N1840="zákl. přenesená",J1840,0)</f>
        <v>0</v>
      </c>
      <c r="BH1840" s="218">
        <f>IF(N1840="sníž. přenesená",J1840,0)</f>
        <v>0</v>
      </c>
      <c r="BI1840" s="218">
        <f>IF(N1840="nulová",J1840,0)</f>
        <v>0</v>
      </c>
      <c r="BJ1840" s="19" t="s">
        <v>80</v>
      </c>
      <c r="BK1840" s="218">
        <f>ROUND(I1840*H1840,2)</f>
        <v>0</v>
      </c>
      <c r="BL1840" s="19" t="s">
        <v>285</v>
      </c>
      <c r="BM1840" s="217" t="s">
        <v>2907</v>
      </c>
    </row>
    <row r="1841" spans="1:47" s="2" customFormat="1" ht="12">
      <c r="A1841" s="40"/>
      <c r="B1841" s="41"/>
      <c r="C1841" s="42"/>
      <c r="D1841" s="219" t="s">
        <v>157</v>
      </c>
      <c r="E1841" s="42"/>
      <c r="F1841" s="220" t="s">
        <v>2908</v>
      </c>
      <c r="G1841" s="42"/>
      <c r="H1841" s="42"/>
      <c r="I1841" s="221"/>
      <c r="J1841" s="42"/>
      <c r="K1841" s="42"/>
      <c r="L1841" s="46"/>
      <c r="M1841" s="222"/>
      <c r="N1841" s="223"/>
      <c r="O1841" s="86"/>
      <c r="P1841" s="86"/>
      <c r="Q1841" s="86"/>
      <c r="R1841" s="86"/>
      <c r="S1841" s="86"/>
      <c r="T1841" s="87"/>
      <c r="U1841" s="40"/>
      <c r="V1841" s="40"/>
      <c r="W1841" s="40"/>
      <c r="X1841" s="40"/>
      <c r="Y1841" s="40"/>
      <c r="Z1841" s="40"/>
      <c r="AA1841" s="40"/>
      <c r="AB1841" s="40"/>
      <c r="AC1841" s="40"/>
      <c r="AD1841" s="40"/>
      <c r="AE1841" s="40"/>
      <c r="AT1841" s="19" t="s">
        <v>157</v>
      </c>
      <c r="AU1841" s="19" t="s">
        <v>82</v>
      </c>
    </row>
    <row r="1842" spans="1:51" s="14" customFormat="1" ht="12">
      <c r="A1842" s="14"/>
      <c r="B1842" s="235"/>
      <c r="C1842" s="236"/>
      <c r="D1842" s="226" t="s">
        <v>168</v>
      </c>
      <c r="E1842" s="237" t="s">
        <v>19</v>
      </c>
      <c r="F1842" s="238" t="s">
        <v>2909</v>
      </c>
      <c r="G1842" s="236"/>
      <c r="H1842" s="239">
        <v>2</v>
      </c>
      <c r="I1842" s="240"/>
      <c r="J1842" s="236"/>
      <c r="K1842" s="236"/>
      <c r="L1842" s="241"/>
      <c r="M1842" s="242"/>
      <c r="N1842" s="243"/>
      <c r="O1842" s="243"/>
      <c r="P1842" s="243"/>
      <c r="Q1842" s="243"/>
      <c r="R1842" s="243"/>
      <c r="S1842" s="243"/>
      <c r="T1842" s="244"/>
      <c r="U1842" s="14"/>
      <c r="V1842" s="14"/>
      <c r="W1842" s="14"/>
      <c r="X1842" s="14"/>
      <c r="Y1842" s="14"/>
      <c r="Z1842" s="14"/>
      <c r="AA1842" s="14"/>
      <c r="AB1842" s="14"/>
      <c r="AC1842" s="14"/>
      <c r="AD1842" s="14"/>
      <c r="AE1842" s="14"/>
      <c r="AT1842" s="245" t="s">
        <v>168</v>
      </c>
      <c r="AU1842" s="245" t="s">
        <v>82</v>
      </c>
      <c r="AV1842" s="14" t="s">
        <v>82</v>
      </c>
      <c r="AW1842" s="14" t="s">
        <v>34</v>
      </c>
      <c r="AX1842" s="14" t="s">
        <v>80</v>
      </c>
      <c r="AY1842" s="245" t="s">
        <v>148</v>
      </c>
    </row>
    <row r="1843" spans="1:65" s="2" customFormat="1" ht="16.5" customHeight="1">
      <c r="A1843" s="40"/>
      <c r="B1843" s="41"/>
      <c r="C1843" s="268" t="s">
        <v>2910</v>
      </c>
      <c r="D1843" s="268" t="s">
        <v>279</v>
      </c>
      <c r="E1843" s="269" t="s">
        <v>2911</v>
      </c>
      <c r="F1843" s="270" t="s">
        <v>2912</v>
      </c>
      <c r="G1843" s="271" t="s">
        <v>153</v>
      </c>
      <c r="H1843" s="272">
        <v>1</v>
      </c>
      <c r="I1843" s="273"/>
      <c r="J1843" s="274">
        <f>ROUND(I1843*H1843,2)</f>
        <v>0</v>
      </c>
      <c r="K1843" s="270" t="s">
        <v>154</v>
      </c>
      <c r="L1843" s="275"/>
      <c r="M1843" s="276" t="s">
        <v>19</v>
      </c>
      <c r="N1843" s="277" t="s">
        <v>43</v>
      </c>
      <c r="O1843" s="86"/>
      <c r="P1843" s="215">
        <f>O1843*H1843</f>
        <v>0</v>
      </c>
      <c r="Q1843" s="215">
        <v>0.0175</v>
      </c>
      <c r="R1843" s="215">
        <f>Q1843*H1843</f>
        <v>0.0175</v>
      </c>
      <c r="S1843" s="215">
        <v>0</v>
      </c>
      <c r="T1843" s="216">
        <f>S1843*H1843</f>
        <v>0</v>
      </c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0"/>
      <c r="AE1843" s="40"/>
      <c r="AR1843" s="217" t="s">
        <v>414</v>
      </c>
      <c r="AT1843" s="217" t="s">
        <v>279</v>
      </c>
      <c r="AU1843" s="217" t="s">
        <v>82</v>
      </c>
      <c r="AY1843" s="19" t="s">
        <v>148</v>
      </c>
      <c r="BE1843" s="218">
        <f>IF(N1843="základní",J1843,0)</f>
        <v>0</v>
      </c>
      <c r="BF1843" s="218">
        <f>IF(N1843="snížená",J1843,0)</f>
        <v>0</v>
      </c>
      <c r="BG1843" s="218">
        <f>IF(N1843="zákl. přenesená",J1843,0)</f>
        <v>0</v>
      </c>
      <c r="BH1843" s="218">
        <f>IF(N1843="sníž. přenesená",J1843,0)</f>
        <v>0</v>
      </c>
      <c r="BI1843" s="218">
        <f>IF(N1843="nulová",J1843,0)</f>
        <v>0</v>
      </c>
      <c r="BJ1843" s="19" t="s">
        <v>80</v>
      </c>
      <c r="BK1843" s="218">
        <f>ROUND(I1843*H1843,2)</f>
        <v>0</v>
      </c>
      <c r="BL1843" s="19" t="s">
        <v>285</v>
      </c>
      <c r="BM1843" s="217" t="s">
        <v>2913</v>
      </c>
    </row>
    <row r="1844" spans="1:51" s="14" customFormat="1" ht="12">
      <c r="A1844" s="14"/>
      <c r="B1844" s="235"/>
      <c r="C1844" s="236"/>
      <c r="D1844" s="226" t="s">
        <v>168</v>
      </c>
      <c r="E1844" s="237" t="s">
        <v>19</v>
      </c>
      <c r="F1844" s="238" t="s">
        <v>2914</v>
      </c>
      <c r="G1844" s="236"/>
      <c r="H1844" s="239">
        <v>1</v>
      </c>
      <c r="I1844" s="240"/>
      <c r="J1844" s="236"/>
      <c r="K1844" s="236"/>
      <c r="L1844" s="241"/>
      <c r="M1844" s="242"/>
      <c r="N1844" s="243"/>
      <c r="O1844" s="243"/>
      <c r="P1844" s="243"/>
      <c r="Q1844" s="243"/>
      <c r="R1844" s="243"/>
      <c r="S1844" s="243"/>
      <c r="T1844" s="244"/>
      <c r="U1844" s="14"/>
      <c r="V1844" s="14"/>
      <c r="W1844" s="14"/>
      <c r="X1844" s="14"/>
      <c r="Y1844" s="14"/>
      <c r="Z1844" s="14"/>
      <c r="AA1844" s="14"/>
      <c r="AB1844" s="14"/>
      <c r="AC1844" s="14"/>
      <c r="AD1844" s="14"/>
      <c r="AE1844" s="14"/>
      <c r="AT1844" s="245" t="s">
        <v>168</v>
      </c>
      <c r="AU1844" s="245" t="s">
        <v>82</v>
      </c>
      <c r="AV1844" s="14" t="s">
        <v>82</v>
      </c>
      <c r="AW1844" s="14" t="s">
        <v>34</v>
      </c>
      <c r="AX1844" s="14" t="s">
        <v>80</v>
      </c>
      <c r="AY1844" s="245" t="s">
        <v>148</v>
      </c>
    </row>
    <row r="1845" spans="1:51" s="13" customFormat="1" ht="12">
      <c r="A1845" s="13"/>
      <c r="B1845" s="224"/>
      <c r="C1845" s="225"/>
      <c r="D1845" s="226" t="s">
        <v>168</v>
      </c>
      <c r="E1845" s="227" t="s">
        <v>19</v>
      </c>
      <c r="F1845" s="228" t="s">
        <v>2915</v>
      </c>
      <c r="G1845" s="225"/>
      <c r="H1845" s="227" t="s">
        <v>19</v>
      </c>
      <c r="I1845" s="229"/>
      <c r="J1845" s="225"/>
      <c r="K1845" s="225"/>
      <c r="L1845" s="230"/>
      <c r="M1845" s="231"/>
      <c r="N1845" s="232"/>
      <c r="O1845" s="232"/>
      <c r="P1845" s="232"/>
      <c r="Q1845" s="232"/>
      <c r="R1845" s="232"/>
      <c r="S1845" s="232"/>
      <c r="T1845" s="23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T1845" s="234" t="s">
        <v>168</v>
      </c>
      <c r="AU1845" s="234" t="s">
        <v>82</v>
      </c>
      <c r="AV1845" s="13" t="s">
        <v>80</v>
      </c>
      <c r="AW1845" s="13" t="s">
        <v>34</v>
      </c>
      <c r="AX1845" s="13" t="s">
        <v>72</v>
      </c>
      <c r="AY1845" s="234" t="s">
        <v>148</v>
      </c>
    </row>
    <row r="1846" spans="1:51" s="13" customFormat="1" ht="12">
      <c r="A1846" s="13"/>
      <c r="B1846" s="224"/>
      <c r="C1846" s="225"/>
      <c r="D1846" s="226" t="s">
        <v>168</v>
      </c>
      <c r="E1846" s="227" t="s">
        <v>19</v>
      </c>
      <c r="F1846" s="228" t="s">
        <v>2899</v>
      </c>
      <c r="G1846" s="225"/>
      <c r="H1846" s="227" t="s">
        <v>19</v>
      </c>
      <c r="I1846" s="229"/>
      <c r="J1846" s="225"/>
      <c r="K1846" s="225"/>
      <c r="L1846" s="230"/>
      <c r="M1846" s="231"/>
      <c r="N1846" s="232"/>
      <c r="O1846" s="232"/>
      <c r="P1846" s="232"/>
      <c r="Q1846" s="232"/>
      <c r="R1846" s="232"/>
      <c r="S1846" s="232"/>
      <c r="T1846" s="23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T1846" s="234" t="s">
        <v>168</v>
      </c>
      <c r="AU1846" s="234" t="s">
        <v>82</v>
      </c>
      <c r="AV1846" s="13" t="s">
        <v>80</v>
      </c>
      <c r="AW1846" s="13" t="s">
        <v>34</v>
      </c>
      <c r="AX1846" s="13" t="s">
        <v>72</v>
      </c>
      <c r="AY1846" s="234" t="s">
        <v>148</v>
      </c>
    </row>
    <row r="1847" spans="1:65" s="2" customFormat="1" ht="16.5" customHeight="1">
      <c r="A1847" s="40"/>
      <c r="B1847" s="41"/>
      <c r="C1847" s="268" t="s">
        <v>2916</v>
      </c>
      <c r="D1847" s="268" t="s">
        <v>279</v>
      </c>
      <c r="E1847" s="269" t="s">
        <v>2917</v>
      </c>
      <c r="F1847" s="270" t="s">
        <v>2918</v>
      </c>
      <c r="G1847" s="271" t="s">
        <v>153</v>
      </c>
      <c r="H1847" s="272">
        <v>1</v>
      </c>
      <c r="I1847" s="273"/>
      <c r="J1847" s="274">
        <f>ROUND(I1847*H1847,2)</f>
        <v>0</v>
      </c>
      <c r="K1847" s="270" t="s">
        <v>19</v>
      </c>
      <c r="L1847" s="275"/>
      <c r="M1847" s="276" t="s">
        <v>19</v>
      </c>
      <c r="N1847" s="277" t="s">
        <v>43</v>
      </c>
      <c r="O1847" s="86"/>
      <c r="P1847" s="215">
        <f>O1847*H1847</f>
        <v>0</v>
      </c>
      <c r="Q1847" s="215">
        <v>0.0235</v>
      </c>
      <c r="R1847" s="215">
        <f>Q1847*H1847</f>
        <v>0.0235</v>
      </c>
      <c r="S1847" s="215">
        <v>0</v>
      </c>
      <c r="T1847" s="216">
        <f>S1847*H1847</f>
        <v>0</v>
      </c>
      <c r="U1847" s="40"/>
      <c r="V1847" s="40"/>
      <c r="W1847" s="40"/>
      <c r="X1847" s="40"/>
      <c r="Y1847" s="40"/>
      <c r="Z1847" s="40"/>
      <c r="AA1847" s="40"/>
      <c r="AB1847" s="40"/>
      <c r="AC1847" s="40"/>
      <c r="AD1847" s="40"/>
      <c r="AE1847" s="40"/>
      <c r="AR1847" s="217" t="s">
        <v>414</v>
      </c>
      <c r="AT1847" s="217" t="s">
        <v>279</v>
      </c>
      <c r="AU1847" s="217" t="s">
        <v>82</v>
      </c>
      <c r="AY1847" s="19" t="s">
        <v>148</v>
      </c>
      <c r="BE1847" s="218">
        <f>IF(N1847="základní",J1847,0)</f>
        <v>0</v>
      </c>
      <c r="BF1847" s="218">
        <f>IF(N1847="snížená",J1847,0)</f>
        <v>0</v>
      </c>
      <c r="BG1847" s="218">
        <f>IF(N1847="zákl. přenesená",J1847,0)</f>
        <v>0</v>
      </c>
      <c r="BH1847" s="218">
        <f>IF(N1847="sníž. přenesená",J1847,0)</f>
        <v>0</v>
      </c>
      <c r="BI1847" s="218">
        <f>IF(N1847="nulová",J1847,0)</f>
        <v>0</v>
      </c>
      <c r="BJ1847" s="19" t="s">
        <v>80</v>
      </c>
      <c r="BK1847" s="218">
        <f>ROUND(I1847*H1847,2)</f>
        <v>0</v>
      </c>
      <c r="BL1847" s="19" t="s">
        <v>285</v>
      </c>
      <c r="BM1847" s="217" t="s">
        <v>2919</v>
      </c>
    </row>
    <row r="1848" spans="1:51" s="14" customFormat="1" ht="12">
      <c r="A1848" s="14"/>
      <c r="B1848" s="235"/>
      <c r="C1848" s="236"/>
      <c r="D1848" s="226" t="s">
        <v>168</v>
      </c>
      <c r="E1848" s="237" t="s">
        <v>19</v>
      </c>
      <c r="F1848" s="238" t="s">
        <v>2920</v>
      </c>
      <c r="G1848" s="236"/>
      <c r="H1848" s="239">
        <v>1</v>
      </c>
      <c r="I1848" s="240"/>
      <c r="J1848" s="236"/>
      <c r="K1848" s="236"/>
      <c r="L1848" s="241"/>
      <c r="M1848" s="242"/>
      <c r="N1848" s="243"/>
      <c r="O1848" s="243"/>
      <c r="P1848" s="243"/>
      <c r="Q1848" s="243"/>
      <c r="R1848" s="243"/>
      <c r="S1848" s="243"/>
      <c r="T1848" s="244"/>
      <c r="U1848" s="14"/>
      <c r="V1848" s="14"/>
      <c r="W1848" s="14"/>
      <c r="X1848" s="14"/>
      <c r="Y1848" s="14"/>
      <c r="Z1848" s="14"/>
      <c r="AA1848" s="14"/>
      <c r="AB1848" s="14"/>
      <c r="AC1848" s="14"/>
      <c r="AD1848" s="14"/>
      <c r="AE1848" s="14"/>
      <c r="AT1848" s="245" t="s">
        <v>168</v>
      </c>
      <c r="AU1848" s="245" t="s">
        <v>82</v>
      </c>
      <c r="AV1848" s="14" t="s">
        <v>82</v>
      </c>
      <c r="AW1848" s="14" t="s">
        <v>34</v>
      </c>
      <c r="AX1848" s="14" t="s">
        <v>80</v>
      </c>
      <c r="AY1848" s="245" t="s">
        <v>148</v>
      </c>
    </row>
    <row r="1849" spans="1:51" s="13" customFormat="1" ht="12">
      <c r="A1849" s="13"/>
      <c r="B1849" s="224"/>
      <c r="C1849" s="225"/>
      <c r="D1849" s="226" t="s">
        <v>168</v>
      </c>
      <c r="E1849" s="227" t="s">
        <v>19</v>
      </c>
      <c r="F1849" s="228" t="s">
        <v>2921</v>
      </c>
      <c r="G1849" s="225"/>
      <c r="H1849" s="227" t="s">
        <v>19</v>
      </c>
      <c r="I1849" s="229"/>
      <c r="J1849" s="225"/>
      <c r="K1849" s="225"/>
      <c r="L1849" s="230"/>
      <c r="M1849" s="231"/>
      <c r="N1849" s="232"/>
      <c r="O1849" s="232"/>
      <c r="P1849" s="232"/>
      <c r="Q1849" s="232"/>
      <c r="R1849" s="232"/>
      <c r="S1849" s="232"/>
      <c r="T1849" s="23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T1849" s="234" t="s">
        <v>168</v>
      </c>
      <c r="AU1849" s="234" t="s">
        <v>82</v>
      </c>
      <c r="AV1849" s="13" t="s">
        <v>80</v>
      </c>
      <c r="AW1849" s="13" t="s">
        <v>34</v>
      </c>
      <c r="AX1849" s="13" t="s">
        <v>72</v>
      </c>
      <c r="AY1849" s="234" t="s">
        <v>148</v>
      </c>
    </row>
    <row r="1850" spans="1:51" s="13" customFormat="1" ht="12">
      <c r="A1850" s="13"/>
      <c r="B1850" s="224"/>
      <c r="C1850" s="225"/>
      <c r="D1850" s="226" t="s">
        <v>168</v>
      </c>
      <c r="E1850" s="227" t="s">
        <v>19</v>
      </c>
      <c r="F1850" s="228" t="s">
        <v>2915</v>
      </c>
      <c r="G1850" s="225"/>
      <c r="H1850" s="227" t="s">
        <v>19</v>
      </c>
      <c r="I1850" s="229"/>
      <c r="J1850" s="225"/>
      <c r="K1850" s="225"/>
      <c r="L1850" s="230"/>
      <c r="M1850" s="231"/>
      <c r="N1850" s="232"/>
      <c r="O1850" s="232"/>
      <c r="P1850" s="232"/>
      <c r="Q1850" s="232"/>
      <c r="R1850" s="232"/>
      <c r="S1850" s="232"/>
      <c r="T1850" s="23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T1850" s="234" t="s">
        <v>168</v>
      </c>
      <c r="AU1850" s="234" t="s">
        <v>82</v>
      </c>
      <c r="AV1850" s="13" t="s">
        <v>80</v>
      </c>
      <c r="AW1850" s="13" t="s">
        <v>34</v>
      </c>
      <c r="AX1850" s="13" t="s">
        <v>72</v>
      </c>
      <c r="AY1850" s="234" t="s">
        <v>148</v>
      </c>
    </row>
    <row r="1851" spans="1:51" s="13" customFormat="1" ht="12">
      <c r="A1851" s="13"/>
      <c r="B1851" s="224"/>
      <c r="C1851" s="225"/>
      <c r="D1851" s="226" t="s">
        <v>168</v>
      </c>
      <c r="E1851" s="227" t="s">
        <v>19</v>
      </c>
      <c r="F1851" s="228" t="s">
        <v>2899</v>
      </c>
      <c r="G1851" s="225"/>
      <c r="H1851" s="227" t="s">
        <v>19</v>
      </c>
      <c r="I1851" s="229"/>
      <c r="J1851" s="225"/>
      <c r="K1851" s="225"/>
      <c r="L1851" s="230"/>
      <c r="M1851" s="231"/>
      <c r="N1851" s="232"/>
      <c r="O1851" s="232"/>
      <c r="P1851" s="232"/>
      <c r="Q1851" s="232"/>
      <c r="R1851" s="232"/>
      <c r="S1851" s="232"/>
      <c r="T1851" s="23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T1851" s="234" t="s">
        <v>168</v>
      </c>
      <c r="AU1851" s="234" t="s">
        <v>82</v>
      </c>
      <c r="AV1851" s="13" t="s">
        <v>80</v>
      </c>
      <c r="AW1851" s="13" t="s">
        <v>34</v>
      </c>
      <c r="AX1851" s="13" t="s">
        <v>72</v>
      </c>
      <c r="AY1851" s="234" t="s">
        <v>148</v>
      </c>
    </row>
    <row r="1852" spans="1:65" s="2" customFormat="1" ht="16.5" customHeight="1">
      <c r="A1852" s="40"/>
      <c r="B1852" s="41"/>
      <c r="C1852" s="268" t="s">
        <v>2922</v>
      </c>
      <c r="D1852" s="268" t="s">
        <v>279</v>
      </c>
      <c r="E1852" s="269" t="s">
        <v>2923</v>
      </c>
      <c r="F1852" s="270" t="s">
        <v>2924</v>
      </c>
      <c r="G1852" s="271" t="s">
        <v>153</v>
      </c>
      <c r="H1852" s="272">
        <v>1</v>
      </c>
      <c r="I1852" s="273"/>
      <c r="J1852" s="274">
        <f>ROUND(I1852*H1852,2)</f>
        <v>0</v>
      </c>
      <c r="K1852" s="270" t="s">
        <v>19</v>
      </c>
      <c r="L1852" s="275"/>
      <c r="M1852" s="276" t="s">
        <v>19</v>
      </c>
      <c r="N1852" s="277" t="s">
        <v>43</v>
      </c>
      <c r="O1852" s="86"/>
      <c r="P1852" s="215">
        <f>O1852*H1852</f>
        <v>0</v>
      </c>
      <c r="Q1852" s="215">
        <v>0.0235</v>
      </c>
      <c r="R1852" s="215">
        <f>Q1852*H1852</f>
        <v>0.0235</v>
      </c>
      <c r="S1852" s="215">
        <v>0</v>
      </c>
      <c r="T1852" s="216">
        <f>S1852*H1852</f>
        <v>0</v>
      </c>
      <c r="U1852" s="40"/>
      <c r="V1852" s="40"/>
      <c r="W1852" s="40"/>
      <c r="X1852" s="40"/>
      <c r="Y1852" s="40"/>
      <c r="Z1852" s="40"/>
      <c r="AA1852" s="40"/>
      <c r="AB1852" s="40"/>
      <c r="AC1852" s="40"/>
      <c r="AD1852" s="40"/>
      <c r="AE1852" s="40"/>
      <c r="AR1852" s="217" t="s">
        <v>414</v>
      </c>
      <c r="AT1852" s="217" t="s">
        <v>279</v>
      </c>
      <c r="AU1852" s="217" t="s">
        <v>82</v>
      </c>
      <c r="AY1852" s="19" t="s">
        <v>148</v>
      </c>
      <c r="BE1852" s="218">
        <f>IF(N1852="základní",J1852,0)</f>
        <v>0</v>
      </c>
      <c r="BF1852" s="218">
        <f>IF(N1852="snížená",J1852,0)</f>
        <v>0</v>
      </c>
      <c r="BG1852" s="218">
        <f>IF(N1852="zákl. přenesená",J1852,0)</f>
        <v>0</v>
      </c>
      <c r="BH1852" s="218">
        <f>IF(N1852="sníž. přenesená",J1852,0)</f>
        <v>0</v>
      </c>
      <c r="BI1852" s="218">
        <f>IF(N1852="nulová",J1852,0)</f>
        <v>0</v>
      </c>
      <c r="BJ1852" s="19" t="s">
        <v>80</v>
      </c>
      <c r="BK1852" s="218">
        <f>ROUND(I1852*H1852,2)</f>
        <v>0</v>
      </c>
      <c r="BL1852" s="19" t="s">
        <v>285</v>
      </c>
      <c r="BM1852" s="217" t="s">
        <v>2925</v>
      </c>
    </row>
    <row r="1853" spans="1:51" s="14" customFormat="1" ht="12">
      <c r="A1853" s="14"/>
      <c r="B1853" s="235"/>
      <c r="C1853" s="236"/>
      <c r="D1853" s="226" t="s">
        <v>168</v>
      </c>
      <c r="E1853" s="237" t="s">
        <v>19</v>
      </c>
      <c r="F1853" s="238" t="s">
        <v>2926</v>
      </c>
      <c r="G1853" s="236"/>
      <c r="H1853" s="239">
        <v>1</v>
      </c>
      <c r="I1853" s="240"/>
      <c r="J1853" s="236"/>
      <c r="K1853" s="236"/>
      <c r="L1853" s="241"/>
      <c r="M1853" s="242"/>
      <c r="N1853" s="243"/>
      <c r="O1853" s="243"/>
      <c r="P1853" s="243"/>
      <c r="Q1853" s="243"/>
      <c r="R1853" s="243"/>
      <c r="S1853" s="243"/>
      <c r="T1853" s="244"/>
      <c r="U1853" s="14"/>
      <c r="V1853" s="14"/>
      <c r="W1853" s="14"/>
      <c r="X1853" s="14"/>
      <c r="Y1853" s="14"/>
      <c r="Z1853" s="14"/>
      <c r="AA1853" s="14"/>
      <c r="AB1853" s="14"/>
      <c r="AC1853" s="14"/>
      <c r="AD1853" s="14"/>
      <c r="AE1853" s="14"/>
      <c r="AT1853" s="245" t="s">
        <v>168</v>
      </c>
      <c r="AU1853" s="245" t="s">
        <v>82</v>
      </c>
      <c r="AV1853" s="14" t="s">
        <v>82</v>
      </c>
      <c r="AW1853" s="14" t="s">
        <v>34</v>
      </c>
      <c r="AX1853" s="14" t="s">
        <v>80</v>
      </c>
      <c r="AY1853" s="245" t="s">
        <v>148</v>
      </c>
    </row>
    <row r="1854" spans="1:51" s="13" customFormat="1" ht="12">
      <c r="A1854" s="13"/>
      <c r="B1854" s="224"/>
      <c r="C1854" s="225"/>
      <c r="D1854" s="226" t="s">
        <v>168</v>
      </c>
      <c r="E1854" s="227" t="s">
        <v>19</v>
      </c>
      <c r="F1854" s="228" t="s">
        <v>515</v>
      </c>
      <c r="G1854" s="225"/>
      <c r="H1854" s="227" t="s">
        <v>19</v>
      </c>
      <c r="I1854" s="229"/>
      <c r="J1854" s="225"/>
      <c r="K1854" s="225"/>
      <c r="L1854" s="230"/>
      <c r="M1854" s="231"/>
      <c r="N1854" s="232"/>
      <c r="O1854" s="232"/>
      <c r="P1854" s="232"/>
      <c r="Q1854" s="232"/>
      <c r="R1854" s="232"/>
      <c r="S1854" s="232"/>
      <c r="T1854" s="23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T1854" s="234" t="s">
        <v>168</v>
      </c>
      <c r="AU1854" s="234" t="s">
        <v>82</v>
      </c>
      <c r="AV1854" s="13" t="s">
        <v>80</v>
      </c>
      <c r="AW1854" s="13" t="s">
        <v>34</v>
      </c>
      <c r="AX1854" s="13" t="s">
        <v>72</v>
      </c>
      <c r="AY1854" s="234" t="s">
        <v>148</v>
      </c>
    </row>
    <row r="1855" spans="1:51" s="13" customFormat="1" ht="12">
      <c r="A1855" s="13"/>
      <c r="B1855" s="224"/>
      <c r="C1855" s="225"/>
      <c r="D1855" s="226" t="s">
        <v>168</v>
      </c>
      <c r="E1855" s="227" t="s">
        <v>19</v>
      </c>
      <c r="F1855" s="228" t="s">
        <v>516</v>
      </c>
      <c r="G1855" s="225"/>
      <c r="H1855" s="227" t="s">
        <v>19</v>
      </c>
      <c r="I1855" s="229"/>
      <c r="J1855" s="225"/>
      <c r="K1855" s="225"/>
      <c r="L1855" s="230"/>
      <c r="M1855" s="231"/>
      <c r="N1855" s="232"/>
      <c r="O1855" s="232"/>
      <c r="P1855" s="232"/>
      <c r="Q1855" s="232"/>
      <c r="R1855" s="232"/>
      <c r="S1855" s="232"/>
      <c r="T1855" s="23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T1855" s="234" t="s">
        <v>168</v>
      </c>
      <c r="AU1855" s="234" t="s">
        <v>82</v>
      </c>
      <c r="AV1855" s="13" t="s">
        <v>80</v>
      </c>
      <c r="AW1855" s="13" t="s">
        <v>34</v>
      </c>
      <c r="AX1855" s="13" t="s">
        <v>72</v>
      </c>
      <c r="AY1855" s="234" t="s">
        <v>148</v>
      </c>
    </row>
    <row r="1856" spans="1:65" s="2" customFormat="1" ht="24.15" customHeight="1">
      <c r="A1856" s="40"/>
      <c r="B1856" s="41"/>
      <c r="C1856" s="206" t="s">
        <v>2927</v>
      </c>
      <c r="D1856" s="206" t="s">
        <v>150</v>
      </c>
      <c r="E1856" s="207" t="s">
        <v>2928</v>
      </c>
      <c r="F1856" s="208" t="s">
        <v>2929</v>
      </c>
      <c r="G1856" s="209" t="s">
        <v>153</v>
      </c>
      <c r="H1856" s="210">
        <v>3</v>
      </c>
      <c r="I1856" s="211"/>
      <c r="J1856" s="212">
        <f>ROUND(I1856*H1856,2)</f>
        <v>0</v>
      </c>
      <c r="K1856" s="208" t="s">
        <v>154</v>
      </c>
      <c r="L1856" s="46"/>
      <c r="M1856" s="213" t="s">
        <v>19</v>
      </c>
      <c r="N1856" s="214" t="s">
        <v>43</v>
      </c>
      <c r="O1856" s="86"/>
      <c r="P1856" s="215">
        <f>O1856*H1856</f>
        <v>0</v>
      </c>
      <c r="Q1856" s="215">
        <v>0.00092</v>
      </c>
      <c r="R1856" s="215">
        <f>Q1856*H1856</f>
        <v>0.0027600000000000003</v>
      </c>
      <c r="S1856" s="215">
        <v>0</v>
      </c>
      <c r="T1856" s="216">
        <f>S1856*H1856</f>
        <v>0</v>
      </c>
      <c r="U1856" s="40"/>
      <c r="V1856" s="40"/>
      <c r="W1856" s="40"/>
      <c r="X1856" s="40"/>
      <c r="Y1856" s="40"/>
      <c r="Z1856" s="40"/>
      <c r="AA1856" s="40"/>
      <c r="AB1856" s="40"/>
      <c r="AC1856" s="40"/>
      <c r="AD1856" s="40"/>
      <c r="AE1856" s="40"/>
      <c r="AR1856" s="217" t="s">
        <v>285</v>
      </c>
      <c r="AT1856" s="217" t="s">
        <v>150</v>
      </c>
      <c r="AU1856" s="217" t="s">
        <v>82</v>
      </c>
      <c r="AY1856" s="19" t="s">
        <v>148</v>
      </c>
      <c r="BE1856" s="218">
        <f>IF(N1856="základní",J1856,0)</f>
        <v>0</v>
      </c>
      <c r="BF1856" s="218">
        <f>IF(N1856="snížená",J1856,0)</f>
        <v>0</v>
      </c>
      <c r="BG1856" s="218">
        <f>IF(N1856="zákl. přenesená",J1856,0)</f>
        <v>0</v>
      </c>
      <c r="BH1856" s="218">
        <f>IF(N1856="sníž. přenesená",J1856,0)</f>
        <v>0</v>
      </c>
      <c r="BI1856" s="218">
        <f>IF(N1856="nulová",J1856,0)</f>
        <v>0</v>
      </c>
      <c r="BJ1856" s="19" t="s">
        <v>80</v>
      </c>
      <c r="BK1856" s="218">
        <f>ROUND(I1856*H1856,2)</f>
        <v>0</v>
      </c>
      <c r="BL1856" s="19" t="s">
        <v>285</v>
      </c>
      <c r="BM1856" s="217" t="s">
        <v>2930</v>
      </c>
    </row>
    <row r="1857" spans="1:47" s="2" customFormat="1" ht="12">
      <c r="A1857" s="40"/>
      <c r="B1857" s="41"/>
      <c r="C1857" s="42"/>
      <c r="D1857" s="219" t="s">
        <v>157</v>
      </c>
      <c r="E1857" s="42"/>
      <c r="F1857" s="220" t="s">
        <v>2931</v>
      </c>
      <c r="G1857" s="42"/>
      <c r="H1857" s="42"/>
      <c r="I1857" s="221"/>
      <c r="J1857" s="42"/>
      <c r="K1857" s="42"/>
      <c r="L1857" s="46"/>
      <c r="M1857" s="222"/>
      <c r="N1857" s="223"/>
      <c r="O1857" s="86"/>
      <c r="P1857" s="86"/>
      <c r="Q1857" s="86"/>
      <c r="R1857" s="86"/>
      <c r="S1857" s="86"/>
      <c r="T1857" s="87"/>
      <c r="U1857" s="40"/>
      <c r="V1857" s="40"/>
      <c r="W1857" s="40"/>
      <c r="X1857" s="40"/>
      <c r="Y1857" s="40"/>
      <c r="Z1857" s="40"/>
      <c r="AA1857" s="40"/>
      <c r="AB1857" s="40"/>
      <c r="AC1857" s="40"/>
      <c r="AD1857" s="40"/>
      <c r="AE1857" s="40"/>
      <c r="AT1857" s="19" t="s">
        <v>157</v>
      </c>
      <c r="AU1857" s="19" t="s">
        <v>82</v>
      </c>
    </row>
    <row r="1858" spans="1:51" s="14" customFormat="1" ht="12">
      <c r="A1858" s="14"/>
      <c r="B1858" s="235"/>
      <c r="C1858" s="236"/>
      <c r="D1858" s="226" t="s">
        <v>168</v>
      </c>
      <c r="E1858" s="237" t="s">
        <v>19</v>
      </c>
      <c r="F1858" s="238" t="s">
        <v>2932</v>
      </c>
      <c r="G1858" s="236"/>
      <c r="H1858" s="239">
        <v>3</v>
      </c>
      <c r="I1858" s="240"/>
      <c r="J1858" s="236"/>
      <c r="K1858" s="236"/>
      <c r="L1858" s="241"/>
      <c r="M1858" s="242"/>
      <c r="N1858" s="243"/>
      <c r="O1858" s="243"/>
      <c r="P1858" s="243"/>
      <c r="Q1858" s="243"/>
      <c r="R1858" s="243"/>
      <c r="S1858" s="243"/>
      <c r="T1858" s="244"/>
      <c r="U1858" s="14"/>
      <c r="V1858" s="14"/>
      <c r="W1858" s="14"/>
      <c r="X1858" s="14"/>
      <c r="Y1858" s="14"/>
      <c r="Z1858" s="14"/>
      <c r="AA1858" s="14"/>
      <c r="AB1858" s="14"/>
      <c r="AC1858" s="14"/>
      <c r="AD1858" s="14"/>
      <c r="AE1858" s="14"/>
      <c r="AT1858" s="245" t="s">
        <v>168</v>
      </c>
      <c r="AU1858" s="245" t="s">
        <v>82</v>
      </c>
      <c r="AV1858" s="14" t="s">
        <v>82</v>
      </c>
      <c r="AW1858" s="14" t="s">
        <v>34</v>
      </c>
      <c r="AX1858" s="14" t="s">
        <v>80</v>
      </c>
      <c r="AY1858" s="245" t="s">
        <v>148</v>
      </c>
    </row>
    <row r="1859" spans="1:65" s="2" customFormat="1" ht="16.5" customHeight="1">
      <c r="A1859" s="40"/>
      <c r="B1859" s="41"/>
      <c r="C1859" s="268" t="s">
        <v>2933</v>
      </c>
      <c r="D1859" s="268" t="s">
        <v>279</v>
      </c>
      <c r="E1859" s="269" t="s">
        <v>2934</v>
      </c>
      <c r="F1859" s="270" t="s">
        <v>2935</v>
      </c>
      <c r="G1859" s="271" t="s">
        <v>166</v>
      </c>
      <c r="H1859" s="272">
        <v>10.607</v>
      </c>
      <c r="I1859" s="273"/>
      <c r="J1859" s="274">
        <f>ROUND(I1859*H1859,2)</f>
        <v>0</v>
      </c>
      <c r="K1859" s="270" t="s">
        <v>154</v>
      </c>
      <c r="L1859" s="275"/>
      <c r="M1859" s="276" t="s">
        <v>19</v>
      </c>
      <c r="N1859" s="277" t="s">
        <v>43</v>
      </c>
      <c r="O1859" s="86"/>
      <c r="P1859" s="215">
        <f>O1859*H1859</f>
        <v>0</v>
      </c>
      <c r="Q1859" s="215">
        <v>0.02423</v>
      </c>
      <c r="R1859" s="215">
        <f>Q1859*H1859</f>
        <v>0.25700761</v>
      </c>
      <c r="S1859" s="215">
        <v>0</v>
      </c>
      <c r="T1859" s="216">
        <f>S1859*H1859</f>
        <v>0</v>
      </c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40"/>
      <c r="AE1859" s="40"/>
      <c r="AR1859" s="217" t="s">
        <v>414</v>
      </c>
      <c r="AT1859" s="217" t="s">
        <v>279</v>
      </c>
      <c r="AU1859" s="217" t="s">
        <v>82</v>
      </c>
      <c r="AY1859" s="19" t="s">
        <v>148</v>
      </c>
      <c r="BE1859" s="218">
        <f>IF(N1859="základní",J1859,0)</f>
        <v>0</v>
      </c>
      <c r="BF1859" s="218">
        <f>IF(N1859="snížená",J1859,0)</f>
        <v>0</v>
      </c>
      <c r="BG1859" s="218">
        <f>IF(N1859="zákl. přenesená",J1859,0)</f>
        <v>0</v>
      </c>
      <c r="BH1859" s="218">
        <f>IF(N1859="sníž. přenesená",J1859,0)</f>
        <v>0</v>
      </c>
      <c r="BI1859" s="218">
        <f>IF(N1859="nulová",J1859,0)</f>
        <v>0</v>
      </c>
      <c r="BJ1859" s="19" t="s">
        <v>80</v>
      </c>
      <c r="BK1859" s="218">
        <f>ROUND(I1859*H1859,2)</f>
        <v>0</v>
      </c>
      <c r="BL1859" s="19" t="s">
        <v>285</v>
      </c>
      <c r="BM1859" s="217" t="s">
        <v>2936</v>
      </c>
    </row>
    <row r="1860" spans="1:51" s="13" customFormat="1" ht="12">
      <c r="A1860" s="13"/>
      <c r="B1860" s="224"/>
      <c r="C1860" s="225"/>
      <c r="D1860" s="226" t="s">
        <v>168</v>
      </c>
      <c r="E1860" s="227" t="s">
        <v>19</v>
      </c>
      <c r="F1860" s="228" t="s">
        <v>2937</v>
      </c>
      <c r="G1860" s="225"/>
      <c r="H1860" s="227" t="s">
        <v>19</v>
      </c>
      <c r="I1860" s="229"/>
      <c r="J1860" s="225"/>
      <c r="K1860" s="225"/>
      <c r="L1860" s="230"/>
      <c r="M1860" s="231"/>
      <c r="N1860" s="232"/>
      <c r="O1860" s="232"/>
      <c r="P1860" s="232"/>
      <c r="Q1860" s="232"/>
      <c r="R1860" s="232"/>
      <c r="S1860" s="232"/>
      <c r="T1860" s="23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T1860" s="234" t="s">
        <v>168</v>
      </c>
      <c r="AU1860" s="234" t="s">
        <v>82</v>
      </c>
      <c r="AV1860" s="13" t="s">
        <v>80</v>
      </c>
      <c r="AW1860" s="13" t="s">
        <v>34</v>
      </c>
      <c r="AX1860" s="13" t="s">
        <v>72</v>
      </c>
      <c r="AY1860" s="234" t="s">
        <v>148</v>
      </c>
    </row>
    <row r="1861" spans="1:51" s="13" customFormat="1" ht="12">
      <c r="A1861" s="13"/>
      <c r="B1861" s="224"/>
      <c r="C1861" s="225"/>
      <c r="D1861" s="226" t="s">
        <v>168</v>
      </c>
      <c r="E1861" s="227" t="s">
        <v>19</v>
      </c>
      <c r="F1861" s="228" t="s">
        <v>515</v>
      </c>
      <c r="G1861" s="225"/>
      <c r="H1861" s="227" t="s">
        <v>19</v>
      </c>
      <c r="I1861" s="229"/>
      <c r="J1861" s="225"/>
      <c r="K1861" s="225"/>
      <c r="L1861" s="230"/>
      <c r="M1861" s="231"/>
      <c r="N1861" s="232"/>
      <c r="O1861" s="232"/>
      <c r="P1861" s="232"/>
      <c r="Q1861" s="232"/>
      <c r="R1861" s="232"/>
      <c r="S1861" s="232"/>
      <c r="T1861" s="23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T1861" s="234" t="s">
        <v>168</v>
      </c>
      <c r="AU1861" s="234" t="s">
        <v>82</v>
      </c>
      <c r="AV1861" s="13" t="s">
        <v>80</v>
      </c>
      <c r="AW1861" s="13" t="s">
        <v>34</v>
      </c>
      <c r="AX1861" s="13" t="s">
        <v>72</v>
      </c>
      <c r="AY1861" s="234" t="s">
        <v>148</v>
      </c>
    </row>
    <row r="1862" spans="1:51" s="13" customFormat="1" ht="12">
      <c r="A1862" s="13"/>
      <c r="B1862" s="224"/>
      <c r="C1862" s="225"/>
      <c r="D1862" s="226" t="s">
        <v>168</v>
      </c>
      <c r="E1862" s="227" t="s">
        <v>19</v>
      </c>
      <c r="F1862" s="228" t="s">
        <v>516</v>
      </c>
      <c r="G1862" s="225"/>
      <c r="H1862" s="227" t="s">
        <v>19</v>
      </c>
      <c r="I1862" s="229"/>
      <c r="J1862" s="225"/>
      <c r="K1862" s="225"/>
      <c r="L1862" s="230"/>
      <c r="M1862" s="231"/>
      <c r="N1862" s="232"/>
      <c r="O1862" s="232"/>
      <c r="P1862" s="232"/>
      <c r="Q1862" s="232"/>
      <c r="R1862" s="232"/>
      <c r="S1862" s="232"/>
      <c r="T1862" s="23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T1862" s="234" t="s">
        <v>168</v>
      </c>
      <c r="AU1862" s="234" t="s">
        <v>82</v>
      </c>
      <c r="AV1862" s="13" t="s">
        <v>80</v>
      </c>
      <c r="AW1862" s="13" t="s">
        <v>34</v>
      </c>
      <c r="AX1862" s="13" t="s">
        <v>72</v>
      </c>
      <c r="AY1862" s="234" t="s">
        <v>148</v>
      </c>
    </row>
    <row r="1863" spans="1:51" s="14" customFormat="1" ht="12">
      <c r="A1863" s="14"/>
      <c r="B1863" s="235"/>
      <c r="C1863" s="236"/>
      <c r="D1863" s="226" t="s">
        <v>168</v>
      </c>
      <c r="E1863" s="237" t="s">
        <v>19</v>
      </c>
      <c r="F1863" s="238" t="s">
        <v>2938</v>
      </c>
      <c r="G1863" s="236"/>
      <c r="H1863" s="239">
        <v>1.773</v>
      </c>
      <c r="I1863" s="240"/>
      <c r="J1863" s="236"/>
      <c r="K1863" s="236"/>
      <c r="L1863" s="241"/>
      <c r="M1863" s="242"/>
      <c r="N1863" s="243"/>
      <c r="O1863" s="243"/>
      <c r="P1863" s="243"/>
      <c r="Q1863" s="243"/>
      <c r="R1863" s="243"/>
      <c r="S1863" s="243"/>
      <c r="T1863" s="244"/>
      <c r="U1863" s="14"/>
      <c r="V1863" s="14"/>
      <c r="W1863" s="14"/>
      <c r="X1863" s="14"/>
      <c r="Y1863" s="14"/>
      <c r="Z1863" s="14"/>
      <c r="AA1863" s="14"/>
      <c r="AB1863" s="14"/>
      <c r="AC1863" s="14"/>
      <c r="AD1863" s="14"/>
      <c r="AE1863" s="14"/>
      <c r="AT1863" s="245" t="s">
        <v>168</v>
      </c>
      <c r="AU1863" s="245" t="s">
        <v>82</v>
      </c>
      <c r="AV1863" s="14" t="s">
        <v>82</v>
      </c>
      <c r="AW1863" s="14" t="s">
        <v>34</v>
      </c>
      <c r="AX1863" s="14" t="s">
        <v>72</v>
      </c>
      <c r="AY1863" s="245" t="s">
        <v>148</v>
      </c>
    </row>
    <row r="1864" spans="1:51" s="14" customFormat="1" ht="12">
      <c r="A1864" s="14"/>
      <c r="B1864" s="235"/>
      <c r="C1864" s="236"/>
      <c r="D1864" s="226" t="s">
        <v>168</v>
      </c>
      <c r="E1864" s="237" t="s">
        <v>19</v>
      </c>
      <c r="F1864" s="238" t="s">
        <v>2939</v>
      </c>
      <c r="G1864" s="236"/>
      <c r="H1864" s="239">
        <v>1.97</v>
      </c>
      <c r="I1864" s="240"/>
      <c r="J1864" s="236"/>
      <c r="K1864" s="236"/>
      <c r="L1864" s="241"/>
      <c r="M1864" s="242"/>
      <c r="N1864" s="243"/>
      <c r="O1864" s="243"/>
      <c r="P1864" s="243"/>
      <c r="Q1864" s="243"/>
      <c r="R1864" s="243"/>
      <c r="S1864" s="243"/>
      <c r="T1864" s="244"/>
      <c r="U1864" s="14"/>
      <c r="V1864" s="14"/>
      <c r="W1864" s="14"/>
      <c r="X1864" s="14"/>
      <c r="Y1864" s="14"/>
      <c r="Z1864" s="14"/>
      <c r="AA1864" s="14"/>
      <c r="AB1864" s="14"/>
      <c r="AC1864" s="14"/>
      <c r="AD1864" s="14"/>
      <c r="AE1864" s="14"/>
      <c r="AT1864" s="245" t="s">
        <v>168</v>
      </c>
      <c r="AU1864" s="245" t="s">
        <v>82</v>
      </c>
      <c r="AV1864" s="14" t="s">
        <v>82</v>
      </c>
      <c r="AW1864" s="14" t="s">
        <v>34</v>
      </c>
      <c r="AX1864" s="14" t="s">
        <v>72</v>
      </c>
      <c r="AY1864" s="245" t="s">
        <v>148</v>
      </c>
    </row>
    <row r="1865" spans="1:51" s="14" customFormat="1" ht="12">
      <c r="A1865" s="14"/>
      <c r="B1865" s="235"/>
      <c r="C1865" s="236"/>
      <c r="D1865" s="226" t="s">
        <v>168</v>
      </c>
      <c r="E1865" s="237" t="s">
        <v>19</v>
      </c>
      <c r="F1865" s="238" t="s">
        <v>2940</v>
      </c>
      <c r="G1865" s="236"/>
      <c r="H1865" s="239">
        <v>2.15</v>
      </c>
      <c r="I1865" s="240"/>
      <c r="J1865" s="236"/>
      <c r="K1865" s="236"/>
      <c r="L1865" s="241"/>
      <c r="M1865" s="242"/>
      <c r="N1865" s="243"/>
      <c r="O1865" s="243"/>
      <c r="P1865" s="243"/>
      <c r="Q1865" s="243"/>
      <c r="R1865" s="243"/>
      <c r="S1865" s="243"/>
      <c r="T1865" s="244"/>
      <c r="U1865" s="14"/>
      <c r="V1865" s="14"/>
      <c r="W1865" s="14"/>
      <c r="X1865" s="14"/>
      <c r="Y1865" s="14"/>
      <c r="Z1865" s="14"/>
      <c r="AA1865" s="14"/>
      <c r="AB1865" s="14"/>
      <c r="AC1865" s="14"/>
      <c r="AD1865" s="14"/>
      <c r="AE1865" s="14"/>
      <c r="AT1865" s="245" t="s">
        <v>168</v>
      </c>
      <c r="AU1865" s="245" t="s">
        <v>82</v>
      </c>
      <c r="AV1865" s="14" t="s">
        <v>82</v>
      </c>
      <c r="AW1865" s="14" t="s">
        <v>34</v>
      </c>
      <c r="AX1865" s="14" t="s">
        <v>72</v>
      </c>
      <c r="AY1865" s="245" t="s">
        <v>148</v>
      </c>
    </row>
    <row r="1866" spans="1:51" s="15" customFormat="1" ht="12">
      <c r="A1866" s="15"/>
      <c r="B1866" s="246"/>
      <c r="C1866" s="247"/>
      <c r="D1866" s="226" t="s">
        <v>168</v>
      </c>
      <c r="E1866" s="248" t="s">
        <v>19</v>
      </c>
      <c r="F1866" s="249" t="s">
        <v>178</v>
      </c>
      <c r="G1866" s="247"/>
      <c r="H1866" s="250">
        <v>5.893</v>
      </c>
      <c r="I1866" s="251"/>
      <c r="J1866" s="247"/>
      <c r="K1866" s="247"/>
      <c r="L1866" s="252"/>
      <c r="M1866" s="253"/>
      <c r="N1866" s="254"/>
      <c r="O1866" s="254"/>
      <c r="P1866" s="254"/>
      <c r="Q1866" s="254"/>
      <c r="R1866" s="254"/>
      <c r="S1866" s="254"/>
      <c r="T1866" s="255"/>
      <c r="U1866" s="15"/>
      <c r="V1866" s="15"/>
      <c r="W1866" s="15"/>
      <c r="X1866" s="15"/>
      <c r="Y1866" s="15"/>
      <c r="Z1866" s="15"/>
      <c r="AA1866" s="15"/>
      <c r="AB1866" s="15"/>
      <c r="AC1866" s="15"/>
      <c r="AD1866" s="15"/>
      <c r="AE1866" s="15"/>
      <c r="AT1866" s="256" t="s">
        <v>168</v>
      </c>
      <c r="AU1866" s="256" t="s">
        <v>82</v>
      </c>
      <c r="AV1866" s="15" t="s">
        <v>155</v>
      </c>
      <c r="AW1866" s="15" t="s">
        <v>34</v>
      </c>
      <c r="AX1866" s="15" t="s">
        <v>80</v>
      </c>
      <c r="AY1866" s="256" t="s">
        <v>148</v>
      </c>
    </row>
    <row r="1867" spans="1:51" s="14" customFormat="1" ht="12">
      <c r="A1867" s="14"/>
      <c r="B1867" s="235"/>
      <c r="C1867" s="236"/>
      <c r="D1867" s="226" t="s">
        <v>168</v>
      </c>
      <c r="E1867" s="236"/>
      <c r="F1867" s="238" t="s">
        <v>2941</v>
      </c>
      <c r="G1867" s="236"/>
      <c r="H1867" s="239">
        <v>10.607</v>
      </c>
      <c r="I1867" s="240"/>
      <c r="J1867" s="236"/>
      <c r="K1867" s="236"/>
      <c r="L1867" s="241"/>
      <c r="M1867" s="242"/>
      <c r="N1867" s="243"/>
      <c r="O1867" s="243"/>
      <c r="P1867" s="243"/>
      <c r="Q1867" s="243"/>
      <c r="R1867" s="243"/>
      <c r="S1867" s="243"/>
      <c r="T1867" s="244"/>
      <c r="U1867" s="14"/>
      <c r="V1867" s="14"/>
      <c r="W1867" s="14"/>
      <c r="X1867" s="14"/>
      <c r="Y1867" s="14"/>
      <c r="Z1867" s="14"/>
      <c r="AA1867" s="14"/>
      <c r="AB1867" s="14"/>
      <c r="AC1867" s="14"/>
      <c r="AD1867" s="14"/>
      <c r="AE1867" s="14"/>
      <c r="AT1867" s="245" t="s">
        <v>168</v>
      </c>
      <c r="AU1867" s="245" t="s">
        <v>82</v>
      </c>
      <c r="AV1867" s="14" t="s">
        <v>82</v>
      </c>
      <c r="AW1867" s="14" t="s">
        <v>4</v>
      </c>
      <c r="AX1867" s="14" t="s">
        <v>80</v>
      </c>
      <c r="AY1867" s="245" t="s">
        <v>148</v>
      </c>
    </row>
    <row r="1868" spans="1:65" s="2" customFormat="1" ht="24.15" customHeight="1">
      <c r="A1868" s="40"/>
      <c r="B1868" s="41"/>
      <c r="C1868" s="206" t="s">
        <v>2942</v>
      </c>
      <c r="D1868" s="206" t="s">
        <v>150</v>
      </c>
      <c r="E1868" s="207" t="s">
        <v>2943</v>
      </c>
      <c r="F1868" s="208" t="s">
        <v>2944</v>
      </c>
      <c r="G1868" s="209" t="s">
        <v>153</v>
      </c>
      <c r="H1868" s="210">
        <v>2</v>
      </c>
      <c r="I1868" s="211"/>
      <c r="J1868" s="212">
        <f>ROUND(I1868*H1868,2)</f>
        <v>0</v>
      </c>
      <c r="K1868" s="208" t="s">
        <v>154</v>
      </c>
      <c r="L1868" s="46"/>
      <c r="M1868" s="213" t="s">
        <v>19</v>
      </c>
      <c r="N1868" s="214" t="s">
        <v>43</v>
      </c>
      <c r="O1868" s="86"/>
      <c r="P1868" s="215">
        <f>O1868*H1868</f>
        <v>0</v>
      </c>
      <c r="Q1868" s="215">
        <v>0.00088</v>
      </c>
      <c r="R1868" s="215">
        <f>Q1868*H1868</f>
        <v>0.00176</v>
      </c>
      <c r="S1868" s="215">
        <v>0</v>
      </c>
      <c r="T1868" s="216">
        <f>S1868*H1868</f>
        <v>0</v>
      </c>
      <c r="U1868" s="40"/>
      <c r="V1868" s="40"/>
      <c r="W1868" s="40"/>
      <c r="X1868" s="40"/>
      <c r="Y1868" s="40"/>
      <c r="Z1868" s="40"/>
      <c r="AA1868" s="40"/>
      <c r="AB1868" s="40"/>
      <c r="AC1868" s="40"/>
      <c r="AD1868" s="40"/>
      <c r="AE1868" s="40"/>
      <c r="AR1868" s="217" t="s">
        <v>285</v>
      </c>
      <c r="AT1868" s="217" t="s">
        <v>150</v>
      </c>
      <c r="AU1868" s="217" t="s">
        <v>82</v>
      </c>
      <c r="AY1868" s="19" t="s">
        <v>148</v>
      </c>
      <c r="BE1868" s="218">
        <f>IF(N1868="základní",J1868,0)</f>
        <v>0</v>
      </c>
      <c r="BF1868" s="218">
        <f>IF(N1868="snížená",J1868,0)</f>
        <v>0</v>
      </c>
      <c r="BG1868" s="218">
        <f>IF(N1868="zákl. přenesená",J1868,0)</f>
        <v>0</v>
      </c>
      <c r="BH1868" s="218">
        <f>IF(N1868="sníž. přenesená",J1868,0)</f>
        <v>0</v>
      </c>
      <c r="BI1868" s="218">
        <f>IF(N1868="nulová",J1868,0)</f>
        <v>0</v>
      </c>
      <c r="BJ1868" s="19" t="s">
        <v>80</v>
      </c>
      <c r="BK1868" s="218">
        <f>ROUND(I1868*H1868,2)</f>
        <v>0</v>
      </c>
      <c r="BL1868" s="19" t="s">
        <v>285</v>
      </c>
      <c r="BM1868" s="217" t="s">
        <v>2945</v>
      </c>
    </row>
    <row r="1869" spans="1:47" s="2" customFormat="1" ht="12">
      <c r="A1869" s="40"/>
      <c r="B1869" s="41"/>
      <c r="C1869" s="42"/>
      <c r="D1869" s="219" t="s">
        <v>157</v>
      </c>
      <c r="E1869" s="42"/>
      <c r="F1869" s="220" t="s">
        <v>2946</v>
      </c>
      <c r="G1869" s="42"/>
      <c r="H1869" s="42"/>
      <c r="I1869" s="221"/>
      <c r="J1869" s="42"/>
      <c r="K1869" s="42"/>
      <c r="L1869" s="46"/>
      <c r="M1869" s="222"/>
      <c r="N1869" s="223"/>
      <c r="O1869" s="86"/>
      <c r="P1869" s="86"/>
      <c r="Q1869" s="86"/>
      <c r="R1869" s="86"/>
      <c r="S1869" s="86"/>
      <c r="T1869" s="87"/>
      <c r="U1869" s="40"/>
      <c r="V1869" s="40"/>
      <c r="W1869" s="40"/>
      <c r="X1869" s="40"/>
      <c r="Y1869" s="40"/>
      <c r="Z1869" s="40"/>
      <c r="AA1869" s="40"/>
      <c r="AB1869" s="40"/>
      <c r="AC1869" s="40"/>
      <c r="AD1869" s="40"/>
      <c r="AE1869" s="40"/>
      <c r="AT1869" s="19" t="s">
        <v>157</v>
      </c>
      <c r="AU1869" s="19" t="s">
        <v>82</v>
      </c>
    </row>
    <row r="1870" spans="1:51" s="14" customFormat="1" ht="12">
      <c r="A1870" s="14"/>
      <c r="B1870" s="235"/>
      <c r="C1870" s="236"/>
      <c r="D1870" s="226" t="s">
        <v>168</v>
      </c>
      <c r="E1870" s="237" t="s">
        <v>19</v>
      </c>
      <c r="F1870" s="238" t="s">
        <v>2947</v>
      </c>
      <c r="G1870" s="236"/>
      <c r="H1870" s="239">
        <v>2</v>
      </c>
      <c r="I1870" s="240"/>
      <c r="J1870" s="236"/>
      <c r="K1870" s="236"/>
      <c r="L1870" s="241"/>
      <c r="M1870" s="242"/>
      <c r="N1870" s="243"/>
      <c r="O1870" s="243"/>
      <c r="P1870" s="243"/>
      <c r="Q1870" s="243"/>
      <c r="R1870" s="243"/>
      <c r="S1870" s="243"/>
      <c r="T1870" s="244"/>
      <c r="U1870" s="14"/>
      <c r="V1870" s="14"/>
      <c r="W1870" s="14"/>
      <c r="X1870" s="14"/>
      <c r="Y1870" s="14"/>
      <c r="Z1870" s="14"/>
      <c r="AA1870" s="14"/>
      <c r="AB1870" s="14"/>
      <c r="AC1870" s="14"/>
      <c r="AD1870" s="14"/>
      <c r="AE1870" s="14"/>
      <c r="AT1870" s="245" t="s">
        <v>168</v>
      </c>
      <c r="AU1870" s="245" t="s">
        <v>82</v>
      </c>
      <c r="AV1870" s="14" t="s">
        <v>82</v>
      </c>
      <c r="AW1870" s="14" t="s">
        <v>34</v>
      </c>
      <c r="AX1870" s="14" t="s">
        <v>80</v>
      </c>
      <c r="AY1870" s="245" t="s">
        <v>148</v>
      </c>
    </row>
    <row r="1871" spans="1:65" s="2" customFormat="1" ht="16.5" customHeight="1">
      <c r="A1871" s="40"/>
      <c r="B1871" s="41"/>
      <c r="C1871" s="268" t="s">
        <v>2948</v>
      </c>
      <c r="D1871" s="268" t="s">
        <v>279</v>
      </c>
      <c r="E1871" s="269" t="s">
        <v>2949</v>
      </c>
      <c r="F1871" s="270" t="s">
        <v>2950</v>
      </c>
      <c r="G1871" s="271" t="s">
        <v>166</v>
      </c>
      <c r="H1871" s="272">
        <v>22.446</v>
      </c>
      <c r="I1871" s="273"/>
      <c r="J1871" s="274">
        <f>ROUND(I1871*H1871,2)</f>
        <v>0</v>
      </c>
      <c r="K1871" s="270" t="s">
        <v>154</v>
      </c>
      <c r="L1871" s="275"/>
      <c r="M1871" s="276" t="s">
        <v>19</v>
      </c>
      <c r="N1871" s="277" t="s">
        <v>43</v>
      </c>
      <c r="O1871" s="86"/>
      <c r="P1871" s="215">
        <f>O1871*H1871</f>
        <v>0</v>
      </c>
      <c r="Q1871" s="215">
        <v>0.02423</v>
      </c>
      <c r="R1871" s="215">
        <f>Q1871*H1871</f>
        <v>0.5438665800000001</v>
      </c>
      <c r="S1871" s="215">
        <v>0</v>
      </c>
      <c r="T1871" s="216">
        <f>S1871*H1871</f>
        <v>0</v>
      </c>
      <c r="U1871" s="40"/>
      <c r="V1871" s="40"/>
      <c r="W1871" s="40"/>
      <c r="X1871" s="40"/>
      <c r="Y1871" s="40"/>
      <c r="Z1871" s="40"/>
      <c r="AA1871" s="40"/>
      <c r="AB1871" s="40"/>
      <c r="AC1871" s="40"/>
      <c r="AD1871" s="40"/>
      <c r="AE1871" s="40"/>
      <c r="AR1871" s="217" t="s">
        <v>414</v>
      </c>
      <c r="AT1871" s="217" t="s">
        <v>279</v>
      </c>
      <c r="AU1871" s="217" t="s">
        <v>82</v>
      </c>
      <c r="AY1871" s="19" t="s">
        <v>148</v>
      </c>
      <c r="BE1871" s="218">
        <f>IF(N1871="základní",J1871,0)</f>
        <v>0</v>
      </c>
      <c r="BF1871" s="218">
        <f>IF(N1871="snížená",J1871,0)</f>
        <v>0</v>
      </c>
      <c r="BG1871" s="218">
        <f>IF(N1871="zákl. přenesená",J1871,0)</f>
        <v>0</v>
      </c>
      <c r="BH1871" s="218">
        <f>IF(N1871="sníž. přenesená",J1871,0)</f>
        <v>0</v>
      </c>
      <c r="BI1871" s="218">
        <f>IF(N1871="nulová",J1871,0)</f>
        <v>0</v>
      </c>
      <c r="BJ1871" s="19" t="s">
        <v>80</v>
      </c>
      <c r="BK1871" s="218">
        <f>ROUND(I1871*H1871,2)</f>
        <v>0</v>
      </c>
      <c r="BL1871" s="19" t="s">
        <v>285</v>
      </c>
      <c r="BM1871" s="217" t="s">
        <v>2951</v>
      </c>
    </row>
    <row r="1872" spans="1:51" s="13" customFormat="1" ht="12">
      <c r="A1872" s="13"/>
      <c r="B1872" s="224"/>
      <c r="C1872" s="225"/>
      <c r="D1872" s="226" t="s">
        <v>168</v>
      </c>
      <c r="E1872" s="227" t="s">
        <v>19</v>
      </c>
      <c r="F1872" s="228" t="s">
        <v>2952</v>
      </c>
      <c r="G1872" s="225"/>
      <c r="H1872" s="227" t="s">
        <v>19</v>
      </c>
      <c r="I1872" s="229"/>
      <c r="J1872" s="225"/>
      <c r="K1872" s="225"/>
      <c r="L1872" s="230"/>
      <c r="M1872" s="231"/>
      <c r="N1872" s="232"/>
      <c r="O1872" s="232"/>
      <c r="P1872" s="232"/>
      <c r="Q1872" s="232"/>
      <c r="R1872" s="232"/>
      <c r="S1872" s="232"/>
      <c r="T1872" s="23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T1872" s="234" t="s">
        <v>168</v>
      </c>
      <c r="AU1872" s="234" t="s">
        <v>82</v>
      </c>
      <c r="AV1872" s="13" t="s">
        <v>80</v>
      </c>
      <c r="AW1872" s="13" t="s">
        <v>34</v>
      </c>
      <c r="AX1872" s="13" t="s">
        <v>72</v>
      </c>
      <c r="AY1872" s="234" t="s">
        <v>148</v>
      </c>
    </row>
    <row r="1873" spans="1:51" s="13" customFormat="1" ht="12">
      <c r="A1873" s="13"/>
      <c r="B1873" s="224"/>
      <c r="C1873" s="225"/>
      <c r="D1873" s="226" t="s">
        <v>168</v>
      </c>
      <c r="E1873" s="227" t="s">
        <v>19</v>
      </c>
      <c r="F1873" s="228" t="s">
        <v>2953</v>
      </c>
      <c r="G1873" s="225"/>
      <c r="H1873" s="227" t="s">
        <v>19</v>
      </c>
      <c r="I1873" s="229"/>
      <c r="J1873" s="225"/>
      <c r="K1873" s="225"/>
      <c r="L1873" s="230"/>
      <c r="M1873" s="231"/>
      <c r="N1873" s="232"/>
      <c r="O1873" s="232"/>
      <c r="P1873" s="232"/>
      <c r="Q1873" s="232"/>
      <c r="R1873" s="232"/>
      <c r="S1873" s="232"/>
      <c r="T1873" s="23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T1873" s="234" t="s">
        <v>168</v>
      </c>
      <c r="AU1873" s="234" t="s">
        <v>82</v>
      </c>
      <c r="AV1873" s="13" t="s">
        <v>80</v>
      </c>
      <c r="AW1873" s="13" t="s">
        <v>34</v>
      </c>
      <c r="AX1873" s="13" t="s">
        <v>72</v>
      </c>
      <c r="AY1873" s="234" t="s">
        <v>148</v>
      </c>
    </row>
    <row r="1874" spans="1:51" s="13" customFormat="1" ht="12">
      <c r="A1874" s="13"/>
      <c r="B1874" s="224"/>
      <c r="C1874" s="225"/>
      <c r="D1874" s="226" t="s">
        <v>168</v>
      </c>
      <c r="E1874" s="227" t="s">
        <v>19</v>
      </c>
      <c r="F1874" s="228" t="s">
        <v>515</v>
      </c>
      <c r="G1874" s="225"/>
      <c r="H1874" s="227" t="s">
        <v>19</v>
      </c>
      <c r="I1874" s="229"/>
      <c r="J1874" s="225"/>
      <c r="K1874" s="225"/>
      <c r="L1874" s="230"/>
      <c r="M1874" s="231"/>
      <c r="N1874" s="232"/>
      <c r="O1874" s="232"/>
      <c r="P1874" s="232"/>
      <c r="Q1874" s="232"/>
      <c r="R1874" s="232"/>
      <c r="S1874" s="232"/>
      <c r="T1874" s="23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T1874" s="234" t="s">
        <v>168</v>
      </c>
      <c r="AU1874" s="234" t="s">
        <v>82</v>
      </c>
      <c r="AV1874" s="13" t="s">
        <v>80</v>
      </c>
      <c r="AW1874" s="13" t="s">
        <v>34</v>
      </c>
      <c r="AX1874" s="13" t="s">
        <v>72</v>
      </c>
      <c r="AY1874" s="234" t="s">
        <v>148</v>
      </c>
    </row>
    <row r="1875" spans="1:51" s="13" customFormat="1" ht="12">
      <c r="A1875" s="13"/>
      <c r="B1875" s="224"/>
      <c r="C1875" s="225"/>
      <c r="D1875" s="226" t="s">
        <v>168</v>
      </c>
      <c r="E1875" s="227" t="s">
        <v>19</v>
      </c>
      <c r="F1875" s="228" t="s">
        <v>516</v>
      </c>
      <c r="G1875" s="225"/>
      <c r="H1875" s="227" t="s">
        <v>19</v>
      </c>
      <c r="I1875" s="229"/>
      <c r="J1875" s="225"/>
      <c r="K1875" s="225"/>
      <c r="L1875" s="230"/>
      <c r="M1875" s="231"/>
      <c r="N1875" s="232"/>
      <c r="O1875" s="232"/>
      <c r="P1875" s="232"/>
      <c r="Q1875" s="232"/>
      <c r="R1875" s="232"/>
      <c r="S1875" s="232"/>
      <c r="T1875" s="23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T1875" s="234" t="s">
        <v>168</v>
      </c>
      <c r="AU1875" s="234" t="s">
        <v>82</v>
      </c>
      <c r="AV1875" s="13" t="s">
        <v>80</v>
      </c>
      <c r="AW1875" s="13" t="s">
        <v>34</v>
      </c>
      <c r="AX1875" s="13" t="s">
        <v>72</v>
      </c>
      <c r="AY1875" s="234" t="s">
        <v>148</v>
      </c>
    </row>
    <row r="1876" spans="1:51" s="14" customFormat="1" ht="12">
      <c r="A1876" s="14"/>
      <c r="B1876" s="235"/>
      <c r="C1876" s="236"/>
      <c r="D1876" s="226" t="s">
        <v>168</v>
      </c>
      <c r="E1876" s="237" t="s">
        <v>19</v>
      </c>
      <c r="F1876" s="238" t="s">
        <v>2954</v>
      </c>
      <c r="G1876" s="236"/>
      <c r="H1876" s="239">
        <v>3.87</v>
      </c>
      <c r="I1876" s="240"/>
      <c r="J1876" s="236"/>
      <c r="K1876" s="236"/>
      <c r="L1876" s="241"/>
      <c r="M1876" s="242"/>
      <c r="N1876" s="243"/>
      <c r="O1876" s="243"/>
      <c r="P1876" s="243"/>
      <c r="Q1876" s="243"/>
      <c r="R1876" s="243"/>
      <c r="S1876" s="243"/>
      <c r="T1876" s="244"/>
      <c r="U1876" s="14"/>
      <c r="V1876" s="14"/>
      <c r="W1876" s="14"/>
      <c r="X1876" s="14"/>
      <c r="Y1876" s="14"/>
      <c r="Z1876" s="14"/>
      <c r="AA1876" s="14"/>
      <c r="AB1876" s="14"/>
      <c r="AC1876" s="14"/>
      <c r="AD1876" s="14"/>
      <c r="AE1876" s="14"/>
      <c r="AT1876" s="245" t="s">
        <v>168</v>
      </c>
      <c r="AU1876" s="245" t="s">
        <v>82</v>
      </c>
      <c r="AV1876" s="14" t="s">
        <v>82</v>
      </c>
      <c r="AW1876" s="14" t="s">
        <v>34</v>
      </c>
      <c r="AX1876" s="14" t="s">
        <v>72</v>
      </c>
      <c r="AY1876" s="245" t="s">
        <v>148</v>
      </c>
    </row>
    <row r="1877" spans="1:51" s="14" customFormat="1" ht="12">
      <c r="A1877" s="14"/>
      <c r="B1877" s="235"/>
      <c r="C1877" s="236"/>
      <c r="D1877" s="226" t="s">
        <v>168</v>
      </c>
      <c r="E1877" s="237" t="s">
        <v>19</v>
      </c>
      <c r="F1877" s="238" t="s">
        <v>2955</v>
      </c>
      <c r="G1877" s="236"/>
      <c r="H1877" s="239">
        <v>3.87</v>
      </c>
      <c r="I1877" s="240"/>
      <c r="J1877" s="236"/>
      <c r="K1877" s="236"/>
      <c r="L1877" s="241"/>
      <c r="M1877" s="242"/>
      <c r="N1877" s="243"/>
      <c r="O1877" s="243"/>
      <c r="P1877" s="243"/>
      <c r="Q1877" s="243"/>
      <c r="R1877" s="243"/>
      <c r="S1877" s="243"/>
      <c r="T1877" s="244"/>
      <c r="U1877" s="14"/>
      <c r="V1877" s="14"/>
      <c r="W1877" s="14"/>
      <c r="X1877" s="14"/>
      <c r="Y1877" s="14"/>
      <c r="Z1877" s="14"/>
      <c r="AA1877" s="14"/>
      <c r="AB1877" s="14"/>
      <c r="AC1877" s="14"/>
      <c r="AD1877" s="14"/>
      <c r="AE1877" s="14"/>
      <c r="AT1877" s="245" t="s">
        <v>168</v>
      </c>
      <c r="AU1877" s="245" t="s">
        <v>82</v>
      </c>
      <c r="AV1877" s="14" t="s">
        <v>82</v>
      </c>
      <c r="AW1877" s="14" t="s">
        <v>34</v>
      </c>
      <c r="AX1877" s="14" t="s">
        <v>72</v>
      </c>
      <c r="AY1877" s="245" t="s">
        <v>148</v>
      </c>
    </row>
    <row r="1878" spans="1:51" s="15" customFormat="1" ht="12">
      <c r="A1878" s="15"/>
      <c r="B1878" s="246"/>
      <c r="C1878" s="247"/>
      <c r="D1878" s="226" t="s">
        <v>168</v>
      </c>
      <c r="E1878" s="248" t="s">
        <v>19</v>
      </c>
      <c r="F1878" s="249" t="s">
        <v>178</v>
      </c>
      <c r="G1878" s="247"/>
      <c r="H1878" s="250">
        <v>7.74</v>
      </c>
      <c r="I1878" s="251"/>
      <c r="J1878" s="247"/>
      <c r="K1878" s="247"/>
      <c r="L1878" s="252"/>
      <c r="M1878" s="253"/>
      <c r="N1878" s="254"/>
      <c r="O1878" s="254"/>
      <c r="P1878" s="254"/>
      <c r="Q1878" s="254"/>
      <c r="R1878" s="254"/>
      <c r="S1878" s="254"/>
      <c r="T1878" s="255"/>
      <c r="U1878" s="15"/>
      <c r="V1878" s="15"/>
      <c r="W1878" s="15"/>
      <c r="X1878" s="15"/>
      <c r="Y1878" s="15"/>
      <c r="Z1878" s="15"/>
      <c r="AA1878" s="15"/>
      <c r="AB1878" s="15"/>
      <c r="AC1878" s="15"/>
      <c r="AD1878" s="15"/>
      <c r="AE1878" s="15"/>
      <c r="AT1878" s="256" t="s">
        <v>168</v>
      </c>
      <c r="AU1878" s="256" t="s">
        <v>82</v>
      </c>
      <c r="AV1878" s="15" t="s">
        <v>155</v>
      </c>
      <c r="AW1878" s="15" t="s">
        <v>34</v>
      </c>
      <c r="AX1878" s="15" t="s">
        <v>80</v>
      </c>
      <c r="AY1878" s="256" t="s">
        <v>148</v>
      </c>
    </row>
    <row r="1879" spans="1:51" s="14" customFormat="1" ht="12">
      <c r="A1879" s="14"/>
      <c r="B1879" s="235"/>
      <c r="C1879" s="236"/>
      <c r="D1879" s="226" t="s">
        <v>168</v>
      </c>
      <c r="E1879" s="236"/>
      <c r="F1879" s="238" t="s">
        <v>2956</v>
      </c>
      <c r="G1879" s="236"/>
      <c r="H1879" s="239">
        <v>22.446</v>
      </c>
      <c r="I1879" s="240"/>
      <c r="J1879" s="236"/>
      <c r="K1879" s="236"/>
      <c r="L1879" s="241"/>
      <c r="M1879" s="242"/>
      <c r="N1879" s="243"/>
      <c r="O1879" s="243"/>
      <c r="P1879" s="243"/>
      <c r="Q1879" s="243"/>
      <c r="R1879" s="243"/>
      <c r="S1879" s="243"/>
      <c r="T1879" s="244"/>
      <c r="U1879" s="14"/>
      <c r="V1879" s="14"/>
      <c r="W1879" s="14"/>
      <c r="X1879" s="14"/>
      <c r="Y1879" s="14"/>
      <c r="Z1879" s="14"/>
      <c r="AA1879" s="14"/>
      <c r="AB1879" s="14"/>
      <c r="AC1879" s="14"/>
      <c r="AD1879" s="14"/>
      <c r="AE1879" s="14"/>
      <c r="AT1879" s="245" t="s">
        <v>168</v>
      </c>
      <c r="AU1879" s="245" t="s">
        <v>82</v>
      </c>
      <c r="AV1879" s="14" t="s">
        <v>82</v>
      </c>
      <c r="AW1879" s="14" t="s">
        <v>4</v>
      </c>
      <c r="AX1879" s="14" t="s">
        <v>80</v>
      </c>
      <c r="AY1879" s="245" t="s">
        <v>148</v>
      </c>
    </row>
    <row r="1880" spans="1:65" s="2" customFormat="1" ht="16.5" customHeight="1">
      <c r="A1880" s="40"/>
      <c r="B1880" s="41"/>
      <c r="C1880" s="206" t="s">
        <v>2957</v>
      </c>
      <c r="D1880" s="206" t="s">
        <v>150</v>
      </c>
      <c r="E1880" s="207" t="s">
        <v>2958</v>
      </c>
      <c r="F1880" s="208" t="s">
        <v>2959</v>
      </c>
      <c r="G1880" s="209" t="s">
        <v>153</v>
      </c>
      <c r="H1880" s="210">
        <v>3</v>
      </c>
      <c r="I1880" s="211"/>
      <c r="J1880" s="212">
        <f>ROUND(I1880*H1880,2)</f>
        <v>0</v>
      </c>
      <c r="K1880" s="208" t="s">
        <v>154</v>
      </c>
      <c r="L1880" s="46"/>
      <c r="M1880" s="213" t="s">
        <v>19</v>
      </c>
      <c r="N1880" s="214" t="s">
        <v>43</v>
      </c>
      <c r="O1880" s="86"/>
      <c r="P1880" s="215">
        <f>O1880*H1880</f>
        <v>0</v>
      </c>
      <c r="Q1880" s="215">
        <v>0</v>
      </c>
      <c r="R1880" s="215">
        <f>Q1880*H1880</f>
        <v>0</v>
      </c>
      <c r="S1880" s="215">
        <v>0</v>
      </c>
      <c r="T1880" s="216">
        <f>S1880*H1880</f>
        <v>0</v>
      </c>
      <c r="U1880" s="40"/>
      <c r="V1880" s="40"/>
      <c r="W1880" s="40"/>
      <c r="X1880" s="40"/>
      <c r="Y1880" s="40"/>
      <c r="Z1880" s="40"/>
      <c r="AA1880" s="40"/>
      <c r="AB1880" s="40"/>
      <c r="AC1880" s="40"/>
      <c r="AD1880" s="40"/>
      <c r="AE1880" s="40"/>
      <c r="AR1880" s="217" t="s">
        <v>285</v>
      </c>
      <c r="AT1880" s="217" t="s">
        <v>150</v>
      </c>
      <c r="AU1880" s="217" t="s">
        <v>82</v>
      </c>
      <c r="AY1880" s="19" t="s">
        <v>148</v>
      </c>
      <c r="BE1880" s="218">
        <f>IF(N1880="základní",J1880,0)</f>
        <v>0</v>
      </c>
      <c r="BF1880" s="218">
        <f>IF(N1880="snížená",J1880,0)</f>
        <v>0</v>
      </c>
      <c r="BG1880" s="218">
        <f>IF(N1880="zákl. přenesená",J1880,0)</f>
        <v>0</v>
      </c>
      <c r="BH1880" s="218">
        <f>IF(N1880="sníž. přenesená",J1880,0)</f>
        <v>0</v>
      </c>
      <c r="BI1880" s="218">
        <f>IF(N1880="nulová",J1880,0)</f>
        <v>0</v>
      </c>
      <c r="BJ1880" s="19" t="s">
        <v>80</v>
      </c>
      <c r="BK1880" s="218">
        <f>ROUND(I1880*H1880,2)</f>
        <v>0</v>
      </c>
      <c r="BL1880" s="19" t="s">
        <v>285</v>
      </c>
      <c r="BM1880" s="217" t="s">
        <v>2960</v>
      </c>
    </row>
    <row r="1881" spans="1:47" s="2" customFormat="1" ht="12">
      <c r="A1881" s="40"/>
      <c r="B1881" s="41"/>
      <c r="C1881" s="42"/>
      <c r="D1881" s="219" t="s">
        <v>157</v>
      </c>
      <c r="E1881" s="42"/>
      <c r="F1881" s="220" t="s">
        <v>2961</v>
      </c>
      <c r="G1881" s="42"/>
      <c r="H1881" s="42"/>
      <c r="I1881" s="221"/>
      <c r="J1881" s="42"/>
      <c r="K1881" s="42"/>
      <c r="L1881" s="46"/>
      <c r="M1881" s="222"/>
      <c r="N1881" s="223"/>
      <c r="O1881" s="86"/>
      <c r="P1881" s="86"/>
      <c r="Q1881" s="86"/>
      <c r="R1881" s="86"/>
      <c r="S1881" s="86"/>
      <c r="T1881" s="87"/>
      <c r="U1881" s="40"/>
      <c r="V1881" s="40"/>
      <c r="W1881" s="40"/>
      <c r="X1881" s="40"/>
      <c r="Y1881" s="40"/>
      <c r="Z1881" s="40"/>
      <c r="AA1881" s="40"/>
      <c r="AB1881" s="40"/>
      <c r="AC1881" s="40"/>
      <c r="AD1881" s="40"/>
      <c r="AE1881" s="40"/>
      <c r="AT1881" s="19" t="s">
        <v>157</v>
      </c>
      <c r="AU1881" s="19" t="s">
        <v>82</v>
      </c>
    </row>
    <row r="1882" spans="1:65" s="2" customFormat="1" ht="16.5" customHeight="1">
      <c r="A1882" s="40"/>
      <c r="B1882" s="41"/>
      <c r="C1882" s="268" t="s">
        <v>2962</v>
      </c>
      <c r="D1882" s="268" t="s">
        <v>279</v>
      </c>
      <c r="E1882" s="269" t="s">
        <v>2963</v>
      </c>
      <c r="F1882" s="270" t="s">
        <v>2964</v>
      </c>
      <c r="G1882" s="271" t="s">
        <v>153</v>
      </c>
      <c r="H1882" s="272">
        <v>3</v>
      </c>
      <c r="I1882" s="273"/>
      <c r="J1882" s="274">
        <f>ROUND(I1882*H1882,2)</f>
        <v>0</v>
      </c>
      <c r="K1882" s="270" t="s">
        <v>19</v>
      </c>
      <c r="L1882" s="275"/>
      <c r="M1882" s="276" t="s">
        <v>19</v>
      </c>
      <c r="N1882" s="277" t="s">
        <v>43</v>
      </c>
      <c r="O1882" s="86"/>
      <c r="P1882" s="215">
        <f>O1882*H1882</f>
        <v>0</v>
      </c>
      <c r="Q1882" s="215">
        <v>0.0024</v>
      </c>
      <c r="R1882" s="215">
        <f>Q1882*H1882</f>
        <v>0.0072</v>
      </c>
      <c r="S1882" s="215">
        <v>0</v>
      </c>
      <c r="T1882" s="216">
        <f>S1882*H1882</f>
        <v>0</v>
      </c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R1882" s="217" t="s">
        <v>414</v>
      </c>
      <c r="AT1882" s="217" t="s">
        <v>279</v>
      </c>
      <c r="AU1882" s="217" t="s">
        <v>82</v>
      </c>
      <c r="AY1882" s="19" t="s">
        <v>148</v>
      </c>
      <c r="BE1882" s="218">
        <f>IF(N1882="základní",J1882,0)</f>
        <v>0</v>
      </c>
      <c r="BF1882" s="218">
        <f>IF(N1882="snížená",J1882,0)</f>
        <v>0</v>
      </c>
      <c r="BG1882" s="218">
        <f>IF(N1882="zákl. přenesená",J1882,0)</f>
        <v>0</v>
      </c>
      <c r="BH1882" s="218">
        <f>IF(N1882="sníž. přenesená",J1882,0)</f>
        <v>0</v>
      </c>
      <c r="BI1882" s="218">
        <f>IF(N1882="nulová",J1882,0)</f>
        <v>0</v>
      </c>
      <c r="BJ1882" s="19" t="s">
        <v>80</v>
      </c>
      <c r="BK1882" s="218">
        <f>ROUND(I1882*H1882,2)</f>
        <v>0</v>
      </c>
      <c r="BL1882" s="19" t="s">
        <v>285</v>
      </c>
      <c r="BM1882" s="217" t="s">
        <v>2965</v>
      </c>
    </row>
    <row r="1883" spans="1:65" s="2" customFormat="1" ht="16.5" customHeight="1">
      <c r="A1883" s="40"/>
      <c r="B1883" s="41"/>
      <c r="C1883" s="206" t="s">
        <v>2966</v>
      </c>
      <c r="D1883" s="206" t="s">
        <v>150</v>
      </c>
      <c r="E1883" s="207" t="s">
        <v>2967</v>
      </c>
      <c r="F1883" s="208" t="s">
        <v>2968</v>
      </c>
      <c r="G1883" s="209" t="s">
        <v>153</v>
      </c>
      <c r="H1883" s="210">
        <v>1</v>
      </c>
      <c r="I1883" s="211"/>
      <c r="J1883" s="212">
        <f>ROUND(I1883*H1883,2)</f>
        <v>0</v>
      </c>
      <c r="K1883" s="208" t="s">
        <v>154</v>
      </c>
      <c r="L1883" s="46"/>
      <c r="M1883" s="213" t="s">
        <v>19</v>
      </c>
      <c r="N1883" s="214" t="s">
        <v>43</v>
      </c>
      <c r="O1883" s="86"/>
      <c r="P1883" s="215">
        <f>O1883*H1883</f>
        <v>0</v>
      </c>
      <c r="Q1883" s="215">
        <v>0</v>
      </c>
      <c r="R1883" s="215">
        <f>Q1883*H1883</f>
        <v>0</v>
      </c>
      <c r="S1883" s="215">
        <v>0</v>
      </c>
      <c r="T1883" s="216">
        <f>S1883*H1883</f>
        <v>0</v>
      </c>
      <c r="U1883" s="40"/>
      <c r="V1883" s="40"/>
      <c r="W1883" s="40"/>
      <c r="X1883" s="40"/>
      <c r="Y1883" s="40"/>
      <c r="Z1883" s="40"/>
      <c r="AA1883" s="40"/>
      <c r="AB1883" s="40"/>
      <c r="AC1883" s="40"/>
      <c r="AD1883" s="40"/>
      <c r="AE1883" s="40"/>
      <c r="AR1883" s="217" t="s">
        <v>285</v>
      </c>
      <c r="AT1883" s="217" t="s">
        <v>150</v>
      </c>
      <c r="AU1883" s="217" t="s">
        <v>82</v>
      </c>
      <c r="AY1883" s="19" t="s">
        <v>148</v>
      </c>
      <c r="BE1883" s="218">
        <f>IF(N1883="základní",J1883,0)</f>
        <v>0</v>
      </c>
      <c r="BF1883" s="218">
        <f>IF(N1883="snížená",J1883,0)</f>
        <v>0</v>
      </c>
      <c r="BG1883" s="218">
        <f>IF(N1883="zákl. přenesená",J1883,0)</f>
        <v>0</v>
      </c>
      <c r="BH1883" s="218">
        <f>IF(N1883="sníž. přenesená",J1883,0)</f>
        <v>0</v>
      </c>
      <c r="BI1883" s="218">
        <f>IF(N1883="nulová",J1883,0)</f>
        <v>0</v>
      </c>
      <c r="BJ1883" s="19" t="s">
        <v>80</v>
      </c>
      <c r="BK1883" s="218">
        <f>ROUND(I1883*H1883,2)</f>
        <v>0</v>
      </c>
      <c r="BL1883" s="19" t="s">
        <v>285</v>
      </c>
      <c r="BM1883" s="217" t="s">
        <v>2969</v>
      </c>
    </row>
    <row r="1884" spans="1:47" s="2" customFormat="1" ht="12">
      <c r="A1884" s="40"/>
      <c r="B1884" s="41"/>
      <c r="C1884" s="42"/>
      <c r="D1884" s="219" t="s">
        <v>157</v>
      </c>
      <c r="E1884" s="42"/>
      <c r="F1884" s="220" t="s">
        <v>2970</v>
      </c>
      <c r="G1884" s="42"/>
      <c r="H1884" s="42"/>
      <c r="I1884" s="221"/>
      <c r="J1884" s="42"/>
      <c r="K1884" s="42"/>
      <c r="L1884" s="46"/>
      <c r="M1884" s="222"/>
      <c r="N1884" s="223"/>
      <c r="O1884" s="86"/>
      <c r="P1884" s="86"/>
      <c r="Q1884" s="86"/>
      <c r="R1884" s="86"/>
      <c r="S1884" s="86"/>
      <c r="T1884" s="87"/>
      <c r="U1884" s="40"/>
      <c r="V1884" s="40"/>
      <c r="W1884" s="40"/>
      <c r="X1884" s="40"/>
      <c r="Y1884" s="40"/>
      <c r="Z1884" s="40"/>
      <c r="AA1884" s="40"/>
      <c r="AB1884" s="40"/>
      <c r="AC1884" s="40"/>
      <c r="AD1884" s="40"/>
      <c r="AE1884" s="40"/>
      <c r="AT1884" s="19" t="s">
        <v>157</v>
      </c>
      <c r="AU1884" s="19" t="s">
        <v>82</v>
      </c>
    </row>
    <row r="1885" spans="1:65" s="2" customFormat="1" ht="16.5" customHeight="1">
      <c r="A1885" s="40"/>
      <c r="B1885" s="41"/>
      <c r="C1885" s="268" t="s">
        <v>2971</v>
      </c>
      <c r="D1885" s="268" t="s">
        <v>279</v>
      </c>
      <c r="E1885" s="269" t="s">
        <v>2972</v>
      </c>
      <c r="F1885" s="270" t="s">
        <v>2964</v>
      </c>
      <c r="G1885" s="271" t="s">
        <v>153</v>
      </c>
      <c r="H1885" s="272">
        <v>1</v>
      </c>
      <c r="I1885" s="273"/>
      <c r="J1885" s="274">
        <f>ROUND(I1885*H1885,2)</f>
        <v>0</v>
      </c>
      <c r="K1885" s="270" t="s">
        <v>19</v>
      </c>
      <c r="L1885" s="275"/>
      <c r="M1885" s="276" t="s">
        <v>19</v>
      </c>
      <c r="N1885" s="277" t="s">
        <v>43</v>
      </c>
      <c r="O1885" s="86"/>
      <c r="P1885" s="215">
        <f>O1885*H1885</f>
        <v>0</v>
      </c>
      <c r="Q1885" s="215">
        <v>0.0024</v>
      </c>
      <c r="R1885" s="215">
        <f>Q1885*H1885</f>
        <v>0.0024</v>
      </c>
      <c r="S1885" s="215">
        <v>0</v>
      </c>
      <c r="T1885" s="216">
        <f>S1885*H1885</f>
        <v>0</v>
      </c>
      <c r="U1885" s="40"/>
      <c r="V1885" s="40"/>
      <c r="W1885" s="40"/>
      <c r="X1885" s="40"/>
      <c r="Y1885" s="40"/>
      <c r="Z1885" s="40"/>
      <c r="AA1885" s="40"/>
      <c r="AB1885" s="40"/>
      <c r="AC1885" s="40"/>
      <c r="AD1885" s="40"/>
      <c r="AE1885" s="40"/>
      <c r="AR1885" s="217" t="s">
        <v>414</v>
      </c>
      <c r="AT1885" s="217" t="s">
        <v>279</v>
      </c>
      <c r="AU1885" s="217" t="s">
        <v>82</v>
      </c>
      <c r="AY1885" s="19" t="s">
        <v>148</v>
      </c>
      <c r="BE1885" s="218">
        <f>IF(N1885="základní",J1885,0)</f>
        <v>0</v>
      </c>
      <c r="BF1885" s="218">
        <f>IF(N1885="snížená",J1885,0)</f>
        <v>0</v>
      </c>
      <c r="BG1885" s="218">
        <f>IF(N1885="zákl. přenesená",J1885,0)</f>
        <v>0</v>
      </c>
      <c r="BH1885" s="218">
        <f>IF(N1885="sníž. přenesená",J1885,0)</f>
        <v>0</v>
      </c>
      <c r="BI1885" s="218">
        <f>IF(N1885="nulová",J1885,0)</f>
        <v>0</v>
      </c>
      <c r="BJ1885" s="19" t="s">
        <v>80</v>
      </c>
      <c r="BK1885" s="218">
        <f>ROUND(I1885*H1885,2)</f>
        <v>0</v>
      </c>
      <c r="BL1885" s="19" t="s">
        <v>285</v>
      </c>
      <c r="BM1885" s="217" t="s">
        <v>2973</v>
      </c>
    </row>
    <row r="1886" spans="1:65" s="2" customFormat="1" ht="16.5" customHeight="1">
      <c r="A1886" s="40"/>
      <c r="B1886" s="41"/>
      <c r="C1886" s="206" t="s">
        <v>2974</v>
      </c>
      <c r="D1886" s="206" t="s">
        <v>150</v>
      </c>
      <c r="E1886" s="207" t="s">
        <v>2975</v>
      </c>
      <c r="F1886" s="208" t="s">
        <v>2976</v>
      </c>
      <c r="G1886" s="209" t="s">
        <v>153</v>
      </c>
      <c r="H1886" s="210">
        <v>5</v>
      </c>
      <c r="I1886" s="211"/>
      <c r="J1886" s="212">
        <f>ROUND(I1886*H1886,2)</f>
        <v>0</v>
      </c>
      <c r="K1886" s="208" t="s">
        <v>154</v>
      </c>
      <c r="L1886" s="46"/>
      <c r="M1886" s="213" t="s">
        <v>19</v>
      </c>
      <c r="N1886" s="214" t="s">
        <v>43</v>
      </c>
      <c r="O1886" s="86"/>
      <c r="P1886" s="215">
        <f>O1886*H1886</f>
        <v>0</v>
      </c>
      <c r="Q1886" s="215">
        <v>0</v>
      </c>
      <c r="R1886" s="215">
        <f>Q1886*H1886</f>
        <v>0</v>
      </c>
      <c r="S1886" s="215">
        <v>0</v>
      </c>
      <c r="T1886" s="216">
        <f>S1886*H1886</f>
        <v>0</v>
      </c>
      <c r="U1886" s="40"/>
      <c r="V1886" s="40"/>
      <c r="W1886" s="40"/>
      <c r="X1886" s="40"/>
      <c r="Y1886" s="40"/>
      <c r="Z1886" s="40"/>
      <c r="AA1886" s="40"/>
      <c r="AB1886" s="40"/>
      <c r="AC1886" s="40"/>
      <c r="AD1886" s="40"/>
      <c r="AE1886" s="40"/>
      <c r="AR1886" s="217" t="s">
        <v>285</v>
      </c>
      <c r="AT1886" s="217" t="s">
        <v>150</v>
      </c>
      <c r="AU1886" s="217" t="s">
        <v>82</v>
      </c>
      <c r="AY1886" s="19" t="s">
        <v>148</v>
      </c>
      <c r="BE1886" s="218">
        <f>IF(N1886="základní",J1886,0)</f>
        <v>0</v>
      </c>
      <c r="BF1886" s="218">
        <f>IF(N1886="snížená",J1886,0)</f>
        <v>0</v>
      </c>
      <c r="BG1886" s="218">
        <f>IF(N1886="zákl. přenesená",J1886,0)</f>
        <v>0</v>
      </c>
      <c r="BH1886" s="218">
        <f>IF(N1886="sníž. přenesená",J1886,0)</f>
        <v>0</v>
      </c>
      <c r="BI1886" s="218">
        <f>IF(N1886="nulová",J1886,0)</f>
        <v>0</v>
      </c>
      <c r="BJ1886" s="19" t="s">
        <v>80</v>
      </c>
      <c r="BK1886" s="218">
        <f>ROUND(I1886*H1886,2)</f>
        <v>0</v>
      </c>
      <c r="BL1886" s="19" t="s">
        <v>285</v>
      </c>
      <c r="BM1886" s="217" t="s">
        <v>2977</v>
      </c>
    </row>
    <row r="1887" spans="1:47" s="2" customFormat="1" ht="12">
      <c r="A1887" s="40"/>
      <c r="B1887" s="41"/>
      <c r="C1887" s="42"/>
      <c r="D1887" s="219" t="s">
        <v>157</v>
      </c>
      <c r="E1887" s="42"/>
      <c r="F1887" s="220" t="s">
        <v>2978</v>
      </c>
      <c r="G1887" s="42"/>
      <c r="H1887" s="42"/>
      <c r="I1887" s="221"/>
      <c r="J1887" s="42"/>
      <c r="K1887" s="42"/>
      <c r="L1887" s="46"/>
      <c r="M1887" s="222"/>
      <c r="N1887" s="223"/>
      <c r="O1887" s="86"/>
      <c r="P1887" s="86"/>
      <c r="Q1887" s="86"/>
      <c r="R1887" s="86"/>
      <c r="S1887" s="86"/>
      <c r="T1887" s="87"/>
      <c r="U1887" s="40"/>
      <c r="V1887" s="40"/>
      <c r="W1887" s="40"/>
      <c r="X1887" s="40"/>
      <c r="Y1887" s="40"/>
      <c r="Z1887" s="40"/>
      <c r="AA1887" s="40"/>
      <c r="AB1887" s="40"/>
      <c r="AC1887" s="40"/>
      <c r="AD1887" s="40"/>
      <c r="AE1887" s="40"/>
      <c r="AT1887" s="19" t="s">
        <v>157</v>
      </c>
      <c r="AU1887" s="19" t="s">
        <v>82</v>
      </c>
    </row>
    <row r="1888" spans="1:65" s="2" customFormat="1" ht="24.15" customHeight="1">
      <c r="A1888" s="40"/>
      <c r="B1888" s="41"/>
      <c r="C1888" s="268" t="s">
        <v>2979</v>
      </c>
      <c r="D1888" s="268" t="s">
        <v>279</v>
      </c>
      <c r="E1888" s="269" t="s">
        <v>2980</v>
      </c>
      <c r="F1888" s="270" t="s">
        <v>2981</v>
      </c>
      <c r="G1888" s="271" t="s">
        <v>2982</v>
      </c>
      <c r="H1888" s="272">
        <v>5</v>
      </c>
      <c r="I1888" s="273"/>
      <c r="J1888" s="274">
        <f>ROUND(I1888*H1888,2)</f>
        <v>0</v>
      </c>
      <c r="K1888" s="270" t="s">
        <v>19</v>
      </c>
      <c r="L1888" s="275"/>
      <c r="M1888" s="276" t="s">
        <v>19</v>
      </c>
      <c r="N1888" s="277" t="s">
        <v>43</v>
      </c>
      <c r="O1888" s="86"/>
      <c r="P1888" s="215">
        <f>O1888*H1888</f>
        <v>0</v>
      </c>
      <c r="Q1888" s="215">
        <v>0.013</v>
      </c>
      <c r="R1888" s="215">
        <f>Q1888*H1888</f>
        <v>0.065</v>
      </c>
      <c r="S1888" s="215">
        <v>0</v>
      </c>
      <c r="T1888" s="216">
        <f>S1888*H1888</f>
        <v>0</v>
      </c>
      <c r="U1888" s="40"/>
      <c r="V1888" s="40"/>
      <c r="W1888" s="40"/>
      <c r="X1888" s="40"/>
      <c r="Y1888" s="40"/>
      <c r="Z1888" s="40"/>
      <c r="AA1888" s="40"/>
      <c r="AB1888" s="40"/>
      <c r="AC1888" s="40"/>
      <c r="AD1888" s="40"/>
      <c r="AE1888" s="40"/>
      <c r="AR1888" s="217" t="s">
        <v>414</v>
      </c>
      <c r="AT1888" s="217" t="s">
        <v>279</v>
      </c>
      <c r="AU1888" s="217" t="s">
        <v>82</v>
      </c>
      <c r="AY1888" s="19" t="s">
        <v>148</v>
      </c>
      <c r="BE1888" s="218">
        <f>IF(N1888="základní",J1888,0)</f>
        <v>0</v>
      </c>
      <c r="BF1888" s="218">
        <f>IF(N1888="snížená",J1888,0)</f>
        <v>0</v>
      </c>
      <c r="BG1888" s="218">
        <f>IF(N1888="zákl. přenesená",J1888,0)</f>
        <v>0</v>
      </c>
      <c r="BH1888" s="218">
        <f>IF(N1888="sníž. přenesená",J1888,0)</f>
        <v>0</v>
      </c>
      <c r="BI1888" s="218">
        <f>IF(N1888="nulová",J1888,0)</f>
        <v>0</v>
      </c>
      <c r="BJ1888" s="19" t="s">
        <v>80</v>
      </c>
      <c r="BK1888" s="218">
        <f>ROUND(I1888*H1888,2)</f>
        <v>0</v>
      </c>
      <c r="BL1888" s="19" t="s">
        <v>285</v>
      </c>
      <c r="BM1888" s="217" t="s">
        <v>2983</v>
      </c>
    </row>
    <row r="1889" spans="1:65" s="2" customFormat="1" ht="16.5" customHeight="1">
      <c r="A1889" s="40"/>
      <c r="B1889" s="41"/>
      <c r="C1889" s="206" t="s">
        <v>2984</v>
      </c>
      <c r="D1889" s="206" t="s">
        <v>150</v>
      </c>
      <c r="E1889" s="207" t="s">
        <v>2985</v>
      </c>
      <c r="F1889" s="208" t="s">
        <v>2986</v>
      </c>
      <c r="G1889" s="209" t="s">
        <v>153</v>
      </c>
      <c r="H1889" s="210">
        <v>14</v>
      </c>
      <c r="I1889" s="211"/>
      <c r="J1889" s="212">
        <f>ROUND(I1889*H1889,2)</f>
        <v>0</v>
      </c>
      <c r="K1889" s="208" t="s">
        <v>154</v>
      </c>
      <c r="L1889" s="46"/>
      <c r="M1889" s="213" t="s">
        <v>19</v>
      </c>
      <c r="N1889" s="214" t="s">
        <v>43</v>
      </c>
      <c r="O1889" s="86"/>
      <c r="P1889" s="215">
        <f>O1889*H1889</f>
        <v>0</v>
      </c>
      <c r="Q1889" s="215">
        <v>0</v>
      </c>
      <c r="R1889" s="215">
        <f>Q1889*H1889</f>
        <v>0</v>
      </c>
      <c r="S1889" s="215">
        <v>0</v>
      </c>
      <c r="T1889" s="216">
        <f>S1889*H1889</f>
        <v>0</v>
      </c>
      <c r="U1889" s="40"/>
      <c r="V1889" s="40"/>
      <c r="W1889" s="40"/>
      <c r="X1889" s="40"/>
      <c r="Y1889" s="40"/>
      <c r="Z1889" s="40"/>
      <c r="AA1889" s="40"/>
      <c r="AB1889" s="40"/>
      <c r="AC1889" s="40"/>
      <c r="AD1889" s="40"/>
      <c r="AE1889" s="40"/>
      <c r="AR1889" s="217" t="s">
        <v>285</v>
      </c>
      <c r="AT1889" s="217" t="s">
        <v>150</v>
      </c>
      <c r="AU1889" s="217" t="s">
        <v>82</v>
      </c>
      <c r="AY1889" s="19" t="s">
        <v>148</v>
      </c>
      <c r="BE1889" s="218">
        <f>IF(N1889="základní",J1889,0)</f>
        <v>0</v>
      </c>
      <c r="BF1889" s="218">
        <f>IF(N1889="snížená",J1889,0)</f>
        <v>0</v>
      </c>
      <c r="BG1889" s="218">
        <f>IF(N1889="zákl. přenesená",J1889,0)</f>
        <v>0</v>
      </c>
      <c r="BH1889" s="218">
        <f>IF(N1889="sníž. přenesená",J1889,0)</f>
        <v>0</v>
      </c>
      <c r="BI1889" s="218">
        <f>IF(N1889="nulová",J1889,0)</f>
        <v>0</v>
      </c>
      <c r="BJ1889" s="19" t="s">
        <v>80</v>
      </c>
      <c r="BK1889" s="218">
        <f>ROUND(I1889*H1889,2)</f>
        <v>0</v>
      </c>
      <c r="BL1889" s="19" t="s">
        <v>285</v>
      </c>
      <c r="BM1889" s="217" t="s">
        <v>2987</v>
      </c>
    </row>
    <row r="1890" spans="1:47" s="2" customFormat="1" ht="12">
      <c r="A1890" s="40"/>
      <c r="B1890" s="41"/>
      <c r="C1890" s="42"/>
      <c r="D1890" s="219" t="s">
        <v>157</v>
      </c>
      <c r="E1890" s="42"/>
      <c r="F1890" s="220" t="s">
        <v>2988</v>
      </c>
      <c r="G1890" s="42"/>
      <c r="H1890" s="42"/>
      <c r="I1890" s="221"/>
      <c r="J1890" s="42"/>
      <c r="K1890" s="42"/>
      <c r="L1890" s="46"/>
      <c r="M1890" s="222"/>
      <c r="N1890" s="223"/>
      <c r="O1890" s="86"/>
      <c r="P1890" s="86"/>
      <c r="Q1890" s="86"/>
      <c r="R1890" s="86"/>
      <c r="S1890" s="86"/>
      <c r="T1890" s="87"/>
      <c r="U1890" s="40"/>
      <c r="V1890" s="40"/>
      <c r="W1890" s="40"/>
      <c r="X1890" s="40"/>
      <c r="Y1890" s="40"/>
      <c r="Z1890" s="40"/>
      <c r="AA1890" s="40"/>
      <c r="AB1890" s="40"/>
      <c r="AC1890" s="40"/>
      <c r="AD1890" s="40"/>
      <c r="AE1890" s="40"/>
      <c r="AT1890" s="19" t="s">
        <v>157</v>
      </c>
      <c r="AU1890" s="19" t="s">
        <v>82</v>
      </c>
    </row>
    <row r="1891" spans="1:51" s="14" customFormat="1" ht="12">
      <c r="A1891" s="14"/>
      <c r="B1891" s="235"/>
      <c r="C1891" s="236"/>
      <c r="D1891" s="226" t="s">
        <v>168</v>
      </c>
      <c r="E1891" s="237" t="s">
        <v>19</v>
      </c>
      <c r="F1891" s="238" t="s">
        <v>2989</v>
      </c>
      <c r="G1891" s="236"/>
      <c r="H1891" s="239">
        <v>14</v>
      </c>
      <c r="I1891" s="240"/>
      <c r="J1891" s="236"/>
      <c r="K1891" s="236"/>
      <c r="L1891" s="241"/>
      <c r="M1891" s="242"/>
      <c r="N1891" s="243"/>
      <c r="O1891" s="243"/>
      <c r="P1891" s="243"/>
      <c r="Q1891" s="243"/>
      <c r="R1891" s="243"/>
      <c r="S1891" s="243"/>
      <c r="T1891" s="244"/>
      <c r="U1891" s="14"/>
      <c r="V1891" s="14"/>
      <c r="W1891" s="14"/>
      <c r="X1891" s="14"/>
      <c r="Y1891" s="14"/>
      <c r="Z1891" s="14"/>
      <c r="AA1891" s="14"/>
      <c r="AB1891" s="14"/>
      <c r="AC1891" s="14"/>
      <c r="AD1891" s="14"/>
      <c r="AE1891" s="14"/>
      <c r="AT1891" s="245" t="s">
        <v>168</v>
      </c>
      <c r="AU1891" s="245" t="s">
        <v>82</v>
      </c>
      <c r="AV1891" s="14" t="s">
        <v>82</v>
      </c>
      <c r="AW1891" s="14" t="s">
        <v>34</v>
      </c>
      <c r="AX1891" s="14" t="s">
        <v>80</v>
      </c>
      <c r="AY1891" s="245" t="s">
        <v>148</v>
      </c>
    </row>
    <row r="1892" spans="1:51" s="13" customFormat="1" ht="12">
      <c r="A1892" s="13"/>
      <c r="B1892" s="224"/>
      <c r="C1892" s="225"/>
      <c r="D1892" s="226" t="s">
        <v>168</v>
      </c>
      <c r="E1892" s="227" t="s">
        <v>19</v>
      </c>
      <c r="F1892" s="228" t="s">
        <v>2990</v>
      </c>
      <c r="G1892" s="225"/>
      <c r="H1892" s="227" t="s">
        <v>19</v>
      </c>
      <c r="I1892" s="229"/>
      <c r="J1892" s="225"/>
      <c r="K1892" s="225"/>
      <c r="L1892" s="230"/>
      <c r="M1892" s="231"/>
      <c r="N1892" s="232"/>
      <c r="O1892" s="232"/>
      <c r="P1892" s="232"/>
      <c r="Q1892" s="232"/>
      <c r="R1892" s="232"/>
      <c r="S1892" s="232"/>
      <c r="T1892" s="23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T1892" s="234" t="s">
        <v>168</v>
      </c>
      <c r="AU1892" s="234" t="s">
        <v>82</v>
      </c>
      <c r="AV1892" s="13" t="s">
        <v>80</v>
      </c>
      <c r="AW1892" s="13" t="s">
        <v>34</v>
      </c>
      <c r="AX1892" s="13" t="s">
        <v>72</v>
      </c>
      <c r="AY1892" s="234" t="s">
        <v>148</v>
      </c>
    </row>
    <row r="1893" spans="1:65" s="2" customFormat="1" ht="16.5" customHeight="1">
      <c r="A1893" s="40"/>
      <c r="B1893" s="41"/>
      <c r="C1893" s="268" t="s">
        <v>2991</v>
      </c>
      <c r="D1893" s="268" t="s">
        <v>279</v>
      </c>
      <c r="E1893" s="269" t="s">
        <v>2992</v>
      </c>
      <c r="F1893" s="270" t="s">
        <v>2993</v>
      </c>
      <c r="G1893" s="271" t="s">
        <v>153</v>
      </c>
      <c r="H1893" s="272">
        <v>14</v>
      </c>
      <c r="I1893" s="273"/>
      <c r="J1893" s="274">
        <f>ROUND(I1893*H1893,2)</f>
        <v>0</v>
      </c>
      <c r="K1893" s="270" t="s">
        <v>19</v>
      </c>
      <c r="L1893" s="275"/>
      <c r="M1893" s="276" t="s">
        <v>19</v>
      </c>
      <c r="N1893" s="277" t="s">
        <v>43</v>
      </c>
      <c r="O1893" s="86"/>
      <c r="P1893" s="215">
        <f>O1893*H1893</f>
        <v>0</v>
      </c>
      <c r="Q1893" s="215">
        <v>0.00099</v>
      </c>
      <c r="R1893" s="215">
        <f>Q1893*H1893</f>
        <v>0.01386</v>
      </c>
      <c r="S1893" s="215">
        <v>0</v>
      </c>
      <c r="T1893" s="216">
        <f>S1893*H1893</f>
        <v>0</v>
      </c>
      <c r="U1893" s="40"/>
      <c r="V1893" s="40"/>
      <c r="W1893" s="40"/>
      <c r="X1893" s="40"/>
      <c r="Y1893" s="40"/>
      <c r="Z1893" s="40"/>
      <c r="AA1893" s="40"/>
      <c r="AB1893" s="40"/>
      <c r="AC1893" s="40"/>
      <c r="AD1893" s="40"/>
      <c r="AE1893" s="40"/>
      <c r="AR1893" s="217" t="s">
        <v>414</v>
      </c>
      <c r="AT1893" s="217" t="s">
        <v>279</v>
      </c>
      <c r="AU1893" s="217" t="s">
        <v>82</v>
      </c>
      <c r="AY1893" s="19" t="s">
        <v>148</v>
      </c>
      <c r="BE1893" s="218">
        <f>IF(N1893="základní",J1893,0)</f>
        <v>0</v>
      </c>
      <c r="BF1893" s="218">
        <f>IF(N1893="snížená",J1893,0)</f>
        <v>0</v>
      </c>
      <c r="BG1893" s="218">
        <f>IF(N1893="zákl. přenesená",J1893,0)</f>
        <v>0</v>
      </c>
      <c r="BH1893" s="218">
        <f>IF(N1893="sníž. přenesená",J1893,0)</f>
        <v>0</v>
      </c>
      <c r="BI1893" s="218">
        <f>IF(N1893="nulová",J1893,0)</f>
        <v>0</v>
      </c>
      <c r="BJ1893" s="19" t="s">
        <v>80</v>
      </c>
      <c r="BK1893" s="218">
        <f>ROUND(I1893*H1893,2)</f>
        <v>0</v>
      </c>
      <c r="BL1893" s="19" t="s">
        <v>285</v>
      </c>
      <c r="BM1893" s="217" t="s">
        <v>2994</v>
      </c>
    </row>
    <row r="1894" spans="1:51" s="14" customFormat="1" ht="12">
      <c r="A1894" s="14"/>
      <c r="B1894" s="235"/>
      <c r="C1894" s="236"/>
      <c r="D1894" s="226" t="s">
        <v>168</v>
      </c>
      <c r="E1894" s="237" t="s">
        <v>19</v>
      </c>
      <c r="F1894" s="238" t="s">
        <v>2995</v>
      </c>
      <c r="G1894" s="236"/>
      <c r="H1894" s="239">
        <v>14</v>
      </c>
      <c r="I1894" s="240"/>
      <c r="J1894" s="236"/>
      <c r="K1894" s="236"/>
      <c r="L1894" s="241"/>
      <c r="M1894" s="242"/>
      <c r="N1894" s="243"/>
      <c r="O1894" s="243"/>
      <c r="P1894" s="243"/>
      <c r="Q1894" s="243"/>
      <c r="R1894" s="243"/>
      <c r="S1894" s="243"/>
      <c r="T1894" s="244"/>
      <c r="U1894" s="14"/>
      <c r="V1894" s="14"/>
      <c r="W1894" s="14"/>
      <c r="X1894" s="14"/>
      <c r="Y1894" s="14"/>
      <c r="Z1894" s="14"/>
      <c r="AA1894" s="14"/>
      <c r="AB1894" s="14"/>
      <c r="AC1894" s="14"/>
      <c r="AD1894" s="14"/>
      <c r="AE1894" s="14"/>
      <c r="AT1894" s="245" t="s">
        <v>168</v>
      </c>
      <c r="AU1894" s="245" t="s">
        <v>82</v>
      </c>
      <c r="AV1894" s="14" t="s">
        <v>82</v>
      </c>
      <c r="AW1894" s="14" t="s">
        <v>34</v>
      </c>
      <c r="AX1894" s="14" t="s">
        <v>80</v>
      </c>
      <c r="AY1894" s="245" t="s">
        <v>148</v>
      </c>
    </row>
    <row r="1895" spans="1:65" s="2" customFormat="1" ht="16.5" customHeight="1">
      <c r="A1895" s="40"/>
      <c r="B1895" s="41"/>
      <c r="C1895" s="206" t="s">
        <v>2996</v>
      </c>
      <c r="D1895" s="206" t="s">
        <v>150</v>
      </c>
      <c r="E1895" s="207" t="s">
        <v>2997</v>
      </c>
      <c r="F1895" s="208" t="s">
        <v>2998</v>
      </c>
      <c r="G1895" s="209" t="s">
        <v>153</v>
      </c>
      <c r="H1895" s="210">
        <v>17</v>
      </c>
      <c r="I1895" s="211"/>
      <c r="J1895" s="212">
        <f>ROUND(I1895*H1895,2)</f>
        <v>0</v>
      </c>
      <c r="K1895" s="208" t="s">
        <v>19</v>
      </c>
      <c r="L1895" s="46"/>
      <c r="M1895" s="213" t="s">
        <v>19</v>
      </c>
      <c r="N1895" s="214" t="s">
        <v>43</v>
      </c>
      <c r="O1895" s="86"/>
      <c r="P1895" s="215">
        <f>O1895*H1895</f>
        <v>0</v>
      </c>
      <c r="Q1895" s="215">
        <v>0</v>
      </c>
      <c r="R1895" s="215">
        <f>Q1895*H1895</f>
        <v>0</v>
      </c>
      <c r="S1895" s="215">
        <v>0</v>
      </c>
      <c r="T1895" s="216">
        <f>S1895*H1895</f>
        <v>0</v>
      </c>
      <c r="U1895" s="40"/>
      <c r="V1895" s="40"/>
      <c r="W1895" s="40"/>
      <c r="X1895" s="40"/>
      <c r="Y1895" s="40"/>
      <c r="Z1895" s="40"/>
      <c r="AA1895" s="40"/>
      <c r="AB1895" s="40"/>
      <c r="AC1895" s="40"/>
      <c r="AD1895" s="40"/>
      <c r="AE1895" s="40"/>
      <c r="AR1895" s="217" t="s">
        <v>285</v>
      </c>
      <c r="AT1895" s="217" t="s">
        <v>150</v>
      </c>
      <c r="AU1895" s="217" t="s">
        <v>82</v>
      </c>
      <c r="AY1895" s="19" t="s">
        <v>148</v>
      </c>
      <c r="BE1895" s="218">
        <f>IF(N1895="základní",J1895,0)</f>
        <v>0</v>
      </c>
      <c r="BF1895" s="218">
        <f>IF(N1895="snížená",J1895,0)</f>
        <v>0</v>
      </c>
      <c r="BG1895" s="218">
        <f>IF(N1895="zákl. přenesená",J1895,0)</f>
        <v>0</v>
      </c>
      <c r="BH1895" s="218">
        <f>IF(N1895="sníž. přenesená",J1895,0)</f>
        <v>0</v>
      </c>
      <c r="BI1895" s="218">
        <f>IF(N1895="nulová",J1895,0)</f>
        <v>0</v>
      </c>
      <c r="BJ1895" s="19" t="s">
        <v>80</v>
      </c>
      <c r="BK1895" s="218">
        <f>ROUND(I1895*H1895,2)</f>
        <v>0</v>
      </c>
      <c r="BL1895" s="19" t="s">
        <v>285</v>
      </c>
      <c r="BM1895" s="217" t="s">
        <v>2999</v>
      </c>
    </row>
    <row r="1896" spans="1:51" s="13" customFormat="1" ht="12">
      <c r="A1896" s="13"/>
      <c r="B1896" s="224"/>
      <c r="C1896" s="225"/>
      <c r="D1896" s="226" t="s">
        <v>168</v>
      </c>
      <c r="E1896" s="227" t="s">
        <v>19</v>
      </c>
      <c r="F1896" s="228" t="s">
        <v>3000</v>
      </c>
      <c r="G1896" s="225"/>
      <c r="H1896" s="227" t="s">
        <v>19</v>
      </c>
      <c r="I1896" s="229"/>
      <c r="J1896" s="225"/>
      <c r="K1896" s="225"/>
      <c r="L1896" s="230"/>
      <c r="M1896" s="231"/>
      <c r="N1896" s="232"/>
      <c r="O1896" s="232"/>
      <c r="P1896" s="232"/>
      <c r="Q1896" s="232"/>
      <c r="R1896" s="232"/>
      <c r="S1896" s="232"/>
      <c r="T1896" s="23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T1896" s="234" t="s">
        <v>168</v>
      </c>
      <c r="AU1896" s="234" t="s">
        <v>82</v>
      </c>
      <c r="AV1896" s="13" t="s">
        <v>80</v>
      </c>
      <c r="AW1896" s="13" t="s">
        <v>34</v>
      </c>
      <c r="AX1896" s="13" t="s">
        <v>72</v>
      </c>
      <c r="AY1896" s="234" t="s">
        <v>148</v>
      </c>
    </row>
    <row r="1897" spans="1:51" s="14" customFormat="1" ht="12">
      <c r="A1897" s="14"/>
      <c r="B1897" s="235"/>
      <c r="C1897" s="236"/>
      <c r="D1897" s="226" t="s">
        <v>168</v>
      </c>
      <c r="E1897" s="237" t="s">
        <v>19</v>
      </c>
      <c r="F1897" s="238" t="s">
        <v>3001</v>
      </c>
      <c r="G1897" s="236"/>
      <c r="H1897" s="239">
        <v>4</v>
      </c>
      <c r="I1897" s="240"/>
      <c r="J1897" s="236"/>
      <c r="K1897" s="236"/>
      <c r="L1897" s="241"/>
      <c r="M1897" s="242"/>
      <c r="N1897" s="243"/>
      <c r="O1897" s="243"/>
      <c r="P1897" s="243"/>
      <c r="Q1897" s="243"/>
      <c r="R1897" s="243"/>
      <c r="S1897" s="243"/>
      <c r="T1897" s="244"/>
      <c r="U1897" s="14"/>
      <c r="V1897" s="14"/>
      <c r="W1897" s="14"/>
      <c r="X1897" s="14"/>
      <c r="Y1897" s="14"/>
      <c r="Z1897" s="14"/>
      <c r="AA1897" s="14"/>
      <c r="AB1897" s="14"/>
      <c r="AC1897" s="14"/>
      <c r="AD1897" s="14"/>
      <c r="AE1897" s="14"/>
      <c r="AT1897" s="245" t="s">
        <v>168</v>
      </c>
      <c r="AU1897" s="245" t="s">
        <v>82</v>
      </c>
      <c r="AV1897" s="14" t="s">
        <v>82</v>
      </c>
      <c r="AW1897" s="14" t="s">
        <v>34</v>
      </c>
      <c r="AX1897" s="14" t="s">
        <v>72</v>
      </c>
      <c r="AY1897" s="245" t="s">
        <v>148</v>
      </c>
    </row>
    <row r="1898" spans="1:51" s="14" customFormat="1" ht="12">
      <c r="A1898" s="14"/>
      <c r="B1898" s="235"/>
      <c r="C1898" s="236"/>
      <c r="D1898" s="226" t="s">
        <v>168</v>
      </c>
      <c r="E1898" s="237" t="s">
        <v>19</v>
      </c>
      <c r="F1898" s="238" t="s">
        <v>3002</v>
      </c>
      <c r="G1898" s="236"/>
      <c r="H1898" s="239">
        <v>2</v>
      </c>
      <c r="I1898" s="240"/>
      <c r="J1898" s="236"/>
      <c r="K1898" s="236"/>
      <c r="L1898" s="241"/>
      <c r="M1898" s="242"/>
      <c r="N1898" s="243"/>
      <c r="O1898" s="243"/>
      <c r="P1898" s="243"/>
      <c r="Q1898" s="243"/>
      <c r="R1898" s="243"/>
      <c r="S1898" s="243"/>
      <c r="T1898" s="244"/>
      <c r="U1898" s="14"/>
      <c r="V1898" s="14"/>
      <c r="W1898" s="14"/>
      <c r="X1898" s="14"/>
      <c r="Y1898" s="14"/>
      <c r="Z1898" s="14"/>
      <c r="AA1898" s="14"/>
      <c r="AB1898" s="14"/>
      <c r="AC1898" s="14"/>
      <c r="AD1898" s="14"/>
      <c r="AE1898" s="14"/>
      <c r="AT1898" s="245" t="s">
        <v>168</v>
      </c>
      <c r="AU1898" s="245" t="s">
        <v>82</v>
      </c>
      <c r="AV1898" s="14" t="s">
        <v>82</v>
      </c>
      <c r="AW1898" s="14" t="s">
        <v>34</v>
      </c>
      <c r="AX1898" s="14" t="s">
        <v>72</v>
      </c>
      <c r="AY1898" s="245" t="s">
        <v>148</v>
      </c>
    </row>
    <row r="1899" spans="1:51" s="14" customFormat="1" ht="12">
      <c r="A1899" s="14"/>
      <c r="B1899" s="235"/>
      <c r="C1899" s="236"/>
      <c r="D1899" s="226" t="s">
        <v>168</v>
      </c>
      <c r="E1899" s="237" t="s">
        <v>19</v>
      </c>
      <c r="F1899" s="238" t="s">
        <v>3003</v>
      </c>
      <c r="G1899" s="236"/>
      <c r="H1899" s="239">
        <v>2</v>
      </c>
      <c r="I1899" s="240"/>
      <c r="J1899" s="236"/>
      <c r="K1899" s="236"/>
      <c r="L1899" s="241"/>
      <c r="M1899" s="242"/>
      <c r="N1899" s="243"/>
      <c r="O1899" s="243"/>
      <c r="P1899" s="243"/>
      <c r="Q1899" s="243"/>
      <c r="R1899" s="243"/>
      <c r="S1899" s="243"/>
      <c r="T1899" s="244"/>
      <c r="U1899" s="14"/>
      <c r="V1899" s="14"/>
      <c r="W1899" s="14"/>
      <c r="X1899" s="14"/>
      <c r="Y1899" s="14"/>
      <c r="Z1899" s="14"/>
      <c r="AA1899" s="14"/>
      <c r="AB1899" s="14"/>
      <c r="AC1899" s="14"/>
      <c r="AD1899" s="14"/>
      <c r="AE1899" s="14"/>
      <c r="AT1899" s="245" t="s">
        <v>168</v>
      </c>
      <c r="AU1899" s="245" t="s">
        <v>82</v>
      </c>
      <c r="AV1899" s="14" t="s">
        <v>82</v>
      </c>
      <c r="AW1899" s="14" t="s">
        <v>34</v>
      </c>
      <c r="AX1899" s="14" t="s">
        <v>72</v>
      </c>
      <c r="AY1899" s="245" t="s">
        <v>148</v>
      </c>
    </row>
    <row r="1900" spans="1:51" s="14" customFormat="1" ht="12">
      <c r="A1900" s="14"/>
      <c r="B1900" s="235"/>
      <c r="C1900" s="236"/>
      <c r="D1900" s="226" t="s">
        <v>168</v>
      </c>
      <c r="E1900" s="237" t="s">
        <v>19</v>
      </c>
      <c r="F1900" s="238" t="s">
        <v>3004</v>
      </c>
      <c r="G1900" s="236"/>
      <c r="H1900" s="239">
        <v>2</v>
      </c>
      <c r="I1900" s="240"/>
      <c r="J1900" s="236"/>
      <c r="K1900" s="236"/>
      <c r="L1900" s="241"/>
      <c r="M1900" s="242"/>
      <c r="N1900" s="243"/>
      <c r="O1900" s="243"/>
      <c r="P1900" s="243"/>
      <c r="Q1900" s="243"/>
      <c r="R1900" s="243"/>
      <c r="S1900" s="243"/>
      <c r="T1900" s="244"/>
      <c r="U1900" s="14"/>
      <c r="V1900" s="14"/>
      <c r="W1900" s="14"/>
      <c r="X1900" s="14"/>
      <c r="Y1900" s="14"/>
      <c r="Z1900" s="14"/>
      <c r="AA1900" s="14"/>
      <c r="AB1900" s="14"/>
      <c r="AC1900" s="14"/>
      <c r="AD1900" s="14"/>
      <c r="AE1900" s="14"/>
      <c r="AT1900" s="245" t="s">
        <v>168</v>
      </c>
      <c r="AU1900" s="245" t="s">
        <v>82</v>
      </c>
      <c r="AV1900" s="14" t="s">
        <v>82</v>
      </c>
      <c r="AW1900" s="14" t="s">
        <v>34</v>
      </c>
      <c r="AX1900" s="14" t="s">
        <v>72</v>
      </c>
      <c r="AY1900" s="245" t="s">
        <v>148</v>
      </c>
    </row>
    <row r="1901" spans="1:51" s="14" customFormat="1" ht="12">
      <c r="A1901" s="14"/>
      <c r="B1901" s="235"/>
      <c r="C1901" s="236"/>
      <c r="D1901" s="226" t="s">
        <v>168</v>
      </c>
      <c r="E1901" s="237" t="s">
        <v>19</v>
      </c>
      <c r="F1901" s="238" t="s">
        <v>3005</v>
      </c>
      <c r="G1901" s="236"/>
      <c r="H1901" s="239">
        <v>2</v>
      </c>
      <c r="I1901" s="240"/>
      <c r="J1901" s="236"/>
      <c r="K1901" s="236"/>
      <c r="L1901" s="241"/>
      <c r="M1901" s="242"/>
      <c r="N1901" s="243"/>
      <c r="O1901" s="243"/>
      <c r="P1901" s="243"/>
      <c r="Q1901" s="243"/>
      <c r="R1901" s="243"/>
      <c r="S1901" s="243"/>
      <c r="T1901" s="244"/>
      <c r="U1901" s="14"/>
      <c r="V1901" s="14"/>
      <c r="W1901" s="14"/>
      <c r="X1901" s="14"/>
      <c r="Y1901" s="14"/>
      <c r="Z1901" s="14"/>
      <c r="AA1901" s="14"/>
      <c r="AB1901" s="14"/>
      <c r="AC1901" s="14"/>
      <c r="AD1901" s="14"/>
      <c r="AE1901" s="14"/>
      <c r="AT1901" s="245" t="s">
        <v>168</v>
      </c>
      <c r="AU1901" s="245" t="s">
        <v>82</v>
      </c>
      <c r="AV1901" s="14" t="s">
        <v>82</v>
      </c>
      <c r="AW1901" s="14" t="s">
        <v>34</v>
      </c>
      <c r="AX1901" s="14" t="s">
        <v>72</v>
      </c>
      <c r="AY1901" s="245" t="s">
        <v>148</v>
      </c>
    </row>
    <row r="1902" spans="1:51" s="14" customFormat="1" ht="12">
      <c r="A1902" s="14"/>
      <c r="B1902" s="235"/>
      <c r="C1902" s="236"/>
      <c r="D1902" s="226" t="s">
        <v>168</v>
      </c>
      <c r="E1902" s="237" t="s">
        <v>19</v>
      </c>
      <c r="F1902" s="238" t="s">
        <v>3006</v>
      </c>
      <c r="G1902" s="236"/>
      <c r="H1902" s="239">
        <v>2</v>
      </c>
      <c r="I1902" s="240"/>
      <c r="J1902" s="236"/>
      <c r="K1902" s="236"/>
      <c r="L1902" s="241"/>
      <c r="M1902" s="242"/>
      <c r="N1902" s="243"/>
      <c r="O1902" s="243"/>
      <c r="P1902" s="243"/>
      <c r="Q1902" s="243"/>
      <c r="R1902" s="243"/>
      <c r="S1902" s="243"/>
      <c r="T1902" s="244"/>
      <c r="U1902" s="14"/>
      <c r="V1902" s="14"/>
      <c r="W1902" s="14"/>
      <c r="X1902" s="14"/>
      <c r="Y1902" s="14"/>
      <c r="Z1902" s="14"/>
      <c r="AA1902" s="14"/>
      <c r="AB1902" s="14"/>
      <c r="AC1902" s="14"/>
      <c r="AD1902" s="14"/>
      <c r="AE1902" s="14"/>
      <c r="AT1902" s="245" t="s">
        <v>168</v>
      </c>
      <c r="AU1902" s="245" t="s">
        <v>82</v>
      </c>
      <c r="AV1902" s="14" t="s">
        <v>82</v>
      </c>
      <c r="AW1902" s="14" t="s">
        <v>34</v>
      </c>
      <c r="AX1902" s="14" t="s">
        <v>72</v>
      </c>
      <c r="AY1902" s="245" t="s">
        <v>148</v>
      </c>
    </row>
    <row r="1903" spans="1:51" s="14" customFormat="1" ht="12">
      <c r="A1903" s="14"/>
      <c r="B1903" s="235"/>
      <c r="C1903" s="236"/>
      <c r="D1903" s="226" t="s">
        <v>168</v>
      </c>
      <c r="E1903" s="237" t="s">
        <v>19</v>
      </c>
      <c r="F1903" s="238" t="s">
        <v>3007</v>
      </c>
      <c r="G1903" s="236"/>
      <c r="H1903" s="239">
        <v>3</v>
      </c>
      <c r="I1903" s="240"/>
      <c r="J1903" s="236"/>
      <c r="K1903" s="236"/>
      <c r="L1903" s="241"/>
      <c r="M1903" s="242"/>
      <c r="N1903" s="243"/>
      <c r="O1903" s="243"/>
      <c r="P1903" s="243"/>
      <c r="Q1903" s="243"/>
      <c r="R1903" s="243"/>
      <c r="S1903" s="243"/>
      <c r="T1903" s="244"/>
      <c r="U1903" s="14"/>
      <c r="V1903" s="14"/>
      <c r="W1903" s="14"/>
      <c r="X1903" s="14"/>
      <c r="Y1903" s="14"/>
      <c r="Z1903" s="14"/>
      <c r="AA1903" s="14"/>
      <c r="AB1903" s="14"/>
      <c r="AC1903" s="14"/>
      <c r="AD1903" s="14"/>
      <c r="AE1903" s="14"/>
      <c r="AT1903" s="245" t="s">
        <v>168</v>
      </c>
      <c r="AU1903" s="245" t="s">
        <v>82</v>
      </c>
      <c r="AV1903" s="14" t="s">
        <v>82</v>
      </c>
      <c r="AW1903" s="14" t="s">
        <v>34</v>
      </c>
      <c r="AX1903" s="14" t="s">
        <v>72</v>
      </c>
      <c r="AY1903" s="245" t="s">
        <v>148</v>
      </c>
    </row>
    <row r="1904" spans="1:51" s="15" customFormat="1" ht="12">
      <c r="A1904" s="15"/>
      <c r="B1904" s="246"/>
      <c r="C1904" s="247"/>
      <c r="D1904" s="226" t="s">
        <v>168</v>
      </c>
      <c r="E1904" s="248" t="s">
        <v>19</v>
      </c>
      <c r="F1904" s="249" t="s">
        <v>178</v>
      </c>
      <c r="G1904" s="247"/>
      <c r="H1904" s="250">
        <v>17</v>
      </c>
      <c r="I1904" s="251"/>
      <c r="J1904" s="247"/>
      <c r="K1904" s="247"/>
      <c r="L1904" s="252"/>
      <c r="M1904" s="253"/>
      <c r="N1904" s="254"/>
      <c r="O1904" s="254"/>
      <c r="P1904" s="254"/>
      <c r="Q1904" s="254"/>
      <c r="R1904" s="254"/>
      <c r="S1904" s="254"/>
      <c r="T1904" s="255"/>
      <c r="U1904" s="15"/>
      <c r="V1904" s="15"/>
      <c r="W1904" s="15"/>
      <c r="X1904" s="15"/>
      <c r="Y1904" s="15"/>
      <c r="Z1904" s="15"/>
      <c r="AA1904" s="15"/>
      <c r="AB1904" s="15"/>
      <c r="AC1904" s="15"/>
      <c r="AD1904" s="15"/>
      <c r="AE1904" s="15"/>
      <c r="AT1904" s="256" t="s">
        <v>168</v>
      </c>
      <c r="AU1904" s="256" t="s">
        <v>82</v>
      </c>
      <c r="AV1904" s="15" t="s">
        <v>155</v>
      </c>
      <c r="AW1904" s="15" t="s">
        <v>34</v>
      </c>
      <c r="AX1904" s="15" t="s">
        <v>80</v>
      </c>
      <c r="AY1904" s="256" t="s">
        <v>148</v>
      </c>
    </row>
    <row r="1905" spans="1:65" s="2" customFormat="1" ht="24.15" customHeight="1">
      <c r="A1905" s="40"/>
      <c r="B1905" s="41"/>
      <c r="C1905" s="268" t="s">
        <v>3008</v>
      </c>
      <c r="D1905" s="268" t="s">
        <v>279</v>
      </c>
      <c r="E1905" s="269" t="s">
        <v>3009</v>
      </c>
      <c r="F1905" s="270" t="s">
        <v>3010</v>
      </c>
      <c r="G1905" s="271" t="s">
        <v>2982</v>
      </c>
      <c r="H1905" s="272">
        <v>17</v>
      </c>
      <c r="I1905" s="273"/>
      <c r="J1905" s="274">
        <f>ROUND(I1905*H1905,2)</f>
        <v>0</v>
      </c>
      <c r="K1905" s="270" t="s">
        <v>19</v>
      </c>
      <c r="L1905" s="275"/>
      <c r="M1905" s="276" t="s">
        <v>19</v>
      </c>
      <c r="N1905" s="277" t="s">
        <v>43</v>
      </c>
      <c r="O1905" s="86"/>
      <c r="P1905" s="215">
        <f>O1905*H1905</f>
        <v>0</v>
      </c>
      <c r="Q1905" s="215">
        <v>0.013</v>
      </c>
      <c r="R1905" s="215">
        <f>Q1905*H1905</f>
        <v>0.221</v>
      </c>
      <c r="S1905" s="215">
        <v>0</v>
      </c>
      <c r="T1905" s="216">
        <f>S1905*H1905</f>
        <v>0</v>
      </c>
      <c r="U1905" s="40"/>
      <c r="V1905" s="40"/>
      <c r="W1905" s="40"/>
      <c r="X1905" s="40"/>
      <c r="Y1905" s="40"/>
      <c r="Z1905" s="40"/>
      <c r="AA1905" s="40"/>
      <c r="AB1905" s="40"/>
      <c r="AC1905" s="40"/>
      <c r="AD1905" s="40"/>
      <c r="AE1905" s="40"/>
      <c r="AR1905" s="217" t="s">
        <v>414</v>
      </c>
      <c r="AT1905" s="217" t="s">
        <v>279</v>
      </c>
      <c r="AU1905" s="217" t="s">
        <v>82</v>
      </c>
      <c r="AY1905" s="19" t="s">
        <v>148</v>
      </c>
      <c r="BE1905" s="218">
        <f>IF(N1905="základní",J1905,0)</f>
        <v>0</v>
      </c>
      <c r="BF1905" s="218">
        <f>IF(N1905="snížená",J1905,0)</f>
        <v>0</v>
      </c>
      <c r="BG1905" s="218">
        <f>IF(N1905="zákl. přenesená",J1905,0)</f>
        <v>0</v>
      </c>
      <c r="BH1905" s="218">
        <f>IF(N1905="sníž. přenesená",J1905,0)</f>
        <v>0</v>
      </c>
      <c r="BI1905" s="218">
        <f>IF(N1905="nulová",J1905,0)</f>
        <v>0</v>
      </c>
      <c r="BJ1905" s="19" t="s">
        <v>80</v>
      </c>
      <c r="BK1905" s="218">
        <f>ROUND(I1905*H1905,2)</f>
        <v>0</v>
      </c>
      <c r="BL1905" s="19" t="s">
        <v>285</v>
      </c>
      <c r="BM1905" s="217" t="s">
        <v>3011</v>
      </c>
    </row>
    <row r="1906" spans="1:65" s="2" customFormat="1" ht="16.5" customHeight="1">
      <c r="A1906" s="40"/>
      <c r="B1906" s="41"/>
      <c r="C1906" s="206" t="s">
        <v>3012</v>
      </c>
      <c r="D1906" s="206" t="s">
        <v>150</v>
      </c>
      <c r="E1906" s="207" t="s">
        <v>3013</v>
      </c>
      <c r="F1906" s="208" t="s">
        <v>3014</v>
      </c>
      <c r="G1906" s="209" t="s">
        <v>153</v>
      </c>
      <c r="H1906" s="210">
        <v>11</v>
      </c>
      <c r="I1906" s="211"/>
      <c r="J1906" s="212">
        <f>ROUND(I1906*H1906,2)</f>
        <v>0</v>
      </c>
      <c r="K1906" s="208" t="s">
        <v>154</v>
      </c>
      <c r="L1906" s="46"/>
      <c r="M1906" s="213" t="s">
        <v>19</v>
      </c>
      <c r="N1906" s="214" t="s">
        <v>43</v>
      </c>
      <c r="O1906" s="86"/>
      <c r="P1906" s="215">
        <f>O1906*H1906</f>
        <v>0</v>
      </c>
      <c r="Q1906" s="215">
        <v>0</v>
      </c>
      <c r="R1906" s="215">
        <f>Q1906*H1906</f>
        <v>0</v>
      </c>
      <c r="S1906" s="215">
        <v>0</v>
      </c>
      <c r="T1906" s="216">
        <f>S1906*H1906</f>
        <v>0</v>
      </c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0"/>
      <c r="AE1906" s="40"/>
      <c r="AR1906" s="217" t="s">
        <v>285</v>
      </c>
      <c r="AT1906" s="217" t="s">
        <v>150</v>
      </c>
      <c r="AU1906" s="217" t="s">
        <v>82</v>
      </c>
      <c r="AY1906" s="19" t="s">
        <v>148</v>
      </c>
      <c r="BE1906" s="218">
        <f>IF(N1906="základní",J1906,0)</f>
        <v>0</v>
      </c>
      <c r="BF1906" s="218">
        <f>IF(N1906="snížená",J1906,0)</f>
        <v>0</v>
      </c>
      <c r="BG1906" s="218">
        <f>IF(N1906="zákl. přenesená",J1906,0)</f>
        <v>0</v>
      </c>
      <c r="BH1906" s="218">
        <f>IF(N1906="sníž. přenesená",J1906,0)</f>
        <v>0</v>
      </c>
      <c r="BI1906" s="218">
        <f>IF(N1906="nulová",J1906,0)</f>
        <v>0</v>
      </c>
      <c r="BJ1906" s="19" t="s">
        <v>80</v>
      </c>
      <c r="BK1906" s="218">
        <f>ROUND(I1906*H1906,2)</f>
        <v>0</v>
      </c>
      <c r="BL1906" s="19" t="s">
        <v>285</v>
      </c>
      <c r="BM1906" s="217" t="s">
        <v>3015</v>
      </c>
    </row>
    <row r="1907" spans="1:47" s="2" customFormat="1" ht="12">
      <c r="A1907" s="40"/>
      <c r="B1907" s="41"/>
      <c r="C1907" s="42"/>
      <c r="D1907" s="219" t="s">
        <v>157</v>
      </c>
      <c r="E1907" s="42"/>
      <c r="F1907" s="220" t="s">
        <v>3016</v>
      </c>
      <c r="G1907" s="42"/>
      <c r="H1907" s="42"/>
      <c r="I1907" s="221"/>
      <c r="J1907" s="42"/>
      <c r="K1907" s="42"/>
      <c r="L1907" s="46"/>
      <c r="M1907" s="222"/>
      <c r="N1907" s="223"/>
      <c r="O1907" s="86"/>
      <c r="P1907" s="86"/>
      <c r="Q1907" s="86"/>
      <c r="R1907" s="86"/>
      <c r="S1907" s="86"/>
      <c r="T1907" s="87"/>
      <c r="U1907" s="40"/>
      <c r="V1907" s="40"/>
      <c r="W1907" s="40"/>
      <c r="X1907" s="40"/>
      <c r="Y1907" s="40"/>
      <c r="Z1907" s="40"/>
      <c r="AA1907" s="40"/>
      <c r="AB1907" s="40"/>
      <c r="AC1907" s="40"/>
      <c r="AD1907" s="40"/>
      <c r="AE1907" s="40"/>
      <c r="AT1907" s="19" t="s">
        <v>157</v>
      </c>
      <c r="AU1907" s="19" t="s">
        <v>82</v>
      </c>
    </row>
    <row r="1908" spans="1:51" s="14" customFormat="1" ht="12">
      <c r="A1908" s="14"/>
      <c r="B1908" s="235"/>
      <c r="C1908" s="236"/>
      <c r="D1908" s="226" t="s">
        <v>168</v>
      </c>
      <c r="E1908" s="237" t="s">
        <v>19</v>
      </c>
      <c r="F1908" s="238" t="s">
        <v>3017</v>
      </c>
      <c r="G1908" s="236"/>
      <c r="H1908" s="239">
        <v>1</v>
      </c>
      <c r="I1908" s="240"/>
      <c r="J1908" s="236"/>
      <c r="K1908" s="236"/>
      <c r="L1908" s="241"/>
      <c r="M1908" s="242"/>
      <c r="N1908" s="243"/>
      <c r="O1908" s="243"/>
      <c r="P1908" s="243"/>
      <c r="Q1908" s="243"/>
      <c r="R1908" s="243"/>
      <c r="S1908" s="243"/>
      <c r="T1908" s="244"/>
      <c r="U1908" s="14"/>
      <c r="V1908" s="14"/>
      <c r="W1908" s="14"/>
      <c r="X1908" s="14"/>
      <c r="Y1908" s="14"/>
      <c r="Z1908" s="14"/>
      <c r="AA1908" s="14"/>
      <c r="AB1908" s="14"/>
      <c r="AC1908" s="14"/>
      <c r="AD1908" s="14"/>
      <c r="AE1908" s="14"/>
      <c r="AT1908" s="245" t="s">
        <v>168</v>
      </c>
      <c r="AU1908" s="245" t="s">
        <v>82</v>
      </c>
      <c r="AV1908" s="14" t="s">
        <v>82</v>
      </c>
      <c r="AW1908" s="14" t="s">
        <v>34</v>
      </c>
      <c r="AX1908" s="14" t="s">
        <v>72</v>
      </c>
      <c r="AY1908" s="245" t="s">
        <v>148</v>
      </c>
    </row>
    <row r="1909" spans="1:51" s="14" customFormat="1" ht="12">
      <c r="A1909" s="14"/>
      <c r="B1909" s="235"/>
      <c r="C1909" s="236"/>
      <c r="D1909" s="226" t="s">
        <v>168</v>
      </c>
      <c r="E1909" s="237" t="s">
        <v>19</v>
      </c>
      <c r="F1909" s="238" t="s">
        <v>3018</v>
      </c>
      <c r="G1909" s="236"/>
      <c r="H1909" s="239">
        <v>10</v>
      </c>
      <c r="I1909" s="240"/>
      <c r="J1909" s="236"/>
      <c r="K1909" s="236"/>
      <c r="L1909" s="241"/>
      <c r="M1909" s="242"/>
      <c r="N1909" s="243"/>
      <c r="O1909" s="243"/>
      <c r="P1909" s="243"/>
      <c r="Q1909" s="243"/>
      <c r="R1909" s="243"/>
      <c r="S1909" s="243"/>
      <c r="T1909" s="244"/>
      <c r="U1909" s="14"/>
      <c r="V1909" s="14"/>
      <c r="W1909" s="14"/>
      <c r="X1909" s="14"/>
      <c r="Y1909" s="14"/>
      <c r="Z1909" s="14"/>
      <c r="AA1909" s="14"/>
      <c r="AB1909" s="14"/>
      <c r="AC1909" s="14"/>
      <c r="AD1909" s="14"/>
      <c r="AE1909" s="14"/>
      <c r="AT1909" s="245" t="s">
        <v>168</v>
      </c>
      <c r="AU1909" s="245" t="s">
        <v>82</v>
      </c>
      <c r="AV1909" s="14" t="s">
        <v>82</v>
      </c>
      <c r="AW1909" s="14" t="s">
        <v>34</v>
      </c>
      <c r="AX1909" s="14" t="s">
        <v>72</v>
      </c>
      <c r="AY1909" s="245" t="s">
        <v>148</v>
      </c>
    </row>
    <row r="1910" spans="1:51" s="15" customFormat="1" ht="12">
      <c r="A1910" s="15"/>
      <c r="B1910" s="246"/>
      <c r="C1910" s="247"/>
      <c r="D1910" s="226" t="s">
        <v>168</v>
      </c>
      <c r="E1910" s="248" t="s">
        <v>19</v>
      </c>
      <c r="F1910" s="249" t="s">
        <v>178</v>
      </c>
      <c r="G1910" s="247"/>
      <c r="H1910" s="250">
        <v>11</v>
      </c>
      <c r="I1910" s="251"/>
      <c r="J1910" s="247"/>
      <c r="K1910" s="247"/>
      <c r="L1910" s="252"/>
      <c r="M1910" s="253"/>
      <c r="N1910" s="254"/>
      <c r="O1910" s="254"/>
      <c r="P1910" s="254"/>
      <c r="Q1910" s="254"/>
      <c r="R1910" s="254"/>
      <c r="S1910" s="254"/>
      <c r="T1910" s="255"/>
      <c r="U1910" s="15"/>
      <c r="V1910" s="15"/>
      <c r="W1910" s="15"/>
      <c r="X1910" s="15"/>
      <c r="Y1910" s="15"/>
      <c r="Z1910" s="15"/>
      <c r="AA1910" s="15"/>
      <c r="AB1910" s="15"/>
      <c r="AC1910" s="15"/>
      <c r="AD1910" s="15"/>
      <c r="AE1910" s="15"/>
      <c r="AT1910" s="256" t="s">
        <v>168</v>
      </c>
      <c r="AU1910" s="256" t="s">
        <v>82</v>
      </c>
      <c r="AV1910" s="15" t="s">
        <v>155</v>
      </c>
      <c r="AW1910" s="15" t="s">
        <v>34</v>
      </c>
      <c r="AX1910" s="15" t="s">
        <v>80</v>
      </c>
      <c r="AY1910" s="256" t="s">
        <v>148</v>
      </c>
    </row>
    <row r="1911" spans="1:65" s="2" customFormat="1" ht="16.5" customHeight="1">
      <c r="A1911" s="40"/>
      <c r="B1911" s="41"/>
      <c r="C1911" s="268" t="s">
        <v>3019</v>
      </c>
      <c r="D1911" s="268" t="s">
        <v>279</v>
      </c>
      <c r="E1911" s="269" t="s">
        <v>3020</v>
      </c>
      <c r="F1911" s="270" t="s">
        <v>3021</v>
      </c>
      <c r="G1911" s="271" t="s">
        <v>153</v>
      </c>
      <c r="H1911" s="272">
        <v>1</v>
      </c>
      <c r="I1911" s="273"/>
      <c r="J1911" s="274">
        <f>ROUND(I1911*H1911,2)</f>
        <v>0</v>
      </c>
      <c r="K1911" s="270" t="s">
        <v>19</v>
      </c>
      <c r="L1911" s="275"/>
      <c r="M1911" s="276" t="s">
        <v>19</v>
      </c>
      <c r="N1911" s="277" t="s">
        <v>43</v>
      </c>
      <c r="O1911" s="86"/>
      <c r="P1911" s="215">
        <f>O1911*H1911</f>
        <v>0</v>
      </c>
      <c r="Q1911" s="215">
        <v>0.00015</v>
      </c>
      <c r="R1911" s="215">
        <f>Q1911*H1911</f>
        <v>0.00015</v>
      </c>
      <c r="S1911" s="215">
        <v>0</v>
      </c>
      <c r="T1911" s="216">
        <f>S1911*H1911</f>
        <v>0</v>
      </c>
      <c r="U1911" s="40"/>
      <c r="V1911" s="40"/>
      <c r="W1911" s="40"/>
      <c r="X1911" s="40"/>
      <c r="Y1911" s="40"/>
      <c r="Z1911" s="40"/>
      <c r="AA1911" s="40"/>
      <c r="AB1911" s="40"/>
      <c r="AC1911" s="40"/>
      <c r="AD1911" s="40"/>
      <c r="AE1911" s="40"/>
      <c r="AR1911" s="217" t="s">
        <v>414</v>
      </c>
      <c r="AT1911" s="217" t="s">
        <v>279</v>
      </c>
      <c r="AU1911" s="217" t="s">
        <v>82</v>
      </c>
      <c r="AY1911" s="19" t="s">
        <v>148</v>
      </c>
      <c r="BE1911" s="218">
        <f>IF(N1911="základní",J1911,0)</f>
        <v>0</v>
      </c>
      <c r="BF1911" s="218">
        <f>IF(N1911="snížená",J1911,0)</f>
        <v>0</v>
      </c>
      <c r="BG1911" s="218">
        <f>IF(N1911="zákl. přenesená",J1911,0)</f>
        <v>0</v>
      </c>
      <c r="BH1911" s="218">
        <f>IF(N1911="sníž. přenesená",J1911,0)</f>
        <v>0</v>
      </c>
      <c r="BI1911" s="218">
        <f>IF(N1911="nulová",J1911,0)</f>
        <v>0</v>
      </c>
      <c r="BJ1911" s="19" t="s">
        <v>80</v>
      </c>
      <c r="BK1911" s="218">
        <f>ROUND(I1911*H1911,2)</f>
        <v>0</v>
      </c>
      <c r="BL1911" s="19" t="s">
        <v>285</v>
      </c>
      <c r="BM1911" s="217" t="s">
        <v>3022</v>
      </c>
    </row>
    <row r="1912" spans="1:65" s="2" customFormat="1" ht="16.5" customHeight="1">
      <c r="A1912" s="40"/>
      <c r="B1912" s="41"/>
      <c r="C1912" s="268" t="s">
        <v>3023</v>
      </c>
      <c r="D1912" s="268" t="s">
        <v>279</v>
      </c>
      <c r="E1912" s="269" t="s">
        <v>3024</v>
      </c>
      <c r="F1912" s="270" t="s">
        <v>3025</v>
      </c>
      <c r="G1912" s="271" t="s">
        <v>153</v>
      </c>
      <c r="H1912" s="272">
        <v>10</v>
      </c>
      <c r="I1912" s="273"/>
      <c r="J1912" s="274">
        <f>ROUND(I1912*H1912,2)</f>
        <v>0</v>
      </c>
      <c r="K1912" s="270" t="s">
        <v>19</v>
      </c>
      <c r="L1912" s="275"/>
      <c r="M1912" s="276" t="s">
        <v>19</v>
      </c>
      <c r="N1912" s="277" t="s">
        <v>43</v>
      </c>
      <c r="O1912" s="86"/>
      <c r="P1912" s="215">
        <f>O1912*H1912</f>
        <v>0</v>
      </c>
      <c r="Q1912" s="215">
        <v>0.00015</v>
      </c>
      <c r="R1912" s="215">
        <f>Q1912*H1912</f>
        <v>0.0014999999999999998</v>
      </c>
      <c r="S1912" s="215">
        <v>0</v>
      </c>
      <c r="T1912" s="216">
        <f>S1912*H1912</f>
        <v>0</v>
      </c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0"/>
      <c r="AE1912" s="40"/>
      <c r="AR1912" s="217" t="s">
        <v>414</v>
      </c>
      <c r="AT1912" s="217" t="s">
        <v>279</v>
      </c>
      <c r="AU1912" s="217" t="s">
        <v>82</v>
      </c>
      <c r="AY1912" s="19" t="s">
        <v>148</v>
      </c>
      <c r="BE1912" s="218">
        <f>IF(N1912="základní",J1912,0)</f>
        <v>0</v>
      </c>
      <c r="BF1912" s="218">
        <f>IF(N1912="snížená",J1912,0)</f>
        <v>0</v>
      </c>
      <c r="BG1912" s="218">
        <f>IF(N1912="zákl. přenesená",J1912,0)</f>
        <v>0</v>
      </c>
      <c r="BH1912" s="218">
        <f>IF(N1912="sníž. přenesená",J1912,0)</f>
        <v>0</v>
      </c>
      <c r="BI1912" s="218">
        <f>IF(N1912="nulová",J1912,0)</f>
        <v>0</v>
      </c>
      <c r="BJ1912" s="19" t="s">
        <v>80</v>
      </c>
      <c r="BK1912" s="218">
        <f>ROUND(I1912*H1912,2)</f>
        <v>0</v>
      </c>
      <c r="BL1912" s="19" t="s">
        <v>285</v>
      </c>
      <c r="BM1912" s="217" t="s">
        <v>3026</v>
      </c>
    </row>
    <row r="1913" spans="1:65" s="2" customFormat="1" ht="16.5" customHeight="1">
      <c r="A1913" s="40"/>
      <c r="B1913" s="41"/>
      <c r="C1913" s="206" t="s">
        <v>3027</v>
      </c>
      <c r="D1913" s="206" t="s">
        <v>150</v>
      </c>
      <c r="E1913" s="207" t="s">
        <v>3028</v>
      </c>
      <c r="F1913" s="208" t="s">
        <v>3029</v>
      </c>
      <c r="G1913" s="209" t="s">
        <v>153</v>
      </c>
      <c r="H1913" s="210">
        <v>5</v>
      </c>
      <c r="I1913" s="211"/>
      <c r="J1913" s="212">
        <f>ROUND(I1913*H1913,2)</f>
        <v>0</v>
      </c>
      <c r="K1913" s="208" t="s">
        <v>19</v>
      </c>
      <c r="L1913" s="46"/>
      <c r="M1913" s="213" t="s">
        <v>19</v>
      </c>
      <c r="N1913" s="214" t="s">
        <v>43</v>
      </c>
      <c r="O1913" s="86"/>
      <c r="P1913" s="215">
        <f>O1913*H1913</f>
        <v>0</v>
      </c>
      <c r="Q1913" s="215">
        <v>0</v>
      </c>
      <c r="R1913" s="215">
        <f>Q1913*H1913</f>
        <v>0</v>
      </c>
      <c r="S1913" s="215">
        <v>0</v>
      </c>
      <c r="T1913" s="216">
        <f>S1913*H1913</f>
        <v>0</v>
      </c>
      <c r="U1913" s="40"/>
      <c r="V1913" s="40"/>
      <c r="W1913" s="40"/>
      <c r="X1913" s="40"/>
      <c r="Y1913" s="40"/>
      <c r="Z1913" s="40"/>
      <c r="AA1913" s="40"/>
      <c r="AB1913" s="40"/>
      <c r="AC1913" s="40"/>
      <c r="AD1913" s="40"/>
      <c r="AE1913" s="40"/>
      <c r="AR1913" s="217" t="s">
        <v>285</v>
      </c>
      <c r="AT1913" s="217" t="s">
        <v>150</v>
      </c>
      <c r="AU1913" s="217" t="s">
        <v>82</v>
      </c>
      <c r="AY1913" s="19" t="s">
        <v>148</v>
      </c>
      <c r="BE1913" s="218">
        <f>IF(N1913="základní",J1913,0)</f>
        <v>0</v>
      </c>
      <c r="BF1913" s="218">
        <f>IF(N1913="snížená",J1913,0)</f>
        <v>0</v>
      </c>
      <c r="BG1913" s="218">
        <f>IF(N1913="zákl. přenesená",J1913,0)</f>
        <v>0</v>
      </c>
      <c r="BH1913" s="218">
        <f>IF(N1913="sníž. přenesená",J1913,0)</f>
        <v>0</v>
      </c>
      <c r="BI1913" s="218">
        <f>IF(N1913="nulová",J1913,0)</f>
        <v>0</v>
      </c>
      <c r="BJ1913" s="19" t="s">
        <v>80</v>
      </c>
      <c r="BK1913" s="218">
        <f>ROUND(I1913*H1913,2)</f>
        <v>0</v>
      </c>
      <c r="BL1913" s="19" t="s">
        <v>285</v>
      </c>
      <c r="BM1913" s="217" t="s">
        <v>3030</v>
      </c>
    </row>
    <row r="1914" spans="1:51" s="14" customFormat="1" ht="12">
      <c r="A1914" s="14"/>
      <c r="B1914" s="235"/>
      <c r="C1914" s="236"/>
      <c r="D1914" s="226" t="s">
        <v>168</v>
      </c>
      <c r="E1914" s="237" t="s">
        <v>19</v>
      </c>
      <c r="F1914" s="238" t="s">
        <v>3031</v>
      </c>
      <c r="G1914" s="236"/>
      <c r="H1914" s="239">
        <v>5</v>
      </c>
      <c r="I1914" s="240"/>
      <c r="J1914" s="236"/>
      <c r="K1914" s="236"/>
      <c r="L1914" s="241"/>
      <c r="M1914" s="242"/>
      <c r="N1914" s="243"/>
      <c r="O1914" s="243"/>
      <c r="P1914" s="243"/>
      <c r="Q1914" s="243"/>
      <c r="R1914" s="243"/>
      <c r="S1914" s="243"/>
      <c r="T1914" s="244"/>
      <c r="U1914" s="14"/>
      <c r="V1914" s="14"/>
      <c r="W1914" s="14"/>
      <c r="X1914" s="14"/>
      <c r="Y1914" s="14"/>
      <c r="Z1914" s="14"/>
      <c r="AA1914" s="14"/>
      <c r="AB1914" s="14"/>
      <c r="AC1914" s="14"/>
      <c r="AD1914" s="14"/>
      <c r="AE1914" s="14"/>
      <c r="AT1914" s="245" t="s">
        <v>168</v>
      </c>
      <c r="AU1914" s="245" t="s">
        <v>82</v>
      </c>
      <c r="AV1914" s="14" t="s">
        <v>82</v>
      </c>
      <c r="AW1914" s="14" t="s">
        <v>34</v>
      </c>
      <c r="AX1914" s="14" t="s">
        <v>80</v>
      </c>
      <c r="AY1914" s="245" t="s">
        <v>148</v>
      </c>
    </row>
    <row r="1915" spans="1:65" s="2" customFormat="1" ht="16.5" customHeight="1">
      <c r="A1915" s="40"/>
      <c r="B1915" s="41"/>
      <c r="C1915" s="268" t="s">
        <v>3032</v>
      </c>
      <c r="D1915" s="268" t="s">
        <v>279</v>
      </c>
      <c r="E1915" s="269" t="s">
        <v>3033</v>
      </c>
      <c r="F1915" s="270" t="s">
        <v>3034</v>
      </c>
      <c r="G1915" s="271" t="s">
        <v>153</v>
      </c>
      <c r="H1915" s="272">
        <v>5</v>
      </c>
      <c r="I1915" s="273"/>
      <c r="J1915" s="274">
        <f>ROUND(I1915*H1915,2)</f>
        <v>0</v>
      </c>
      <c r="K1915" s="270" t="s">
        <v>19</v>
      </c>
      <c r="L1915" s="275"/>
      <c r="M1915" s="276" t="s">
        <v>19</v>
      </c>
      <c r="N1915" s="277" t="s">
        <v>43</v>
      </c>
      <c r="O1915" s="86"/>
      <c r="P1915" s="215">
        <f>O1915*H1915</f>
        <v>0</v>
      </c>
      <c r="Q1915" s="215">
        <v>0.0012</v>
      </c>
      <c r="R1915" s="215">
        <f>Q1915*H1915</f>
        <v>0.005999999999999999</v>
      </c>
      <c r="S1915" s="215">
        <v>0</v>
      </c>
      <c r="T1915" s="216">
        <f>S1915*H1915</f>
        <v>0</v>
      </c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0"/>
      <c r="AE1915" s="40"/>
      <c r="AR1915" s="217" t="s">
        <v>414</v>
      </c>
      <c r="AT1915" s="217" t="s">
        <v>279</v>
      </c>
      <c r="AU1915" s="217" t="s">
        <v>82</v>
      </c>
      <c r="AY1915" s="19" t="s">
        <v>148</v>
      </c>
      <c r="BE1915" s="218">
        <f>IF(N1915="základní",J1915,0)</f>
        <v>0</v>
      </c>
      <c r="BF1915" s="218">
        <f>IF(N1915="snížená",J1915,0)</f>
        <v>0</v>
      </c>
      <c r="BG1915" s="218">
        <f>IF(N1915="zákl. přenesená",J1915,0)</f>
        <v>0</v>
      </c>
      <c r="BH1915" s="218">
        <f>IF(N1915="sníž. přenesená",J1915,0)</f>
        <v>0</v>
      </c>
      <c r="BI1915" s="218">
        <f>IF(N1915="nulová",J1915,0)</f>
        <v>0</v>
      </c>
      <c r="BJ1915" s="19" t="s">
        <v>80</v>
      </c>
      <c r="BK1915" s="218">
        <f>ROUND(I1915*H1915,2)</f>
        <v>0</v>
      </c>
      <c r="BL1915" s="19" t="s">
        <v>285</v>
      </c>
      <c r="BM1915" s="217" t="s">
        <v>3035</v>
      </c>
    </row>
    <row r="1916" spans="1:65" s="2" customFormat="1" ht="16.5" customHeight="1">
      <c r="A1916" s="40"/>
      <c r="B1916" s="41"/>
      <c r="C1916" s="206" t="s">
        <v>3036</v>
      </c>
      <c r="D1916" s="206" t="s">
        <v>150</v>
      </c>
      <c r="E1916" s="207" t="s">
        <v>3037</v>
      </c>
      <c r="F1916" s="208" t="s">
        <v>3029</v>
      </c>
      <c r="G1916" s="209" t="s">
        <v>153</v>
      </c>
      <c r="H1916" s="210">
        <v>10</v>
      </c>
      <c r="I1916" s="211"/>
      <c r="J1916" s="212">
        <f>ROUND(I1916*H1916,2)</f>
        <v>0</v>
      </c>
      <c r="K1916" s="208" t="s">
        <v>19</v>
      </c>
      <c r="L1916" s="46"/>
      <c r="M1916" s="213" t="s">
        <v>19</v>
      </c>
      <c r="N1916" s="214" t="s">
        <v>43</v>
      </c>
      <c r="O1916" s="86"/>
      <c r="P1916" s="215">
        <f>O1916*H1916</f>
        <v>0</v>
      </c>
      <c r="Q1916" s="215">
        <v>0</v>
      </c>
      <c r="R1916" s="215">
        <f>Q1916*H1916</f>
        <v>0</v>
      </c>
      <c r="S1916" s="215">
        <v>0</v>
      </c>
      <c r="T1916" s="216">
        <f>S1916*H1916</f>
        <v>0</v>
      </c>
      <c r="U1916" s="40"/>
      <c r="V1916" s="40"/>
      <c r="W1916" s="40"/>
      <c r="X1916" s="40"/>
      <c r="Y1916" s="40"/>
      <c r="Z1916" s="40"/>
      <c r="AA1916" s="40"/>
      <c r="AB1916" s="40"/>
      <c r="AC1916" s="40"/>
      <c r="AD1916" s="40"/>
      <c r="AE1916" s="40"/>
      <c r="AR1916" s="217" t="s">
        <v>285</v>
      </c>
      <c r="AT1916" s="217" t="s">
        <v>150</v>
      </c>
      <c r="AU1916" s="217" t="s">
        <v>82</v>
      </c>
      <c r="AY1916" s="19" t="s">
        <v>148</v>
      </c>
      <c r="BE1916" s="218">
        <f>IF(N1916="základní",J1916,0)</f>
        <v>0</v>
      </c>
      <c r="BF1916" s="218">
        <f>IF(N1916="snížená",J1916,0)</f>
        <v>0</v>
      </c>
      <c r="BG1916" s="218">
        <f>IF(N1916="zákl. přenesená",J1916,0)</f>
        <v>0</v>
      </c>
      <c r="BH1916" s="218">
        <f>IF(N1916="sníž. přenesená",J1916,0)</f>
        <v>0</v>
      </c>
      <c r="BI1916" s="218">
        <f>IF(N1916="nulová",J1916,0)</f>
        <v>0</v>
      </c>
      <c r="BJ1916" s="19" t="s">
        <v>80</v>
      </c>
      <c r="BK1916" s="218">
        <f>ROUND(I1916*H1916,2)</f>
        <v>0</v>
      </c>
      <c r="BL1916" s="19" t="s">
        <v>285</v>
      </c>
      <c r="BM1916" s="217" t="s">
        <v>3038</v>
      </c>
    </row>
    <row r="1917" spans="1:51" s="14" customFormat="1" ht="12">
      <c r="A1917" s="14"/>
      <c r="B1917" s="235"/>
      <c r="C1917" s="236"/>
      <c r="D1917" s="226" t="s">
        <v>168</v>
      </c>
      <c r="E1917" s="237" t="s">
        <v>19</v>
      </c>
      <c r="F1917" s="238" t="s">
        <v>3039</v>
      </c>
      <c r="G1917" s="236"/>
      <c r="H1917" s="239">
        <v>10</v>
      </c>
      <c r="I1917" s="240"/>
      <c r="J1917" s="236"/>
      <c r="K1917" s="236"/>
      <c r="L1917" s="241"/>
      <c r="M1917" s="242"/>
      <c r="N1917" s="243"/>
      <c r="O1917" s="243"/>
      <c r="P1917" s="243"/>
      <c r="Q1917" s="243"/>
      <c r="R1917" s="243"/>
      <c r="S1917" s="243"/>
      <c r="T1917" s="244"/>
      <c r="U1917" s="14"/>
      <c r="V1917" s="14"/>
      <c r="W1917" s="14"/>
      <c r="X1917" s="14"/>
      <c r="Y1917" s="14"/>
      <c r="Z1917" s="14"/>
      <c r="AA1917" s="14"/>
      <c r="AB1917" s="14"/>
      <c r="AC1917" s="14"/>
      <c r="AD1917" s="14"/>
      <c r="AE1917" s="14"/>
      <c r="AT1917" s="245" t="s">
        <v>168</v>
      </c>
      <c r="AU1917" s="245" t="s">
        <v>82</v>
      </c>
      <c r="AV1917" s="14" t="s">
        <v>82</v>
      </c>
      <c r="AW1917" s="14" t="s">
        <v>34</v>
      </c>
      <c r="AX1917" s="14" t="s">
        <v>80</v>
      </c>
      <c r="AY1917" s="245" t="s">
        <v>148</v>
      </c>
    </row>
    <row r="1918" spans="1:65" s="2" customFormat="1" ht="16.5" customHeight="1">
      <c r="A1918" s="40"/>
      <c r="B1918" s="41"/>
      <c r="C1918" s="268" t="s">
        <v>3040</v>
      </c>
      <c r="D1918" s="268" t="s">
        <v>279</v>
      </c>
      <c r="E1918" s="269" t="s">
        <v>3041</v>
      </c>
      <c r="F1918" s="270" t="s">
        <v>3042</v>
      </c>
      <c r="G1918" s="271" t="s">
        <v>153</v>
      </c>
      <c r="H1918" s="272">
        <v>10</v>
      </c>
      <c r="I1918" s="273"/>
      <c r="J1918" s="274">
        <f>ROUND(I1918*H1918,2)</f>
        <v>0</v>
      </c>
      <c r="K1918" s="270" t="s">
        <v>19</v>
      </c>
      <c r="L1918" s="275"/>
      <c r="M1918" s="276" t="s">
        <v>19</v>
      </c>
      <c r="N1918" s="277" t="s">
        <v>43</v>
      </c>
      <c r="O1918" s="86"/>
      <c r="P1918" s="215">
        <f>O1918*H1918</f>
        <v>0</v>
      </c>
      <c r="Q1918" s="215">
        <v>0.0012</v>
      </c>
      <c r="R1918" s="215">
        <f>Q1918*H1918</f>
        <v>0.011999999999999999</v>
      </c>
      <c r="S1918" s="215">
        <v>0</v>
      </c>
      <c r="T1918" s="216">
        <f>S1918*H1918</f>
        <v>0</v>
      </c>
      <c r="U1918" s="40"/>
      <c r="V1918" s="40"/>
      <c r="W1918" s="40"/>
      <c r="X1918" s="40"/>
      <c r="Y1918" s="40"/>
      <c r="Z1918" s="40"/>
      <c r="AA1918" s="40"/>
      <c r="AB1918" s="40"/>
      <c r="AC1918" s="40"/>
      <c r="AD1918" s="40"/>
      <c r="AE1918" s="40"/>
      <c r="AR1918" s="217" t="s">
        <v>414</v>
      </c>
      <c r="AT1918" s="217" t="s">
        <v>279</v>
      </c>
      <c r="AU1918" s="217" t="s">
        <v>82</v>
      </c>
      <c r="AY1918" s="19" t="s">
        <v>148</v>
      </c>
      <c r="BE1918" s="218">
        <f>IF(N1918="základní",J1918,0)</f>
        <v>0</v>
      </c>
      <c r="BF1918" s="218">
        <f>IF(N1918="snížená",J1918,0)</f>
        <v>0</v>
      </c>
      <c r="BG1918" s="218">
        <f>IF(N1918="zákl. přenesená",J1918,0)</f>
        <v>0</v>
      </c>
      <c r="BH1918" s="218">
        <f>IF(N1918="sníž. přenesená",J1918,0)</f>
        <v>0</v>
      </c>
      <c r="BI1918" s="218">
        <f>IF(N1918="nulová",J1918,0)</f>
        <v>0</v>
      </c>
      <c r="BJ1918" s="19" t="s">
        <v>80</v>
      </c>
      <c r="BK1918" s="218">
        <f>ROUND(I1918*H1918,2)</f>
        <v>0</v>
      </c>
      <c r="BL1918" s="19" t="s">
        <v>285</v>
      </c>
      <c r="BM1918" s="217" t="s">
        <v>3043</v>
      </c>
    </row>
    <row r="1919" spans="1:65" s="2" customFormat="1" ht="16.5" customHeight="1">
      <c r="A1919" s="40"/>
      <c r="B1919" s="41"/>
      <c r="C1919" s="206" t="s">
        <v>3044</v>
      </c>
      <c r="D1919" s="206" t="s">
        <v>150</v>
      </c>
      <c r="E1919" s="207" t="s">
        <v>3045</v>
      </c>
      <c r="F1919" s="208" t="s">
        <v>3029</v>
      </c>
      <c r="G1919" s="209" t="s">
        <v>153</v>
      </c>
      <c r="H1919" s="210">
        <v>12</v>
      </c>
      <c r="I1919" s="211"/>
      <c r="J1919" s="212">
        <f>ROUND(I1919*H1919,2)</f>
        <v>0</v>
      </c>
      <c r="K1919" s="208" t="s">
        <v>19</v>
      </c>
      <c r="L1919" s="46"/>
      <c r="M1919" s="213" t="s">
        <v>19</v>
      </c>
      <c r="N1919" s="214" t="s">
        <v>43</v>
      </c>
      <c r="O1919" s="86"/>
      <c r="P1919" s="215">
        <f>O1919*H1919</f>
        <v>0</v>
      </c>
      <c r="Q1919" s="215">
        <v>0</v>
      </c>
      <c r="R1919" s="215">
        <f>Q1919*H1919</f>
        <v>0</v>
      </c>
      <c r="S1919" s="215">
        <v>0</v>
      </c>
      <c r="T1919" s="216">
        <f>S1919*H1919</f>
        <v>0</v>
      </c>
      <c r="U1919" s="40"/>
      <c r="V1919" s="40"/>
      <c r="W1919" s="40"/>
      <c r="X1919" s="40"/>
      <c r="Y1919" s="40"/>
      <c r="Z1919" s="40"/>
      <c r="AA1919" s="40"/>
      <c r="AB1919" s="40"/>
      <c r="AC1919" s="40"/>
      <c r="AD1919" s="40"/>
      <c r="AE1919" s="40"/>
      <c r="AR1919" s="217" t="s">
        <v>285</v>
      </c>
      <c r="AT1919" s="217" t="s">
        <v>150</v>
      </c>
      <c r="AU1919" s="217" t="s">
        <v>82</v>
      </c>
      <c r="AY1919" s="19" t="s">
        <v>148</v>
      </c>
      <c r="BE1919" s="218">
        <f>IF(N1919="základní",J1919,0)</f>
        <v>0</v>
      </c>
      <c r="BF1919" s="218">
        <f>IF(N1919="snížená",J1919,0)</f>
        <v>0</v>
      </c>
      <c r="BG1919" s="218">
        <f>IF(N1919="zákl. přenesená",J1919,0)</f>
        <v>0</v>
      </c>
      <c r="BH1919" s="218">
        <f>IF(N1919="sníž. přenesená",J1919,0)</f>
        <v>0</v>
      </c>
      <c r="BI1919" s="218">
        <f>IF(N1919="nulová",J1919,0)</f>
        <v>0</v>
      </c>
      <c r="BJ1919" s="19" t="s">
        <v>80</v>
      </c>
      <c r="BK1919" s="218">
        <f>ROUND(I1919*H1919,2)</f>
        <v>0</v>
      </c>
      <c r="BL1919" s="19" t="s">
        <v>285</v>
      </c>
      <c r="BM1919" s="217" t="s">
        <v>3046</v>
      </c>
    </row>
    <row r="1920" spans="1:51" s="14" customFormat="1" ht="12">
      <c r="A1920" s="14"/>
      <c r="B1920" s="235"/>
      <c r="C1920" s="236"/>
      <c r="D1920" s="226" t="s">
        <v>168</v>
      </c>
      <c r="E1920" s="237" t="s">
        <v>19</v>
      </c>
      <c r="F1920" s="238" t="s">
        <v>3047</v>
      </c>
      <c r="G1920" s="236"/>
      <c r="H1920" s="239">
        <v>12</v>
      </c>
      <c r="I1920" s="240"/>
      <c r="J1920" s="236"/>
      <c r="K1920" s="236"/>
      <c r="L1920" s="241"/>
      <c r="M1920" s="242"/>
      <c r="N1920" s="243"/>
      <c r="O1920" s="243"/>
      <c r="P1920" s="243"/>
      <c r="Q1920" s="243"/>
      <c r="R1920" s="243"/>
      <c r="S1920" s="243"/>
      <c r="T1920" s="244"/>
      <c r="U1920" s="14"/>
      <c r="V1920" s="14"/>
      <c r="W1920" s="14"/>
      <c r="X1920" s="14"/>
      <c r="Y1920" s="14"/>
      <c r="Z1920" s="14"/>
      <c r="AA1920" s="14"/>
      <c r="AB1920" s="14"/>
      <c r="AC1920" s="14"/>
      <c r="AD1920" s="14"/>
      <c r="AE1920" s="14"/>
      <c r="AT1920" s="245" t="s">
        <v>168</v>
      </c>
      <c r="AU1920" s="245" t="s">
        <v>82</v>
      </c>
      <c r="AV1920" s="14" t="s">
        <v>82</v>
      </c>
      <c r="AW1920" s="14" t="s">
        <v>34</v>
      </c>
      <c r="AX1920" s="14" t="s">
        <v>80</v>
      </c>
      <c r="AY1920" s="245" t="s">
        <v>148</v>
      </c>
    </row>
    <row r="1921" spans="1:65" s="2" customFormat="1" ht="16.5" customHeight="1">
      <c r="A1921" s="40"/>
      <c r="B1921" s="41"/>
      <c r="C1921" s="268" t="s">
        <v>3048</v>
      </c>
      <c r="D1921" s="268" t="s">
        <v>279</v>
      </c>
      <c r="E1921" s="269" t="s">
        <v>3049</v>
      </c>
      <c r="F1921" s="270" t="s">
        <v>3050</v>
      </c>
      <c r="G1921" s="271" t="s">
        <v>153</v>
      </c>
      <c r="H1921" s="272">
        <v>12</v>
      </c>
      <c r="I1921" s="273"/>
      <c r="J1921" s="274">
        <f>ROUND(I1921*H1921,2)</f>
        <v>0</v>
      </c>
      <c r="K1921" s="270" t="s">
        <v>19</v>
      </c>
      <c r="L1921" s="275"/>
      <c r="M1921" s="276" t="s">
        <v>19</v>
      </c>
      <c r="N1921" s="277" t="s">
        <v>43</v>
      </c>
      <c r="O1921" s="86"/>
      <c r="P1921" s="215">
        <f>O1921*H1921</f>
        <v>0</v>
      </c>
      <c r="Q1921" s="215">
        <v>0.0012</v>
      </c>
      <c r="R1921" s="215">
        <f>Q1921*H1921</f>
        <v>0.0144</v>
      </c>
      <c r="S1921" s="215">
        <v>0</v>
      </c>
      <c r="T1921" s="216">
        <f>S1921*H1921</f>
        <v>0</v>
      </c>
      <c r="U1921" s="40"/>
      <c r="V1921" s="40"/>
      <c r="W1921" s="40"/>
      <c r="X1921" s="40"/>
      <c r="Y1921" s="40"/>
      <c r="Z1921" s="40"/>
      <c r="AA1921" s="40"/>
      <c r="AB1921" s="40"/>
      <c r="AC1921" s="40"/>
      <c r="AD1921" s="40"/>
      <c r="AE1921" s="40"/>
      <c r="AR1921" s="217" t="s">
        <v>414</v>
      </c>
      <c r="AT1921" s="217" t="s">
        <v>279</v>
      </c>
      <c r="AU1921" s="217" t="s">
        <v>82</v>
      </c>
      <c r="AY1921" s="19" t="s">
        <v>148</v>
      </c>
      <c r="BE1921" s="218">
        <f>IF(N1921="základní",J1921,0)</f>
        <v>0</v>
      </c>
      <c r="BF1921" s="218">
        <f>IF(N1921="snížená",J1921,0)</f>
        <v>0</v>
      </c>
      <c r="BG1921" s="218">
        <f>IF(N1921="zákl. přenesená",J1921,0)</f>
        <v>0</v>
      </c>
      <c r="BH1921" s="218">
        <f>IF(N1921="sníž. přenesená",J1921,0)</f>
        <v>0</v>
      </c>
      <c r="BI1921" s="218">
        <f>IF(N1921="nulová",J1921,0)</f>
        <v>0</v>
      </c>
      <c r="BJ1921" s="19" t="s">
        <v>80</v>
      </c>
      <c r="BK1921" s="218">
        <f>ROUND(I1921*H1921,2)</f>
        <v>0</v>
      </c>
      <c r="BL1921" s="19" t="s">
        <v>285</v>
      </c>
      <c r="BM1921" s="217" t="s">
        <v>3051</v>
      </c>
    </row>
    <row r="1922" spans="1:51" s="14" customFormat="1" ht="12">
      <c r="A1922" s="14"/>
      <c r="B1922" s="235"/>
      <c r="C1922" s="236"/>
      <c r="D1922" s="226" t="s">
        <v>168</v>
      </c>
      <c r="E1922" s="237" t="s">
        <v>19</v>
      </c>
      <c r="F1922" s="238" t="s">
        <v>3047</v>
      </c>
      <c r="G1922" s="236"/>
      <c r="H1922" s="239">
        <v>12</v>
      </c>
      <c r="I1922" s="240"/>
      <c r="J1922" s="236"/>
      <c r="K1922" s="236"/>
      <c r="L1922" s="241"/>
      <c r="M1922" s="242"/>
      <c r="N1922" s="243"/>
      <c r="O1922" s="243"/>
      <c r="P1922" s="243"/>
      <c r="Q1922" s="243"/>
      <c r="R1922" s="243"/>
      <c r="S1922" s="243"/>
      <c r="T1922" s="244"/>
      <c r="U1922" s="14"/>
      <c r="V1922" s="14"/>
      <c r="W1922" s="14"/>
      <c r="X1922" s="14"/>
      <c r="Y1922" s="14"/>
      <c r="Z1922" s="14"/>
      <c r="AA1922" s="14"/>
      <c r="AB1922" s="14"/>
      <c r="AC1922" s="14"/>
      <c r="AD1922" s="14"/>
      <c r="AE1922" s="14"/>
      <c r="AT1922" s="245" t="s">
        <v>168</v>
      </c>
      <c r="AU1922" s="245" t="s">
        <v>82</v>
      </c>
      <c r="AV1922" s="14" t="s">
        <v>82</v>
      </c>
      <c r="AW1922" s="14" t="s">
        <v>34</v>
      </c>
      <c r="AX1922" s="14" t="s">
        <v>80</v>
      </c>
      <c r="AY1922" s="245" t="s">
        <v>148</v>
      </c>
    </row>
    <row r="1923" spans="1:65" s="2" customFormat="1" ht="16.5" customHeight="1">
      <c r="A1923" s="40"/>
      <c r="B1923" s="41"/>
      <c r="C1923" s="206" t="s">
        <v>3052</v>
      </c>
      <c r="D1923" s="206" t="s">
        <v>150</v>
      </c>
      <c r="E1923" s="207" t="s">
        <v>3053</v>
      </c>
      <c r="F1923" s="208" t="s">
        <v>3054</v>
      </c>
      <c r="G1923" s="209" t="s">
        <v>3055</v>
      </c>
      <c r="H1923" s="210">
        <v>1</v>
      </c>
      <c r="I1923" s="211"/>
      <c r="J1923" s="212">
        <f>ROUND(I1923*H1923,2)</f>
        <v>0</v>
      </c>
      <c r="K1923" s="208" t="s">
        <v>19</v>
      </c>
      <c r="L1923" s="46"/>
      <c r="M1923" s="213" t="s">
        <v>19</v>
      </c>
      <c r="N1923" s="214" t="s">
        <v>43</v>
      </c>
      <c r="O1923" s="86"/>
      <c r="P1923" s="215">
        <f>O1923*H1923</f>
        <v>0</v>
      </c>
      <c r="Q1923" s="215">
        <v>0</v>
      </c>
      <c r="R1923" s="215">
        <f>Q1923*H1923</f>
        <v>0</v>
      </c>
      <c r="S1923" s="215">
        <v>0</v>
      </c>
      <c r="T1923" s="216">
        <f>S1923*H1923</f>
        <v>0</v>
      </c>
      <c r="U1923" s="40"/>
      <c r="V1923" s="40"/>
      <c r="W1923" s="40"/>
      <c r="X1923" s="40"/>
      <c r="Y1923" s="40"/>
      <c r="Z1923" s="40"/>
      <c r="AA1923" s="40"/>
      <c r="AB1923" s="40"/>
      <c r="AC1923" s="40"/>
      <c r="AD1923" s="40"/>
      <c r="AE1923" s="40"/>
      <c r="AR1923" s="217" t="s">
        <v>3056</v>
      </c>
      <c r="AT1923" s="217" t="s">
        <v>150</v>
      </c>
      <c r="AU1923" s="217" t="s">
        <v>82</v>
      </c>
      <c r="AY1923" s="19" t="s">
        <v>148</v>
      </c>
      <c r="BE1923" s="218">
        <f>IF(N1923="základní",J1923,0)</f>
        <v>0</v>
      </c>
      <c r="BF1923" s="218">
        <f>IF(N1923="snížená",J1923,0)</f>
        <v>0</v>
      </c>
      <c r="BG1923" s="218">
        <f>IF(N1923="zákl. přenesená",J1923,0)</f>
        <v>0</v>
      </c>
      <c r="BH1923" s="218">
        <f>IF(N1923="sníž. přenesená",J1923,0)</f>
        <v>0</v>
      </c>
      <c r="BI1923" s="218">
        <f>IF(N1923="nulová",J1923,0)</f>
        <v>0</v>
      </c>
      <c r="BJ1923" s="19" t="s">
        <v>80</v>
      </c>
      <c r="BK1923" s="218">
        <f>ROUND(I1923*H1923,2)</f>
        <v>0</v>
      </c>
      <c r="BL1923" s="19" t="s">
        <v>3056</v>
      </c>
      <c r="BM1923" s="217" t="s">
        <v>3057</v>
      </c>
    </row>
    <row r="1924" spans="1:65" s="2" customFormat="1" ht="16.5" customHeight="1">
      <c r="A1924" s="40"/>
      <c r="B1924" s="41"/>
      <c r="C1924" s="206" t="s">
        <v>3058</v>
      </c>
      <c r="D1924" s="206" t="s">
        <v>150</v>
      </c>
      <c r="E1924" s="207" t="s">
        <v>3059</v>
      </c>
      <c r="F1924" s="208" t="s">
        <v>3060</v>
      </c>
      <c r="G1924" s="209" t="s">
        <v>153</v>
      </c>
      <c r="H1924" s="210">
        <v>15</v>
      </c>
      <c r="I1924" s="211"/>
      <c r="J1924" s="212">
        <f>ROUND(I1924*H1924,2)</f>
        <v>0</v>
      </c>
      <c r="K1924" s="208" t="s">
        <v>154</v>
      </c>
      <c r="L1924" s="46"/>
      <c r="M1924" s="213" t="s">
        <v>19</v>
      </c>
      <c r="N1924" s="214" t="s">
        <v>43</v>
      </c>
      <c r="O1924" s="86"/>
      <c r="P1924" s="215">
        <f>O1924*H1924</f>
        <v>0</v>
      </c>
      <c r="Q1924" s="215">
        <v>0</v>
      </c>
      <c r="R1924" s="215">
        <f>Q1924*H1924</f>
        <v>0</v>
      </c>
      <c r="S1924" s="215">
        <v>0</v>
      </c>
      <c r="T1924" s="216">
        <f>S1924*H1924</f>
        <v>0</v>
      </c>
      <c r="U1924" s="40"/>
      <c r="V1924" s="40"/>
      <c r="W1924" s="40"/>
      <c r="X1924" s="40"/>
      <c r="Y1924" s="40"/>
      <c r="Z1924" s="40"/>
      <c r="AA1924" s="40"/>
      <c r="AB1924" s="40"/>
      <c r="AC1924" s="40"/>
      <c r="AD1924" s="40"/>
      <c r="AE1924" s="40"/>
      <c r="AR1924" s="217" t="s">
        <v>285</v>
      </c>
      <c r="AT1924" s="217" t="s">
        <v>150</v>
      </c>
      <c r="AU1924" s="217" t="s">
        <v>82</v>
      </c>
      <c r="AY1924" s="19" t="s">
        <v>148</v>
      </c>
      <c r="BE1924" s="218">
        <f>IF(N1924="základní",J1924,0)</f>
        <v>0</v>
      </c>
      <c r="BF1924" s="218">
        <f>IF(N1924="snížená",J1924,0)</f>
        <v>0</v>
      </c>
      <c r="BG1924" s="218">
        <f>IF(N1924="zákl. přenesená",J1924,0)</f>
        <v>0</v>
      </c>
      <c r="BH1924" s="218">
        <f>IF(N1924="sníž. přenesená",J1924,0)</f>
        <v>0</v>
      </c>
      <c r="BI1924" s="218">
        <f>IF(N1924="nulová",J1924,0)</f>
        <v>0</v>
      </c>
      <c r="BJ1924" s="19" t="s">
        <v>80</v>
      </c>
      <c r="BK1924" s="218">
        <f>ROUND(I1924*H1924,2)</f>
        <v>0</v>
      </c>
      <c r="BL1924" s="19" t="s">
        <v>285</v>
      </c>
      <c r="BM1924" s="217" t="s">
        <v>3061</v>
      </c>
    </row>
    <row r="1925" spans="1:47" s="2" customFormat="1" ht="12">
      <c r="A1925" s="40"/>
      <c r="B1925" s="41"/>
      <c r="C1925" s="42"/>
      <c r="D1925" s="219" t="s">
        <v>157</v>
      </c>
      <c r="E1925" s="42"/>
      <c r="F1925" s="220" t="s">
        <v>3062</v>
      </c>
      <c r="G1925" s="42"/>
      <c r="H1925" s="42"/>
      <c r="I1925" s="221"/>
      <c r="J1925" s="42"/>
      <c r="K1925" s="42"/>
      <c r="L1925" s="46"/>
      <c r="M1925" s="222"/>
      <c r="N1925" s="223"/>
      <c r="O1925" s="86"/>
      <c r="P1925" s="86"/>
      <c r="Q1925" s="86"/>
      <c r="R1925" s="86"/>
      <c r="S1925" s="86"/>
      <c r="T1925" s="87"/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0"/>
      <c r="AE1925" s="40"/>
      <c r="AT1925" s="19" t="s">
        <v>157</v>
      </c>
      <c r="AU1925" s="19" t="s">
        <v>82</v>
      </c>
    </row>
    <row r="1926" spans="1:51" s="14" customFormat="1" ht="12">
      <c r="A1926" s="14"/>
      <c r="B1926" s="235"/>
      <c r="C1926" s="236"/>
      <c r="D1926" s="226" t="s">
        <v>168</v>
      </c>
      <c r="E1926" s="237" t="s">
        <v>19</v>
      </c>
      <c r="F1926" s="238" t="s">
        <v>3063</v>
      </c>
      <c r="G1926" s="236"/>
      <c r="H1926" s="239">
        <v>15</v>
      </c>
      <c r="I1926" s="240"/>
      <c r="J1926" s="236"/>
      <c r="K1926" s="236"/>
      <c r="L1926" s="241"/>
      <c r="M1926" s="242"/>
      <c r="N1926" s="243"/>
      <c r="O1926" s="243"/>
      <c r="P1926" s="243"/>
      <c r="Q1926" s="243"/>
      <c r="R1926" s="243"/>
      <c r="S1926" s="243"/>
      <c r="T1926" s="244"/>
      <c r="U1926" s="14"/>
      <c r="V1926" s="14"/>
      <c r="W1926" s="14"/>
      <c r="X1926" s="14"/>
      <c r="Y1926" s="14"/>
      <c r="Z1926" s="14"/>
      <c r="AA1926" s="14"/>
      <c r="AB1926" s="14"/>
      <c r="AC1926" s="14"/>
      <c r="AD1926" s="14"/>
      <c r="AE1926" s="14"/>
      <c r="AT1926" s="245" t="s">
        <v>168</v>
      </c>
      <c r="AU1926" s="245" t="s">
        <v>82</v>
      </c>
      <c r="AV1926" s="14" t="s">
        <v>82</v>
      </c>
      <c r="AW1926" s="14" t="s">
        <v>34</v>
      </c>
      <c r="AX1926" s="14" t="s">
        <v>80</v>
      </c>
      <c r="AY1926" s="245" t="s">
        <v>148</v>
      </c>
    </row>
    <row r="1927" spans="1:65" s="2" customFormat="1" ht="16.5" customHeight="1">
      <c r="A1927" s="40"/>
      <c r="B1927" s="41"/>
      <c r="C1927" s="268" t="s">
        <v>3064</v>
      </c>
      <c r="D1927" s="268" t="s">
        <v>279</v>
      </c>
      <c r="E1927" s="269" t="s">
        <v>3065</v>
      </c>
      <c r="F1927" s="270" t="s">
        <v>3066</v>
      </c>
      <c r="G1927" s="271" t="s">
        <v>153</v>
      </c>
      <c r="H1927" s="272">
        <v>15</v>
      </c>
      <c r="I1927" s="273"/>
      <c r="J1927" s="274">
        <f>ROUND(I1927*H1927,2)</f>
        <v>0</v>
      </c>
      <c r="K1927" s="270" t="s">
        <v>19</v>
      </c>
      <c r="L1927" s="275"/>
      <c r="M1927" s="276" t="s">
        <v>19</v>
      </c>
      <c r="N1927" s="277" t="s">
        <v>43</v>
      </c>
      <c r="O1927" s="86"/>
      <c r="P1927" s="215">
        <f>O1927*H1927</f>
        <v>0</v>
      </c>
      <c r="Q1927" s="215">
        <v>0.00015</v>
      </c>
      <c r="R1927" s="215">
        <f>Q1927*H1927</f>
        <v>0.00225</v>
      </c>
      <c r="S1927" s="215">
        <v>0</v>
      </c>
      <c r="T1927" s="216">
        <f>S1927*H1927</f>
        <v>0</v>
      </c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R1927" s="217" t="s">
        <v>414</v>
      </c>
      <c r="AT1927" s="217" t="s">
        <v>279</v>
      </c>
      <c r="AU1927" s="217" t="s">
        <v>82</v>
      </c>
      <c r="AY1927" s="19" t="s">
        <v>148</v>
      </c>
      <c r="BE1927" s="218">
        <f>IF(N1927="základní",J1927,0)</f>
        <v>0</v>
      </c>
      <c r="BF1927" s="218">
        <f>IF(N1927="snížená",J1927,0)</f>
        <v>0</v>
      </c>
      <c r="BG1927" s="218">
        <f>IF(N1927="zákl. přenesená",J1927,0)</f>
        <v>0</v>
      </c>
      <c r="BH1927" s="218">
        <f>IF(N1927="sníž. přenesená",J1927,0)</f>
        <v>0</v>
      </c>
      <c r="BI1927" s="218">
        <f>IF(N1927="nulová",J1927,0)</f>
        <v>0</v>
      </c>
      <c r="BJ1927" s="19" t="s">
        <v>80</v>
      </c>
      <c r="BK1927" s="218">
        <f>ROUND(I1927*H1927,2)</f>
        <v>0</v>
      </c>
      <c r="BL1927" s="19" t="s">
        <v>285</v>
      </c>
      <c r="BM1927" s="217" t="s">
        <v>3067</v>
      </c>
    </row>
    <row r="1928" spans="1:65" s="2" customFormat="1" ht="24.15" customHeight="1">
      <c r="A1928" s="40"/>
      <c r="B1928" s="41"/>
      <c r="C1928" s="206" t="s">
        <v>3068</v>
      </c>
      <c r="D1928" s="206" t="s">
        <v>150</v>
      </c>
      <c r="E1928" s="207" t="s">
        <v>3069</v>
      </c>
      <c r="F1928" s="208" t="s">
        <v>3070</v>
      </c>
      <c r="G1928" s="209" t="s">
        <v>153</v>
      </c>
      <c r="H1928" s="210">
        <v>2</v>
      </c>
      <c r="I1928" s="211"/>
      <c r="J1928" s="212">
        <f>ROUND(I1928*H1928,2)</f>
        <v>0</v>
      </c>
      <c r="K1928" s="208" t="s">
        <v>154</v>
      </c>
      <c r="L1928" s="46"/>
      <c r="M1928" s="213" t="s">
        <v>19</v>
      </c>
      <c r="N1928" s="214" t="s">
        <v>43</v>
      </c>
      <c r="O1928" s="86"/>
      <c r="P1928" s="215">
        <f>O1928*H1928</f>
        <v>0</v>
      </c>
      <c r="Q1928" s="215">
        <v>0</v>
      </c>
      <c r="R1928" s="215">
        <f>Q1928*H1928</f>
        <v>0</v>
      </c>
      <c r="S1928" s="215">
        <v>0</v>
      </c>
      <c r="T1928" s="216">
        <f>S1928*H1928</f>
        <v>0</v>
      </c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0"/>
      <c r="AE1928" s="40"/>
      <c r="AR1928" s="217" t="s">
        <v>285</v>
      </c>
      <c r="AT1928" s="217" t="s">
        <v>150</v>
      </c>
      <c r="AU1928" s="217" t="s">
        <v>82</v>
      </c>
      <c r="AY1928" s="19" t="s">
        <v>148</v>
      </c>
      <c r="BE1928" s="218">
        <f>IF(N1928="základní",J1928,0)</f>
        <v>0</v>
      </c>
      <c r="BF1928" s="218">
        <f>IF(N1928="snížená",J1928,0)</f>
        <v>0</v>
      </c>
      <c r="BG1928" s="218">
        <f>IF(N1928="zákl. přenesená",J1928,0)</f>
        <v>0</v>
      </c>
      <c r="BH1928" s="218">
        <f>IF(N1928="sníž. přenesená",J1928,0)</f>
        <v>0</v>
      </c>
      <c r="BI1928" s="218">
        <f>IF(N1928="nulová",J1928,0)</f>
        <v>0</v>
      </c>
      <c r="BJ1928" s="19" t="s">
        <v>80</v>
      </c>
      <c r="BK1928" s="218">
        <f>ROUND(I1928*H1928,2)</f>
        <v>0</v>
      </c>
      <c r="BL1928" s="19" t="s">
        <v>285</v>
      </c>
      <c r="BM1928" s="217" t="s">
        <v>3071</v>
      </c>
    </row>
    <row r="1929" spans="1:47" s="2" customFormat="1" ht="12">
      <c r="A1929" s="40"/>
      <c r="B1929" s="41"/>
      <c r="C1929" s="42"/>
      <c r="D1929" s="219" t="s">
        <v>157</v>
      </c>
      <c r="E1929" s="42"/>
      <c r="F1929" s="220" t="s">
        <v>3072</v>
      </c>
      <c r="G1929" s="42"/>
      <c r="H1929" s="42"/>
      <c r="I1929" s="221"/>
      <c r="J1929" s="42"/>
      <c r="K1929" s="42"/>
      <c r="L1929" s="46"/>
      <c r="M1929" s="222"/>
      <c r="N1929" s="223"/>
      <c r="O1929" s="86"/>
      <c r="P1929" s="86"/>
      <c r="Q1929" s="86"/>
      <c r="R1929" s="86"/>
      <c r="S1929" s="86"/>
      <c r="T1929" s="87"/>
      <c r="U1929" s="40"/>
      <c r="V1929" s="40"/>
      <c r="W1929" s="40"/>
      <c r="X1929" s="40"/>
      <c r="Y1929" s="40"/>
      <c r="Z1929" s="40"/>
      <c r="AA1929" s="40"/>
      <c r="AB1929" s="40"/>
      <c r="AC1929" s="40"/>
      <c r="AD1929" s="40"/>
      <c r="AE1929" s="40"/>
      <c r="AT1929" s="19" t="s">
        <v>157</v>
      </c>
      <c r="AU1929" s="19" t="s">
        <v>82</v>
      </c>
    </row>
    <row r="1930" spans="1:51" s="14" customFormat="1" ht="12">
      <c r="A1930" s="14"/>
      <c r="B1930" s="235"/>
      <c r="C1930" s="236"/>
      <c r="D1930" s="226" t="s">
        <v>168</v>
      </c>
      <c r="E1930" s="237" t="s">
        <v>19</v>
      </c>
      <c r="F1930" s="238" t="s">
        <v>3073</v>
      </c>
      <c r="G1930" s="236"/>
      <c r="H1930" s="239">
        <v>2</v>
      </c>
      <c r="I1930" s="240"/>
      <c r="J1930" s="236"/>
      <c r="K1930" s="236"/>
      <c r="L1930" s="241"/>
      <c r="M1930" s="242"/>
      <c r="N1930" s="243"/>
      <c r="O1930" s="243"/>
      <c r="P1930" s="243"/>
      <c r="Q1930" s="243"/>
      <c r="R1930" s="243"/>
      <c r="S1930" s="243"/>
      <c r="T1930" s="244"/>
      <c r="U1930" s="14"/>
      <c r="V1930" s="14"/>
      <c r="W1930" s="14"/>
      <c r="X1930" s="14"/>
      <c r="Y1930" s="14"/>
      <c r="Z1930" s="14"/>
      <c r="AA1930" s="14"/>
      <c r="AB1930" s="14"/>
      <c r="AC1930" s="14"/>
      <c r="AD1930" s="14"/>
      <c r="AE1930" s="14"/>
      <c r="AT1930" s="245" t="s">
        <v>168</v>
      </c>
      <c r="AU1930" s="245" t="s">
        <v>82</v>
      </c>
      <c r="AV1930" s="14" t="s">
        <v>82</v>
      </c>
      <c r="AW1930" s="14" t="s">
        <v>34</v>
      </c>
      <c r="AX1930" s="14" t="s">
        <v>80</v>
      </c>
      <c r="AY1930" s="245" t="s">
        <v>148</v>
      </c>
    </row>
    <row r="1931" spans="1:65" s="2" customFormat="1" ht="16.5" customHeight="1">
      <c r="A1931" s="40"/>
      <c r="B1931" s="41"/>
      <c r="C1931" s="268" t="s">
        <v>3074</v>
      </c>
      <c r="D1931" s="268" t="s">
        <v>279</v>
      </c>
      <c r="E1931" s="269" t="s">
        <v>3075</v>
      </c>
      <c r="F1931" s="270" t="s">
        <v>3076</v>
      </c>
      <c r="G1931" s="271" t="s">
        <v>187</v>
      </c>
      <c r="H1931" s="272">
        <v>0.016</v>
      </c>
      <c r="I1931" s="273"/>
      <c r="J1931" s="274">
        <f>ROUND(I1931*H1931,2)</f>
        <v>0</v>
      </c>
      <c r="K1931" s="270" t="s">
        <v>154</v>
      </c>
      <c r="L1931" s="275"/>
      <c r="M1931" s="276" t="s">
        <v>19</v>
      </c>
      <c r="N1931" s="277" t="s">
        <v>43</v>
      </c>
      <c r="O1931" s="86"/>
      <c r="P1931" s="215">
        <f>O1931*H1931</f>
        <v>0</v>
      </c>
      <c r="Q1931" s="215">
        <v>0.72</v>
      </c>
      <c r="R1931" s="215">
        <f>Q1931*H1931</f>
        <v>0.011519999999999999</v>
      </c>
      <c r="S1931" s="215">
        <v>0</v>
      </c>
      <c r="T1931" s="216">
        <f>S1931*H1931</f>
        <v>0</v>
      </c>
      <c r="U1931" s="40"/>
      <c r="V1931" s="40"/>
      <c r="W1931" s="40"/>
      <c r="X1931" s="40"/>
      <c r="Y1931" s="40"/>
      <c r="Z1931" s="40"/>
      <c r="AA1931" s="40"/>
      <c r="AB1931" s="40"/>
      <c r="AC1931" s="40"/>
      <c r="AD1931" s="40"/>
      <c r="AE1931" s="40"/>
      <c r="AR1931" s="217" t="s">
        <v>414</v>
      </c>
      <c r="AT1931" s="217" t="s">
        <v>279</v>
      </c>
      <c r="AU1931" s="217" t="s">
        <v>82</v>
      </c>
      <c r="AY1931" s="19" t="s">
        <v>148</v>
      </c>
      <c r="BE1931" s="218">
        <f>IF(N1931="základní",J1931,0)</f>
        <v>0</v>
      </c>
      <c r="BF1931" s="218">
        <f>IF(N1931="snížená",J1931,0)</f>
        <v>0</v>
      </c>
      <c r="BG1931" s="218">
        <f>IF(N1931="zákl. přenesená",J1931,0)</f>
        <v>0</v>
      </c>
      <c r="BH1931" s="218">
        <f>IF(N1931="sníž. přenesená",J1931,0)</f>
        <v>0</v>
      </c>
      <c r="BI1931" s="218">
        <f>IF(N1931="nulová",J1931,0)</f>
        <v>0</v>
      </c>
      <c r="BJ1931" s="19" t="s">
        <v>80</v>
      </c>
      <c r="BK1931" s="218">
        <f>ROUND(I1931*H1931,2)</f>
        <v>0</v>
      </c>
      <c r="BL1931" s="19" t="s">
        <v>285</v>
      </c>
      <c r="BM1931" s="217" t="s">
        <v>3077</v>
      </c>
    </row>
    <row r="1932" spans="1:51" s="14" customFormat="1" ht="12">
      <c r="A1932" s="14"/>
      <c r="B1932" s="235"/>
      <c r="C1932" s="236"/>
      <c r="D1932" s="226" t="s">
        <v>168</v>
      </c>
      <c r="E1932" s="237" t="s">
        <v>19</v>
      </c>
      <c r="F1932" s="238" t="s">
        <v>3078</v>
      </c>
      <c r="G1932" s="236"/>
      <c r="H1932" s="239">
        <v>0.016</v>
      </c>
      <c r="I1932" s="240"/>
      <c r="J1932" s="236"/>
      <c r="K1932" s="236"/>
      <c r="L1932" s="241"/>
      <c r="M1932" s="242"/>
      <c r="N1932" s="243"/>
      <c r="O1932" s="243"/>
      <c r="P1932" s="243"/>
      <c r="Q1932" s="243"/>
      <c r="R1932" s="243"/>
      <c r="S1932" s="243"/>
      <c r="T1932" s="244"/>
      <c r="U1932" s="14"/>
      <c r="V1932" s="14"/>
      <c r="W1932" s="14"/>
      <c r="X1932" s="14"/>
      <c r="Y1932" s="14"/>
      <c r="Z1932" s="14"/>
      <c r="AA1932" s="14"/>
      <c r="AB1932" s="14"/>
      <c r="AC1932" s="14"/>
      <c r="AD1932" s="14"/>
      <c r="AE1932" s="14"/>
      <c r="AT1932" s="245" t="s">
        <v>168</v>
      </c>
      <c r="AU1932" s="245" t="s">
        <v>82</v>
      </c>
      <c r="AV1932" s="14" t="s">
        <v>82</v>
      </c>
      <c r="AW1932" s="14" t="s">
        <v>34</v>
      </c>
      <c r="AX1932" s="14" t="s">
        <v>80</v>
      </c>
      <c r="AY1932" s="245" t="s">
        <v>148</v>
      </c>
    </row>
    <row r="1933" spans="1:65" s="2" customFormat="1" ht="24.15" customHeight="1">
      <c r="A1933" s="40"/>
      <c r="B1933" s="41"/>
      <c r="C1933" s="206" t="s">
        <v>3079</v>
      </c>
      <c r="D1933" s="206" t="s">
        <v>150</v>
      </c>
      <c r="E1933" s="207" t="s">
        <v>3080</v>
      </c>
      <c r="F1933" s="208" t="s">
        <v>3081</v>
      </c>
      <c r="G1933" s="209" t="s">
        <v>153</v>
      </c>
      <c r="H1933" s="210">
        <v>4</v>
      </c>
      <c r="I1933" s="211"/>
      <c r="J1933" s="212">
        <f>ROUND(I1933*H1933,2)</f>
        <v>0</v>
      </c>
      <c r="K1933" s="208" t="s">
        <v>154</v>
      </c>
      <c r="L1933" s="46"/>
      <c r="M1933" s="213" t="s">
        <v>19</v>
      </c>
      <c r="N1933" s="214" t="s">
        <v>43</v>
      </c>
      <c r="O1933" s="86"/>
      <c r="P1933" s="215">
        <f>O1933*H1933</f>
        <v>0</v>
      </c>
      <c r="Q1933" s="215">
        <v>0</v>
      </c>
      <c r="R1933" s="215">
        <f>Q1933*H1933</f>
        <v>0</v>
      </c>
      <c r="S1933" s="215">
        <v>0</v>
      </c>
      <c r="T1933" s="216">
        <f>S1933*H1933</f>
        <v>0</v>
      </c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R1933" s="217" t="s">
        <v>285</v>
      </c>
      <c r="AT1933" s="217" t="s">
        <v>150</v>
      </c>
      <c r="AU1933" s="217" t="s">
        <v>82</v>
      </c>
      <c r="AY1933" s="19" t="s">
        <v>148</v>
      </c>
      <c r="BE1933" s="218">
        <f>IF(N1933="základní",J1933,0)</f>
        <v>0</v>
      </c>
      <c r="BF1933" s="218">
        <f>IF(N1933="snížená",J1933,0)</f>
        <v>0</v>
      </c>
      <c r="BG1933" s="218">
        <f>IF(N1933="zákl. přenesená",J1933,0)</f>
        <v>0</v>
      </c>
      <c r="BH1933" s="218">
        <f>IF(N1933="sníž. přenesená",J1933,0)</f>
        <v>0</v>
      </c>
      <c r="BI1933" s="218">
        <f>IF(N1933="nulová",J1933,0)</f>
        <v>0</v>
      </c>
      <c r="BJ1933" s="19" t="s">
        <v>80</v>
      </c>
      <c r="BK1933" s="218">
        <f>ROUND(I1933*H1933,2)</f>
        <v>0</v>
      </c>
      <c r="BL1933" s="19" t="s">
        <v>285</v>
      </c>
      <c r="BM1933" s="217" t="s">
        <v>3082</v>
      </c>
    </row>
    <row r="1934" spans="1:47" s="2" customFormat="1" ht="12">
      <c r="A1934" s="40"/>
      <c r="B1934" s="41"/>
      <c r="C1934" s="42"/>
      <c r="D1934" s="219" t="s">
        <v>157</v>
      </c>
      <c r="E1934" s="42"/>
      <c r="F1934" s="220" t="s">
        <v>3083</v>
      </c>
      <c r="G1934" s="42"/>
      <c r="H1934" s="42"/>
      <c r="I1934" s="221"/>
      <c r="J1934" s="42"/>
      <c r="K1934" s="42"/>
      <c r="L1934" s="46"/>
      <c r="M1934" s="222"/>
      <c r="N1934" s="223"/>
      <c r="O1934" s="86"/>
      <c r="P1934" s="86"/>
      <c r="Q1934" s="86"/>
      <c r="R1934" s="86"/>
      <c r="S1934" s="86"/>
      <c r="T1934" s="87"/>
      <c r="U1934" s="40"/>
      <c r="V1934" s="40"/>
      <c r="W1934" s="40"/>
      <c r="X1934" s="40"/>
      <c r="Y1934" s="40"/>
      <c r="Z1934" s="40"/>
      <c r="AA1934" s="40"/>
      <c r="AB1934" s="40"/>
      <c r="AC1934" s="40"/>
      <c r="AD1934" s="40"/>
      <c r="AE1934" s="40"/>
      <c r="AT1934" s="19" t="s">
        <v>157</v>
      </c>
      <c r="AU1934" s="19" t="s">
        <v>82</v>
      </c>
    </row>
    <row r="1935" spans="1:51" s="14" customFormat="1" ht="12">
      <c r="A1935" s="14"/>
      <c r="B1935" s="235"/>
      <c r="C1935" s="236"/>
      <c r="D1935" s="226" t="s">
        <v>168</v>
      </c>
      <c r="E1935" s="237" t="s">
        <v>19</v>
      </c>
      <c r="F1935" s="238" t="s">
        <v>3084</v>
      </c>
      <c r="G1935" s="236"/>
      <c r="H1935" s="239">
        <v>4</v>
      </c>
      <c r="I1935" s="240"/>
      <c r="J1935" s="236"/>
      <c r="K1935" s="236"/>
      <c r="L1935" s="241"/>
      <c r="M1935" s="242"/>
      <c r="N1935" s="243"/>
      <c r="O1935" s="243"/>
      <c r="P1935" s="243"/>
      <c r="Q1935" s="243"/>
      <c r="R1935" s="243"/>
      <c r="S1935" s="243"/>
      <c r="T1935" s="244"/>
      <c r="U1935" s="14"/>
      <c r="V1935" s="14"/>
      <c r="W1935" s="14"/>
      <c r="X1935" s="14"/>
      <c r="Y1935" s="14"/>
      <c r="Z1935" s="14"/>
      <c r="AA1935" s="14"/>
      <c r="AB1935" s="14"/>
      <c r="AC1935" s="14"/>
      <c r="AD1935" s="14"/>
      <c r="AE1935" s="14"/>
      <c r="AT1935" s="245" t="s">
        <v>168</v>
      </c>
      <c r="AU1935" s="245" t="s">
        <v>82</v>
      </c>
      <c r="AV1935" s="14" t="s">
        <v>82</v>
      </c>
      <c r="AW1935" s="14" t="s">
        <v>34</v>
      </c>
      <c r="AX1935" s="14" t="s">
        <v>80</v>
      </c>
      <c r="AY1935" s="245" t="s">
        <v>148</v>
      </c>
    </row>
    <row r="1936" spans="1:65" s="2" customFormat="1" ht="24.15" customHeight="1">
      <c r="A1936" s="40"/>
      <c r="B1936" s="41"/>
      <c r="C1936" s="206" t="s">
        <v>3085</v>
      </c>
      <c r="D1936" s="206" t="s">
        <v>150</v>
      </c>
      <c r="E1936" s="207" t="s">
        <v>3086</v>
      </c>
      <c r="F1936" s="208" t="s">
        <v>3087</v>
      </c>
      <c r="G1936" s="209" t="s">
        <v>153</v>
      </c>
      <c r="H1936" s="210">
        <v>3</v>
      </c>
      <c r="I1936" s="211"/>
      <c r="J1936" s="212">
        <f>ROUND(I1936*H1936,2)</f>
        <v>0</v>
      </c>
      <c r="K1936" s="208" t="s">
        <v>154</v>
      </c>
      <c r="L1936" s="46"/>
      <c r="M1936" s="213" t="s">
        <v>19</v>
      </c>
      <c r="N1936" s="214" t="s">
        <v>43</v>
      </c>
      <c r="O1936" s="86"/>
      <c r="P1936" s="215">
        <f>O1936*H1936</f>
        <v>0</v>
      </c>
      <c r="Q1936" s="215">
        <v>0</v>
      </c>
      <c r="R1936" s="215">
        <f>Q1936*H1936</f>
        <v>0</v>
      </c>
      <c r="S1936" s="215">
        <v>0</v>
      </c>
      <c r="T1936" s="216">
        <f>S1936*H1936</f>
        <v>0</v>
      </c>
      <c r="U1936" s="40"/>
      <c r="V1936" s="40"/>
      <c r="W1936" s="40"/>
      <c r="X1936" s="40"/>
      <c r="Y1936" s="40"/>
      <c r="Z1936" s="40"/>
      <c r="AA1936" s="40"/>
      <c r="AB1936" s="40"/>
      <c r="AC1936" s="40"/>
      <c r="AD1936" s="40"/>
      <c r="AE1936" s="40"/>
      <c r="AR1936" s="217" t="s">
        <v>285</v>
      </c>
      <c r="AT1936" s="217" t="s">
        <v>150</v>
      </c>
      <c r="AU1936" s="217" t="s">
        <v>82</v>
      </c>
      <c r="AY1936" s="19" t="s">
        <v>148</v>
      </c>
      <c r="BE1936" s="218">
        <f>IF(N1936="základní",J1936,0)</f>
        <v>0</v>
      </c>
      <c r="BF1936" s="218">
        <f>IF(N1936="snížená",J1936,0)</f>
        <v>0</v>
      </c>
      <c r="BG1936" s="218">
        <f>IF(N1936="zákl. přenesená",J1936,0)</f>
        <v>0</v>
      </c>
      <c r="BH1936" s="218">
        <f>IF(N1936="sníž. přenesená",J1936,0)</f>
        <v>0</v>
      </c>
      <c r="BI1936" s="218">
        <f>IF(N1936="nulová",J1936,0)</f>
        <v>0</v>
      </c>
      <c r="BJ1936" s="19" t="s">
        <v>80</v>
      </c>
      <c r="BK1936" s="218">
        <f>ROUND(I1936*H1936,2)</f>
        <v>0</v>
      </c>
      <c r="BL1936" s="19" t="s">
        <v>285</v>
      </c>
      <c r="BM1936" s="217" t="s">
        <v>3088</v>
      </c>
    </row>
    <row r="1937" spans="1:47" s="2" customFormat="1" ht="12">
      <c r="A1937" s="40"/>
      <c r="B1937" s="41"/>
      <c r="C1937" s="42"/>
      <c r="D1937" s="219" t="s">
        <v>157</v>
      </c>
      <c r="E1937" s="42"/>
      <c r="F1937" s="220" t="s">
        <v>3089</v>
      </c>
      <c r="G1937" s="42"/>
      <c r="H1937" s="42"/>
      <c r="I1937" s="221"/>
      <c r="J1937" s="42"/>
      <c r="K1937" s="42"/>
      <c r="L1937" s="46"/>
      <c r="M1937" s="222"/>
      <c r="N1937" s="223"/>
      <c r="O1937" s="86"/>
      <c r="P1937" s="86"/>
      <c r="Q1937" s="86"/>
      <c r="R1937" s="86"/>
      <c r="S1937" s="86"/>
      <c r="T1937" s="87"/>
      <c r="U1937" s="40"/>
      <c r="V1937" s="40"/>
      <c r="W1937" s="40"/>
      <c r="X1937" s="40"/>
      <c r="Y1937" s="40"/>
      <c r="Z1937" s="40"/>
      <c r="AA1937" s="40"/>
      <c r="AB1937" s="40"/>
      <c r="AC1937" s="40"/>
      <c r="AD1937" s="40"/>
      <c r="AE1937" s="40"/>
      <c r="AT1937" s="19" t="s">
        <v>157</v>
      </c>
      <c r="AU1937" s="19" t="s">
        <v>82</v>
      </c>
    </row>
    <row r="1938" spans="1:51" s="14" customFormat="1" ht="12">
      <c r="A1938" s="14"/>
      <c r="B1938" s="235"/>
      <c r="C1938" s="236"/>
      <c r="D1938" s="226" t="s">
        <v>168</v>
      </c>
      <c r="E1938" s="237" t="s">
        <v>19</v>
      </c>
      <c r="F1938" s="238" t="s">
        <v>3090</v>
      </c>
      <c r="G1938" s="236"/>
      <c r="H1938" s="239">
        <v>3</v>
      </c>
      <c r="I1938" s="240"/>
      <c r="J1938" s="236"/>
      <c r="K1938" s="236"/>
      <c r="L1938" s="241"/>
      <c r="M1938" s="242"/>
      <c r="N1938" s="243"/>
      <c r="O1938" s="243"/>
      <c r="P1938" s="243"/>
      <c r="Q1938" s="243"/>
      <c r="R1938" s="243"/>
      <c r="S1938" s="243"/>
      <c r="T1938" s="244"/>
      <c r="U1938" s="14"/>
      <c r="V1938" s="14"/>
      <c r="W1938" s="14"/>
      <c r="X1938" s="14"/>
      <c r="Y1938" s="14"/>
      <c r="Z1938" s="14"/>
      <c r="AA1938" s="14"/>
      <c r="AB1938" s="14"/>
      <c r="AC1938" s="14"/>
      <c r="AD1938" s="14"/>
      <c r="AE1938" s="14"/>
      <c r="AT1938" s="245" t="s">
        <v>168</v>
      </c>
      <c r="AU1938" s="245" t="s">
        <v>82</v>
      </c>
      <c r="AV1938" s="14" t="s">
        <v>82</v>
      </c>
      <c r="AW1938" s="14" t="s">
        <v>34</v>
      </c>
      <c r="AX1938" s="14" t="s">
        <v>80</v>
      </c>
      <c r="AY1938" s="245" t="s">
        <v>148</v>
      </c>
    </row>
    <row r="1939" spans="1:65" s="2" customFormat="1" ht="16.5" customHeight="1">
      <c r="A1939" s="40"/>
      <c r="B1939" s="41"/>
      <c r="C1939" s="268" t="s">
        <v>3091</v>
      </c>
      <c r="D1939" s="268" t="s">
        <v>279</v>
      </c>
      <c r="E1939" s="269" t="s">
        <v>3092</v>
      </c>
      <c r="F1939" s="270" t="s">
        <v>3093</v>
      </c>
      <c r="G1939" s="271" t="s">
        <v>153</v>
      </c>
      <c r="H1939" s="272">
        <v>1</v>
      </c>
      <c r="I1939" s="273"/>
      <c r="J1939" s="274">
        <f>ROUND(I1939*H1939,2)</f>
        <v>0</v>
      </c>
      <c r="K1939" s="270" t="s">
        <v>19</v>
      </c>
      <c r="L1939" s="275"/>
      <c r="M1939" s="276" t="s">
        <v>19</v>
      </c>
      <c r="N1939" s="277" t="s">
        <v>43</v>
      </c>
      <c r="O1939" s="86"/>
      <c r="P1939" s="215">
        <f>O1939*H1939</f>
        <v>0</v>
      </c>
      <c r="Q1939" s="215">
        <v>0.12</v>
      </c>
      <c r="R1939" s="215">
        <f>Q1939*H1939</f>
        <v>0.12</v>
      </c>
      <c r="S1939" s="215">
        <v>0</v>
      </c>
      <c r="T1939" s="216">
        <f>S1939*H1939</f>
        <v>0</v>
      </c>
      <c r="U1939" s="40"/>
      <c r="V1939" s="40"/>
      <c r="W1939" s="40"/>
      <c r="X1939" s="40"/>
      <c r="Y1939" s="40"/>
      <c r="Z1939" s="40"/>
      <c r="AA1939" s="40"/>
      <c r="AB1939" s="40"/>
      <c r="AC1939" s="40"/>
      <c r="AD1939" s="40"/>
      <c r="AE1939" s="40"/>
      <c r="AR1939" s="217" t="s">
        <v>414</v>
      </c>
      <c r="AT1939" s="217" t="s">
        <v>279</v>
      </c>
      <c r="AU1939" s="217" t="s">
        <v>82</v>
      </c>
      <c r="AY1939" s="19" t="s">
        <v>148</v>
      </c>
      <c r="BE1939" s="218">
        <f>IF(N1939="základní",J1939,0)</f>
        <v>0</v>
      </c>
      <c r="BF1939" s="218">
        <f>IF(N1939="snížená",J1939,0)</f>
        <v>0</v>
      </c>
      <c r="BG1939" s="218">
        <f>IF(N1939="zákl. přenesená",J1939,0)</f>
        <v>0</v>
      </c>
      <c r="BH1939" s="218">
        <f>IF(N1939="sníž. přenesená",J1939,0)</f>
        <v>0</v>
      </c>
      <c r="BI1939" s="218">
        <f>IF(N1939="nulová",J1939,0)</f>
        <v>0</v>
      </c>
      <c r="BJ1939" s="19" t="s">
        <v>80</v>
      </c>
      <c r="BK1939" s="218">
        <f>ROUND(I1939*H1939,2)</f>
        <v>0</v>
      </c>
      <c r="BL1939" s="19" t="s">
        <v>285</v>
      </c>
      <c r="BM1939" s="217" t="s">
        <v>3094</v>
      </c>
    </row>
    <row r="1940" spans="1:51" s="14" customFormat="1" ht="12">
      <c r="A1940" s="14"/>
      <c r="B1940" s="235"/>
      <c r="C1940" s="236"/>
      <c r="D1940" s="226" t="s">
        <v>168</v>
      </c>
      <c r="E1940" s="237" t="s">
        <v>19</v>
      </c>
      <c r="F1940" s="238" t="s">
        <v>3095</v>
      </c>
      <c r="G1940" s="236"/>
      <c r="H1940" s="239">
        <v>1</v>
      </c>
      <c r="I1940" s="240"/>
      <c r="J1940" s="236"/>
      <c r="K1940" s="236"/>
      <c r="L1940" s="241"/>
      <c r="M1940" s="242"/>
      <c r="N1940" s="243"/>
      <c r="O1940" s="243"/>
      <c r="P1940" s="243"/>
      <c r="Q1940" s="243"/>
      <c r="R1940" s="243"/>
      <c r="S1940" s="243"/>
      <c r="T1940" s="244"/>
      <c r="U1940" s="14"/>
      <c r="V1940" s="14"/>
      <c r="W1940" s="14"/>
      <c r="X1940" s="14"/>
      <c r="Y1940" s="14"/>
      <c r="Z1940" s="14"/>
      <c r="AA1940" s="14"/>
      <c r="AB1940" s="14"/>
      <c r="AC1940" s="14"/>
      <c r="AD1940" s="14"/>
      <c r="AE1940" s="14"/>
      <c r="AT1940" s="245" t="s">
        <v>168</v>
      </c>
      <c r="AU1940" s="245" t="s">
        <v>82</v>
      </c>
      <c r="AV1940" s="14" t="s">
        <v>82</v>
      </c>
      <c r="AW1940" s="14" t="s">
        <v>34</v>
      </c>
      <c r="AX1940" s="14" t="s">
        <v>80</v>
      </c>
      <c r="AY1940" s="245" t="s">
        <v>148</v>
      </c>
    </row>
    <row r="1941" spans="1:51" s="13" customFormat="1" ht="12">
      <c r="A1941" s="13"/>
      <c r="B1941" s="224"/>
      <c r="C1941" s="225"/>
      <c r="D1941" s="226" t="s">
        <v>168</v>
      </c>
      <c r="E1941" s="227" t="s">
        <v>19</v>
      </c>
      <c r="F1941" s="228" t="s">
        <v>533</v>
      </c>
      <c r="G1941" s="225"/>
      <c r="H1941" s="227" t="s">
        <v>19</v>
      </c>
      <c r="I1941" s="229"/>
      <c r="J1941" s="225"/>
      <c r="K1941" s="225"/>
      <c r="L1941" s="230"/>
      <c r="M1941" s="231"/>
      <c r="N1941" s="232"/>
      <c r="O1941" s="232"/>
      <c r="P1941" s="232"/>
      <c r="Q1941" s="232"/>
      <c r="R1941" s="232"/>
      <c r="S1941" s="232"/>
      <c r="T1941" s="23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T1941" s="234" t="s">
        <v>168</v>
      </c>
      <c r="AU1941" s="234" t="s">
        <v>82</v>
      </c>
      <c r="AV1941" s="13" t="s">
        <v>80</v>
      </c>
      <c r="AW1941" s="13" t="s">
        <v>34</v>
      </c>
      <c r="AX1941" s="13" t="s">
        <v>72</v>
      </c>
      <c r="AY1941" s="234" t="s">
        <v>148</v>
      </c>
    </row>
    <row r="1942" spans="1:51" s="13" customFormat="1" ht="12">
      <c r="A1942" s="13"/>
      <c r="B1942" s="224"/>
      <c r="C1942" s="225"/>
      <c r="D1942" s="226" t="s">
        <v>168</v>
      </c>
      <c r="E1942" s="227" t="s">
        <v>19</v>
      </c>
      <c r="F1942" s="228" t="s">
        <v>3096</v>
      </c>
      <c r="G1942" s="225"/>
      <c r="H1942" s="227" t="s">
        <v>19</v>
      </c>
      <c r="I1942" s="229"/>
      <c r="J1942" s="225"/>
      <c r="K1942" s="225"/>
      <c r="L1942" s="230"/>
      <c r="M1942" s="231"/>
      <c r="N1942" s="232"/>
      <c r="O1942" s="232"/>
      <c r="P1942" s="232"/>
      <c r="Q1942" s="232"/>
      <c r="R1942" s="232"/>
      <c r="S1942" s="232"/>
      <c r="T1942" s="23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T1942" s="234" t="s">
        <v>168</v>
      </c>
      <c r="AU1942" s="234" t="s">
        <v>82</v>
      </c>
      <c r="AV1942" s="13" t="s">
        <v>80</v>
      </c>
      <c r="AW1942" s="13" t="s">
        <v>34</v>
      </c>
      <c r="AX1942" s="13" t="s">
        <v>72</v>
      </c>
      <c r="AY1942" s="234" t="s">
        <v>148</v>
      </c>
    </row>
    <row r="1943" spans="1:51" s="13" customFormat="1" ht="12">
      <c r="A1943" s="13"/>
      <c r="B1943" s="224"/>
      <c r="C1943" s="225"/>
      <c r="D1943" s="226" t="s">
        <v>168</v>
      </c>
      <c r="E1943" s="227" t="s">
        <v>19</v>
      </c>
      <c r="F1943" s="228" t="s">
        <v>3097</v>
      </c>
      <c r="G1943" s="225"/>
      <c r="H1943" s="227" t="s">
        <v>19</v>
      </c>
      <c r="I1943" s="229"/>
      <c r="J1943" s="225"/>
      <c r="K1943" s="225"/>
      <c r="L1943" s="230"/>
      <c r="M1943" s="231"/>
      <c r="N1943" s="232"/>
      <c r="O1943" s="232"/>
      <c r="P1943" s="232"/>
      <c r="Q1943" s="232"/>
      <c r="R1943" s="232"/>
      <c r="S1943" s="232"/>
      <c r="T1943" s="23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T1943" s="234" t="s">
        <v>168</v>
      </c>
      <c r="AU1943" s="234" t="s">
        <v>82</v>
      </c>
      <c r="AV1943" s="13" t="s">
        <v>80</v>
      </c>
      <c r="AW1943" s="13" t="s">
        <v>34</v>
      </c>
      <c r="AX1943" s="13" t="s">
        <v>72</v>
      </c>
      <c r="AY1943" s="234" t="s">
        <v>148</v>
      </c>
    </row>
    <row r="1944" spans="1:51" s="13" customFormat="1" ht="12">
      <c r="A1944" s="13"/>
      <c r="B1944" s="224"/>
      <c r="C1944" s="225"/>
      <c r="D1944" s="226" t="s">
        <v>168</v>
      </c>
      <c r="E1944" s="227" t="s">
        <v>19</v>
      </c>
      <c r="F1944" s="228" t="s">
        <v>515</v>
      </c>
      <c r="G1944" s="225"/>
      <c r="H1944" s="227" t="s">
        <v>19</v>
      </c>
      <c r="I1944" s="229"/>
      <c r="J1944" s="225"/>
      <c r="K1944" s="225"/>
      <c r="L1944" s="230"/>
      <c r="M1944" s="231"/>
      <c r="N1944" s="232"/>
      <c r="O1944" s="232"/>
      <c r="P1944" s="232"/>
      <c r="Q1944" s="232"/>
      <c r="R1944" s="232"/>
      <c r="S1944" s="232"/>
      <c r="T1944" s="23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T1944" s="234" t="s">
        <v>168</v>
      </c>
      <c r="AU1944" s="234" t="s">
        <v>82</v>
      </c>
      <c r="AV1944" s="13" t="s">
        <v>80</v>
      </c>
      <c r="AW1944" s="13" t="s">
        <v>34</v>
      </c>
      <c r="AX1944" s="13" t="s">
        <v>72</v>
      </c>
      <c r="AY1944" s="234" t="s">
        <v>148</v>
      </c>
    </row>
    <row r="1945" spans="1:51" s="13" customFormat="1" ht="12">
      <c r="A1945" s="13"/>
      <c r="B1945" s="224"/>
      <c r="C1945" s="225"/>
      <c r="D1945" s="226" t="s">
        <v>168</v>
      </c>
      <c r="E1945" s="227" t="s">
        <v>19</v>
      </c>
      <c r="F1945" s="228" t="s">
        <v>516</v>
      </c>
      <c r="G1945" s="225"/>
      <c r="H1945" s="227" t="s">
        <v>19</v>
      </c>
      <c r="I1945" s="229"/>
      <c r="J1945" s="225"/>
      <c r="K1945" s="225"/>
      <c r="L1945" s="230"/>
      <c r="M1945" s="231"/>
      <c r="N1945" s="232"/>
      <c r="O1945" s="232"/>
      <c r="P1945" s="232"/>
      <c r="Q1945" s="232"/>
      <c r="R1945" s="232"/>
      <c r="S1945" s="232"/>
      <c r="T1945" s="23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T1945" s="234" t="s">
        <v>168</v>
      </c>
      <c r="AU1945" s="234" t="s">
        <v>82</v>
      </c>
      <c r="AV1945" s="13" t="s">
        <v>80</v>
      </c>
      <c r="AW1945" s="13" t="s">
        <v>34</v>
      </c>
      <c r="AX1945" s="13" t="s">
        <v>72</v>
      </c>
      <c r="AY1945" s="234" t="s">
        <v>148</v>
      </c>
    </row>
    <row r="1946" spans="1:65" s="2" customFormat="1" ht="16.5" customHeight="1">
      <c r="A1946" s="40"/>
      <c r="B1946" s="41"/>
      <c r="C1946" s="268" t="s">
        <v>3098</v>
      </c>
      <c r="D1946" s="268" t="s">
        <v>279</v>
      </c>
      <c r="E1946" s="269" t="s">
        <v>3099</v>
      </c>
      <c r="F1946" s="270" t="s">
        <v>3100</v>
      </c>
      <c r="G1946" s="271" t="s">
        <v>153</v>
      </c>
      <c r="H1946" s="272">
        <v>1</v>
      </c>
      <c r="I1946" s="273"/>
      <c r="J1946" s="274">
        <f>ROUND(I1946*H1946,2)</f>
        <v>0</v>
      </c>
      <c r="K1946" s="270" t="s">
        <v>19</v>
      </c>
      <c r="L1946" s="275"/>
      <c r="M1946" s="276" t="s">
        <v>19</v>
      </c>
      <c r="N1946" s="277" t="s">
        <v>43</v>
      </c>
      <c r="O1946" s="86"/>
      <c r="P1946" s="215">
        <f>O1946*H1946</f>
        <v>0</v>
      </c>
      <c r="Q1946" s="215">
        <v>0.083</v>
      </c>
      <c r="R1946" s="215">
        <f>Q1946*H1946</f>
        <v>0.083</v>
      </c>
      <c r="S1946" s="215">
        <v>0</v>
      </c>
      <c r="T1946" s="216">
        <f>S1946*H1946</f>
        <v>0</v>
      </c>
      <c r="U1946" s="40"/>
      <c r="V1946" s="40"/>
      <c r="W1946" s="40"/>
      <c r="X1946" s="40"/>
      <c r="Y1946" s="40"/>
      <c r="Z1946" s="40"/>
      <c r="AA1946" s="40"/>
      <c r="AB1946" s="40"/>
      <c r="AC1946" s="40"/>
      <c r="AD1946" s="40"/>
      <c r="AE1946" s="40"/>
      <c r="AR1946" s="217" t="s">
        <v>414</v>
      </c>
      <c r="AT1946" s="217" t="s">
        <v>279</v>
      </c>
      <c r="AU1946" s="217" t="s">
        <v>82</v>
      </c>
      <c r="AY1946" s="19" t="s">
        <v>148</v>
      </c>
      <c r="BE1946" s="218">
        <f>IF(N1946="základní",J1946,0)</f>
        <v>0</v>
      </c>
      <c r="BF1946" s="218">
        <f>IF(N1946="snížená",J1946,0)</f>
        <v>0</v>
      </c>
      <c r="BG1946" s="218">
        <f>IF(N1946="zákl. přenesená",J1946,0)</f>
        <v>0</v>
      </c>
      <c r="BH1946" s="218">
        <f>IF(N1946="sníž. přenesená",J1946,0)</f>
        <v>0</v>
      </c>
      <c r="BI1946" s="218">
        <f>IF(N1946="nulová",J1946,0)</f>
        <v>0</v>
      </c>
      <c r="BJ1946" s="19" t="s">
        <v>80</v>
      </c>
      <c r="BK1946" s="218">
        <f>ROUND(I1946*H1946,2)</f>
        <v>0</v>
      </c>
      <c r="BL1946" s="19" t="s">
        <v>285</v>
      </c>
      <c r="BM1946" s="217" t="s">
        <v>3101</v>
      </c>
    </row>
    <row r="1947" spans="1:51" s="14" customFormat="1" ht="12">
      <c r="A1947" s="14"/>
      <c r="B1947" s="235"/>
      <c r="C1947" s="236"/>
      <c r="D1947" s="226" t="s">
        <v>168</v>
      </c>
      <c r="E1947" s="237" t="s">
        <v>19</v>
      </c>
      <c r="F1947" s="238" t="s">
        <v>3102</v>
      </c>
      <c r="G1947" s="236"/>
      <c r="H1947" s="239">
        <v>1</v>
      </c>
      <c r="I1947" s="240"/>
      <c r="J1947" s="236"/>
      <c r="K1947" s="236"/>
      <c r="L1947" s="241"/>
      <c r="M1947" s="242"/>
      <c r="N1947" s="243"/>
      <c r="O1947" s="243"/>
      <c r="P1947" s="243"/>
      <c r="Q1947" s="243"/>
      <c r="R1947" s="243"/>
      <c r="S1947" s="243"/>
      <c r="T1947" s="244"/>
      <c r="U1947" s="14"/>
      <c r="V1947" s="14"/>
      <c r="W1947" s="14"/>
      <c r="X1947" s="14"/>
      <c r="Y1947" s="14"/>
      <c r="Z1947" s="14"/>
      <c r="AA1947" s="14"/>
      <c r="AB1947" s="14"/>
      <c r="AC1947" s="14"/>
      <c r="AD1947" s="14"/>
      <c r="AE1947" s="14"/>
      <c r="AT1947" s="245" t="s">
        <v>168</v>
      </c>
      <c r="AU1947" s="245" t="s">
        <v>82</v>
      </c>
      <c r="AV1947" s="14" t="s">
        <v>82</v>
      </c>
      <c r="AW1947" s="14" t="s">
        <v>34</v>
      </c>
      <c r="AX1947" s="14" t="s">
        <v>80</v>
      </c>
      <c r="AY1947" s="245" t="s">
        <v>148</v>
      </c>
    </row>
    <row r="1948" spans="1:51" s="13" customFormat="1" ht="12">
      <c r="A1948" s="13"/>
      <c r="B1948" s="224"/>
      <c r="C1948" s="225"/>
      <c r="D1948" s="226" t="s">
        <v>168</v>
      </c>
      <c r="E1948" s="227" t="s">
        <v>19</v>
      </c>
      <c r="F1948" s="228" t="s">
        <v>533</v>
      </c>
      <c r="G1948" s="225"/>
      <c r="H1948" s="227" t="s">
        <v>19</v>
      </c>
      <c r="I1948" s="229"/>
      <c r="J1948" s="225"/>
      <c r="K1948" s="225"/>
      <c r="L1948" s="230"/>
      <c r="M1948" s="231"/>
      <c r="N1948" s="232"/>
      <c r="O1948" s="232"/>
      <c r="P1948" s="232"/>
      <c r="Q1948" s="232"/>
      <c r="R1948" s="232"/>
      <c r="S1948" s="232"/>
      <c r="T1948" s="23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T1948" s="234" t="s">
        <v>168</v>
      </c>
      <c r="AU1948" s="234" t="s">
        <v>82</v>
      </c>
      <c r="AV1948" s="13" t="s">
        <v>80</v>
      </c>
      <c r="AW1948" s="13" t="s">
        <v>34</v>
      </c>
      <c r="AX1948" s="13" t="s">
        <v>72</v>
      </c>
      <c r="AY1948" s="234" t="s">
        <v>148</v>
      </c>
    </row>
    <row r="1949" spans="1:51" s="13" customFormat="1" ht="12">
      <c r="A1949" s="13"/>
      <c r="B1949" s="224"/>
      <c r="C1949" s="225"/>
      <c r="D1949" s="226" t="s">
        <v>168</v>
      </c>
      <c r="E1949" s="227" t="s">
        <v>19</v>
      </c>
      <c r="F1949" s="228" t="s">
        <v>3103</v>
      </c>
      <c r="G1949" s="225"/>
      <c r="H1949" s="227" t="s">
        <v>19</v>
      </c>
      <c r="I1949" s="229"/>
      <c r="J1949" s="225"/>
      <c r="K1949" s="225"/>
      <c r="L1949" s="230"/>
      <c r="M1949" s="231"/>
      <c r="N1949" s="232"/>
      <c r="O1949" s="232"/>
      <c r="P1949" s="232"/>
      <c r="Q1949" s="232"/>
      <c r="R1949" s="232"/>
      <c r="S1949" s="232"/>
      <c r="T1949" s="23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T1949" s="234" t="s">
        <v>168</v>
      </c>
      <c r="AU1949" s="234" t="s">
        <v>82</v>
      </c>
      <c r="AV1949" s="13" t="s">
        <v>80</v>
      </c>
      <c r="AW1949" s="13" t="s">
        <v>34</v>
      </c>
      <c r="AX1949" s="13" t="s">
        <v>72</v>
      </c>
      <c r="AY1949" s="234" t="s">
        <v>148</v>
      </c>
    </row>
    <row r="1950" spans="1:51" s="13" customFormat="1" ht="12">
      <c r="A1950" s="13"/>
      <c r="B1950" s="224"/>
      <c r="C1950" s="225"/>
      <c r="D1950" s="226" t="s">
        <v>168</v>
      </c>
      <c r="E1950" s="227" t="s">
        <v>19</v>
      </c>
      <c r="F1950" s="228" t="s">
        <v>515</v>
      </c>
      <c r="G1950" s="225"/>
      <c r="H1950" s="227" t="s">
        <v>19</v>
      </c>
      <c r="I1950" s="229"/>
      <c r="J1950" s="225"/>
      <c r="K1950" s="225"/>
      <c r="L1950" s="230"/>
      <c r="M1950" s="231"/>
      <c r="N1950" s="232"/>
      <c r="O1950" s="232"/>
      <c r="P1950" s="232"/>
      <c r="Q1950" s="232"/>
      <c r="R1950" s="232"/>
      <c r="S1950" s="232"/>
      <c r="T1950" s="23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T1950" s="234" t="s">
        <v>168</v>
      </c>
      <c r="AU1950" s="234" t="s">
        <v>82</v>
      </c>
      <c r="AV1950" s="13" t="s">
        <v>80</v>
      </c>
      <c r="AW1950" s="13" t="s">
        <v>34</v>
      </c>
      <c r="AX1950" s="13" t="s">
        <v>72</v>
      </c>
      <c r="AY1950" s="234" t="s">
        <v>148</v>
      </c>
    </row>
    <row r="1951" spans="1:51" s="13" customFormat="1" ht="12">
      <c r="A1951" s="13"/>
      <c r="B1951" s="224"/>
      <c r="C1951" s="225"/>
      <c r="D1951" s="226" t="s">
        <v>168</v>
      </c>
      <c r="E1951" s="227" t="s">
        <v>19</v>
      </c>
      <c r="F1951" s="228" t="s">
        <v>516</v>
      </c>
      <c r="G1951" s="225"/>
      <c r="H1951" s="227" t="s">
        <v>19</v>
      </c>
      <c r="I1951" s="229"/>
      <c r="J1951" s="225"/>
      <c r="K1951" s="225"/>
      <c r="L1951" s="230"/>
      <c r="M1951" s="231"/>
      <c r="N1951" s="232"/>
      <c r="O1951" s="232"/>
      <c r="P1951" s="232"/>
      <c r="Q1951" s="232"/>
      <c r="R1951" s="232"/>
      <c r="S1951" s="232"/>
      <c r="T1951" s="23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T1951" s="234" t="s">
        <v>168</v>
      </c>
      <c r="AU1951" s="234" t="s">
        <v>82</v>
      </c>
      <c r="AV1951" s="13" t="s">
        <v>80</v>
      </c>
      <c r="AW1951" s="13" t="s">
        <v>34</v>
      </c>
      <c r="AX1951" s="13" t="s">
        <v>72</v>
      </c>
      <c r="AY1951" s="234" t="s">
        <v>148</v>
      </c>
    </row>
    <row r="1952" spans="1:65" s="2" customFormat="1" ht="16.5" customHeight="1">
      <c r="A1952" s="40"/>
      <c r="B1952" s="41"/>
      <c r="C1952" s="268" t="s">
        <v>3104</v>
      </c>
      <c r="D1952" s="268" t="s">
        <v>279</v>
      </c>
      <c r="E1952" s="269" t="s">
        <v>3105</v>
      </c>
      <c r="F1952" s="270" t="s">
        <v>3106</v>
      </c>
      <c r="G1952" s="271" t="s">
        <v>153</v>
      </c>
      <c r="H1952" s="272">
        <v>1</v>
      </c>
      <c r="I1952" s="273"/>
      <c r="J1952" s="274">
        <f>ROUND(I1952*H1952,2)</f>
        <v>0</v>
      </c>
      <c r="K1952" s="270" t="s">
        <v>19</v>
      </c>
      <c r="L1952" s="275"/>
      <c r="M1952" s="276" t="s">
        <v>19</v>
      </c>
      <c r="N1952" s="277" t="s">
        <v>43</v>
      </c>
      <c r="O1952" s="86"/>
      <c r="P1952" s="215">
        <f>O1952*H1952</f>
        <v>0</v>
      </c>
      <c r="Q1952" s="215">
        <v>0.083</v>
      </c>
      <c r="R1952" s="215">
        <f>Q1952*H1952</f>
        <v>0.083</v>
      </c>
      <c r="S1952" s="215">
        <v>0</v>
      </c>
      <c r="T1952" s="216">
        <f>S1952*H1952</f>
        <v>0</v>
      </c>
      <c r="U1952" s="40"/>
      <c r="V1952" s="40"/>
      <c r="W1952" s="40"/>
      <c r="X1952" s="40"/>
      <c r="Y1952" s="40"/>
      <c r="Z1952" s="40"/>
      <c r="AA1952" s="40"/>
      <c r="AB1952" s="40"/>
      <c r="AC1952" s="40"/>
      <c r="AD1952" s="40"/>
      <c r="AE1952" s="40"/>
      <c r="AR1952" s="217" t="s">
        <v>414</v>
      </c>
      <c r="AT1952" s="217" t="s">
        <v>279</v>
      </c>
      <c r="AU1952" s="217" t="s">
        <v>82</v>
      </c>
      <c r="AY1952" s="19" t="s">
        <v>148</v>
      </c>
      <c r="BE1952" s="218">
        <f>IF(N1952="základní",J1952,0)</f>
        <v>0</v>
      </c>
      <c r="BF1952" s="218">
        <f>IF(N1952="snížená",J1952,0)</f>
        <v>0</v>
      </c>
      <c r="BG1952" s="218">
        <f>IF(N1952="zákl. přenesená",J1952,0)</f>
        <v>0</v>
      </c>
      <c r="BH1952" s="218">
        <f>IF(N1952="sníž. přenesená",J1952,0)</f>
        <v>0</v>
      </c>
      <c r="BI1952" s="218">
        <f>IF(N1952="nulová",J1952,0)</f>
        <v>0</v>
      </c>
      <c r="BJ1952" s="19" t="s">
        <v>80</v>
      </c>
      <c r="BK1952" s="218">
        <f>ROUND(I1952*H1952,2)</f>
        <v>0</v>
      </c>
      <c r="BL1952" s="19" t="s">
        <v>285</v>
      </c>
      <c r="BM1952" s="217" t="s">
        <v>3107</v>
      </c>
    </row>
    <row r="1953" spans="1:51" s="14" customFormat="1" ht="12">
      <c r="A1953" s="14"/>
      <c r="B1953" s="235"/>
      <c r="C1953" s="236"/>
      <c r="D1953" s="226" t="s">
        <v>168</v>
      </c>
      <c r="E1953" s="237" t="s">
        <v>19</v>
      </c>
      <c r="F1953" s="238" t="s">
        <v>3108</v>
      </c>
      <c r="G1953" s="236"/>
      <c r="H1953" s="239">
        <v>1</v>
      </c>
      <c r="I1953" s="240"/>
      <c r="J1953" s="236"/>
      <c r="K1953" s="236"/>
      <c r="L1953" s="241"/>
      <c r="M1953" s="242"/>
      <c r="N1953" s="243"/>
      <c r="O1953" s="243"/>
      <c r="P1953" s="243"/>
      <c r="Q1953" s="243"/>
      <c r="R1953" s="243"/>
      <c r="S1953" s="243"/>
      <c r="T1953" s="244"/>
      <c r="U1953" s="14"/>
      <c r="V1953" s="14"/>
      <c r="W1953" s="14"/>
      <c r="X1953" s="14"/>
      <c r="Y1953" s="14"/>
      <c r="Z1953" s="14"/>
      <c r="AA1953" s="14"/>
      <c r="AB1953" s="14"/>
      <c r="AC1953" s="14"/>
      <c r="AD1953" s="14"/>
      <c r="AE1953" s="14"/>
      <c r="AT1953" s="245" t="s">
        <v>168</v>
      </c>
      <c r="AU1953" s="245" t="s">
        <v>82</v>
      </c>
      <c r="AV1953" s="14" t="s">
        <v>82</v>
      </c>
      <c r="AW1953" s="14" t="s">
        <v>34</v>
      </c>
      <c r="AX1953" s="14" t="s">
        <v>80</v>
      </c>
      <c r="AY1953" s="245" t="s">
        <v>148</v>
      </c>
    </row>
    <row r="1954" spans="1:51" s="13" customFormat="1" ht="12">
      <c r="A1954" s="13"/>
      <c r="B1954" s="224"/>
      <c r="C1954" s="225"/>
      <c r="D1954" s="226" t="s">
        <v>168</v>
      </c>
      <c r="E1954" s="227" t="s">
        <v>19</v>
      </c>
      <c r="F1954" s="228" t="s">
        <v>533</v>
      </c>
      <c r="G1954" s="225"/>
      <c r="H1954" s="227" t="s">
        <v>19</v>
      </c>
      <c r="I1954" s="229"/>
      <c r="J1954" s="225"/>
      <c r="K1954" s="225"/>
      <c r="L1954" s="230"/>
      <c r="M1954" s="231"/>
      <c r="N1954" s="232"/>
      <c r="O1954" s="232"/>
      <c r="P1954" s="232"/>
      <c r="Q1954" s="232"/>
      <c r="R1954" s="232"/>
      <c r="S1954" s="232"/>
      <c r="T1954" s="23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T1954" s="234" t="s">
        <v>168</v>
      </c>
      <c r="AU1954" s="234" t="s">
        <v>82</v>
      </c>
      <c r="AV1954" s="13" t="s">
        <v>80</v>
      </c>
      <c r="AW1954" s="13" t="s">
        <v>34</v>
      </c>
      <c r="AX1954" s="13" t="s">
        <v>72</v>
      </c>
      <c r="AY1954" s="234" t="s">
        <v>148</v>
      </c>
    </row>
    <row r="1955" spans="1:51" s="13" customFormat="1" ht="12">
      <c r="A1955" s="13"/>
      <c r="B1955" s="224"/>
      <c r="C1955" s="225"/>
      <c r="D1955" s="226" t="s">
        <v>168</v>
      </c>
      <c r="E1955" s="227" t="s">
        <v>19</v>
      </c>
      <c r="F1955" s="228" t="s">
        <v>3103</v>
      </c>
      <c r="G1955" s="225"/>
      <c r="H1955" s="227" t="s">
        <v>19</v>
      </c>
      <c r="I1955" s="229"/>
      <c r="J1955" s="225"/>
      <c r="K1955" s="225"/>
      <c r="L1955" s="230"/>
      <c r="M1955" s="231"/>
      <c r="N1955" s="232"/>
      <c r="O1955" s="232"/>
      <c r="P1955" s="232"/>
      <c r="Q1955" s="232"/>
      <c r="R1955" s="232"/>
      <c r="S1955" s="232"/>
      <c r="T1955" s="23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T1955" s="234" t="s">
        <v>168</v>
      </c>
      <c r="AU1955" s="234" t="s">
        <v>82</v>
      </c>
      <c r="AV1955" s="13" t="s">
        <v>80</v>
      </c>
      <c r="AW1955" s="13" t="s">
        <v>34</v>
      </c>
      <c r="AX1955" s="13" t="s">
        <v>72</v>
      </c>
      <c r="AY1955" s="234" t="s">
        <v>148</v>
      </c>
    </row>
    <row r="1956" spans="1:51" s="13" customFormat="1" ht="12">
      <c r="A1956" s="13"/>
      <c r="B1956" s="224"/>
      <c r="C1956" s="225"/>
      <c r="D1956" s="226" t="s">
        <v>168</v>
      </c>
      <c r="E1956" s="227" t="s">
        <v>19</v>
      </c>
      <c r="F1956" s="228" t="s">
        <v>515</v>
      </c>
      <c r="G1956" s="225"/>
      <c r="H1956" s="227" t="s">
        <v>19</v>
      </c>
      <c r="I1956" s="229"/>
      <c r="J1956" s="225"/>
      <c r="K1956" s="225"/>
      <c r="L1956" s="230"/>
      <c r="M1956" s="231"/>
      <c r="N1956" s="232"/>
      <c r="O1956" s="232"/>
      <c r="P1956" s="232"/>
      <c r="Q1956" s="232"/>
      <c r="R1956" s="232"/>
      <c r="S1956" s="232"/>
      <c r="T1956" s="23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T1956" s="234" t="s">
        <v>168</v>
      </c>
      <c r="AU1956" s="234" t="s">
        <v>82</v>
      </c>
      <c r="AV1956" s="13" t="s">
        <v>80</v>
      </c>
      <c r="AW1956" s="13" t="s">
        <v>34</v>
      </c>
      <c r="AX1956" s="13" t="s">
        <v>72</v>
      </c>
      <c r="AY1956" s="234" t="s">
        <v>148</v>
      </c>
    </row>
    <row r="1957" spans="1:51" s="13" customFormat="1" ht="12">
      <c r="A1957" s="13"/>
      <c r="B1957" s="224"/>
      <c r="C1957" s="225"/>
      <c r="D1957" s="226" t="s">
        <v>168</v>
      </c>
      <c r="E1957" s="227" t="s">
        <v>19</v>
      </c>
      <c r="F1957" s="228" t="s">
        <v>516</v>
      </c>
      <c r="G1957" s="225"/>
      <c r="H1957" s="227" t="s">
        <v>19</v>
      </c>
      <c r="I1957" s="229"/>
      <c r="J1957" s="225"/>
      <c r="K1957" s="225"/>
      <c r="L1957" s="230"/>
      <c r="M1957" s="231"/>
      <c r="N1957" s="232"/>
      <c r="O1957" s="232"/>
      <c r="P1957" s="232"/>
      <c r="Q1957" s="232"/>
      <c r="R1957" s="232"/>
      <c r="S1957" s="232"/>
      <c r="T1957" s="23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T1957" s="234" t="s">
        <v>168</v>
      </c>
      <c r="AU1957" s="234" t="s">
        <v>82</v>
      </c>
      <c r="AV1957" s="13" t="s">
        <v>80</v>
      </c>
      <c r="AW1957" s="13" t="s">
        <v>34</v>
      </c>
      <c r="AX1957" s="13" t="s">
        <v>72</v>
      </c>
      <c r="AY1957" s="234" t="s">
        <v>148</v>
      </c>
    </row>
    <row r="1958" spans="1:65" s="2" customFormat="1" ht="16.5" customHeight="1">
      <c r="A1958" s="40"/>
      <c r="B1958" s="41"/>
      <c r="C1958" s="206" t="s">
        <v>3109</v>
      </c>
      <c r="D1958" s="206" t="s">
        <v>150</v>
      </c>
      <c r="E1958" s="207" t="s">
        <v>3110</v>
      </c>
      <c r="F1958" s="208" t="s">
        <v>3111</v>
      </c>
      <c r="G1958" s="209" t="s">
        <v>153</v>
      </c>
      <c r="H1958" s="210">
        <v>2</v>
      </c>
      <c r="I1958" s="211"/>
      <c r="J1958" s="212">
        <f>ROUND(I1958*H1958,2)</f>
        <v>0</v>
      </c>
      <c r="K1958" s="208" t="s">
        <v>154</v>
      </c>
      <c r="L1958" s="46"/>
      <c r="M1958" s="213" t="s">
        <v>19</v>
      </c>
      <c r="N1958" s="214" t="s">
        <v>43</v>
      </c>
      <c r="O1958" s="86"/>
      <c r="P1958" s="215">
        <f>O1958*H1958</f>
        <v>0</v>
      </c>
      <c r="Q1958" s="215">
        <v>0</v>
      </c>
      <c r="R1958" s="215">
        <f>Q1958*H1958</f>
        <v>0</v>
      </c>
      <c r="S1958" s="215">
        <v>0</v>
      </c>
      <c r="T1958" s="216">
        <f>S1958*H1958</f>
        <v>0</v>
      </c>
      <c r="U1958" s="40"/>
      <c r="V1958" s="40"/>
      <c r="W1958" s="40"/>
      <c r="X1958" s="40"/>
      <c r="Y1958" s="40"/>
      <c r="Z1958" s="40"/>
      <c r="AA1958" s="40"/>
      <c r="AB1958" s="40"/>
      <c r="AC1958" s="40"/>
      <c r="AD1958" s="40"/>
      <c r="AE1958" s="40"/>
      <c r="AR1958" s="217" t="s">
        <v>285</v>
      </c>
      <c r="AT1958" s="217" t="s">
        <v>150</v>
      </c>
      <c r="AU1958" s="217" t="s">
        <v>82</v>
      </c>
      <c r="AY1958" s="19" t="s">
        <v>148</v>
      </c>
      <c r="BE1958" s="218">
        <f>IF(N1958="základní",J1958,0)</f>
        <v>0</v>
      </c>
      <c r="BF1958" s="218">
        <f>IF(N1958="snížená",J1958,0)</f>
        <v>0</v>
      </c>
      <c r="BG1958" s="218">
        <f>IF(N1958="zákl. přenesená",J1958,0)</f>
        <v>0</v>
      </c>
      <c r="BH1958" s="218">
        <f>IF(N1958="sníž. přenesená",J1958,0)</f>
        <v>0</v>
      </c>
      <c r="BI1958" s="218">
        <f>IF(N1958="nulová",J1958,0)</f>
        <v>0</v>
      </c>
      <c r="BJ1958" s="19" t="s">
        <v>80</v>
      </c>
      <c r="BK1958" s="218">
        <f>ROUND(I1958*H1958,2)</f>
        <v>0</v>
      </c>
      <c r="BL1958" s="19" t="s">
        <v>285</v>
      </c>
      <c r="BM1958" s="217" t="s">
        <v>3112</v>
      </c>
    </row>
    <row r="1959" spans="1:47" s="2" customFormat="1" ht="12">
      <c r="A1959" s="40"/>
      <c r="B1959" s="41"/>
      <c r="C1959" s="42"/>
      <c r="D1959" s="219" t="s">
        <v>157</v>
      </c>
      <c r="E1959" s="42"/>
      <c r="F1959" s="220" t="s">
        <v>3113</v>
      </c>
      <c r="G1959" s="42"/>
      <c r="H1959" s="42"/>
      <c r="I1959" s="221"/>
      <c r="J1959" s="42"/>
      <c r="K1959" s="42"/>
      <c r="L1959" s="46"/>
      <c r="M1959" s="222"/>
      <c r="N1959" s="223"/>
      <c r="O1959" s="86"/>
      <c r="P1959" s="86"/>
      <c r="Q1959" s="86"/>
      <c r="R1959" s="86"/>
      <c r="S1959" s="86"/>
      <c r="T1959" s="87"/>
      <c r="U1959" s="40"/>
      <c r="V1959" s="40"/>
      <c r="W1959" s="40"/>
      <c r="X1959" s="40"/>
      <c r="Y1959" s="40"/>
      <c r="Z1959" s="40"/>
      <c r="AA1959" s="40"/>
      <c r="AB1959" s="40"/>
      <c r="AC1959" s="40"/>
      <c r="AD1959" s="40"/>
      <c r="AE1959" s="40"/>
      <c r="AT1959" s="19" t="s">
        <v>157</v>
      </c>
      <c r="AU1959" s="19" t="s">
        <v>82</v>
      </c>
    </row>
    <row r="1960" spans="1:65" s="2" customFormat="1" ht="21.75" customHeight="1">
      <c r="A1960" s="40"/>
      <c r="B1960" s="41"/>
      <c r="C1960" s="206" t="s">
        <v>3114</v>
      </c>
      <c r="D1960" s="206" t="s">
        <v>150</v>
      </c>
      <c r="E1960" s="207" t="s">
        <v>3115</v>
      </c>
      <c r="F1960" s="208" t="s">
        <v>3116</v>
      </c>
      <c r="G1960" s="209" t="s">
        <v>153</v>
      </c>
      <c r="H1960" s="210">
        <v>1</v>
      </c>
      <c r="I1960" s="211"/>
      <c r="J1960" s="212">
        <f>ROUND(I1960*H1960,2)</f>
        <v>0</v>
      </c>
      <c r="K1960" s="208" t="s">
        <v>154</v>
      </c>
      <c r="L1960" s="46"/>
      <c r="M1960" s="213" t="s">
        <v>19</v>
      </c>
      <c r="N1960" s="214" t="s">
        <v>43</v>
      </c>
      <c r="O1960" s="86"/>
      <c r="P1960" s="215">
        <f>O1960*H1960</f>
        <v>0</v>
      </c>
      <c r="Q1960" s="215">
        <v>0.00014</v>
      </c>
      <c r="R1960" s="215">
        <f>Q1960*H1960</f>
        <v>0.00014</v>
      </c>
      <c r="S1960" s="215">
        <v>0</v>
      </c>
      <c r="T1960" s="216">
        <f>S1960*H1960</f>
        <v>0</v>
      </c>
      <c r="U1960" s="40"/>
      <c r="V1960" s="40"/>
      <c r="W1960" s="40"/>
      <c r="X1960" s="40"/>
      <c r="Y1960" s="40"/>
      <c r="Z1960" s="40"/>
      <c r="AA1960" s="40"/>
      <c r="AB1960" s="40"/>
      <c r="AC1960" s="40"/>
      <c r="AD1960" s="40"/>
      <c r="AE1960" s="40"/>
      <c r="AR1960" s="217" t="s">
        <v>285</v>
      </c>
      <c r="AT1960" s="217" t="s">
        <v>150</v>
      </c>
      <c r="AU1960" s="217" t="s">
        <v>82</v>
      </c>
      <c r="AY1960" s="19" t="s">
        <v>148</v>
      </c>
      <c r="BE1960" s="218">
        <f>IF(N1960="základní",J1960,0)</f>
        <v>0</v>
      </c>
      <c r="BF1960" s="218">
        <f>IF(N1960="snížená",J1960,0)</f>
        <v>0</v>
      </c>
      <c r="BG1960" s="218">
        <f>IF(N1960="zákl. přenesená",J1960,0)</f>
        <v>0</v>
      </c>
      <c r="BH1960" s="218">
        <f>IF(N1960="sníž. přenesená",J1960,0)</f>
        <v>0</v>
      </c>
      <c r="BI1960" s="218">
        <f>IF(N1960="nulová",J1960,0)</f>
        <v>0</v>
      </c>
      <c r="BJ1960" s="19" t="s">
        <v>80</v>
      </c>
      <c r="BK1960" s="218">
        <f>ROUND(I1960*H1960,2)</f>
        <v>0</v>
      </c>
      <c r="BL1960" s="19" t="s">
        <v>285</v>
      </c>
      <c r="BM1960" s="217" t="s">
        <v>3117</v>
      </c>
    </row>
    <row r="1961" spans="1:47" s="2" customFormat="1" ht="12">
      <c r="A1961" s="40"/>
      <c r="B1961" s="41"/>
      <c r="C1961" s="42"/>
      <c r="D1961" s="219" t="s">
        <v>157</v>
      </c>
      <c r="E1961" s="42"/>
      <c r="F1961" s="220" t="s">
        <v>3118</v>
      </c>
      <c r="G1961" s="42"/>
      <c r="H1961" s="42"/>
      <c r="I1961" s="221"/>
      <c r="J1961" s="42"/>
      <c r="K1961" s="42"/>
      <c r="L1961" s="46"/>
      <c r="M1961" s="222"/>
      <c r="N1961" s="223"/>
      <c r="O1961" s="86"/>
      <c r="P1961" s="86"/>
      <c r="Q1961" s="86"/>
      <c r="R1961" s="86"/>
      <c r="S1961" s="86"/>
      <c r="T1961" s="87"/>
      <c r="U1961" s="40"/>
      <c r="V1961" s="40"/>
      <c r="W1961" s="40"/>
      <c r="X1961" s="40"/>
      <c r="Y1961" s="40"/>
      <c r="Z1961" s="40"/>
      <c r="AA1961" s="40"/>
      <c r="AB1961" s="40"/>
      <c r="AC1961" s="40"/>
      <c r="AD1961" s="40"/>
      <c r="AE1961" s="40"/>
      <c r="AT1961" s="19" t="s">
        <v>157</v>
      </c>
      <c r="AU1961" s="19" t="s">
        <v>82</v>
      </c>
    </row>
    <row r="1962" spans="1:65" s="2" customFormat="1" ht="16.5" customHeight="1">
      <c r="A1962" s="40"/>
      <c r="B1962" s="41"/>
      <c r="C1962" s="206" t="s">
        <v>3119</v>
      </c>
      <c r="D1962" s="206" t="s">
        <v>150</v>
      </c>
      <c r="E1962" s="207" t="s">
        <v>3120</v>
      </c>
      <c r="F1962" s="208" t="s">
        <v>3121</v>
      </c>
      <c r="G1962" s="209" t="s">
        <v>153</v>
      </c>
      <c r="H1962" s="210">
        <v>1</v>
      </c>
      <c r="I1962" s="211"/>
      <c r="J1962" s="212">
        <f>ROUND(I1962*H1962,2)</f>
        <v>0</v>
      </c>
      <c r="K1962" s="208" t="s">
        <v>154</v>
      </c>
      <c r="L1962" s="46"/>
      <c r="M1962" s="213" t="s">
        <v>19</v>
      </c>
      <c r="N1962" s="214" t="s">
        <v>43</v>
      </c>
      <c r="O1962" s="86"/>
      <c r="P1962" s="215">
        <f>O1962*H1962</f>
        <v>0</v>
      </c>
      <c r="Q1962" s="215">
        <v>8E-05</v>
      </c>
      <c r="R1962" s="215">
        <f>Q1962*H1962</f>
        <v>8E-05</v>
      </c>
      <c r="S1962" s="215">
        <v>0</v>
      </c>
      <c r="T1962" s="216">
        <f>S1962*H1962</f>
        <v>0</v>
      </c>
      <c r="U1962" s="40"/>
      <c r="V1962" s="40"/>
      <c r="W1962" s="40"/>
      <c r="X1962" s="40"/>
      <c r="Y1962" s="40"/>
      <c r="Z1962" s="40"/>
      <c r="AA1962" s="40"/>
      <c r="AB1962" s="40"/>
      <c r="AC1962" s="40"/>
      <c r="AD1962" s="40"/>
      <c r="AE1962" s="40"/>
      <c r="AR1962" s="217" t="s">
        <v>285</v>
      </c>
      <c r="AT1962" s="217" t="s">
        <v>150</v>
      </c>
      <c r="AU1962" s="217" t="s">
        <v>82</v>
      </c>
      <c r="AY1962" s="19" t="s">
        <v>148</v>
      </c>
      <c r="BE1962" s="218">
        <f>IF(N1962="základní",J1962,0)</f>
        <v>0</v>
      </c>
      <c r="BF1962" s="218">
        <f>IF(N1962="snížená",J1962,0)</f>
        <v>0</v>
      </c>
      <c r="BG1962" s="218">
        <f>IF(N1962="zákl. přenesená",J1962,0)</f>
        <v>0</v>
      </c>
      <c r="BH1962" s="218">
        <f>IF(N1962="sníž. přenesená",J1962,0)</f>
        <v>0</v>
      </c>
      <c r="BI1962" s="218">
        <f>IF(N1962="nulová",J1962,0)</f>
        <v>0</v>
      </c>
      <c r="BJ1962" s="19" t="s">
        <v>80</v>
      </c>
      <c r="BK1962" s="218">
        <f>ROUND(I1962*H1962,2)</f>
        <v>0</v>
      </c>
      <c r="BL1962" s="19" t="s">
        <v>285</v>
      </c>
      <c r="BM1962" s="217" t="s">
        <v>3122</v>
      </c>
    </row>
    <row r="1963" spans="1:47" s="2" customFormat="1" ht="12">
      <c r="A1963" s="40"/>
      <c r="B1963" s="41"/>
      <c r="C1963" s="42"/>
      <c r="D1963" s="219" t="s">
        <v>157</v>
      </c>
      <c r="E1963" s="42"/>
      <c r="F1963" s="220" t="s">
        <v>3123</v>
      </c>
      <c r="G1963" s="42"/>
      <c r="H1963" s="42"/>
      <c r="I1963" s="221"/>
      <c r="J1963" s="42"/>
      <c r="K1963" s="42"/>
      <c r="L1963" s="46"/>
      <c r="M1963" s="222"/>
      <c r="N1963" s="223"/>
      <c r="O1963" s="86"/>
      <c r="P1963" s="86"/>
      <c r="Q1963" s="86"/>
      <c r="R1963" s="86"/>
      <c r="S1963" s="86"/>
      <c r="T1963" s="87"/>
      <c r="U1963" s="40"/>
      <c r="V1963" s="40"/>
      <c r="W1963" s="40"/>
      <c r="X1963" s="40"/>
      <c r="Y1963" s="40"/>
      <c r="Z1963" s="40"/>
      <c r="AA1963" s="40"/>
      <c r="AB1963" s="40"/>
      <c r="AC1963" s="40"/>
      <c r="AD1963" s="40"/>
      <c r="AE1963" s="40"/>
      <c r="AT1963" s="19" t="s">
        <v>157</v>
      </c>
      <c r="AU1963" s="19" t="s">
        <v>82</v>
      </c>
    </row>
    <row r="1964" spans="1:65" s="2" customFormat="1" ht="24.15" customHeight="1">
      <c r="A1964" s="40"/>
      <c r="B1964" s="41"/>
      <c r="C1964" s="206" t="s">
        <v>3124</v>
      </c>
      <c r="D1964" s="206" t="s">
        <v>150</v>
      </c>
      <c r="E1964" s="207" t="s">
        <v>3125</v>
      </c>
      <c r="F1964" s="208" t="s">
        <v>3126</v>
      </c>
      <c r="G1964" s="209" t="s">
        <v>346</v>
      </c>
      <c r="H1964" s="210">
        <v>2.232</v>
      </c>
      <c r="I1964" s="211"/>
      <c r="J1964" s="212">
        <f>ROUND(I1964*H1964,2)</f>
        <v>0</v>
      </c>
      <c r="K1964" s="208" t="s">
        <v>154</v>
      </c>
      <c r="L1964" s="46"/>
      <c r="M1964" s="213" t="s">
        <v>19</v>
      </c>
      <c r="N1964" s="214" t="s">
        <v>43</v>
      </c>
      <c r="O1964" s="86"/>
      <c r="P1964" s="215">
        <f>O1964*H1964</f>
        <v>0</v>
      </c>
      <c r="Q1964" s="215">
        <v>0</v>
      </c>
      <c r="R1964" s="215">
        <f>Q1964*H1964</f>
        <v>0</v>
      </c>
      <c r="S1964" s="215">
        <v>0</v>
      </c>
      <c r="T1964" s="216">
        <f>S1964*H1964</f>
        <v>0</v>
      </c>
      <c r="U1964" s="40"/>
      <c r="V1964" s="40"/>
      <c r="W1964" s="40"/>
      <c r="X1964" s="40"/>
      <c r="Y1964" s="40"/>
      <c r="Z1964" s="40"/>
      <c r="AA1964" s="40"/>
      <c r="AB1964" s="40"/>
      <c r="AC1964" s="40"/>
      <c r="AD1964" s="40"/>
      <c r="AE1964" s="40"/>
      <c r="AR1964" s="217" t="s">
        <v>285</v>
      </c>
      <c r="AT1964" s="217" t="s">
        <v>150</v>
      </c>
      <c r="AU1964" s="217" t="s">
        <v>82</v>
      </c>
      <c r="AY1964" s="19" t="s">
        <v>148</v>
      </c>
      <c r="BE1964" s="218">
        <f>IF(N1964="základní",J1964,0)</f>
        <v>0</v>
      </c>
      <c r="BF1964" s="218">
        <f>IF(N1964="snížená",J1964,0)</f>
        <v>0</v>
      </c>
      <c r="BG1964" s="218">
        <f>IF(N1964="zákl. přenesená",J1964,0)</f>
        <v>0</v>
      </c>
      <c r="BH1964" s="218">
        <f>IF(N1964="sníž. přenesená",J1964,0)</f>
        <v>0</v>
      </c>
      <c r="BI1964" s="218">
        <f>IF(N1964="nulová",J1964,0)</f>
        <v>0</v>
      </c>
      <c r="BJ1964" s="19" t="s">
        <v>80</v>
      </c>
      <c r="BK1964" s="218">
        <f>ROUND(I1964*H1964,2)</f>
        <v>0</v>
      </c>
      <c r="BL1964" s="19" t="s">
        <v>285</v>
      </c>
      <c r="BM1964" s="217" t="s">
        <v>3127</v>
      </c>
    </row>
    <row r="1965" spans="1:47" s="2" customFormat="1" ht="12">
      <c r="A1965" s="40"/>
      <c r="B1965" s="41"/>
      <c r="C1965" s="42"/>
      <c r="D1965" s="219" t="s">
        <v>157</v>
      </c>
      <c r="E1965" s="42"/>
      <c r="F1965" s="220" t="s">
        <v>3128</v>
      </c>
      <c r="G1965" s="42"/>
      <c r="H1965" s="42"/>
      <c r="I1965" s="221"/>
      <c r="J1965" s="42"/>
      <c r="K1965" s="42"/>
      <c r="L1965" s="46"/>
      <c r="M1965" s="222"/>
      <c r="N1965" s="223"/>
      <c r="O1965" s="86"/>
      <c r="P1965" s="86"/>
      <c r="Q1965" s="86"/>
      <c r="R1965" s="86"/>
      <c r="S1965" s="86"/>
      <c r="T1965" s="87"/>
      <c r="U1965" s="40"/>
      <c r="V1965" s="40"/>
      <c r="W1965" s="40"/>
      <c r="X1965" s="40"/>
      <c r="Y1965" s="40"/>
      <c r="Z1965" s="40"/>
      <c r="AA1965" s="40"/>
      <c r="AB1965" s="40"/>
      <c r="AC1965" s="40"/>
      <c r="AD1965" s="40"/>
      <c r="AE1965" s="40"/>
      <c r="AT1965" s="19" t="s">
        <v>157</v>
      </c>
      <c r="AU1965" s="19" t="s">
        <v>82</v>
      </c>
    </row>
    <row r="1966" spans="1:65" s="2" customFormat="1" ht="24.15" customHeight="1">
      <c r="A1966" s="40"/>
      <c r="B1966" s="41"/>
      <c r="C1966" s="206" t="s">
        <v>3129</v>
      </c>
      <c r="D1966" s="206" t="s">
        <v>150</v>
      </c>
      <c r="E1966" s="207" t="s">
        <v>3130</v>
      </c>
      <c r="F1966" s="208" t="s">
        <v>3131</v>
      </c>
      <c r="G1966" s="209" t="s">
        <v>346</v>
      </c>
      <c r="H1966" s="210">
        <v>2.232</v>
      </c>
      <c r="I1966" s="211"/>
      <c r="J1966" s="212">
        <f>ROUND(I1966*H1966,2)</f>
        <v>0</v>
      </c>
      <c r="K1966" s="208" t="s">
        <v>154</v>
      </c>
      <c r="L1966" s="46"/>
      <c r="M1966" s="213" t="s">
        <v>19</v>
      </c>
      <c r="N1966" s="214" t="s">
        <v>43</v>
      </c>
      <c r="O1966" s="86"/>
      <c r="P1966" s="215">
        <f>O1966*H1966</f>
        <v>0</v>
      </c>
      <c r="Q1966" s="215">
        <v>0</v>
      </c>
      <c r="R1966" s="215">
        <f>Q1966*H1966</f>
        <v>0</v>
      </c>
      <c r="S1966" s="215">
        <v>0</v>
      </c>
      <c r="T1966" s="216">
        <f>S1966*H1966</f>
        <v>0</v>
      </c>
      <c r="U1966" s="40"/>
      <c r="V1966" s="40"/>
      <c r="W1966" s="40"/>
      <c r="X1966" s="40"/>
      <c r="Y1966" s="40"/>
      <c r="Z1966" s="40"/>
      <c r="AA1966" s="40"/>
      <c r="AB1966" s="40"/>
      <c r="AC1966" s="40"/>
      <c r="AD1966" s="40"/>
      <c r="AE1966" s="40"/>
      <c r="AR1966" s="217" t="s">
        <v>285</v>
      </c>
      <c r="AT1966" s="217" t="s">
        <v>150</v>
      </c>
      <c r="AU1966" s="217" t="s">
        <v>82</v>
      </c>
      <c r="AY1966" s="19" t="s">
        <v>148</v>
      </c>
      <c r="BE1966" s="218">
        <f>IF(N1966="základní",J1966,0)</f>
        <v>0</v>
      </c>
      <c r="BF1966" s="218">
        <f>IF(N1966="snížená",J1966,0)</f>
        <v>0</v>
      </c>
      <c r="BG1966" s="218">
        <f>IF(N1966="zákl. přenesená",J1966,0)</f>
        <v>0</v>
      </c>
      <c r="BH1966" s="218">
        <f>IF(N1966="sníž. přenesená",J1966,0)</f>
        <v>0</v>
      </c>
      <c r="BI1966" s="218">
        <f>IF(N1966="nulová",J1966,0)</f>
        <v>0</v>
      </c>
      <c r="BJ1966" s="19" t="s">
        <v>80</v>
      </c>
      <c r="BK1966" s="218">
        <f>ROUND(I1966*H1966,2)</f>
        <v>0</v>
      </c>
      <c r="BL1966" s="19" t="s">
        <v>285</v>
      </c>
      <c r="BM1966" s="217" t="s">
        <v>3132</v>
      </c>
    </row>
    <row r="1967" spans="1:47" s="2" customFormat="1" ht="12">
      <c r="A1967" s="40"/>
      <c r="B1967" s="41"/>
      <c r="C1967" s="42"/>
      <c r="D1967" s="219" t="s">
        <v>157</v>
      </c>
      <c r="E1967" s="42"/>
      <c r="F1967" s="220" t="s">
        <v>3133</v>
      </c>
      <c r="G1967" s="42"/>
      <c r="H1967" s="42"/>
      <c r="I1967" s="221"/>
      <c r="J1967" s="42"/>
      <c r="K1967" s="42"/>
      <c r="L1967" s="46"/>
      <c r="M1967" s="222"/>
      <c r="N1967" s="223"/>
      <c r="O1967" s="86"/>
      <c r="P1967" s="86"/>
      <c r="Q1967" s="86"/>
      <c r="R1967" s="86"/>
      <c r="S1967" s="86"/>
      <c r="T1967" s="87"/>
      <c r="U1967" s="40"/>
      <c r="V1967" s="40"/>
      <c r="W1967" s="40"/>
      <c r="X1967" s="40"/>
      <c r="Y1967" s="40"/>
      <c r="Z1967" s="40"/>
      <c r="AA1967" s="40"/>
      <c r="AB1967" s="40"/>
      <c r="AC1967" s="40"/>
      <c r="AD1967" s="40"/>
      <c r="AE1967" s="40"/>
      <c r="AT1967" s="19" t="s">
        <v>157</v>
      </c>
      <c r="AU1967" s="19" t="s">
        <v>82</v>
      </c>
    </row>
    <row r="1968" spans="1:65" s="2" customFormat="1" ht="16.5" customHeight="1">
      <c r="A1968" s="40"/>
      <c r="B1968" s="41"/>
      <c r="C1968" s="206" t="s">
        <v>3134</v>
      </c>
      <c r="D1968" s="206" t="s">
        <v>150</v>
      </c>
      <c r="E1968" s="207" t="s">
        <v>3135</v>
      </c>
      <c r="F1968" s="208" t="s">
        <v>3136</v>
      </c>
      <c r="G1968" s="209" t="s">
        <v>153</v>
      </c>
      <c r="H1968" s="210">
        <v>1</v>
      </c>
      <c r="I1968" s="211"/>
      <c r="J1968" s="212">
        <f>ROUND(I1968*H1968,2)</f>
        <v>0</v>
      </c>
      <c r="K1968" s="208" t="s">
        <v>19</v>
      </c>
      <c r="L1968" s="46"/>
      <c r="M1968" s="213" t="s">
        <v>19</v>
      </c>
      <c r="N1968" s="214" t="s">
        <v>43</v>
      </c>
      <c r="O1968" s="86"/>
      <c r="P1968" s="215">
        <f>O1968*H1968</f>
        <v>0</v>
      </c>
      <c r="Q1968" s="215">
        <v>0</v>
      </c>
      <c r="R1968" s="215">
        <f>Q1968*H1968</f>
        <v>0</v>
      </c>
      <c r="S1968" s="215">
        <v>0</v>
      </c>
      <c r="T1968" s="216">
        <f>S1968*H1968</f>
        <v>0</v>
      </c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0"/>
      <c r="AE1968" s="40"/>
      <c r="AR1968" s="217" t="s">
        <v>285</v>
      </c>
      <c r="AT1968" s="217" t="s">
        <v>150</v>
      </c>
      <c r="AU1968" s="217" t="s">
        <v>82</v>
      </c>
      <c r="AY1968" s="19" t="s">
        <v>148</v>
      </c>
      <c r="BE1968" s="218">
        <f>IF(N1968="základní",J1968,0)</f>
        <v>0</v>
      </c>
      <c r="BF1968" s="218">
        <f>IF(N1968="snížená",J1968,0)</f>
        <v>0</v>
      </c>
      <c r="BG1968" s="218">
        <f>IF(N1968="zákl. přenesená",J1968,0)</f>
        <v>0</v>
      </c>
      <c r="BH1968" s="218">
        <f>IF(N1968="sníž. přenesená",J1968,0)</f>
        <v>0</v>
      </c>
      <c r="BI1968" s="218">
        <f>IF(N1968="nulová",J1968,0)</f>
        <v>0</v>
      </c>
      <c r="BJ1968" s="19" t="s">
        <v>80</v>
      </c>
      <c r="BK1968" s="218">
        <f>ROUND(I1968*H1968,2)</f>
        <v>0</v>
      </c>
      <c r="BL1968" s="19" t="s">
        <v>285</v>
      </c>
      <c r="BM1968" s="217" t="s">
        <v>3137</v>
      </c>
    </row>
    <row r="1969" spans="1:51" s="14" customFormat="1" ht="12">
      <c r="A1969" s="14"/>
      <c r="B1969" s="235"/>
      <c r="C1969" s="236"/>
      <c r="D1969" s="226" t="s">
        <v>168</v>
      </c>
      <c r="E1969" s="237" t="s">
        <v>19</v>
      </c>
      <c r="F1969" s="238" t="s">
        <v>3138</v>
      </c>
      <c r="G1969" s="236"/>
      <c r="H1969" s="239">
        <v>1</v>
      </c>
      <c r="I1969" s="240"/>
      <c r="J1969" s="236"/>
      <c r="K1969" s="236"/>
      <c r="L1969" s="241"/>
      <c r="M1969" s="242"/>
      <c r="N1969" s="243"/>
      <c r="O1969" s="243"/>
      <c r="P1969" s="243"/>
      <c r="Q1969" s="243"/>
      <c r="R1969" s="243"/>
      <c r="S1969" s="243"/>
      <c r="T1969" s="244"/>
      <c r="U1969" s="14"/>
      <c r="V1969" s="14"/>
      <c r="W1969" s="14"/>
      <c r="X1969" s="14"/>
      <c r="Y1969" s="14"/>
      <c r="Z1969" s="14"/>
      <c r="AA1969" s="14"/>
      <c r="AB1969" s="14"/>
      <c r="AC1969" s="14"/>
      <c r="AD1969" s="14"/>
      <c r="AE1969" s="14"/>
      <c r="AT1969" s="245" t="s">
        <v>168</v>
      </c>
      <c r="AU1969" s="245" t="s">
        <v>82</v>
      </c>
      <c r="AV1969" s="14" t="s">
        <v>82</v>
      </c>
      <c r="AW1969" s="14" t="s">
        <v>34</v>
      </c>
      <c r="AX1969" s="14" t="s">
        <v>80</v>
      </c>
      <c r="AY1969" s="245" t="s">
        <v>148</v>
      </c>
    </row>
    <row r="1970" spans="1:65" s="2" customFormat="1" ht="16.5" customHeight="1">
      <c r="A1970" s="40"/>
      <c r="B1970" s="41"/>
      <c r="C1970" s="268" t="s">
        <v>3139</v>
      </c>
      <c r="D1970" s="268" t="s">
        <v>279</v>
      </c>
      <c r="E1970" s="269" t="s">
        <v>3140</v>
      </c>
      <c r="F1970" s="270" t="s">
        <v>3141</v>
      </c>
      <c r="G1970" s="271" t="s">
        <v>153</v>
      </c>
      <c r="H1970" s="272">
        <v>1</v>
      </c>
      <c r="I1970" s="273"/>
      <c r="J1970" s="274">
        <f>ROUND(I1970*H1970,2)</f>
        <v>0</v>
      </c>
      <c r="K1970" s="270" t="s">
        <v>19</v>
      </c>
      <c r="L1970" s="275"/>
      <c r="M1970" s="276" t="s">
        <v>19</v>
      </c>
      <c r="N1970" s="277" t="s">
        <v>43</v>
      </c>
      <c r="O1970" s="86"/>
      <c r="P1970" s="215">
        <f>O1970*H1970</f>
        <v>0</v>
      </c>
      <c r="Q1970" s="215">
        <v>0.0128</v>
      </c>
      <c r="R1970" s="215">
        <f>Q1970*H1970</f>
        <v>0.0128</v>
      </c>
      <c r="S1970" s="215">
        <v>0</v>
      </c>
      <c r="T1970" s="216">
        <f>S1970*H1970</f>
        <v>0</v>
      </c>
      <c r="U1970" s="40"/>
      <c r="V1970" s="40"/>
      <c r="W1970" s="40"/>
      <c r="X1970" s="40"/>
      <c r="Y1970" s="40"/>
      <c r="Z1970" s="40"/>
      <c r="AA1970" s="40"/>
      <c r="AB1970" s="40"/>
      <c r="AC1970" s="40"/>
      <c r="AD1970" s="40"/>
      <c r="AE1970" s="40"/>
      <c r="AR1970" s="217" t="s">
        <v>414</v>
      </c>
      <c r="AT1970" s="217" t="s">
        <v>279</v>
      </c>
      <c r="AU1970" s="217" t="s">
        <v>82</v>
      </c>
      <c r="AY1970" s="19" t="s">
        <v>148</v>
      </c>
      <c r="BE1970" s="218">
        <f>IF(N1970="základní",J1970,0)</f>
        <v>0</v>
      </c>
      <c r="BF1970" s="218">
        <f>IF(N1970="snížená",J1970,0)</f>
        <v>0</v>
      </c>
      <c r="BG1970" s="218">
        <f>IF(N1970="zákl. přenesená",J1970,0)</f>
        <v>0</v>
      </c>
      <c r="BH1970" s="218">
        <f>IF(N1970="sníž. přenesená",J1970,0)</f>
        <v>0</v>
      </c>
      <c r="BI1970" s="218">
        <f>IF(N1970="nulová",J1970,0)</f>
        <v>0</v>
      </c>
      <c r="BJ1970" s="19" t="s">
        <v>80</v>
      </c>
      <c r="BK1970" s="218">
        <f>ROUND(I1970*H1970,2)</f>
        <v>0</v>
      </c>
      <c r="BL1970" s="19" t="s">
        <v>285</v>
      </c>
      <c r="BM1970" s="217" t="s">
        <v>3142</v>
      </c>
    </row>
    <row r="1971" spans="1:65" s="2" customFormat="1" ht="16.5" customHeight="1">
      <c r="A1971" s="40"/>
      <c r="B1971" s="41"/>
      <c r="C1971" s="268" t="s">
        <v>3143</v>
      </c>
      <c r="D1971" s="268" t="s">
        <v>279</v>
      </c>
      <c r="E1971" s="269" t="s">
        <v>3144</v>
      </c>
      <c r="F1971" s="270" t="s">
        <v>3145</v>
      </c>
      <c r="G1971" s="271" t="s">
        <v>153</v>
      </c>
      <c r="H1971" s="272">
        <v>1</v>
      </c>
      <c r="I1971" s="273"/>
      <c r="J1971" s="274">
        <f>ROUND(I1971*H1971,2)</f>
        <v>0</v>
      </c>
      <c r="K1971" s="270" t="s">
        <v>19</v>
      </c>
      <c r="L1971" s="275"/>
      <c r="M1971" s="276" t="s">
        <v>19</v>
      </c>
      <c r="N1971" s="277" t="s">
        <v>43</v>
      </c>
      <c r="O1971" s="86"/>
      <c r="P1971" s="215">
        <f>O1971*H1971</f>
        <v>0</v>
      </c>
      <c r="Q1971" s="215">
        <v>0.0128</v>
      </c>
      <c r="R1971" s="215">
        <f>Q1971*H1971</f>
        <v>0.0128</v>
      </c>
      <c r="S1971" s="215">
        <v>0</v>
      </c>
      <c r="T1971" s="216">
        <f>S1971*H1971</f>
        <v>0</v>
      </c>
      <c r="U1971" s="40"/>
      <c r="V1971" s="40"/>
      <c r="W1971" s="40"/>
      <c r="X1971" s="40"/>
      <c r="Y1971" s="40"/>
      <c r="Z1971" s="40"/>
      <c r="AA1971" s="40"/>
      <c r="AB1971" s="40"/>
      <c r="AC1971" s="40"/>
      <c r="AD1971" s="40"/>
      <c r="AE1971" s="40"/>
      <c r="AR1971" s="217" t="s">
        <v>414</v>
      </c>
      <c r="AT1971" s="217" t="s">
        <v>279</v>
      </c>
      <c r="AU1971" s="217" t="s">
        <v>82</v>
      </c>
      <c r="AY1971" s="19" t="s">
        <v>148</v>
      </c>
      <c r="BE1971" s="218">
        <f>IF(N1971="základní",J1971,0)</f>
        <v>0</v>
      </c>
      <c r="BF1971" s="218">
        <f>IF(N1971="snížená",J1971,0)</f>
        <v>0</v>
      </c>
      <c r="BG1971" s="218">
        <f>IF(N1971="zákl. přenesená",J1971,0)</f>
        <v>0</v>
      </c>
      <c r="BH1971" s="218">
        <f>IF(N1971="sníž. přenesená",J1971,0)</f>
        <v>0</v>
      </c>
      <c r="BI1971" s="218">
        <f>IF(N1971="nulová",J1971,0)</f>
        <v>0</v>
      </c>
      <c r="BJ1971" s="19" t="s">
        <v>80</v>
      </c>
      <c r="BK1971" s="218">
        <f>ROUND(I1971*H1971,2)</f>
        <v>0</v>
      </c>
      <c r="BL1971" s="19" t="s">
        <v>285</v>
      </c>
      <c r="BM1971" s="217" t="s">
        <v>3146</v>
      </c>
    </row>
    <row r="1972" spans="1:65" s="2" customFormat="1" ht="16.5" customHeight="1">
      <c r="A1972" s="40"/>
      <c r="B1972" s="41"/>
      <c r="C1972" s="268" t="s">
        <v>3147</v>
      </c>
      <c r="D1972" s="268" t="s">
        <v>279</v>
      </c>
      <c r="E1972" s="269" t="s">
        <v>3148</v>
      </c>
      <c r="F1972" s="270" t="s">
        <v>3149</v>
      </c>
      <c r="G1972" s="271" t="s">
        <v>153</v>
      </c>
      <c r="H1972" s="272">
        <v>1</v>
      </c>
      <c r="I1972" s="273"/>
      <c r="J1972" s="274">
        <f>ROUND(I1972*H1972,2)</f>
        <v>0</v>
      </c>
      <c r="K1972" s="270" t="s">
        <v>19</v>
      </c>
      <c r="L1972" s="275"/>
      <c r="M1972" s="276" t="s">
        <v>19</v>
      </c>
      <c r="N1972" s="277" t="s">
        <v>43</v>
      </c>
      <c r="O1972" s="86"/>
      <c r="P1972" s="215">
        <f>O1972*H1972</f>
        <v>0</v>
      </c>
      <c r="Q1972" s="215">
        <v>0.0039</v>
      </c>
      <c r="R1972" s="215">
        <f>Q1972*H1972</f>
        <v>0.0039</v>
      </c>
      <c r="S1972" s="215">
        <v>0</v>
      </c>
      <c r="T1972" s="216">
        <f>S1972*H1972</f>
        <v>0</v>
      </c>
      <c r="U1972" s="40"/>
      <c r="V1972" s="40"/>
      <c r="W1972" s="40"/>
      <c r="X1972" s="40"/>
      <c r="Y1972" s="40"/>
      <c r="Z1972" s="40"/>
      <c r="AA1972" s="40"/>
      <c r="AB1972" s="40"/>
      <c r="AC1972" s="40"/>
      <c r="AD1972" s="40"/>
      <c r="AE1972" s="40"/>
      <c r="AR1972" s="217" t="s">
        <v>414</v>
      </c>
      <c r="AT1972" s="217" t="s">
        <v>279</v>
      </c>
      <c r="AU1972" s="217" t="s">
        <v>82</v>
      </c>
      <c r="AY1972" s="19" t="s">
        <v>148</v>
      </c>
      <c r="BE1972" s="218">
        <f>IF(N1972="základní",J1972,0)</f>
        <v>0</v>
      </c>
      <c r="BF1972" s="218">
        <f>IF(N1972="snížená",J1972,0)</f>
        <v>0</v>
      </c>
      <c r="BG1972" s="218">
        <f>IF(N1972="zákl. přenesená",J1972,0)</f>
        <v>0</v>
      </c>
      <c r="BH1972" s="218">
        <f>IF(N1972="sníž. přenesená",J1972,0)</f>
        <v>0</v>
      </c>
      <c r="BI1972" s="218">
        <f>IF(N1972="nulová",J1972,0)</f>
        <v>0</v>
      </c>
      <c r="BJ1972" s="19" t="s">
        <v>80</v>
      </c>
      <c r="BK1972" s="218">
        <f>ROUND(I1972*H1972,2)</f>
        <v>0</v>
      </c>
      <c r="BL1972" s="19" t="s">
        <v>285</v>
      </c>
      <c r="BM1972" s="217" t="s">
        <v>3150</v>
      </c>
    </row>
    <row r="1973" spans="1:65" s="2" customFormat="1" ht="16.5" customHeight="1">
      <c r="A1973" s="40"/>
      <c r="B1973" s="41"/>
      <c r="C1973" s="206" t="s">
        <v>3151</v>
      </c>
      <c r="D1973" s="206" t="s">
        <v>150</v>
      </c>
      <c r="E1973" s="207" t="s">
        <v>3152</v>
      </c>
      <c r="F1973" s="208" t="s">
        <v>3153</v>
      </c>
      <c r="G1973" s="209" t="s">
        <v>153</v>
      </c>
      <c r="H1973" s="210">
        <v>1</v>
      </c>
      <c r="I1973" s="211"/>
      <c r="J1973" s="212">
        <f>ROUND(I1973*H1973,2)</f>
        <v>0</v>
      </c>
      <c r="K1973" s="208" t="s">
        <v>19</v>
      </c>
      <c r="L1973" s="46"/>
      <c r="M1973" s="213" t="s">
        <v>19</v>
      </c>
      <c r="N1973" s="214" t="s">
        <v>43</v>
      </c>
      <c r="O1973" s="86"/>
      <c r="P1973" s="215">
        <f>O1973*H1973</f>
        <v>0</v>
      </c>
      <c r="Q1973" s="215">
        <v>0</v>
      </c>
      <c r="R1973" s="215">
        <f>Q1973*H1973</f>
        <v>0</v>
      </c>
      <c r="S1973" s="215">
        <v>0</v>
      </c>
      <c r="T1973" s="216">
        <f>S1973*H1973</f>
        <v>0</v>
      </c>
      <c r="U1973" s="40"/>
      <c r="V1973" s="40"/>
      <c r="W1973" s="40"/>
      <c r="X1973" s="40"/>
      <c r="Y1973" s="40"/>
      <c r="Z1973" s="40"/>
      <c r="AA1973" s="40"/>
      <c r="AB1973" s="40"/>
      <c r="AC1973" s="40"/>
      <c r="AD1973" s="40"/>
      <c r="AE1973" s="40"/>
      <c r="AR1973" s="217" t="s">
        <v>285</v>
      </c>
      <c r="AT1973" s="217" t="s">
        <v>150</v>
      </c>
      <c r="AU1973" s="217" t="s">
        <v>82</v>
      </c>
      <c r="AY1973" s="19" t="s">
        <v>148</v>
      </c>
      <c r="BE1973" s="218">
        <f>IF(N1973="základní",J1973,0)</f>
        <v>0</v>
      </c>
      <c r="BF1973" s="218">
        <f>IF(N1973="snížená",J1973,0)</f>
        <v>0</v>
      </c>
      <c r="BG1973" s="218">
        <f>IF(N1973="zákl. přenesená",J1973,0)</f>
        <v>0</v>
      </c>
      <c r="BH1973" s="218">
        <f>IF(N1973="sníž. přenesená",J1973,0)</f>
        <v>0</v>
      </c>
      <c r="BI1973" s="218">
        <f>IF(N1973="nulová",J1973,0)</f>
        <v>0</v>
      </c>
      <c r="BJ1973" s="19" t="s">
        <v>80</v>
      </c>
      <c r="BK1973" s="218">
        <f>ROUND(I1973*H1973,2)</f>
        <v>0</v>
      </c>
      <c r="BL1973" s="19" t="s">
        <v>285</v>
      </c>
      <c r="BM1973" s="217" t="s">
        <v>3154</v>
      </c>
    </row>
    <row r="1974" spans="1:51" s="14" customFormat="1" ht="12">
      <c r="A1974" s="14"/>
      <c r="B1974" s="235"/>
      <c r="C1974" s="236"/>
      <c r="D1974" s="226" t="s">
        <v>168</v>
      </c>
      <c r="E1974" s="237" t="s">
        <v>19</v>
      </c>
      <c r="F1974" s="238" t="s">
        <v>3155</v>
      </c>
      <c r="G1974" s="236"/>
      <c r="H1974" s="239">
        <v>1</v>
      </c>
      <c r="I1974" s="240"/>
      <c r="J1974" s="236"/>
      <c r="K1974" s="236"/>
      <c r="L1974" s="241"/>
      <c r="M1974" s="242"/>
      <c r="N1974" s="243"/>
      <c r="O1974" s="243"/>
      <c r="P1974" s="243"/>
      <c r="Q1974" s="243"/>
      <c r="R1974" s="243"/>
      <c r="S1974" s="243"/>
      <c r="T1974" s="244"/>
      <c r="U1974" s="14"/>
      <c r="V1974" s="14"/>
      <c r="W1974" s="14"/>
      <c r="X1974" s="14"/>
      <c r="Y1974" s="14"/>
      <c r="Z1974" s="14"/>
      <c r="AA1974" s="14"/>
      <c r="AB1974" s="14"/>
      <c r="AC1974" s="14"/>
      <c r="AD1974" s="14"/>
      <c r="AE1974" s="14"/>
      <c r="AT1974" s="245" t="s">
        <v>168</v>
      </c>
      <c r="AU1974" s="245" t="s">
        <v>82</v>
      </c>
      <c r="AV1974" s="14" t="s">
        <v>82</v>
      </c>
      <c r="AW1974" s="14" t="s">
        <v>34</v>
      </c>
      <c r="AX1974" s="14" t="s">
        <v>80</v>
      </c>
      <c r="AY1974" s="245" t="s">
        <v>148</v>
      </c>
    </row>
    <row r="1975" spans="1:65" s="2" customFormat="1" ht="16.5" customHeight="1">
      <c r="A1975" s="40"/>
      <c r="B1975" s="41"/>
      <c r="C1975" s="206" t="s">
        <v>3156</v>
      </c>
      <c r="D1975" s="206" t="s">
        <v>150</v>
      </c>
      <c r="E1975" s="207" t="s">
        <v>3157</v>
      </c>
      <c r="F1975" s="208" t="s">
        <v>3158</v>
      </c>
      <c r="G1975" s="209" t="s">
        <v>153</v>
      </c>
      <c r="H1975" s="210">
        <v>3</v>
      </c>
      <c r="I1975" s="211"/>
      <c r="J1975" s="212">
        <f>ROUND(I1975*H1975,2)</f>
        <v>0</v>
      </c>
      <c r="K1975" s="208" t="s">
        <v>19</v>
      </c>
      <c r="L1975" s="46"/>
      <c r="M1975" s="213" t="s">
        <v>19</v>
      </c>
      <c r="N1975" s="214" t="s">
        <v>43</v>
      </c>
      <c r="O1975" s="86"/>
      <c r="P1975" s="215">
        <f>O1975*H1975</f>
        <v>0</v>
      </c>
      <c r="Q1975" s="215">
        <v>0</v>
      </c>
      <c r="R1975" s="215">
        <f>Q1975*H1975</f>
        <v>0</v>
      </c>
      <c r="S1975" s="215">
        <v>0</v>
      </c>
      <c r="T1975" s="216">
        <f>S1975*H1975</f>
        <v>0</v>
      </c>
      <c r="U1975" s="40"/>
      <c r="V1975" s="40"/>
      <c r="W1975" s="40"/>
      <c r="X1975" s="40"/>
      <c r="Y1975" s="40"/>
      <c r="Z1975" s="40"/>
      <c r="AA1975" s="40"/>
      <c r="AB1975" s="40"/>
      <c r="AC1975" s="40"/>
      <c r="AD1975" s="40"/>
      <c r="AE1975" s="40"/>
      <c r="AR1975" s="217" t="s">
        <v>285</v>
      </c>
      <c r="AT1975" s="217" t="s">
        <v>150</v>
      </c>
      <c r="AU1975" s="217" t="s">
        <v>82</v>
      </c>
      <c r="AY1975" s="19" t="s">
        <v>148</v>
      </c>
      <c r="BE1975" s="218">
        <f>IF(N1975="základní",J1975,0)</f>
        <v>0</v>
      </c>
      <c r="BF1975" s="218">
        <f>IF(N1975="snížená",J1975,0)</f>
        <v>0</v>
      </c>
      <c r="BG1975" s="218">
        <f>IF(N1975="zákl. přenesená",J1975,0)</f>
        <v>0</v>
      </c>
      <c r="BH1975" s="218">
        <f>IF(N1975="sníž. přenesená",J1975,0)</f>
        <v>0</v>
      </c>
      <c r="BI1975" s="218">
        <f>IF(N1975="nulová",J1975,0)</f>
        <v>0</v>
      </c>
      <c r="BJ1975" s="19" t="s">
        <v>80</v>
      </c>
      <c r="BK1975" s="218">
        <f>ROUND(I1975*H1975,2)</f>
        <v>0</v>
      </c>
      <c r="BL1975" s="19" t="s">
        <v>285</v>
      </c>
      <c r="BM1975" s="217" t="s">
        <v>3159</v>
      </c>
    </row>
    <row r="1976" spans="1:51" s="14" customFormat="1" ht="12">
      <c r="A1976" s="14"/>
      <c r="B1976" s="235"/>
      <c r="C1976" s="236"/>
      <c r="D1976" s="226" t="s">
        <v>168</v>
      </c>
      <c r="E1976" s="237" t="s">
        <v>19</v>
      </c>
      <c r="F1976" s="238" t="s">
        <v>3160</v>
      </c>
      <c r="G1976" s="236"/>
      <c r="H1976" s="239">
        <v>3</v>
      </c>
      <c r="I1976" s="240"/>
      <c r="J1976" s="236"/>
      <c r="K1976" s="236"/>
      <c r="L1976" s="241"/>
      <c r="M1976" s="242"/>
      <c r="N1976" s="243"/>
      <c r="O1976" s="243"/>
      <c r="P1976" s="243"/>
      <c r="Q1976" s="243"/>
      <c r="R1976" s="243"/>
      <c r="S1976" s="243"/>
      <c r="T1976" s="244"/>
      <c r="U1976" s="14"/>
      <c r="V1976" s="14"/>
      <c r="W1976" s="14"/>
      <c r="X1976" s="14"/>
      <c r="Y1976" s="14"/>
      <c r="Z1976" s="14"/>
      <c r="AA1976" s="14"/>
      <c r="AB1976" s="14"/>
      <c r="AC1976" s="14"/>
      <c r="AD1976" s="14"/>
      <c r="AE1976" s="14"/>
      <c r="AT1976" s="245" t="s">
        <v>168</v>
      </c>
      <c r="AU1976" s="245" t="s">
        <v>82</v>
      </c>
      <c r="AV1976" s="14" t="s">
        <v>82</v>
      </c>
      <c r="AW1976" s="14" t="s">
        <v>34</v>
      </c>
      <c r="AX1976" s="14" t="s">
        <v>80</v>
      </c>
      <c r="AY1976" s="245" t="s">
        <v>148</v>
      </c>
    </row>
    <row r="1977" spans="1:65" s="2" customFormat="1" ht="16.5" customHeight="1">
      <c r="A1977" s="40"/>
      <c r="B1977" s="41"/>
      <c r="C1977" s="206" t="s">
        <v>3161</v>
      </c>
      <c r="D1977" s="206" t="s">
        <v>150</v>
      </c>
      <c r="E1977" s="207" t="s">
        <v>3162</v>
      </c>
      <c r="F1977" s="208" t="s">
        <v>3163</v>
      </c>
      <c r="G1977" s="209" t="s">
        <v>153</v>
      </c>
      <c r="H1977" s="210">
        <v>12</v>
      </c>
      <c r="I1977" s="211"/>
      <c r="J1977" s="212">
        <f>ROUND(I1977*H1977,2)</f>
        <v>0</v>
      </c>
      <c r="K1977" s="208" t="s">
        <v>19</v>
      </c>
      <c r="L1977" s="46"/>
      <c r="M1977" s="213" t="s">
        <v>19</v>
      </c>
      <c r="N1977" s="214" t="s">
        <v>43</v>
      </c>
      <c r="O1977" s="86"/>
      <c r="P1977" s="215">
        <f>O1977*H1977</f>
        <v>0</v>
      </c>
      <c r="Q1977" s="215">
        <v>0</v>
      </c>
      <c r="R1977" s="215">
        <f>Q1977*H1977</f>
        <v>0</v>
      </c>
      <c r="S1977" s="215">
        <v>0</v>
      </c>
      <c r="T1977" s="216">
        <f>S1977*H1977</f>
        <v>0</v>
      </c>
      <c r="U1977" s="40"/>
      <c r="V1977" s="40"/>
      <c r="W1977" s="40"/>
      <c r="X1977" s="40"/>
      <c r="Y1977" s="40"/>
      <c r="Z1977" s="40"/>
      <c r="AA1977" s="40"/>
      <c r="AB1977" s="40"/>
      <c r="AC1977" s="40"/>
      <c r="AD1977" s="40"/>
      <c r="AE1977" s="40"/>
      <c r="AR1977" s="217" t="s">
        <v>285</v>
      </c>
      <c r="AT1977" s="217" t="s">
        <v>150</v>
      </c>
      <c r="AU1977" s="217" t="s">
        <v>82</v>
      </c>
      <c r="AY1977" s="19" t="s">
        <v>148</v>
      </c>
      <c r="BE1977" s="218">
        <f>IF(N1977="základní",J1977,0)</f>
        <v>0</v>
      </c>
      <c r="BF1977" s="218">
        <f>IF(N1977="snížená",J1977,0)</f>
        <v>0</v>
      </c>
      <c r="BG1977" s="218">
        <f>IF(N1977="zákl. přenesená",J1977,0)</f>
        <v>0</v>
      </c>
      <c r="BH1977" s="218">
        <f>IF(N1977="sníž. přenesená",J1977,0)</f>
        <v>0</v>
      </c>
      <c r="BI1977" s="218">
        <f>IF(N1977="nulová",J1977,0)</f>
        <v>0</v>
      </c>
      <c r="BJ1977" s="19" t="s">
        <v>80</v>
      </c>
      <c r="BK1977" s="218">
        <f>ROUND(I1977*H1977,2)</f>
        <v>0</v>
      </c>
      <c r="BL1977" s="19" t="s">
        <v>285</v>
      </c>
      <c r="BM1977" s="217" t="s">
        <v>3164</v>
      </c>
    </row>
    <row r="1978" spans="1:51" s="14" customFormat="1" ht="12">
      <c r="A1978" s="14"/>
      <c r="B1978" s="235"/>
      <c r="C1978" s="236"/>
      <c r="D1978" s="226" t="s">
        <v>168</v>
      </c>
      <c r="E1978" s="237" t="s">
        <v>19</v>
      </c>
      <c r="F1978" s="238" t="s">
        <v>3165</v>
      </c>
      <c r="G1978" s="236"/>
      <c r="H1978" s="239">
        <v>12</v>
      </c>
      <c r="I1978" s="240"/>
      <c r="J1978" s="236"/>
      <c r="K1978" s="236"/>
      <c r="L1978" s="241"/>
      <c r="M1978" s="242"/>
      <c r="N1978" s="243"/>
      <c r="O1978" s="243"/>
      <c r="P1978" s="243"/>
      <c r="Q1978" s="243"/>
      <c r="R1978" s="243"/>
      <c r="S1978" s="243"/>
      <c r="T1978" s="244"/>
      <c r="U1978" s="14"/>
      <c r="V1978" s="14"/>
      <c r="W1978" s="14"/>
      <c r="X1978" s="14"/>
      <c r="Y1978" s="14"/>
      <c r="Z1978" s="14"/>
      <c r="AA1978" s="14"/>
      <c r="AB1978" s="14"/>
      <c r="AC1978" s="14"/>
      <c r="AD1978" s="14"/>
      <c r="AE1978" s="14"/>
      <c r="AT1978" s="245" t="s">
        <v>168</v>
      </c>
      <c r="AU1978" s="245" t="s">
        <v>82</v>
      </c>
      <c r="AV1978" s="14" t="s">
        <v>82</v>
      </c>
      <c r="AW1978" s="14" t="s">
        <v>34</v>
      </c>
      <c r="AX1978" s="14" t="s">
        <v>80</v>
      </c>
      <c r="AY1978" s="245" t="s">
        <v>148</v>
      </c>
    </row>
    <row r="1979" spans="1:65" s="2" customFormat="1" ht="16.5" customHeight="1">
      <c r="A1979" s="40"/>
      <c r="B1979" s="41"/>
      <c r="C1979" s="206" t="s">
        <v>3166</v>
      </c>
      <c r="D1979" s="206" t="s">
        <v>150</v>
      </c>
      <c r="E1979" s="207" t="s">
        <v>3167</v>
      </c>
      <c r="F1979" s="208" t="s">
        <v>3168</v>
      </c>
      <c r="G1979" s="209" t="s">
        <v>153</v>
      </c>
      <c r="H1979" s="210">
        <v>1</v>
      </c>
      <c r="I1979" s="211"/>
      <c r="J1979" s="212">
        <f>ROUND(I1979*H1979,2)</f>
        <v>0</v>
      </c>
      <c r="K1979" s="208" t="s">
        <v>19</v>
      </c>
      <c r="L1979" s="46"/>
      <c r="M1979" s="213" t="s">
        <v>19</v>
      </c>
      <c r="N1979" s="214" t="s">
        <v>43</v>
      </c>
      <c r="O1979" s="86"/>
      <c r="P1979" s="215">
        <f>O1979*H1979</f>
        <v>0</v>
      </c>
      <c r="Q1979" s="215">
        <v>0</v>
      </c>
      <c r="R1979" s="215">
        <f>Q1979*H1979</f>
        <v>0</v>
      </c>
      <c r="S1979" s="215">
        <v>0</v>
      </c>
      <c r="T1979" s="216">
        <f>S1979*H1979</f>
        <v>0</v>
      </c>
      <c r="U1979" s="40"/>
      <c r="V1979" s="40"/>
      <c r="W1979" s="40"/>
      <c r="X1979" s="40"/>
      <c r="Y1979" s="40"/>
      <c r="Z1979" s="40"/>
      <c r="AA1979" s="40"/>
      <c r="AB1979" s="40"/>
      <c r="AC1979" s="40"/>
      <c r="AD1979" s="40"/>
      <c r="AE1979" s="40"/>
      <c r="AR1979" s="217" t="s">
        <v>285</v>
      </c>
      <c r="AT1979" s="217" t="s">
        <v>150</v>
      </c>
      <c r="AU1979" s="217" t="s">
        <v>82</v>
      </c>
      <c r="AY1979" s="19" t="s">
        <v>148</v>
      </c>
      <c r="BE1979" s="218">
        <f>IF(N1979="základní",J1979,0)</f>
        <v>0</v>
      </c>
      <c r="BF1979" s="218">
        <f>IF(N1979="snížená",J1979,0)</f>
        <v>0</v>
      </c>
      <c r="BG1979" s="218">
        <f>IF(N1979="zákl. přenesená",J1979,0)</f>
        <v>0</v>
      </c>
      <c r="BH1979" s="218">
        <f>IF(N1979="sníž. přenesená",J1979,0)</f>
        <v>0</v>
      </c>
      <c r="BI1979" s="218">
        <f>IF(N1979="nulová",J1979,0)</f>
        <v>0</v>
      </c>
      <c r="BJ1979" s="19" t="s">
        <v>80</v>
      </c>
      <c r="BK1979" s="218">
        <f>ROUND(I1979*H1979,2)</f>
        <v>0</v>
      </c>
      <c r="BL1979" s="19" t="s">
        <v>285</v>
      </c>
      <c r="BM1979" s="217" t="s">
        <v>3169</v>
      </c>
    </row>
    <row r="1980" spans="1:65" s="2" customFormat="1" ht="16.5" customHeight="1">
      <c r="A1980" s="40"/>
      <c r="B1980" s="41"/>
      <c r="C1980" s="206" t="s">
        <v>3170</v>
      </c>
      <c r="D1980" s="206" t="s">
        <v>150</v>
      </c>
      <c r="E1980" s="207" t="s">
        <v>3171</v>
      </c>
      <c r="F1980" s="208" t="s">
        <v>3172</v>
      </c>
      <c r="G1980" s="209" t="s">
        <v>153</v>
      </c>
      <c r="H1980" s="210">
        <v>6</v>
      </c>
      <c r="I1980" s="211"/>
      <c r="J1980" s="212">
        <f>ROUND(I1980*H1980,2)</f>
        <v>0</v>
      </c>
      <c r="K1980" s="208" t="s">
        <v>19</v>
      </c>
      <c r="L1980" s="46"/>
      <c r="M1980" s="213" t="s">
        <v>19</v>
      </c>
      <c r="N1980" s="214" t="s">
        <v>43</v>
      </c>
      <c r="O1980" s="86"/>
      <c r="P1980" s="215">
        <f>O1980*H1980</f>
        <v>0</v>
      </c>
      <c r="Q1980" s="215">
        <v>0</v>
      </c>
      <c r="R1980" s="215">
        <f>Q1980*H1980</f>
        <v>0</v>
      </c>
      <c r="S1980" s="215">
        <v>0</v>
      </c>
      <c r="T1980" s="216">
        <f>S1980*H1980</f>
        <v>0</v>
      </c>
      <c r="U1980" s="40"/>
      <c r="V1980" s="40"/>
      <c r="W1980" s="40"/>
      <c r="X1980" s="40"/>
      <c r="Y1980" s="40"/>
      <c r="Z1980" s="40"/>
      <c r="AA1980" s="40"/>
      <c r="AB1980" s="40"/>
      <c r="AC1980" s="40"/>
      <c r="AD1980" s="40"/>
      <c r="AE1980" s="40"/>
      <c r="AR1980" s="217" t="s">
        <v>285</v>
      </c>
      <c r="AT1980" s="217" t="s">
        <v>150</v>
      </c>
      <c r="AU1980" s="217" t="s">
        <v>82</v>
      </c>
      <c r="AY1980" s="19" t="s">
        <v>148</v>
      </c>
      <c r="BE1980" s="218">
        <f>IF(N1980="základní",J1980,0)</f>
        <v>0</v>
      </c>
      <c r="BF1980" s="218">
        <f>IF(N1980="snížená",J1980,0)</f>
        <v>0</v>
      </c>
      <c r="BG1980" s="218">
        <f>IF(N1980="zákl. přenesená",J1980,0)</f>
        <v>0</v>
      </c>
      <c r="BH1980" s="218">
        <f>IF(N1980="sníž. přenesená",J1980,0)</f>
        <v>0</v>
      </c>
      <c r="BI1980" s="218">
        <f>IF(N1980="nulová",J1980,0)</f>
        <v>0</v>
      </c>
      <c r="BJ1980" s="19" t="s">
        <v>80</v>
      </c>
      <c r="BK1980" s="218">
        <f>ROUND(I1980*H1980,2)</f>
        <v>0</v>
      </c>
      <c r="BL1980" s="19" t="s">
        <v>285</v>
      </c>
      <c r="BM1980" s="217" t="s">
        <v>3173</v>
      </c>
    </row>
    <row r="1981" spans="1:65" s="2" customFormat="1" ht="16.5" customHeight="1">
      <c r="A1981" s="40"/>
      <c r="B1981" s="41"/>
      <c r="C1981" s="206" t="s">
        <v>3174</v>
      </c>
      <c r="D1981" s="206" t="s">
        <v>150</v>
      </c>
      <c r="E1981" s="207" t="s">
        <v>3175</v>
      </c>
      <c r="F1981" s="208" t="s">
        <v>3176</v>
      </c>
      <c r="G1981" s="209" t="s">
        <v>153</v>
      </c>
      <c r="H1981" s="210">
        <v>1</v>
      </c>
      <c r="I1981" s="211"/>
      <c r="J1981" s="212">
        <f>ROUND(I1981*H1981,2)</f>
        <v>0</v>
      </c>
      <c r="K1981" s="208" t="s">
        <v>19</v>
      </c>
      <c r="L1981" s="46"/>
      <c r="M1981" s="213" t="s">
        <v>19</v>
      </c>
      <c r="N1981" s="214" t="s">
        <v>43</v>
      </c>
      <c r="O1981" s="86"/>
      <c r="P1981" s="215">
        <f>O1981*H1981</f>
        <v>0</v>
      </c>
      <c r="Q1981" s="215">
        <v>0</v>
      </c>
      <c r="R1981" s="215">
        <f>Q1981*H1981</f>
        <v>0</v>
      </c>
      <c r="S1981" s="215">
        <v>0</v>
      </c>
      <c r="T1981" s="216">
        <f>S1981*H1981</f>
        <v>0</v>
      </c>
      <c r="U1981" s="40"/>
      <c r="V1981" s="40"/>
      <c r="W1981" s="40"/>
      <c r="X1981" s="40"/>
      <c r="Y1981" s="40"/>
      <c r="Z1981" s="40"/>
      <c r="AA1981" s="40"/>
      <c r="AB1981" s="40"/>
      <c r="AC1981" s="40"/>
      <c r="AD1981" s="40"/>
      <c r="AE1981" s="40"/>
      <c r="AR1981" s="217" t="s">
        <v>285</v>
      </c>
      <c r="AT1981" s="217" t="s">
        <v>150</v>
      </c>
      <c r="AU1981" s="217" t="s">
        <v>82</v>
      </c>
      <c r="AY1981" s="19" t="s">
        <v>148</v>
      </c>
      <c r="BE1981" s="218">
        <f>IF(N1981="základní",J1981,0)</f>
        <v>0</v>
      </c>
      <c r="BF1981" s="218">
        <f>IF(N1981="snížená",J1981,0)</f>
        <v>0</v>
      </c>
      <c r="BG1981" s="218">
        <f>IF(N1981="zákl. přenesená",J1981,0)</f>
        <v>0</v>
      </c>
      <c r="BH1981" s="218">
        <f>IF(N1981="sníž. přenesená",J1981,0)</f>
        <v>0</v>
      </c>
      <c r="BI1981" s="218">
        <f>IF(N1981="nulová",J1981,0)</f>
        <v>0</v>
      </c>
      <c r="BJ1981" s="19" t="s">
        <v>80</v>
      </c>
      <c r="BK1981" s="218">
        <f>ROUND(I1981*H1981,2)</f>
        <v>0</v>
      </c>
      <c r="BL1981" s="19" t="s">
        <v>285</v>
      </c>
      <c r="BM1981" s="217" t="s">
        <v>3177</v>
      </c>
    </row>
    <row r="1982" spans="1:63" s="12" customFormat="1" ht="22.8" customHeight="1">
      <c r="A1982" s="12"/>
      <c r="B1982" s="190"/>
      <c r="C1982" s="191"/>
      <c r="D1982" s="192" t="s">
        <v>71</v>
      </c>
      <c r="E1982" s="204" t="s">
        <v>3178</v>
      </c>
      <c r="F1982" s="204" t="s">
        <v>3179</v>
      </c>
      <c r="G1982" s="191"/>
      <c r="H1982" s="191"/>
      <c r="I1982" s="194"/>
      <c r="J1982" s="205">
        <f>BK1982</f>
        <v>0</v>
      </c>
      <c r="K1982" s="191"/>
      <c r="L1982" s="196"/>
      <c r="M1982" s="197"/>
      <c r="N1982" s="198"/>
      <c r="O1982" s="198"/>
      <c r="P1982" s="199">
        <f>SUM(P1983:P2014)</f>
        <v>0</v>
      </c>
      <c r="Q1982" s="198"/>
      <c r="R1982" s="199">
        <f>SUM(R1983:R2014)</f>
        <v>0.49150017999999995</v>
      </c>
      <c r="S1982" s="198"/>
      <c r="T1982" s="200">
        <f>SUM(T1983:T2014)</f>
        <v>0.09364000000000001</v>
      </c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R1982" s="201" t="s">
        <v>82</v>
      </c>
      <c r="AT1982" s="202" t="s">
        <v>71</v>
      </c>
      <c r="AU1982" s="202" t="s">
        <v>80</v>
      </c>
      <c r="AY1982" s="201" t="s">
        <v>148</v>
      </c>
      <c r="BK1982" s="203">
        <f>SUM(BK1983:BK2014)</f>
        <v>0</v>
      </c>
    </row>
    <row r="1983" spans="1:65" s="2" customFormat="1" ht="16.5" customHeight="1">
      <c r="A1983" s="40"/>
      <c r="B1983" s="41"/>
      <c r="C1983" s="206" t="s">
        <v>3180</v>
      </c>
      <c r="D1983" s="206" t="s">
        <v>150</v>
      </c>
      <c r="E1983" s="207" t="s">
        <v>3181</v>
      </c>
      <c r="F1983" s="208" t="s">
        <v>3182</v>
      </c>
      <c r="G1983" s="209" t="s">
        <v>173</v>
      </c>
      <c r="H1983" s="210">
        <v>8.92</v>
      </c>
      <c r="I1983" s="211"/>
      <c r="J1983" s="212">
        <f>ROUND(I1983*H1983,2)</f>
        <v>0</v>
      </c>
      <c r="K1983" s="208" t="s">
        <v>154</v>
      </c>
      <c r="L1983" s="46"/>
      <c r="M1983" s="213" t="s">
        <v>19</v>
      </c>
      <c r="N1983" s="214" t="s">
        <v>43</v>
      </c>
      <c r="O1983" s="86"/>
      <c r="P1983" s="215">
        <f>O1983*H1983</f>
        <v>0</v>
      </c>
      <c r="Q1983" s="215">
        <v>0.0004</v>
      </c>
      <c r="R1983" s="215">
        <f>Q1983*H1983</f>
        <v>0.003568</v>
      </c>
      <c r="S1983" s="215">
        <v>0</v>
      </c>
      <c r="T1983" s="216">
        <f>S1983*H1983</f>
        <v>0</v>
      </c>
      <c r="U1983" s="40"/>
      <c r="V1983" s="40"/>
      <c r="W1983" s="40"/>
      <c r="X1983" s="40"/>
      <c r="Y1983" s="40"/>
      <c r="Z1983" s="40"/>
      <c r="AA1983" s="40"/>
      <c r="AB1983" s="40"/>
      <c r="AC1983" s="40"/>
      <c r="AD1983" s="40"/>
      <c r="AE1983" s="40"/>
      <c r="AR1983" s="217" t="s">
        <v>285</v>
      </c>
      <c r="AT1983" s="217" t="s">
        <v>150</v>
      </c>
      <c r="AU1983" s="217" t="s">
        <v>82</v>
      </c>
      <c r="AY1983" s="19" t="s">
        <v>148</v>
      </c>
      <c r="BE1983" s="218">
        <f>IF(N1983="základní",J1983,0)</f>
        <v>0</v>
      </c>
      <c r="BF1983" s="218">
        <f>IF(N1983="snížená",J1983,0)</f>
        <v>0</v>
      </c>
      <c r="BG1983" s="218">
        <f>IF(N1983="zákl. přenesená",J1983,0)</f>
        <v>0</v>
      </c>
      <c r="BH1983" s="218">
        <f>IF(N1983="sníž. přenesená",J1983,0)</f>
        <v>0</v>
      </c>
      <c r="BI1983" s="218">
        <f>IF(N1983="nulová",J1983,0)</f>
        <v>0</v>
      </c>
      <c r="BJ1983" s="19" t="s">
        <v>80</v>
      </c>
      <c r="BK1983" s="218">
        <f>ROUND(I1983*H1983,2)</f>
        <v>0</v>
      </c>
      <c r="BL1983" s="19" t="s">
        <v>285</v>
      </c>
      <c r="BM1983" s="217" t="s">
        <v>3183</v>
      </c>
    </row>
    <row r="1984" spans="1:47" s="2" customFormat="1" ht="12">
      <c r="A1984" s="40"/>
      <c r="B1984" s="41"/>
      <c r="C1984" s="42"/>
      <c r="D1984" s="219" t="s">
        <v>157</v>
      </c>
      <c r="E1984" s="42"/>
      <c r="F1984" s="220" t="s">
        <v>3184</v>
      </c>
      <c r="G1984" s="42"/>
      <c r="H1984" s="42"/>
      <c r="I1984" s="221"/>
      <c r="J1984" s="42"/>
      <c r="K1984" s="42"/>
      <c r="L1984" s="46"/>
      <c r="M1984" s="222"/>
      <c r="N1984" s="223"/>
      <c r="O1984" s="86"/>
      <c r="P1984" s="86"/>
      <c r="Q1984" s="86"/>
      <c r="R1984" s="86"/>
      <c r="S1984" s="86"/>
      <c r="T1984" s="87"/>
      <c r="U1984" s="40"/>
      <c r="V1984" s="40"/>
      <c r="W1984" s="40"/>
      <c r="X1984" s="40"/>
      <c r="Y1984" s="40"/>
      <c r="Z1984" s="40"/>
      <c r="AA1984" s="40"/>
      <c r="AB1984" s="40"/>
      <c r="AC1984" s="40"/>
      <c r="AD1984" s="40"/>
      <c r="AE1984" s="40"/>
      <c r="AT1984" s="19" t="s">
        <v>157</v>
      </c>
      <c r="AU1984" s="19" t="s">
        <v>82</v>
      </c>
    </row>
    <row r="1985" spans="1:51" s="14" customFormat="1" ht="12">
      <c r="A1985" s="14"/>
      <c r="B1985" s="235"/>
      <c r="C1985" s="236"/>
      <c r="D1985" s="226" t="s">
        <v>168</v>
      </c>
      <c r="E1985" s="237" t="s">
        <v>19</v>
      </c>
      <c r="F1985" s="238" t="s">
        <v>3185</v>
      </c>
      <c r="G1985" s="236"/>
      <c r="H1985" s="239">
        <v>8.92</v>
      </c>
      <c r="I1985" s="240"/>
      <c r="J1985" s="236"/>
      <c r="K1985" s="236"/>
      <c r="L1985" s="241"/>
      <c r="M1985" s="242"/>
      <c r="N1985" s="243"/>
      <c r="O1985" s="243"/>
      <c r="P1985" s="243"/>
      <c r="Q1985" s="243"/>
      <c r="R1985" s="243"/>
      <c r="S1985" s="243"/>
      <c r="T1985" s="244"/>
      <c r="U1985" s="14"/>
      <c r="V1985" s="14"/>
      <c r="W1985" s="14"/>
      <c r="X1985" s="14"/>
      <c r="Y1985" s="14"/>
      <c r="Z1985" s="14"/>
      <c r="AA1985" s="14"/>
      <c r="AB1985" s="14"/>
      <c r="AC1985" s="14"/>
      <c r="AD1985" s="14"/>
      <c r="AE1985" s="14"/>
      <c r="AT1985" s="245" t="s">
        <v>168</v>
      </c>
      <c r="AU1985" s="245" t="s">
        <v>82</v>
      </c>
      <c r="AV1985" s="14" t="s">
        <v>82</v>
      </c>
      <c r="AW1985" s="14" t="s">
        <v>34</v>
      </c>
      <c r="AX1985" s="14" t="s">
        <v>80</v>
      </c>
      <c r="AY1985" s="245" t="s">
        <v>148</v>
      </c>
    </row>
    <row r="1986" spans="1:65" s="2" customFormat="1" ht="16.5" customHeight="1">
      <c r="A1986" s="40"/>
      <c r="B1986" s="41"/>
      <c r="C1986" s="268" t="s">
        <v>3186</v>
      </c>
      <c r="D1986" s="268" t="s">
        <v>279</v>
      </c>
      <c r="E1986" s="269" t="s">
        <v>3187</v>
      </c>
      <c r="F1986" s="270" t="s">
        <v>3188</v>
      </c>
      <c r="G1986" s="271" t="s">
        <v>173</v>
      </c>
      <c r="H1986" s="272">
        <v>8.92</v>
      </c>
      <c r="I1986" s="273"/>
      <c r="J1986" s="274">
        <f>ROUND(I1986*H1986,2)</f>
        <v>0</v>
      </c>
      <c r="K1986" s="270" t="s">
        <v>154</v>
      </c>
      <c r="L1986" s="275"/>
      <c r="M1986" s="276" t="s">
        <v>19</v>
      </c>
      <c r="N1986" s="277" t="s">
        <v>43</v>
      </c>
      <c r="O1986" s="86"/>
      <c r="P1986" s="215">
        <f>O1986*H1986</f>
        <v>0</v>
      </c>
      <c r="Q1986" s="215">
        <v>0</v>
      </c>
      <c r="R1986" s="215">
        <f>Q1986*H1986</f>
        <v>0</v>
      </c>
      <c r="S1986" s="215">
        <v>0</v>
      </c>
      <c r="T1986" s="216">
        <f>S1986*H1986</f>
        <v>0</v>
      </c>
      <c r="U1986" s="40"/>
      <c r="V1986" s="40"/>
      <c r="W1986" s="40"/>
      <c r="X1986" s="40"/>
      <c r="Y1986" s="40"/>
      <c r="Z1986" s="40"/>
      <c r="AA1986" s="40"/>
      <c r="AB1986" s="40"/>
      <c r="AC1986" s="40"/>
      <c r="AD1986" s="40"/>
      <c r="AE1986" s="40"/>
      <c r="AR1986" s="217" t="s">
        <v>414</v>
      </c>
      <c r="AT1986" s="217" t="s">
        <v>279</v>
      </c>
      <c r="AU1986" s="217" t="s">
        <v>82</v>
      </c>
      <c r="AY1986" s="19" t="s">
        <v>148</v>
      </c>
      <c r="BE1986" s="218">
        <f>IF(N1986="základní",J1986,0)</f>
        <v>0</v>
      </c>
      <c r="BF1986" s="218">
        <f>IF(N1986="snížená",J1986,0)</f>
        <v>0</v>
      </c>
      <c r="BG1986" s="218">
        <f>IF(N1986="zákl. přenesená",J1986,0)</f>
        <v>0</v>
      </c>
      <c r="BH1986" s="218">
        <f>IF(N1986="sníž. přenesená",J1986,0)</f>
        <v>0</v>
      </c>
      <c r="BI1986" s="218">
        <f>IF(N1986="nulová",J1986,0)</f>
        <v>0</v>
      </c>
      <c r="BJ1986" s="19" t="s">
        <v>80</v>
      </c>
      <c r="BK1986" s="218">
        <f>ROUND(I1986*H1986,2)</f>
        <v>0</v>
      </c>
      <c r="BL1986" s="19" t="s">
        <v>285</v>
      </c>
      <c r="BM1986" s="217" t="s">
        <v>3189</v>
      </c>
    </row>
    <row r="1987" spans="1:65" s="2" customFormat="1" ht="21.75" customHeight="1">
      <c r="A1987" s="40"/>
      <c r="B1987" s="41"/>
      <c r="C1987" s="206" t="s">
        <v>3190</v>
      </c>
      <c r="D1987" s="206" t="s">
        <v>150</v>
      </c>
      <c r="E1987" s="207" t="s">
        <v>3191</v>
      </c>
      <c r="F1987" s="208" t="s">
        <v>3192</v>
      </c>
      <c r="G1987" s="209" t="s">
        <v>173</v>
      </c>
      <c r="H1987" s="210">
        <v>2.64</v>
      </c>
      <c r="I1987" s="211"/>
      <c r="J1987" s="212">
        <f>ROUND(I1987*H1987,2)</f>
        <v>0</v>
      </c>
      <c r="K1987" s="208" t="s">
        <v>154</v>
      </c>
      <c r="L1987" s="46"/>
      <c r="M1987" s="213" t="s">
        <v>19</v>
      </c>
      <c r="N1987" s="214" t="s">
        <v>43</v>
      </c>
      <c r="O1987" s="86"/>
      <c r="P1987" s="215">
        <f>O1987*H1987</f>
        <v>0</v>
      </c>
      <c r="Q1987" s="215">
        <v>0</v>
      </c>
      <c r="R1987" s="215">
        <f>Q1987*H1987</f>
        <v>0</v>
      </c>
      <c r="S1987" s="215">
        <v>0</v>
      </c>
      <c r="T1987" s="216">
        <f>S1987*H1987</f>
        <v>0</v>
      </c>
      <c r="U1987" s="40"/>
      <c r="V1987" s="40"/>
      <c r="W1987" s="40"/>
      <c r="X1987" s="40"/>
      <c r="Y1987" s="40"/>
      <c r="Z1987" s="40"/>
      <c r="AA1987" s="40"/>
      <c r="AB1987" s="40"/>
      <c r="AC1987" s="40"/>
      <c r="AD1987" s="40"/>
      <c r="AE1987" s="40"/>
      <c r="AR1987" s="217" t="s">
        <v>285</v>
      </c>
      <c r="AT1987" s="217" t="s">
        <v>150</v>
      </c>
      <c r="AU1987" s="217" t="s">
        <v>82</v>
      </c>
      <c r="AY1987" s="19" t="s">
        <v>148</v>
      </c>
      <c r="BE1987" s="218">
        <f>IF(N1987="základní",J1987,0)</f>
        <v>0</v>
      </c>
      <c r="BF1987" s="218">
        <f>IF(N1987="snížená",J1987,0)</f>
        <v>0</v>
      </c>
      <c r="BG1987" s="218">
        <f>IF(N1987="zákl. přenesená",J1987,0)</f>
        <v>0</v>
      </c>
      <c r="BH1987" s="218">
        <f>IF(N1987="sníž. přenesená",J1987,0)</f>
        <v>0</v>
      </c>
      <c r="BI1987" s="218">
        <f>IF(N1987="nulová",J1987,0)</f>
        <v>0</v>
      </c>
      <c r="BJ1987" s="19" t="s">
        <v>80</v>
      </c>
      <c r="BK1987" s="218">
        <f>ROUND(I1987*H1987,2)</f>
        <v>0</v>
      </c>
      <c r="BL1987" s="19" t="s">
        <v>285</v>
      </c>
      <c r="BM1987" s="217" t="s">
        <v>3193</v>
      </c>
    </row>
    <row r="1988" spans="1:47" s="2" customFormat="1" ht="12">
      <c r="A1988" s="40"/>
      <c r="B1988" s="41"/>
      <c r="C1988" s="42"/>
      <c r="D1988" s="219" t="s">
        <v>157</v>
      </c>
      <c r="E1988" s="42"/>
      <c r="F1988" s="220" t="s">
        <v>3194</v>
      </c>
      <c r="G1988" s="42"/>
      <c r="H1988" s="42"/>
      <c r="I1988" s="221"/>
      <c r="J1988" s="42"/>
      <c r="K1988" s="42"/>
      <c r="L1988" s="46"/>
      <c r="M1988" s="222"/>
      <c r="N1988" s="223"/>
      <c r="O1988" s="86"/>
      <c r="P1988" s="86"/>
      <c r="Q1988" s="86"/>
      <c r="R1988" s="86"/>
      <c r="S1988" s="86"/>
      <c r="T1988" s="87"/>
      <c r="U1988" s="40"/>
      <c r="V1988" s="40"/>
      <c r="W1988" s="40"/>
      <c r="X1988" s="40"/>
      <c r="Y1988" s="40"/>
      <c r="Z1988" s="40"/>
      <c r="AA1988" s="40"/>
      <c r="AB1988" s="40"/>
      <c r="AC1988" s="40"/>
      <c r="AD1988" s="40"/>
      <c r="AE1988" s="40"/>
      <c r="AT1988" s="19" t="s">
        <v>157</v>
      </c>
      <c r="AU1988" s="19" t="s">
        <v>82</v>
      </c>
    </row>
    <row r="1989" spans="1:51" s="14" customFormat="1" ht="12">
      <c r="A1989" s="14"/>
      <c r="B1989" s="235"/>
      <c r="C1989" s="236"/>
      <c r="D1989" s="226" t="s">
        <v>168</v>
      </c>
      <c r="E1989" s="237" t="s">
        <v>19</v>
      </c>
      <c r="F1989" s="238" t="s">
        <v>2851</v>
      </c>
      <c r="G1989" s="236"/>
      <c r="H1989" s="239">
        <v>2.64</v>
      </c>
      <c r="I1989" s="240"/>
      <c r="J1989" s="236"/>
      <c r="K1989" s="236"/>
      <c r="L1989" s="241"/>
      <c r="M1989" s="242"/>
      <c r="N1989" s="243"/>
      <c r="O1989" s="243"/>
      <c r="P1989" s="243"/>
      <c r="Q1989" s="243"/>
      <c r="R1989" s="243"/>
      <c r="S1989" s="243"/>
      <c r="T1989" s="244"/>
      <c r="U1989" s="14"/>
      <c r="V1989" s="14"/>
      <c r="W1989" s="14"/>
      <c r="X1989" s="14"/>
      <c r="Y1989" s="14"/>
      <c r="Z1989" s="14"/>
      <c r="AA1989" s="14"/>
      <c r="AB1989" s="14"/>
      <c r="AC1989" s="14"/>
      <c r="AD1989" s="14"/>
      <c r="AE1989" s="14"/>
      <c r="AT1989" s="245" t="s">
        <v>168</v>
      </c>
      <c r="AU1989" s="245" t="s">
        <v>82</v>
      </c>
      <c r="AV1989" s="14" t="s">
        <v>82</v>
      </c>
      <c r="AW1989" s="14" t="s">
        <v>34</v>
      </c>
      <c r="AX1989" s="14" t="s">
        <v>80</v>
      </c>
      <c r="AY1989" s="245" t="s">
        <v>148</v>
      </c>
    </row>
    <row r="1990" spans="1:65" s="2" customFormat="1" ht="16.5" customHeight="1">
      <c r="A1990" s="40"/>
      <c r="B1990" s="41"/>
      <c r="C1990" s="268" t="s">
        <v>3195</v>
      </c>
      <c r="D1990" s="268" t="s">
        <v>279</v>
      </c>
      <c r="E1990" s="269" t="s">
        <v>3196</v>
      </c>
      <c r="F1990" s="270" t="s">
        <v>3197</v>
      </c>
      <c r="G1990" s="271" t="s">
        <v>173</v>
      </c>
      <c r="H1990" s="272">
        <v>2.64</v>
      </c>
      <c r="I1990" s="273"/>
      <c r="J1990" s="274">
        <f>ROUND(I1990*H1990,2)</f>
        <v>0</v>
      </c>
      <c r="K1990" s="270" t="s">
        <v>154</v>
      </c>
      <c r="L1990" s="275"/>
      <c r="M1990" s="276" t="s">
        <v>19</v>
      </c>
      <c r="N1990" s="277" t="s">
        <v>43</v>
      </c>
      <c r="O1990" s="86"/>
      <c r="P1990" s="215">
        <f>O1990*H1990</f>
        <v>0</v>
      </c>
      <c r="Q1990" s="215">
        <v>0.0037</v>
      </c>
      <c r="R1990" s="215">
        <f>Q1990*H1990</f>
        <v>0.009768</v>
      </c>
      <c r="S1990" s="215">
        <v>0</v>
      </c>
      <c r="T1990" s="216">
        <f>S1990*H1990</f>
        <v>0</v>
      </c>
      <c r="U1990" s="40"/>
      <c r="V1990" s="40"/>
      <c r="W1990" s="40"/>
      <c r="X1990" s="40"/>
      <c r="Y1990" s="40"/>
      <c r="Z1990" s="40"/>
      <c r="AA1990" s="40"/>
      <c r="AB1990" s="40"/>
      <c r="AC1990" s="40"/>
      <c r="AD1990" s="40"/>
      <c r="AE1990" s="40"/>
      <c r="AR1990" s="217" t="s">
        <v>414</v>
      </c>
      <c r="AT1990" s="217" t="s">
        <v>279</v>
      </c>
      <c r="AU1990" s="217" t="s">
        <v>82</v>
      </c>
      <c r="AY1990" s="19" t="s">
        <v>148</v>
      </c>
      <c r="BE1990" s="218">
        <f>IF(N1990="základní",J1990,0)</f>
        <v>0</v>
      </c>
      <c r="BF1990" s="218">
        <f>IF(N1990="snížená",J1990,0)</f>
        <v>0</v>
      </c>
      <c r="BG1990" s="218">
        <f>IF(N1990="zákl. přenesená",J1990,0)</f>
        <v>0</v>
      </c>
      <c r="BH1990" s="218">
        <f>IF(N1990="sníž. přenesená",J1990,0)</f>
        <v>0</v>
      </c>
      <c r="BI1990" s="218">
        <f>IF(N1990="nulová",J1990,0)</f>
        <v>0</v>
      </c>
      <c r="BJ1990" s="19" t="s">
        <v>80</v>
      </c>
      <c r="BK1990" s="218">
        <f>ROUND(I1990*H1990,2)</f>
        <v>0</v>
      </c>
      <c r="BL1990" s="19" t="s">
        <v>285</v>
      </c>
      <c r="BM1990" s="217" t="s">
        <v>3198</v>
      </c>
    </row>
    <row r="1991" spans="1:65" s="2" customFormat="1" ht="24.15" customHeight="1">
      <c r="A1991" s="40"/>
      <c r="B1991" s="41"/>
      <c r="C1991" s="206" t="s">
        <v>3199</v>
      </c>
      <c r="D1991" s="206" t="s">
        <v>150</v>
      </c>
      <c r="E1991" s="207" t="s">
        <v>3200</v>
      </c>
      <c r="F1991" s="208" t="s">
        <v>3201</v>
      </c>
      <c r="G1991" s="209" t="s">
        <v>153</v>
      </c>
      <c r="H1991" s="210">
        <v>4</v>
      </c>
      <c r="I1991" s="211"/>
      <c r="J1991" s="212">
        <f>ROUND(I1991*H1991,2)</f>
        <v>0</v>
      </c>
      <c r="K1991" s="208" t="s">
        <v>154</v>
      </c>
      <c r="L1991" s="46"/>
      <c r="M1991" s="213" t="s">
        <v>19</v>
      </c>
      <c r="N1991" s="214" t="s">
        <v>43</v>
      </c>
      <c r="O1991" s="86"/>
      <c r="P1991" s="215">
        <f>O1991*H1991</f>
        <v>0</v>
      </c>
      <c r="Q1991" s="215">
        <v>0.00015</v>
      </c>
      <c r="R1991" s="215">
        <f>Q1991*H1991</f>
        <v>0.0006</v>
      </c>
      <c r="S1991" s="215">
        <v>0</v>
      </c>
      <c r="T1991" s="216">
        <f>S1991*H1991</f>
        <v>0</v>
      </c>
      <c r="U1991" s="40"/>
      <c r="V1991" s="40"/>
      <c r="W1991" s="40"/>
      <c r="X1991" s="40"/>
      <c r="Y1991" s="40"/>
      <c r="Z1991" s="40"/>
      <c r="AA1991" s="40"/>
      <c r="AB1991" s="40"/>
      <c r="AC1991" s="40"/>
      <c r="AD1991" s="40"/>
      <c r="AE1991" s="40"/>
      <c r="AR1991" s="217" t="s">
        <v>285</v>
      </c>
      <c r="AT1991" s="217" t="s">
        <v>150</v>
      </c>
      <c r="AU1991" s="217" t="s">
        <v>82</v>
      </c>
      <c r="AY1991" s="19" t="s">
        <v>148</v>
      </c>
      <c r="BE1991" s="218">
        <f>IF(N1991="základní",J1991,0)</f>
        <v>0</v>
      </c>
      <c r="BF1991" s="218">
        <f>IF(N1991="snížená",J1991,0)</f>
        <v>0</v>
      </c>
      <c r="BG1991" s="218">
        <f>IF(N1991="zákl. přenesená",J1991,0)</f>
        <v>0</v>
      </c>
      <c r="BH1991" s="218">
        <f>IF(N1991="sníž. přenesená",J1991,0)</f>
        <v>0</v>
      </c>
      <c r="BI1991" s="218">
        <f>IF(N1991="nulová",J1991,0)</f>
        <v>0</v>
      </c>
      <c r="BJ1991" s="19" t="s">
        <v>80</v>
      </c>
      <c r="BK1991" s="218">
        <f>ROUND(I1991*H1991,2)</f>
        <v>0</v>
      </c>
      <c r="BL1991" s="19" t="s">
        <v>285</v>
      </c>
      <c r="BM1991" s="217" t="s">
        <v>3202</v>
      </c>
    </row>
    <row r="1992" spans="1:47" s="2" customFormat="1" ht="12">
      <c r="A1992" s="40"/>
      <c r="B1992" s="41"/>
      <c r="C1992" s="42"/>
      <c r="D1992" s="219" t="s">
        <v>157</v>
      </c>
      <c r="E1992" s="42"/>
      <c r="F1992" s="220" t="s">
        <v>3203</v>
      </c>
      <c r="G1992" s="42"/>
      <c r="H1992" s="42"/>
      <c r="I1992" s="221"/>
      <c r="J1992" s="42"/>
      <c r="K1992" s="42"/>
      <c r="L1992" s="46"/>
      <c r="M1992" s="222"/>
      <c r="N1992" s="223"/>
      <c r="O1992" s="86"/>
      <c r="P1992" s="86"/>
      <c r="Q1992" s="86"/>
      <c r="R1992" s="86"/>
      <c r="S1992" s="86"/>
      <c r="T1992" s="87"/>
      <c r="U1992" s="40"/>
      <c r="V1992" s="40"/>
      <c r="W1992" s="40"/>
      <c r="X1992" s="40"/>
      <c r="Y1992" s="40"/>
      <c r="Z1992" s="40"/>
      <c r="AA1992" s="40"/>
      <c r="AB1992" s="40"/>
      <c r="AC1992" s="40"/>
      <c r="AD1992" s="40"/>
      <c r="AE1992" s="40"/>
      <c r="AT1992" s="19" t="s">
        <v>157</v>
      </c>
      <c r="AU1992" s="19" t="s">
        <v>82</v>
      </c>
    </row>
    <row r="1993" spans="1:51" s="14" customFormat="1" ht="12">
      <c r="A1993" s="14"/>
      <c r="B1993" s="235"/>
      <c r="C1993" s="236"/>
      <c r="D1993" s="226" t="s">
        <v>168</v>
      </c>
      <c r="E1993" s="237" t="s">
        <v>19</v>
      </c>
      <c r="F1993" s="238" t="s">
        <v>3204</v>
      </c>
      <c r="G1993" s="236"/>
      <c r="H1993" s="239">
        <v>4</v>
      </c>
      <c r="I1993" s="240"/>
      <c r="J1993" s="236"/>
      <c r="K1993" s="236"/>
      <c r="L1993" s="241"/>
      <c r="M1993" s="242"/>
      <c r="N1993" s="243"/>
      <c r="O1993" s="243"/>
      <c r="P1993" s="243"/>
      <c r="Q1993" s="243"/>
      <c r="R1993" s="243"/>
      <c r="S1993" s="243"/>
      <c r="T1993" s="244"/>
      <c r="U1993" s="14"/>
      <c r="V1993" s="14"/>
      <c r="W1993" s="14"/>
      <c r="X1993" s="14"/>
      <c r="Y1993" s="14"/>
      <c r="Z1993" s="14"/>
      <c r="AA1993" s="14"/>
      <c r="AB1993" s="14"/>
      <c r="AC1993" s="14"/>
      <c r="AD1993" s="14"/>
      <c r="AE1993" s="14"/>
      <c r="AT1993" s="245" t="s">
        <v>168</v>
      </c>
      <c r="AU1993" s="245" t="s">
        <v>82</v>
      </c>
      <c r="AV1993" s="14" t="s">
        <v>82</v>
      </c>
      <c r="AW1993" s="14" t="s">
        <v>34</v>
      </c>
      <c r="AX1993" s="14" t="s">
        <v>80</v>
      </c>
      <c r="AY1993" s="245" t="s">
        <v>148</v>
      </c>
    </row>
    <row r="1994" spans="1:65" s="2" customFormat="1" ht="24.15" customHeight="1">
      <c r="A1994" s="40"/>
      <c r="B1994" s="41"/>
      <c r="C1994" s="206" t="s">
        <v>3205</v>
      </c>
      <c r="D1994" s="206" t="s">
        <v>150</v>
      </c>
      <c r="E1994" s="207" t="s">
        <v>3206</v>
      </c>
      <c r="F1994" s="208" t="s">
        <v>3207</v>
      </c>
      <c r="G1994" s="209" t="s">
        <v>166</v>
      </c>
      <c r="H1994" s="210">
        <v>8.978</v>
      </c>
      <c r="I1994" s="211"/>
      <c r="J1994" s="212">
        <f>ROUND(I1994*H1994,2)</f>
        <v>0</v>
      </c>
      <c r="K1994" s="208" t="s">
        <v>154</v>
      </c>
      <c r="L1994" s="46"/>
      <c r="M1994" s="213" t="s">
        <v>19</v>
      </c>
      <c r="N1994" s="214" t="s">
        <v>43</v>
      </c>
      <c r="O1994" s="86"/>
      <c r="P1994" s="215">
        <f>O1994*H1994</f>
        <v>0</v>
      </c>
      <c r="Q1994" s="215">
        <v>0.00037</v>
      </c>
      <c r="R1994" s="215">
        <f>Q1994*H1994</f>
        <v>0.00332186</v>
      </c>
      <c r="S1994" s="215">
        <v>0</v>
      </c>
      <c r="T1994" s="216">
        <f>S1994*H1994</f>
        <v>0</v>
      </c>
      <c r="U1994" s="40"/>
      <c r="V1994" s="40"/>
      <c r="W1994" s="40"/>
      <c r="X1994" s="40"/>
      <c r="Y1994" s="40"/>
      <c r="Z1994" s="40"/>
      <c r="AA1994" s="40"/>
      <c r="AB1994" s="40"/>
      <c r="AC1994" s="40"/>
      <c r="AD1994" s="40"/>
      <c r="AE1994" s="40"/>
      <c r="AR1994" s="217" t="s">
        <v>285</v>
      </c>
      <c r="AT1994" s="217" t="s">
        <v>150</v>
      </c>
      <c r="AU1994" s="217" t="s">
        <v>82</v>
      </c>
      <c r="AY1994" s="19" t="s">
        <v>148</v>
      </c>
      <c r="BE1994" s="218">
        <f>IF(N1994="základní",J1994,0)</f>
        <v>0</v>
      </c>
      <c r="BF1994" s="218">
        <f>IF(N1994="snížená",J1994,0)</f>
        <v>0</v>
      </c>
      <c r="BG1994" s="218">
        <f>IF(N1994="zákl. přenesená",J1994,0)</f>
        <v>0</v>
      </c>
      <c r="BH1994" s="218">
        <f>IF(N1994="sníž. přenesená",J1994,0)</f>
        <v>0</v>
      </c>
      <c r="BI1994" s="218">
        <f>IF(N1994="nulová",J1994,0)</f>
        <v>0</v>
      </c>
      <c r="BJ1994" s="19" t="s">
        <v>80</v>
      </c>
      <c r="BK1994" s="218">
        <f>ROUND(I1994*H1994,2)</f>
        <v>0</v>
      </c>
      <c r="BL1994" s="19" t="s">
        <v>285</v>
      </c>
      <c r="BM1994" s="217" t="s">
        <v>3208</v>
      </c>
    </row>
    <row r="1995" spans="1:47" s="2" customFormat="1" ht="12">
      <c r="A1995" s="40"/>
      <c r="B1995" s="41"/>
      <c r="C1995" s="42"/>
      <c r="D1995" s="219" t="s">
        <v>157</v>
      </c>
      <c r="E1995" s="42"/>
      <c r="F1995" s="220" t="s">
        <v>3209</v>
      </c>
      <c r="G1995" s="42"/>
      <c r="H1995" s="42"/>
      <c r="I1995" s="221"/>
      <c r="J1995" s="42"/>
      <c r="K1995" s="42"/>
      <c r="L1995" s="46"/>
      <c r="M1995" s="222"/>
      <c r="N1995" s="223"/>
      <c r="O1995" s="86"/>
      <c r="P1995" s="86"/>
      <c r="Q1995" s="86"/>
      <c r="R1995" s="86"/>
      <c r="S1995" s="86"/>
      <c r="T1995" s="87"/>
      <c r="U1995" s="40"/>
      <c r="V1995" s="40"/>
      <c r="W1995" s="40"/>
      <c r="X1995" s="40"/>
      <c r="Y1995" s="40"/>
      <c r="Z1995" s="40"/>
      <c r="AA1995" s="40"/>
      <c r="AB1995" s="40"/>
      <c r="AC1995" s="40"/>
      <c r="AD1995" s="40"/>
      <c r="AE1995" s="40"/>
      <c r="AT1995" s="19" t="s">
        <v>157</v>
      </c>
      <c r="AU1995" s="19" t="s">
        <v>82</v>
      </c>
    </row>
    <row r="1996" spans="1:51" s="14" customFormat="1" ht="12">
      <c r="A1996" s="14"/>
      <c r="B1996" s="235"/>
      <c r="C1996" s="236"/>
      <c r="D1996" s="226" t="s">
        <v>168</v>
      </c>
      <c r="E1996" s="237" t="s">
        <v>19</v>
      </c>
      <c r="F1996" s="238" t="s">
        <v>3210</v>
      </c>
      <c r="G1996" s="236"/>
      <c r="H1996" s="239">
        <v>8.978</v>
      </c>
      <c r="I1996" s="240"/>
      <c r="J1996" s="236"/>
      <c r="K1996" s="236"/>
      <c r="L1996" s="241"/>
      <c r="M1996" s="242"/>
      <c r="N1996" s="243"/>
      <c r="O1996" s="243"/>
      <c r="P1996" s="243"/>
      <c r="Q1996" s="243"/>
      <c r="R1996" s="243"/>
      <c r="S1996" s="243"/>
      <c r="T1996" s="244"/>
      <c r="U1996" s="14"/>
      <c r="V1996" s="14"/>
      <c r="W1996" s="14"/>
      <c r="X1996" s="14"/>
      <c r="Y1996" s="14"/>
      <c r="Z1996" s="14"/>
      <c r="AA1996" s="14"/>
      <c r="AB1996" s="14"/>
      <c r="AC1996" s="14"/>
      <c r="AD1996" s="14"/>
      <c r="AE1996" s="14"/>
      <c r="AT1996" s="245" t="s">
        <v>168</v>
      </c>
      <c r="AU1996" s="245" t="s">
        <v>82</v>
      </c>
      <c r="AV1996" s="14" t="s">
        <v>82</v>
      </c>
      <c r="AW1996" s="14" t="s">
        <v>34</v>
      </c>
      <c r="AX1996" s="14" t="s">
        <v>80</v>
      </c>
      <c r="AY1996" s="245" t="s">
        <v>148</v>
      </c>
    </row>
    <row r="1997" spans="1:65" s="2" customFormat="1" ht="24.15" customHeight="1">
      <c r="A1997" s="40"/>
      <c r="B1997" s="41"/>
      <c r="C1997" s="268" t="s">
        <v>3211</v>
      </c>
      <c r="D1997" s="268" t="s">
        <v>279</v>
      </c>
      <c r="E1997" s="269" t="s">
        <v>3212</v>
      </c>
      <c r="F1997" s="270" t="s">
        <v>3213</v>
      </c>
      <c r="G1997" s="271" t="s">
        <v>166</v>
      </c>
      <c r="H1997" s="272">
        <v>8.978</v>
      </c>
      <c r="I1997" s="273"/>
      <c r="J1997" s="274">
        <f>ROUND(I1997*H1997,2)</f>
        <v>0</v>
      </c>
      <c r="K1997" s="270" t="s">
        <v>19</v>
      </c>
      <c r="L1997" s="275"/>
      <c r="M1997" s="276" t="s">
        <v>19</v>
      </c>
      <c r="N1997" s="277" t="s">
        <v>43</v>
      </c>
      <c r="O1997" s="86"/>
      <c r="P1997" s="215">
        <f>O1997*H1997</f>
        <v>0</v>
      </c>
      <c r="Q1997" s="215">
        <v>0.01944</v>
      </c>
      <c r="R1997" s="215">
        <f>Q1997*H1997</f>
        <v>0.17453232</v>
      </c>
      <c r="S1997" s="215">
        <v>0</v>
      </c>
      <c r="T1997" s="216">
        <f>S1997*H1997</f>
        <v>0</v>
      </c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0"/>
      <c r="AE1997" s="40"/>
      <c r="AR1997" s="217" t="s">
        <v>414</v>
      </c>
      <c r="AT1997" s="217" t="s">
        <v>279</v>
      </c>
      <c r="AU1997" s="217" t="s">
        <v>82</v>
      </c>
      <c r="AY1997" s="19" t="s">
        <v>148</v>
      </c>
      <c r="BE1997" s="218">
        <f>IF(N1997="základní",J1997,0)</f>
        <v>0</v>
      </c>
      <c r="BF1997" s="218">
        <f>IF(N1997="snížená",J1997,0)</f>
        <v>0</v>
      </c>
      <c r="BG1997" s="218">
        <f>IF(N1997="zákl. přenesená",J1997,0)</f>
        <v>0</v>
      </c>
      <c r="BH1997" s="218">
        <f>IF(N1997="sníž. přenesená",J1997,0)</f>
        <v>0</v>
      </c>
      <c r="BI1997" s="218">
        <f>IF(N1997="nulová",J1997,0)</f>
        <v>0</v>
      </c>
      <c r="BJ1997" s="19" t="s">
        <v>80</v>
      </c>
      <c r="BK1997" s="218">
        <f>ROUND(I1997*H1997,2)</f>
        <v>0</v>
      </c>
      <c r="BL1997" s="19" t="s">
        <v>285</v>
      </c>
      <c r="BM1997" s="217" t="s">
        <v>3214</v>
      </c>
    </row>
    <row r="1998" spans="1:65" s="2" customFormat="1" ht="16.5" customHeight="1">
      <c r="A1998" s="40"/>
      <c r="B1998" s="41"/>
      <c r="C1998" s="268" t="s">
        <v>3215</v>
      </c>
      <c r="D1998" s="268" t="s">
        <v>279</v>
      </c>
      <c r="E1998" s="269" t="s">
        <v>3216</v>
      </c>
      <c r="F1998" s="270" t="s">
        <v>3217</v>
      </c>
      <c r="G1998" s="271" t="s">
        <v>153</v>
      </c>
      <c r="H1998" s="272">
        <v>1</v>
      </c>
      <c r="I1998" s="273"/>
      <c r="J1998" s="274">
        <f>ROUND(I1998*H1998,2)</f>
        <v>0</v>
      </c>
      <c r="K1998" s="270" t="s">
        <v>19</v>
      </c>
      <c r="L1998" s="275"/>
      <c r="M1998" s="276" t="s">
        <v>19</v>
      </c>
      <c r="N1998" s="277" t="s">
        <v>43</v>
      </c>
      <c r="O1998" s="86"/>
      <c r="P1998" s="215">
        <f>O1998*H1998</f>
        <v>0</v>
      </c>
      <c r="Q1998" s="215">
        <v>0.01944</v>
      </c>
      <c r="R1998" s="215">
        <f>Q1998*H1998</f>
        <v>0.01944</v>
      </c>
      <c r="S1998" s="215">
        <v>0</v>
      </c>
      <c r="T1998" s="216">
        <f>S1998*H1998</f>
        <v>0</v>
      </c>
      <c r="U1998" s="40"/>
      <c r="V1998" s="40"/>
      <c r="W1998" s="40"/>
      <c r="X1998" s="40"/>
      <c r="Y1998" s="40"/>
      <c r="Z1998" s="40"/>
      <c r="AA1998" s="40"/>
      <c r="AB1998" s="40"/>
      <c r="AC1998" s="40"/>
      <c r="AD1998" s="40"/>
      <c r="AE1998" s="40"/>
      <c r="AR1998" s="217" t="s">
        <v>414</v>
      </c>
      <c r="AT1998" s="217" t="s">
        <v>279</v>
      </c>
      <c r="AU1998" s="217" t="s">
        <v>82</v>
      </c>
      <c r="AY1998" s="19" t="s">
        <v>148</v>
      </c>
      <c r="BE1998" s="218">
        <f>IF(N1998="základní",J1998,0)</f>
        <v>0</v>
      </c>
      <c r="BF1998" s="218">
        <f>IF(N1998="snížená",J1998,0)</f>
        <v>0</v>
      </c>
      <c r="BG1998" s="218">
        <f>IF(N1998="zákl. přenesená",J1998,0)</f>
        <v>0</v>
      </c>
      <c r="BH1998" s="218">
        <f>IF(N1998="sníž. přenesená",J1998,0)</f>
        <v>0</v>
      </c>
      <c r="BI1998" s="218">
        <f>IF(N1998="nulová",J1998,0)</f>
        <v>0</v>
      </c>
      <c r="BJ1998" s="19" t="s">
        <v>80</v>
      </c>
      <c r="BK1998" s="218">
        <f>ROUND(I1998*H1998,2)</f>
        <v>0</v>
      </c>
      <c r="BL1998" s="19" t="s">
        <v>285</v>
      </c>
      <c r="BM1998" s="217" t="s">
        <v>3218</v>
      </c>
    </row>
    <row r="1999" spans="1:65" s="2" customFormat="1" ht="21.75" customHeight="1">
      <c r="A1999" s="40"/>
      <c r="B1999" s="41"/>
      <c r="C1999" s="268" t="s">
        <v>3219</v>
      </c>
      <c r="D1999" s="268" t="s">
        <v>279</v>
      </c>
      <c r="E1999" s="269" t="s">
        <v>3220</v>
      </c>
      <c r="F1999" s="270" t="s">
        <v>3221</v>
      </c>
      <c r="G1999" s="271" t="s">
        <v>166</v>
      </c>
      <c r="H1999" s="272">
        <v>6</v>
      </c>
      <c r="I1999" s="273"/>
      <c r="J1999" s="274">
        <f>ROUND(I1999*H1999,2)</f>
        <v>0</v>
      </c>
      <c r="K1999" s="270" t="s">
        <v>19</v>
      </c>
      <c r="L1999" s="275"/>
      <c r="M1999" s="276" t="s">
        <v>19</v>
      </c>
      <c r="N1999" s="277" t="s">
        <v>43</v>
      </c>
      <c r="O1999" s="86"/>
      <c r="P1999" s="215">
        <f>O1999*H1999</f>
        <v>0</v>
      </c>
      <c r="Q1999" s="215">
        <v>0.01944</v>
      </c>
      <c r="R1999" s="215">
        <f>Q1999*H1999</f>
        <v>0.11664</v>
      </c>
      <c r="S1999" s="215">
        <v>0</v>
      </c>
      <c r="T1999" s="216">
        <f>S1999*H1999</f>
        <v>0</v>
      </c>
      <c r="U1999" s="40"/>
      <c r="V1999" s="40"/>
      <c r="W1999" s="40"/>
      <c r="X1999" s="40"/>
      <c r="Y1999" s="40"/>
      <c r="Z1999" s="40"/>
      <c r="AA1999" s="40"/>
      <c r="AB1999" s="40"/>
      <c r="AC1999" s="40"/>
      <c r="AD1999" s="40"/>
      <c r="AE1999" s="40"/>
      <c r="AR1999" s="217" t="s">
        <v>414</v>
      </c>
      <c r="AT1999" s="217" t="s">
        <v>279</v>
      </c>
      <c r="AU1999" s="217" t="s">
        <v>82</v>
      </c>
      <c r="AY1999" s="19" t="s">
        <v>148</v>
      </c>
      <c r="BE1999" s="218">
        <f>IF(N1999="základní",J1999,0)</f>
        <v>0</v>
      </c>
      <c r="BF1999" s="218">
        <f>IF(N1999="snížená",J1999,0)</f>
        <v>0</v>
      </c>
      <c r="BG1999" s="218">
        <f>IF(N1999="zákl. přenesená",J1999,0)</f>
        <v>0</v>
      </c>
      <c r="BH1999" s="218">
        <f>IF(N1999="sníž. přenesená",J1999,0)</f>
        <v>0</v>
      </c>
      <c r="BI1999" s="218">
        <f>IF(N1999="nulová",J1999,0)</f>
        <v>0</v>
      </c>
      <c r="BJ1999" s="19" t="s">
        <v>80</v>
      </c>
      <c r="BK1999" s="218">
        <f>ROUND(I1999*H1999,2)</f>
        <v>0</v>
      </c>
      <c r="BL1999" s="19" t="s">
        <v>285</v>
      </c>
      <c r="BM1999" s="217" t="s">
        <v>3222</v>
      </c>
    </row>
    <row r="2000" spans="1:65" s="2" customFormat="1" ht="21.75" customHeight="1">
      <c r="A2000" s="40"/>
      <c r="B2000" s="41"/>
      <c r="C2000" s="268" t="s">
        <v>3223</v>
      </c>
      <c r="D2000" s="268" t="s">
        <v>279</v>
      </c>
      <c r="E2000" s="269" t="s">
        <v>3224</v>
      </c>
      <c r="F2000" s="270" t="s">
        <v>3225</v>
      </c>
      <c r="G2000" s="271" t="s">
        <v>166</v>
      </c>
      <c r="H2000" s="272">
        <v>7</v>
      </c>
      <c r="I2000" s="273"/>
      <c r="J2000" s="274">
        <f>ROUND(I2000*H2000,2)</f>
        <v>0</v>
      </c>
      <c r="K2000" s="270" t="s">
        <v>19</v>
      </c>
      <c r="L2000" s="275"/>
      <c r="M2000" s="276" t="s">
        <v>19</v>
      </c>
      <c r="N2000" s="277" t="s">
        <v>43</v>
      </c>
      <c r="O2000" s="86"/>
      <c r="P2000" s="215">
        <f>O2000*H2000</f>
        <v>0</v>
      </c>
      <c r="Q2000" s="215">
        <v>0.01944</v>
      </c>
      <c r="R2000" s="215">
        <f>Q2000*H2000</f>
        <v>0.13607999999999998</v>
      </c>
      <c r="S2000" s="215">
        <v>0</v>
      </c>
      <c r="T2000" s="216">
        <f>S2000*H2000</f>
        <v>0</v>
      </c>
      <c r="U2000" s="40"/>
      <c r="V2000" s="40"/>
      <c r="W2000" s="40"/>
      <c r="X2000" s="40"/>
      <c r="Y2000" s="40"/>
      <c r="Z2000" s="40"/>
      <c r="AA2000" s="40"/>
      <c r="AB2000" s="40"/>
      <c r="AC2000" s="40"/>
      <c r="AD2000" s="40"/>
      <c r="AE2000" s="40"/>
      <c r="AR2000" s="217" t="s">
        <v>414</v>
      </c>
      <c r="AT2000" s="217" t="s">
        <v>279</v>
      </c>
      <c r="AU2000" s="217" t="s">
        <v>82</v>
      </c>
      <c r="AY2000" s="19" t="s">
        <v>148</v>
      </c>
      <c r="BE2000" s="218">
        <f>IF(N2000="základní",J2000,0)</f>
        <v>0</v>
      </c>
      <c r="BF2000" s="218">
        <f>IF(N2000="snížená",J2000,0)</f>
        <v>0</v>
      </c>
      <c r="BG2000" s="218">
        <f>IF(N2000="zákl. přenesená",J2000,0)</f>
        <v>0</v>
      </c>
      <c r="BH2000" s="218">
        <f>IF(N2000="sníž. přenesená",J2000,0)</f>
        <v>0</v>
      </c>
      <c r="BI2000" s="218">
        <f>IF(N2000="nulová",J2000,0)</f>
        <v>0</v>
      </c>
      <c r="BJ2000" s="19" t="s">
        <v>80</v>
      </c>
      <c r="BK2000" s="218">
        <f>ROUND(I2000*H2000,2)</f>
        <v>0</v>
      </c>
      <c r="BL2000" s="19" t="s">
        <v>285</v>
      </c>
      <c r="BM2000" s="217" t="s">
        <v>3226</v>
      </c>
    </row>
    <row r="2001" spans="1:65" s="2" customFormat="1" ht="16.5" customHeight="1">
      <c r="A2001" s="40"/>
      <c r="B2001" s="41"/>
      <c r="C2001" s="206" t="s">
        <v>3227</v>
      </c>
      <c r="D2001" s="206" t="s">
        <v>150</v>
      </c>
      <c r="E2001" s="207" t="s">
        <v>3228</v>
      </c>
      <c r="F2001" s="208" t="s">
        <v>3229</v>
      </c>
      <c r="G2001" s="209" t="s">
        <v>166</v>
      </c>
      <c r="H2001" s="210">
        <v>4.682</v>
      </c>
      <c r="I2001" s="211"/>
      <c r="J2001" s="212">
        <f>ROUND(I2001*H2001,2)</f>
        <v>0</v>
      </c>
      <c r="K2001" s="208" t="s">
        <v>154</v>
      </c>
      <c r="L2001" s="46"/>
      <c r="M2001" s="213" t="s">
        <v>19</v>
      </c>
      <c r="N2001" s="214" t="s">
        <v>43</v>
      </c>
      <c r="O2001" s="86"/>
      <c r="P2001" s="215">
        <f>O2001*H2001</f>
        <v>0</v>
      </c>
      <c r="Q2001" s="215">
        <v>0</v>
      </c>
      <c r="R2001" s="215">
        <f>Q2001*H2001</f>
        <v>0</v>
      </c>
      <c r="S2001" s="215">
        <v>0.02</v>
      </c>
      <c r="T2001" s="216">
        <f>S2001*H2001</f>
        <v>0.09364000000000001</v>
      </c>
      <c r="U2001" s="40"/>
      <c r="V2001" s="40"/>
      <c r="W2001" s="40"/>
      <c r="X2001" s="40"/>
      <c r="Y2001" s="40"/>
      <c r="Z2001" s="40"/>
      <c r="AA2001" s="40"/>
      <c r="AB2001" s="40"/>
      <c r="AC2001" s="40"/>
      <c r="AD2001" s="40"/>
      <c r="AE2001" s="40"/>
      <c r="AR2001" s="217" t="s">
        <v>285</v>
      </c>
      <c r="AT2001" s="217" t="s">
        <v>150</v>
      </c>
      <c r="AU2001" s="217" t="s">
        <v>82</v>
      </c>
      <c r="AY2001" s="19" t="s">
        <v>148</v>
      </c>
      <c r="BE2001" s="218">
        <f>IF(N2001="základní",J2001,0)</f>
        <v>0</v>
      </c>
      <c r="BF2001" s="218">
        <f>IF(N2001="snížená",J2001,0)</f>
        <v>0</v>
      </c>
      <c r="BG2001" s="218">
        <f>IF(N2001="zákl. přenesená",J2001,0)</f>
        <v>0</v>
      </c>
      <c r="BH2001" s="218">
        <f>IF(N2001="sníž. přenesená",J2001,0)</f>
        <v>0</v>
      </c>
      <c r="BI2001" s="218">
        <f>IF(N2001="nulová",J2001,0)</f>
        <v>0</v>
      </c>
      <c r="BJ2001" s="19" t="s">
        <v>80</v>
      </c>
      <c r="BK2001" s="218">
        <f>ROUND(I2001*H2001,2)</f>
        <v>0</v>
      </c>
      <c r="BL2001" s="19" t="s">
        <v>285</v>
      </c>
      <c r="BM2001" s="217" t="s">
        <v>3230</v>
      </c>
    </row>
    <row r="2002" spans="1:47" s="2" customFormat="1" ht="12">
      <c r="A2002" s="40"/>
      <c r="B2002" s="41"/>
      <c r="C2002" s="42"/>
      <c r="D2002" s="219" t="s">
        <v>157</v>
      </c>
      <c r="E2002" s="42"/>
      <c r="F2002" s="220" t="s">
        <v>3231</v>
      </c>
      <c r="G2002" s="42"/>
      <c r="H2002" s="42"/>
      <c r="I2002" s="221"/>
      <c r="J2002" s="42"/>
      <c r="K2002" s="42"/>
      <c r="L2002" s="46"/>
      <c r="M2002" s="222"/>
      <c r="N2002" s="223"/>
      <c r="O2002" s="86"/>
      <c r="P2002" s="86"/>
      <c r="Q2002" s="86"/>
      <c r="R2002" s="86"/>
      <c r="S2002" s="86"/>
      <c r="T2002" s="87"/>
      <c r="U2002" s="40"/>
      <c r="V2002" s="40"/>
      <c r="W2002" s="40"/>
      <c r="X2002" s="40"/>
      <c r="Y2002" s="40"/>
      <c r="Z2002" s="40"/>
      <c r="AA2002" s="40"/>
      <c r="AB2002" s="40"/>
      <c r="AC2002" s="40"/>
      <c r="AD2002" s="40"/>
      <c r="AE2002" s="40"/>
      <c r="AT2002" s="19" t="s">
        <v>157</v>
      </c>
      <c r="AU2002" s="19" t="s">
        <v>82</v>
      </c>
    </row>
    <row r="2003" spans="1:51" s="14" customFormat="1" ht="12">
      <c r="A2003" s="14"/>
      <c r="B2003" s="235"/>
      <c r="C2003" s="236"/>
      <c r="D2003" s="226" t="s">
        <v>168</v>
      </c>
      <c r="E2003" s="237" t="s">
        <v>19</v>
      </c>
      <c r="F2003" s="238" t="s">
        <v>3232</v>
      </c>
      <c r="G2003" s="236"/>
      <c r="H2003" s="239">
        <v>4.682</v>
      </c>
      <c r="I2003" s="240"/>
      <c r="J2003" s="236"/>
      <c r="K2003" s="236"/>
      <c r="L2003" s="241"/>
      <c r="M2003" s="242"/>
      <c r="N2003" s="243"/>
      <c r="O2003" s="243"/>
      <c r="P2003" s="243"/>
      <c r="Q2003" s="243"/>
      <c r="R2003" s="243"/>
      <c r="S2003" s="243"/>
      <c r="T2003" s="244"/>
      <c r="U2003" s="14"/>
      <c r="V2003" s="14"/>
      <c r="W2003" s="14"/>
      <c r="X2003" s="14"/>
      <c r="Y2003" s="14"/>
      <c r="Z2003" s="14"/>
      <c r="AA2003" s="14"/>
      <c r="AB2003" s="14"/>
      <c r="AC2003" s="14"/>
      <c r="AD2003" s="14"/>
      <c r="AE2003" s="14"/>
      <c r="AT2003" s="245" t="s">
        <v>168</v>
      </c>
      <c r="AU2003" s="245" t="s">
        <v>82</v>
      </c>
      <c r="AV2003" s="14" t="s">
        <v>82</v>
      </c>
      <c r="AW2003" s="14" t="s">
        <v>34</v>
      </c>
      <c r="AX2003" s="14" t="s">
        <v>80</v>
      </c>
      <c r="AY2003" s="245" t="s">
        <v>148</v>
      </c>
    </row>
    <row r="2004" spans="1:65" s="2" customFormat="1" ht="16.5" customHeight="1">
      <c r="A2004" s="40"/>
      <c r="B2004" s="41"/>
      <c r="C2004" s="206" t="s">
        <v>3233</v>
      </c>
      <c r="D2004" s="206" t="s">
        <v>150</v>
      </c>
      <c r="E2004" s="207" t="s">
        <v>3234</v>
      </c>
      <c r="F2004" s="208" t="s">
        <v>3235</v>
      </c>
      <c r="G2004" s="209" t="s">
        <v>1873</v>
      </c>
      <c r="H2004" s="210">
        <v>15</v>
      </c>
      <c r="I2004" s="211"/>
      <c r="J2004" s="212">
        <f>ROUND(I2004*H2004,2)</f>
        <v>0</v>
      </c>
      <c r="K2004" s="208" t="s">
        <v>154</v>
      </c>
      <c r="L2004" s="46"/>
      <c r="M2004" s="213" t="s">
        <v>19</v>
      </c>
      <c r="N2004" s="214" t="s">
        <v>43</v>
      </c>
      <c r="O2004" s="86"/>
      <c r="P2004" s="215">
        <f>O2004*H2004</f>
        <v>0</v>
      </c>
      <c r="Q2004" s="215">
        <v>6E-05</v>
      </c>
      <c r="R2004" s="215">
        <f>Q2004*H2004</f>
        <v>0.0009</v>
      </c>
      <c r="S2004" s="215">
        <v>0</v>
      </c>
      <c r="T2004" s="216">
        <f>S2004*H2004</f>
        <v>0</v>
      </c>
      <c r="U2004" s="40"/>
      <c r="V2004" s="40"/>
      <c r="W2004" s="40"/>
      <c r="X2004" s="40"/>
      <c r="Y2004" s="40"/>
      <c r="Z2004" s="40"/>
      <c r="AA2004" s="40"/>
      <c r="AB2004" s="40"/>
      <c r="AC2004" s="40"/>
      <c r="AD2004" s="40"/>
      <c r="AE2004" s="40"/>
      <c r="AR2004" s="217" t="s">
        <v>285</v>
      </c>
      <c r="AT2004" s="217" t="s">
        <v>150</v>
      </c>
      <c r="AU2004" s="217" t="s">
        <v>82</v>
      </c>
      <c r="AY2004" s="19" t="s">
        <v>148</v>
      </c>
      <c r="BE2004" s="218">
        <f>IF(N2004="základní",J2004,0)</f>
        <v>0</v>
      </c>
      <c r="BF2004" s="218">
        <f>IF(N2004="snížená",J2004,0)</f>
        <v>0</v>
      </c>
      <c r="BG2004" s="218">
        <f>IF(N2004="zákl. přenesená",J2004,0)</f>
        <v>0</v>
      </c>
      <c r="BH2004" s="218">
        <f>IF(N2004="sníž. přenesená",J2004,0)</f>
        <v>0</v>
      </c>
      <c r="BI2004" s="218">
        <f>IF(N2004="nulová",J2004,0)</f>
        <v>0</v>
      </c>
      <c r="BJ2004" s="19" t="s">
        <v>80</v>
      </c>
      <c r="BK2004" s="218">
        <f>ROUND(I2004*H2004,2)</f>
        <v>0</v>
      </c>
      <c r="BL2004" s="19" t="s">
        <v>285</v>
      </c>
      <c r="BM2004" s="217" t="s">
        <v>3236</v>
      </c>
    </row>
    <row r="2005" spans="1:47" s="2" customFormat="1" ht="12">
      <c r="A2005" s="40"/>
      <c r="B2005" s="41"/>
      <c r="C2005" s="42"/>
      <c r="D2005" s="219" t="s">
        <v>157</v>
      </c>
      <c r="E2005" s="42"/>
      <c r="F2005" s="220" t="s">
        <v>3237</v>
      </c>
      <c r="G2005" s="42"/>
      <c r="H2005" s="42"/>
      <c r="I2005" s="221"/>
      <c r="J2005" s="42"/>
      <c r="K2005" s="42"/>
      <c r="L2005" s="46"/>
      <c r="M2005" s="222"/>
      <c r="N2005" s="223"/>
      <c r="O2005" s="86"/>
      <c r="P2005" s="86"/>
      <c r="Q2005" s="86"/>
      <c r="R2005" s="86"/>
      <c r="S2005" s="86"/>
      <c r="T2005" s="87"/>
      <c r="U2005" s="40"/>
      <c r="V2005" s="40"/>
      <c r="W2005" s="40"/>
      <c r="X2005" s="40"/>
      <c r="Y2005" s="40"/>
      <c r="Z2005" s="40"/>
      <c r="AA2005" s="40"/>
      <c r="AB2005" s="40"/>
      <c r="AC2005" s="40"/>
      <c r="AD2005" s="40"/>
      <c r="AE2005" s="40"/>
      <c r="AT2005" s="19" t="s">
        <v>157</v>
      </c>
      <c r="AU2005" s="19" t="s">
        <v>82</v>
      </c>
    </row>
    <row r="2006" spans="1:51" s="14" customFormat="1" ht="12">
      <c r="A2006" s="14"/>
      <c r="B2006" s="235"/>
      <c r="C2006" s="236"/>
      <c r="D2006" s="226" t="s">
        <v>168</v>
      </c>
      <c r="E2006" s="237" t="s">
        <v>19</v>
      </c>
      <c r="F2006" s="238" t="s">
        <v>3238</v>
      </c>
      <c r="G2006" s="236"/>
      <c r="H2006" s="239">
        <v>15</v>
      </c>
      <c r="I2006" s="240"/>
      <c r="J2006" s="236"/>
      <c r="K2006" s="236"/>
      <c r="L2006" s="241"/>
      <c r="M2006" s="242"/>
      <c r="N2006" s="243"/>
      <c r="O2006" s="243"/>
      <c r="P2006" s="243"/>
      <c r="Q2006" s="243"/>
      <c r="R2006" s="243"/>
      <c r="S2006" s="243"/>
      <c r="T2006" s="244"/>
      <c r="U2006" s="14"/>
      <c r="V2006" s="14"/>
      <c r="W2006" s="14"/>
      <c r="X2006" s="14"/>
      <c r="Y2006" s="14"/>
      <c r="Z2006" s="14"/>
      <c r="AA2006" s="14"/>
      <c r="AB2006" s="14"/>
      <c r="AC2006" s="14"/>
      <c r="AD2006" s="14"/>
      <c r="AE2006" s="14"/>
      <c r="AT2006" s="245" t="s">
        <v>168</v>
      </c>
      <c r="AU2006" s="245" t="s">
        <v>82</v>
      </c>
      <c r="AV2006" s="14" t="s">
        <v>82</v>
      </c>
      <c r="AW2006" s="14" t="s">
        <v>34</v>
      </c>
      <c r="AX2006" s="14" t="s">
        <v>80</v>
      </c>
      <c r="AY2006" s="245" t="s">
        <v>148</v>
      </c>
    </row>
    <row r="2007" spans="1:65" s="2" customFormat="1" ht="16.5" customHeight="1">
      <c r="A2007" s="40"/>
      <c r="B2007" s="41"/>
      <c r="C2007" s="206" t="s">
        <v>3239</v>
      </c>
      <c r="D2007" s="206" t="s">
        <v>150</v>
      </c>
      <c r="E2007" s="207" t="s">
        <v>3240</v>
      </c>
      <c r="F2007" s="208" t="s">
        <v>3241</v>
      </c>
      <c r="G2007" s="209" t="s">
        <v>1873</v>
      </c>
      <c r="H2007" s="210">
        <v>533</v>
      </c>
      <c r="I2007" s="211"/>
      <c r="J2007" s="212">
        <f>ROUND(I2007*H2007,2)</f>
        <v>0</v>
      </c>
      <c r="K2007" s="208" t="s">
        <v>19</v>
      </c>
      <c r="L2007" s="46"/>
      <c r="M2007" s="213" t="s">
        <v>19</v>
      </c>
      <c r="N2007" s="214" t="s">
        <v>43</v>
      </c>
      <c r="O2007" s="86"/>
      <c r="P2007" s="215">
        <f>O2007*H2007</f>
        <v>0</v>
      </c>
      <c r="Q2007" s="215">
        <v>5E-05</v>
      </c>
      <c r="R2007" s="215">
        <f>Q2007*H2007</f>
        <v>0.02665</v>
      </c>
      <c r="S2007" s="215">
        <v>0</v>
      </c>
      <c r="T2007" s="216">
        <f>S2007*H2007</f>
        <v>0</v>
      </c>
      <c r="U2007" s="40"/>
      <c r="V2007" s="40"/>
      <c r="W2007" s="40"/>
      <c r="X2007" s="40"/>
      <c r="Y2007" s="40"/>
      <c r="Z2007" s="40"/>
      <c r="AA2007" s="40"/>
      <c r="AB2007" s="40"/>
      <c r="AC2007" s="40"/>
      <c r="AD2007" s="40"/>
      <c r="AE2007" s="40"/>
      <c r="AR2007" s="217" t="s">
        <v>285</v>
      </c>
      <c r="AT2007" s="217" t="s">
        <v>150</v>
      </c>
      <c r="AU2007" s="217" t="s">
        <v>82</v>
      </c>
      <c r="AY2007" s="19" t="s">
        <v>148</v>
      </c>
      <c r="BE2007" s="218">
        <f>IF(N2007="základní",J2007,0)</f>
        <v>0</v>
      </c>
      <c r="BF2007" s="218">
        <f>IF(N2007="snížená",J2007,0)</f>
        <v>0</v>
      </c>
      <c r="BG2007" s="218">
        <f>IF(N2007="zákl. přenesená",J2007,0)</f>
        <v>0</v>
      </c>
      <c r="BH2007" s="218">
        <f>IF(N2007="sníž. přenesená",J2007,0)</f>
        <v>0</v>
      </c>
      <c r="BI2007" s="218">
        <f>IF(N2007="nulová",J2007,0)</f>
        <v>0</v>
      </c>
      <c r="BJ2007" s="19" t="s">
        <v>80</v>
      </c>
      <c r="BK2007" s="218">
        <f>ROUND(I2007*H2007,2)</f>
        <v>0</v>
      </c>
      <c r="BL2007" s="19" t="s">
        <v>285</v>
      </c>
      <c r="BM2007" s="217" t="s">
        <v>3242</v>
      </c>
    </row>
    <row r="2008" spans="1:51" s="14" customFormat="1" ht="12">
      <c r="A2008" s="14"/>
      <c r="B2008" s="235"/>
      <c r="C2008" s="236"/>
      <c r="D2008" s="226" t="s">
        <v>168</v>
      </c>
      <c r="E2008" s="237" t="s">
        <v>19</v>
      </c>
      <c r="F2008" s="238" t="s">
        <v>3243</v>
      </c>
      <c r="G2008" s="236"/>
      <c r="H2008" s="239">
        <v>288</v>
      </c>
      <c r="I2008" s="240"/>
      <c r="J2008" s="236"/>
      <c r="K2008" s="236"/>
      <c r="L2008" s="241"/>
      <c r="M2008" s="242"/>
      <c r="N2008" s="243"/>
      <c r="O2008" s="243"/>
      <c r="P2008" s="243"/>
      <c r="Q2008" s="243"/>
      <c r="R2008" s="243"/>
      <c r="S2008" s="243"/>
      <c r="T2008" s="244"/>
      <c r="U2008" s="14"/>
      <c r="V2008" s="14"/>
      <c r="W2008" s="14"/>
      <c r="X2008" s="14"/>
      <c r="Y2008" s="14"/>
      <c r="Z2008" s="14"/>
      <c r="AA2008" s="14"/>
      <c r="AB2008" s="14"/>
      <c r="AC2008" s="14"/>
      <c r="AD2008" s="14"/>
      <c r="AE2008" s="14"/>
      <c r="AT2008" s="245" t="s">
        <v>168</v>
      </c>
      <c r="AU2008" s="245" t="s">
        <v>82</v>
      </c>
      <c r="AV2008" s="14" t="s">
        <v>82</v>
      </c>
      <c r="AW2008" s="14" t="s">
        <v>34</v>
      </c>
      <c r="AX2008" s="14" t="s">
        <v>72</v>
      </c>
      <c r="AY2008" s="245" t="s">
        <v>148</v>
      </c>
    </row>
    <row r="2009" spans="1:51" s="14" customFormat="1" ht="12">
      <c r="A2009" s="14"/>
      <c r="B2009" s="235"/>
      <c r="C2009" s="236"/>
      <c r="D2009" s="226" t="s">
        <v>168</v>
      </c>
      <c r="E2009" s="237" t="s">
        <v>19</v>
      </c>
      <c r="F2009" s="238" t="s">
        <v>3244</v>
      </c>
      <c r="G2009" s="236"/>
      <c r="H2009" s="239">
        <v>245</v>
      </c>
      <c r="I2009" s="240"/>
      <c r="J2009" s="236"/>
      <c r="K2009" s="236"/>
      <c r="L2009" s="241"/>
      <c r="M2009" s="242"/>
      <c r="N2009" s="243"/>
      <c r="O2009" s="243"/>
      <c r="P2009" s="243"/>
      <c r="Q2009" s="243"/>
      <c r="R2009" s="243"/>
      <c r="S2009" s="243"/>
      <c r="T2009" s="244"/>
      <c r="U2009" s="14"/>
      <c r="V2009" s="14"/>
      <c r="W2009" s="14"/>
      <c r="X2009" s="14"/>
      <c r="Y2009" s="14"/>
      <c r="Z2009" s="14"/>
      <c r="AA2009" s="14"/>
      <c r="AB2009" s="14"/>
      <c r="AC2009" s="14"/>
      <c r="AD2009" s="14"/>
      <c r="AE2009" s="14"/>
      <c r="AT2009" s="245" t="s">
        <v>168</v>
      </c>
      <c r="AU2009" s="245" t="s">
        <v>82</v>
      </c>
      <c r="AV2009" s="14" t="s">
        <v>82</v>
      </c>
      <c r="AW2009" s="14" t="s">
        <v>34</v>
      </c>
      <c r="AX2009" s="14" t="s">
        <v>72</v>
      </c>
      <c r="AY2009" s="245" t="s">
        <v>148</v>
      </c>
    </row>
    <row r="2010" spans="1:51" s="15" customFormat="1" ht="12">
      <c r="A2010" s="15"/>
      <c r="B2010" s="246"/>
      <c r="C2010" s="247"/>
      <c r="D2010" s="226" t="s">
        <v>168</v>
      </c>
      <c r="E2010" s="248" t="s">
        <v>19</v>
      </c>
      <c r="F2010" s="249" t="s">
        <v>178</v>
      </c>
      <c r="G2010" s="247"/>
      <c r="H2010" s="250">
        <v>533</v>
      </c>
      <c r="I2010" s="251"/>
      <c r="J2010" s="247"/>
      <c r="K2010" s="247"/>
      <c r="L2010" s="252"/>
      <c r="M2010" s="253"/>
      <c r="N2010" s="254"/>
      <c r="O2010" s="254"/>
      <c r="P2010" s="254"/>
      <c r="Q2010" s="254"/>
      <c r="R2010" s="254"/>
      <c r="S2010" s="254"/>
      <c r="T2010" s="255"/>
      <c r="U2010" s="15"/>
      <c r="V2010" s="15"/>
      <c r="W2010" s="15"/>
      <c r="X2010" s="15"/>
      <c r="Y2010" s="15"/>
      <c r="Z2010" s="15"/>
      <c r="AA2010" s="15"/>
      <c r="AB2010" s="15"/>
      <c r="AC2010" s="15"/>
      <c r="AD2010" s="15"/>
      <c r="AE2010" s="15"/>
      <c r="AT2010" s="256" t="s">
        <v>168</v>
      </c>
      <c r="AU2010" s="256" t="s">
        <v>82</v>
      </c>
      <c r="AV2010" s="15" t="s">
        <v>155</v>
      </c>
      <c r="AW2010" s="15" t="s">
        <v>34</v>
      </c>
      <c r="AX2010" s="15" t="s">
        <v>80</v>
      </c>
      <c r="AY2010" s="256" t="s">
        <v>148</v>
      </c>
    </row>
    <row r="2011" spans="1:65" s="2" customFormat="1" ht="24.15" customHeight="1">
      <c r="A2011" s="40"/>
      <c r="B2011" s="41"/>
      <c r="C2011" s="206" t="s">
        <v>3245</v>
      </c>
      <c r="D2011" s="206" t="s">
        <v>150</v>
      </c>
      <c r="E2011" s="207" t="s">
        <v>3246</v>
      </c>
      <c r="F2011" s="208" t="s">
        <v>3247</v>
      </c>
      <c r="G2011" s="209" t="s">
        <v>346</v>
      </c>
      <c r="H2011" s="210">
        <v>0.492</v>
      </c>
      <c r="I2011" s="211"/>
      <c r="J2011" s="212">
        <f>ROUND(I2011*H2011,2)</f>
        <v>0</v>
      </c>
      <c r="K2011" s="208" t="s">
        <v>154</v>
      </c>
      <c r="L2011" s="46"/>
      <c r="M2011" s="213" t="s">
        <v>19</v>
      </c>
      <c r="N2011" s="214" t="s">
        <v>43</v>
      </c>
      <c r="O2011" s="86"/>
      <c r="P2011" s="215">
        <f>O2011*H2011</f>
        <v>0</v>
      </c>
      <c r="Q2011" s="215">
        <v>0</v>
      </c>
      <c r="R2011" s="215">
        <f>Q2011*H2011</f>
        <v>0</v>
      </c>
      <c r="S2011" s="215">
        <v>0</v>
      </c>
      <c r="T2011" s="216">
        <f>S2011*H2011</f>
        <v>0</v>
      </c>
      <c r="U2011" s="40"/>
      <c r="V2011" s="40"/>
      <c r="W2011" s="40"/>
      <c r="X2011" s="40"/>
      <c r="Y2011" s="40"/>
      <c r="Z2011" s="40"/>
      <c r="AA2011" s="40"/>
      <c r="AB2011" s="40"/>
      <c r="AC2011" s="40"/>
      <c r="AD2011" s="40"/>
      <c r="AE2011" s="40"/>
      <c r="AR2011" s="217" t="s">
        <v>285</v>
      </c>
      <c r="AT2011" s="217" t="s">
        <v>150</v>
      </c>
      <c r="AU2011" s="217" t="s">
        <v>82</v>
      </c>
      <c r="AY2011" s="19" t="s">
        <v>148</v>
      </c>
      <c r="BE2011" s="218">
        <f>IF(N2011="základní",J2011,0)</f>
        <v>0</v>
      </c>
      <c r="BF2011" s="218">
        <f>IF(N2011="snížená",J2011,0)</f>
        <v>0</v>
      </c>
      <c r="BG2011" s="218">
        <f>IF(N2011="zákl. přenesená",J2011,0)</f>
        <v>0</v>
      </c>
      <c r="BH2011" s="218">
        <f>IF(N2011="sníž. přenesená",J2011,0)</f>
        <v>0</v>
      </c>
      <c r="BI2011" s="218">
        <f>IF(N2011="nulová",J2011,0)</f>
        <v>0</v>
      </c>
      <c r="BJ2011" s="19" t="s">
        <v>80</v>
      </c>
      <c r="BK2011" s="218">
        <f>ROUND(I2011*H2011,2)</f>
        <v>0</v>
      </c>
      <c r="BL2011" s="19" t="s">
        <v>285</v>
      </c>
      <c r="BM2011" s="217" t="s">
        <v>3248</v>
      </c>
    </row>
    <row r="2012" spans="1:47" s="2" customFormat="1" ht="12">
      <c r="A2012" s="40"/>
      <c r="B2012" s="41"/>
      <c r="C2012" s="42"/>
      <c r="D2012" s="219" t="s">
        <v>157</v>
      </c>
      <c r="E2012" s="42"/>
      <c r="F2012" s="220" t="s">
        <v>3249</v>
      </c>
      <c r="G2012" s="42"/>
      <c r="H2012" s="42"/>
      <c r="I2012" s="221"/>
      <c r="J2012" s="42"/>
      <c r="K2012" s="42"/>
      <c r="L2012" s="46"/>
      <c r="M2012" s="222"/>
      <c r="N2012" s="223"/>
      <c r="O2012" s="86"/>
      <c r="P2012" s="86"/>
      <c r="Q2012" s="86"/>
      <c r="R2012" s="86"/>
      <c r="S2012" s="86"/>
      <c r="T2012" s="87"/>
      <c r="U2012" s="40"/>
      <c r="V2012" s="40"/>
      <c r="W2012" s="40"/>
      <c r="X2012" s="40"/>
      <c r="Y2012" s="40"/>
      <c r="Z2012" s="40"/>
      <c r="AA2012" s="40"/>
      <c r="AB2012" s="40"/>
      <c r="AC2012" s="40"/>
      <c r="AD2012" s="40"/>
      <c r="AE2012" s="40"/>
      <c r="AT2012" s="19" t="s">
        <v>157</v>
      </c>
      <c r="AU2012" s="19" t="s">
        <v>82</v>
      </c>
    </row>
    <row r="2013" spans="1:65" s="2" customFormat="1" ht="24.15" customHeight="1">
      <c r="A2013" s="40"/>
      <c r="B2013" s="41"/>
      <c r="C2013" s="206" t="s">
        <v>3250</v>
      </c>
      <c r="D2013" s="206" t="s">
        <v>150</v>
      </c>
      <c r="E2013" s="207" t="s">
        <v>3251</v>
      </c>
      <c r="F2013" s="208" t="s">
        <v>3252</v>
      </c>
      <c r="G2013" s="209" t="s">
        <v>346</v>
      </c>
      <c r="H2013" s="210">
        <v>0.492</v>
      </c>
      <c r="I2013" s="211"/>
      <c r="J2013" s="212">
        <f>ROUND(I2013*H2013,2)</f>
        <v>0</v>
      </c>
      <c r="K2013" s="208" t="s">
        <v>154</v>
      </c>
      <c r="L2013" s="46"/>
      <c r="M2013" s="213" t="s">
        <v>19</v>
      </c>
      <c r="N2013" s="214" t="s">
        <v>43</v>
      </c>
      <c r="O2013" s="86"/>
      <c r="P2013" s="215">
        <f>O2013*H2013</f>
        <v>0</v>
      </c>
      <c r="Q2013" s="215">
        <v>0</v>
      </c>
      <c r="R2013" s="215">
        <f>Q2013*H2013</f>
        <v>0</v>
      </c>
      <c r="S2013" s="215">
        <v>0</v>
      </c>
      <c r="T2013" s="216">
        <f>S2013*H2013</f>
        <v>0</v>
      </c>
      <c r="U2013" s="40"/>
      <c r="V2013" s="40"/>
      <c r="W2013" s="40"/>
      <c r="X2013" s="40"/>
      <c r="Y2013" s="40"/>
      <c r="Z2013" s="40"/>
      <c r="AA2013" s="40"/>
      <c r="AB2013" s="40"/>
      <c r="AC2013" s="40"/>
      <c r="AD2013" s="40"/>
      <c r="AE2013" s="40"/>
      <c r="AR2013" s="217" t="s">
        <v>285</v>
      </c>
      <c r="AT2013" s="217" t="s">
        <v>150</v>
      </c>
      <c r="AU2013" s="217" t="s">
        <v>82</v>
      </c>
      <c r="AY2013" s="19" t="s">
        <v>148</v>
      </c>
      <c r="BE2013" s="218">
        <f>IF(N2013="základní",J2013,0)</f>
        <v>0</v>
      </c>
      <c r="BF2013" s="218">
        <f>IF(N2013="snížená",J2013,0)</f>
        <v>0</v>
      </c>
      <c r="BG2013" s="218">
        <f>IF(N2013="zákl. přenesená",J2013,0)</f>
        <v>0</v>
      </c>
      <c r="BH2013" s="218">
        <f>IF(N2013="sníž. přenesená",J2013,0)</f>
        <v>0</v>
      </c>
      <c r="BI2013" s="218">
        <f>IF(N2013="nulová",J2013,0)</f>
        <v>0</v>
      </c>
      <c r="BJ2013" s="19" t="s">
        <v>80</v>
      </c>
      <c r="BK2013" s="218">
        <f>ROUND(I2013*H2013,2)</f>
        <v>0</v>
      </c>
      <c r="BL2013" s="19" t="s">
        <v>285</v>
      </c>
      <c r="BM2013" s="217" t="s">
        <v>3253</v>
      </c>
    </row>
    <row r="2014" spans="1:47" s="2" customFormat="1" ht="12">
      <c r="A2014" s="40"/>
      <c r="B2014" s="41"/>
      <c r="C2014" s="42"/>
      <c r="D2014" s="219" t="s">
        <v>157</v>
      </c>
      <c r="E2014" s="42"/>
      <c r="F2014" s="220" t="s">
        <v>3254</v>
      </c>
      <c r="G2014" s="42"/>
      <c r="H2014" s="42"/>
      <c r="I2014" s="221"/>
      <c r="J2014" s="42"/>
      <c r="K2014" s="42"/>
      <c r="L2014" s="46"/>
      <c r="M2014" s="222"/>
      <c r="N2014" s="223"/>
      <c r="O2014" s="86"/>
      <c r="P2014" s="86"/>
      <c r="Q2014" s="86"/>
      <c r="R2014" s="86"/>
      <c r="S2014" s="86"/>
      <c r="T2014" s="87"/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0"/>
      <c r="AE2014" s="40"/>
      <c r="AT2014" s="19" t="s">
        <v>157</v>
      </c>
      <c r="AU2014" s="19" t="s">
        <v>82</v>
      </c>
    </row>
    <row r="2015" spans="1:63" s="12" customFormat="1" ht="22.8" customHeight="1">
      <c r="A2015" s="12"/>
      <c r="B2015" s="190"/>
      <c r="C2015" s="191"/>
      <c r="D2015" s="192" t="s">
        <v>71</v>
      </c>
      <c r="E2015" s="204" t="s">
        <v>3255</v>
      </c>
      <c r="F2015" s="204" t="s">
        <v>3256</v>
      </c>
      <c r="G2015" s="191"/>
      <c r="H2015" s="191"/>
      <c r="I2015" s="194"/>
      <c r="J2015" s="205">
        <f>BK2015</f>
        <v>0</v>
      </c>
      <c r="K2015" s="191"/>
      <c r="L2015" s="196"/>
      <c r="M2015" s="197"/>
      <c r="N2015" s="198"/>
      <c r="O2015" s="198"/>
      <c r="P2015" s="199">
        <f>SUM(P2016:P2083)</f>
        <v>0</v>
      </c>
      <c r="Q2015" s="198"/>
      <c r="R2015" s="199">
        <f>SUM(R2016:R2083)</f>
        <v>5.7681496999999995</v>
      </c>
      <c r="S2015" s="198"/>
      <c r="T2015" s="200">
        <f>SUM(T2016:T2083)</f>
        <v>0</v>
      </c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R2015" s="201" t="s">
        <v>82</v>
      </c>
      <c r="AT2015" s="202" t="s">
        <v>71</v>
      </c>
      <c r="AU2015" s="202" t="s">
        <v>80</v>
      </c>
      <c r="AY2015" s="201" t="s">
        <v>148</v>
      </c>
      <c r="BK2015" s="203">
        <f>SUM(BK2016:BK2083)</f>
        <v>0</v>
      </c>
    </row>
    <row r="2016" spans="1:65" s="2" customFormat="1" ht="21.75" customHeight="1">
      <c r="A2016" s="40"/>
      <c r="B2016" s="41"/>
      <c r="C2016" s="206" t="s">
        <v>3257</v>
      </c>
      <c r="D2016" s="206" t="s">
        <v>150</v>
      </c>
      <c r="E2016" s="207" t="s">
        <v>3258</v>
      </c>
      <c r="F2016" s="208" t="s">
        <v>3259</v>
      </c>
      <c r="G2016" s="209" t="s">
        <v>173</v>
      </c>
      <c r="H2016" s="210">
        <v>93.73</v>
      </c>
      <c r="I2016" s="211"/>
      <c r="J2016" s="212">
        <f>ROUND(I2016*H2016,2)</f>
        <v>0</v>
      </c>
      <c r="K2016" s="208" t="s">
        <v>154</v>
      </c>
      <c r="L2016" s="46"/>
      <c r="M2016" s="213" t="s">
        <v>19</v>
      </c>
      <c r="N2016" s="214" t="s">
        <v>43</v>
      </c>
      <c r="O2016" s="86"/>
      <c r="P2016" s="215">
        <f>O2016*H2016</f>
        <v>0</v>
      </c>
      <c r="Q2016" s="215">
        <v>0.00074</v>
      </c>
      <c r="R2016" s="215">
        <f>Q2016*H2016</f>
        <v>0.0693602</v>
      </c>
      <c r="S2016" s="215">
        <v>0</v>
      </c>
      <c r="T2016" s="216">
        <f>S2016*H2016</f>
        <v>0</v>
      </c>
      <c r="U2016" s="40"/>
      <c r="V2016" s="40"/>
      <c r="W2016" s="40"/>
      <c r="X2016" s="40"/>
      <c r="Y2016" s="40"/>
      <c r="Z2016" s="40"/>
      <c r="AA2016" s="40"/>
      <c r="AB2016" s="40"/>
      <c r="AC2016" s="40"/>
      <c r="AD2016" s="40"/>
      <c r="AE2016" s="40"/>
      <c r="AR2016" s="217" t="s">
        <v>285</v>
      </c>
      <c r="AT2016" s="217" t="s">
        <v>150</v>
      </c>
      <c r="AU2016" s="217" t="s">
        <v>82</v>
      </c>
      <c r="AY2016" s="19" t="s">
        <v>148</v>
      </c>
      <c r="BE2016" s="218">
        <f>IF(N2016="základní",J2016,0)</f>
        <v>0</v>
      </c>
      <c r="BF2016" s="218">
        <f>IF(N2016="snížená",J2016,0)</f>
        <v>0</v>
      </c>
      <c r="BG2016" s="218">
        <f>IF(N2016="zákl. přenesená",J2016,0)</f>
        <v>0</v>
      </c>
      <c r="BH2016" s="218">
        <f>IF(N2016="sníž. přenesená",J2016,0)</f>
        <v>0</v>
      </c>
      <c r="BI2016" s="218">
        <f>IF(N2016="nulová",J2016,0)</f>
        <v>0</v>
      </c>
      <c r="BJ2016" s="19" t="s">
        <v>80</v>
      </c>
      <c r="BK2016" s="218">
        <f>ROUND(I2016*H2016,2)</f>
        <v>0</v>
      </c>
      <c r="BL2016" s="19" t="s">
        <v>285</v>
      </c>
      <c r="BM2016" s="217" t="s">
        <v>3260</v>
      </c>
    </row>
    <row r="2017" spans="1:47" s="2" customFormat="1" ht="12">
      <c r="A2017" s="40"/>
      <c r="B2017" s="41"/>
      <c r="C2017" s="42"/>
      <c r="D2017" s="219" t="s">
        <v>157</v>
      </c>
      <c r="E2017" s="42"/>
      <c r="F2017" s="220" t="s">
        <v>3261</v>
      </c>
      <c r="G2017" s="42"/>
      <c r="H2017" s="42"/>
      <c r="I2017" s="221"/>
      <c r="J2017" s="42"/>
      <c r="K2017" s="42"/>
      <c r="L2017" s="46"/>
      <c r="M2017" s="222"/>
      <c r="N2017" s="223"/>
      <c r="O2017" s="86"/>
      <c r="P2017" s="86"/>
      <c r="Q2017" s="86"/>
      <c r="R2017" s="86"/>
      <c r="S2017" s="86"/>
      <c r="T2017" s="87"/>
      <c r="U2017" s="40"/>
      <c r="V2017" s="40"/>
      <c r="W2017" s="40"/>
      <c r="X2017" s="40"/>
      <c r="Y2017" s="40"/>
      <c r="Z2017" s="40"/>
      <c r="AA2017" s="40"/>
      <c r="AB2017" s="40"/>
      <c r="AC2017" s="40"/>
      <c r="AD2017" s="40"/>
      <c r="AE2017" s="40"/>
      <c r="AT2017" s="19" t="s">
        <v>157</v>
      </c>
      <c r="AU2017" s="19" t="s">
        <v>82</v>
      </c>
    </row>
    <row r="2018" spans="1:51" s="13" customFormat="1" ht="12">
      <c r="A2018" s="13"/>
      <c r="B2018" s="224"/>
      <c r="C2018" s="225"/>
      <c r="D2018" s="226" t="s">
        <v>168</v>
      </c>
      <c r="E2018" s="227" t="s">
        <v>19</v>
      </c>
      <c r="F2018" s="228" t="s">
        <v>400</v>
      </c>
      <c r="G2018" s="225"/>
      <c r="H2018" s="227" t="s">
        <v>19</v>
      </c>
      <c r="I2018" s="229"/>
      <c r="J2018" s="225"/>
      <c r="K2018" s="225"/>
      <c r="L2018" s="230"/>
      <c r="M2018" s="231"/>
      <c r="N2018" s="232"/>
      <c r="O2018" s="232"/>
      <c r="P2018" s="232"/>
      <c r="Q2018" s="232"/>
      <c r="R2018" s="232"/>
      <c r="S2018" s="232"/>
      <c r="T2018" s="23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T2018" s="234" t="s">
        <v>168</v>
      </c>
      <c r="AU2018" s="234" t="s">
        <v>82</v>
      </c>
      <c r="AV2018" s="13" t="s">
        <v>80</v>
      </c>
      <c r="AW2018" s="13" t="s">
        <v>34</v>
      </c>
      <c r="AX2018" s="13" t="s">
        <v>72</v>
      </c>
      <c r="AY2018" s="234" t="s">
        <v>148</v>
      </c>
    </row>
    <row r="2019" spans="1:51" s="14" customFormat="1" ht="12">
      <c r="A2019" s="14"/>
      <c r="B2019" s="235"/>
      <c r="C2019" s="236"/>
      <c r="D2019" s="226" t="s">
        <v>168</v>
      </c>
      <c r="E2019" s="237" t="s">
        <v>19</v>
      </c>
      <c r="F2019" s="238" t="s">
        <v>3262</v>
      </c>
      <c r="G2019" s="236"/>
      <c r="H2019" s="239">
        <v>5.22</v>
      </c>
      <c r="I2019" s="240"/>
      <c r="J2019" s="236"/>
      <c r="K2019" s="236"/>
      <c r="L2019" s="241"/>
      <c r="M2019" s="242"/>
      <c r="N2019" s="243"/>
      <c r="O2019" s="243"/>
      <c r="P2019" s="243"/>
      <c r="Q2019" s="243"/>
      <c r="R2019" s="243"/>
      <c r="S2019" s="243"/>
      <c r="T2019" s="244"/>
      <c r="U2019" s="14"/>
      <c r="V2019" s="14"/>
      <c r="W2019" s="14"/>
      <c r="X2019" s="14"/>
      <c r="Y2019" s="14"/>
      <c r="Z2019" s="14"/>
      <c r="AA2019" s="14"/>
      <c r="AB2019" s="14"/>
      <c r="AC2019" s="14"/>
      <c r="AD2019" s="14"/>
      <c r="AE2019" s="14"/>
      <c r="AT2019" s="245" t="s">
        <v>168</v>
      </c>
      <c r="AU2019" s="245" t="s">
        <v>82</v>
      </c>
      <c r="AV2019" s="14" t="s">
        <v>82</v>
      </c>
      <c r="AW2019" s="14" t="s">
        <v>34</v>
      </c>
      <c r="AX2019" s="14" t="s">
        <v>72</v>
      </c>
      <c r="AY2019" s="245" t="s">
        <v>148</v>
      </c>
    </row>
    <row r="2020" spans="1:51" s="14" customFormat="1" ht="12">
      <c r="A2020" s="14"/>
      <c r="B2020" s="235"/>
      <c r="C2020" s="236"/>
      <c r="D2020" s="226" t="s">
        <v>168</v>
      </c>
      <c r="E2020" s="237" t="s">
        <v>19</v>
      </c>
      <c r="F2020" s="238" t="s">
        <v>3263</v>
      </c>
      <c r="G2020" s="236"/>
      <c r="H2020" s="239">
        <v>20.09</v>
      </c>
      <c r="I2020" s="240"/>
      <c r="J2020" s="236"/>
      <c r="K2020" s="236"/>
      <c r="L2020" s="241"/>
      <c r="M2020" s="242"/>
      <c r="N2020" s="243"/>
      <c r="O2020" s="243"/>
      <c r="P2020" s="243"/>
      <c r="Q2020" s="243"/>
      <c r="R2020" s="243"/>
      <c r="S2020" s="243"/>
      <c r="T2020" s="244"/>
      <c r="U2020" s="14"/>
      <c r="V2020" s="14"/>
      <c r="W2020" s="14"/>
      <c r="X2020" s="14"/>
      <c r="Y2020" s="14"/>
      <c r="Z2020" s="14"/>
      <c r="AA2020" s="14"/>
      <c r="AB2020" s="14"/>
      <c r="AC2020" s="14"/>
      <c r="AD2020" s="14"/>
      <c r="AE2020" s="14"/>
      <c r="AT2020" s="245" t="s">
        <v>168</v>
      </c>
      <c r="AU2020" s="245" t="s">
        <v>82</v>
      </c>
      <c r="AV2020" s="14" t="s">
        <v>82</v>
      </c>
      <c r="AW2020" s="14" t="s">
        <v>34</v>
      </c>
      <c r="AX2020" s="14" t="s">
        <v>72</v>
      </c>
      <c r="AY2020" s="245" t="s">
        <v>148</v>
      </c>
    </row>
    <row r="2021" spans="1:51" s="14" customFormat="1" ht="12">
      <c r="A2021" s="14"/>
      <c r="B2021" s="235"/>
      <c r="C2021" s="236"/>
      <c r="D2021" s="226" t="s">
        <v>168</v>
      </c>
      <c r="E2021" s="237" t="s">
        <v>19</v>
      </c>
      <c r="F2021" s="238" t="s">
        <v>3264</v>
      </c>
      <c r="G2021" s="236"/>
      <c r="H2021" s="239">
        <v>5.72</v>
      </c>
      <c r="I2021" s="240"/>
      <c r="J2021" s="236"/>
      <c r="K2021" s="236"/>
      <c r="L2021" s="241"/>
      <c r="M2021" s="242"/>
      <c r="N2021" s="243"/>
      <c r="O2021" s="243"/>
      <c r="P2021" s="243"/>
      <c r="Q2021" s="243"/>
      <c r="R2021" s="243"/>
      <c r="S2021" s="243"/>
      <c r="T2021" s="244"/>
      <c r="U2021" s="14"/>
      <c r="V2021" s="14"/>
      <c r="W2021" s="14"/>
      <c r="X2021" s="14"/>
      <c r="Y2021" s="14"/>
      <c r="Z2021" s="14"/>
      <c r="AA2021" s="14"/>
      <c r="AB2021" s="14"/>
      <c r="AC2021" s="14"/>
      <c r="AD2021" s="14"/>
      <c r="AE2021" s="14"/>
      <c r="AT2021" s="245" t="s">
        <v>168</v>
      </c>
      <c r="AU2021" s="245" t="s">
        <v>82</v>
      </c>
      <c r="AV2021" s="14" t="s">
        <v>82</v>
      </c>
      <c r="AW2021" s="14" t="s">
        <v>34</v>
      </c>
      <c r="AX2021" s="14" t="s">
        <v>72</v>
      </c>
      <c r="AY2021" s="245" t="s">
        <v>148</v>
      </c>
    </row>
    <row r="2022" spans="1:51" s="14" customFormat="1" ht="12">
      <c r="A2022" s="14"/>
      <c r="B2022" s="235"/>
      <c r="C2022" s="236"/>
      <c r="D2022" s="226" t="s">
        <v>168</v>
      </c>
      <c r="E2022" s="237" t="s">
        <v>19</v>
      </c>
      <c r="F2022" s="238" t="s">
        <v>3265</v>
      </c>
      <c r="G2022" s="236"/>
      <c r="H2022" s="239">
        <v>44.41</v>
      </c>
      <c r="I2022" s="240"/>
      <c r="J2022" s="236"/>
      <c r="K2022" s="236"/>
      <c r="L2022" s="241"/>
      <c r="M2022" s="242"/>
      <c r="N2022" s="243"/>
      <c r="O2022" s="243"/>
      <c r="P2022" s="243"/>
      <c r="Q2022" s="243"/>
      <c r="R2022" s="243"/>
      <c r="S2022" s="243"/>
      <c r="T2022" s="244"/>
      <c r="U2022" s="14"/>
      <c r="V2022" s="14"/>
      <c r="W2022" s="14"/>
      <c r="X2022" s="14"/>
      <c r="Y2022" s="14"/>
      <c r="Z2022" s="14"/>
      <c r="AA2022" s="14"/>
      <c r="AB2022" s="14"/>
      <c r="AC2022" s="14"/>
      <c r="AD2022" s="14"/>
      <c r="AE2022" s="14"/>
      <c r="AT2022" s="245" t="s">
        <v>168</v>
      </c>
      <c r="AU2022" s="245" t="s">
        <v>82</v>
      </c>
      <c r="AV2022" s="14" t="s">
        <v>82</v>
      </c>
      <c r="AW2022" s="14" t="s">
        <v>34</v>
      </c>
      <c r="AX2022" s="14" t="s">
        <v>72</v>
      </c>
      <c r="AY2022" s="245" t="s">
        <v>148</v>
      </c>
    </row>
    <row r="2023" spans="1:51" s="16" customFormat="1" ht="12">
      <c r="A2023" s="16"/>
      <c r="B2023" s="257"/>
      <c r="C2023" s="258"/>
      <c r="D2023" s="226" t="s">
        <v>168</v>
      </c>
      <c r="E2023" s="259" t="s">
        <v>19</v>
      </c>
      <c r="F2023" s="260" t="s">
        <v>256</v>
      </c>
      <c r="G2023" s="258"/>
      <c r="H2023" s="261">
        <v>75.44</v>
      </c>
      <c r="I2023" s="262"/>
      <c r="J2023" s="258"/>
      <c r="K2023" s="258"/>
      <c r="L2023" s="263"/>
      <c r="M2023" s="264"/>
      <c r="N2023" s="265"/>
      <c r="O2023" s="265"/>
      <c r="P2023" s="265"/>
      <c r="Q2023" s="265"/>
      <c r="R2023" s="265"/>
      <c r="S2023" s="265"/>
      <c r="T2023" s="266"/>
      <c r="U2023" s="16"/>
      <c r="V2023" s="16"/>
      <c r="W2023" s="16"/>
      <c r="X2023" s="16"/>
      <c r="Y2023" s="16"/>
      <c r="Z2023" s="16"/>
      <c r="AA2023" s="16"/>
      <c r="AB2023" s="16"/>
      <c r="AC2023" s="16"/>
      <c r="AD2023" s="16"/>
      <c r="AE2023" s="16"/>
      <c r="AT2023" s="267" t="s">
        <v>168</v>
      </c>
      <c r="AU2023" s="267" t="s">
        <v>82</v>
      </c>
      <c r="AV2023" s="16" t="s">
        <v>163</v>
      </c>
      <c r="AW2023" s="16" t="s">
        <v>34</v>
      </c>
      <c r="AX2023" s="16" t="s">
        <v>72</v>
      </c>
      <c r="AY2023" s="267" t="s">
        <v>148</v>
      </c>
    </row>
    <row r="2024" spans="1:51" s="13" customFormat="1" ht="12">
      <c r="A2024" s="13"/>
      <c r="B2024" s="224"/>
      <c r="C2024" s="225"/>
      <c r="D2024" s="226" t="s">
        <v>168</v>
      </c>
      <c r="E2024" s="227" t="s">
        <v>19</v>
      </c>
      <c r="F2024" s="228" t="s">
        <v>576</v>
      </c>
      <c r="G2024" s="225"/>
      <c r="H2024" s="227" t="s">
        <v>19</v>
      </c>
      <c r="I2024" s="229"/>
      <c r="J2024" s="225"/>
      <c r="K2024" s="225"/>
      <c r="L2024" s="230"/>
      <c r="M2024" s="231"/>
      <c r="N2024" s="232"/>
      <c r="O2024" s="232"/>
      <c r="P2024" s="232"/>
      <c r="Q2024" s="232"/>
      <c r="R2024" s="232"/>
      <c r="S2024" s="232"/>
      <c r="T2024" s="23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T2024" s="234" t="s">
        <v>168</v>
      </c>
      <c r="AU2024" s="234" t="s">
        <v>82</v>
      </c>
      <c r="AV2024" s="13" t="s">
        <v>80</v>
      </c>
      <c r="AW2024" s="13" t="s">
        <v>34</v>
      </c>
      <c r="AX2024" s="13" t="s">
        <v>72</v>
      </c>
      <c r="AY2024" s="234" t="s">
        <v>148</v>
      </c>
    </row>
    <row r="2025" spans="1:51" s="14" customFormat="1" ht="12">
      <c r="A2025" s="14"/>
      <c r="B2025" s="235"/>
      <c r="C2025" s="236"/>
      <c r="D2025" s="226" t="s">
        <v>168</v>
      </c>
      <c r="E2025" s="237" t="s">
        <v>19</v>
      </c>
      <c r="F2025" s="238" t="s">
        <v>3266</v>
      </c>
      <c r="G2025" s="236"/>
      <c r="H2025" s="239">
        <v>8.04</v>
      </c>
      <c r="I2025" s="240"/>
      <c r="J2025" s="236"/>
      <c r="K2025" s="236"/>
      <c r="L2025" s="241"/>
      <c r="M2025" s="242"/>
      <c r="N2025" s="243"/>
      <c r="O2025" s="243"/>
      <c r="P2025" s="243"/>
      <c r="Q2025" s="243"/>
      <c r="R2025" s="243"/>
      <c r="S2025" s="243"/>
      <c r="T2025" s="244"/>
      <c r="U2025" s="14"/>
      <c r="V2025" s="14"/>
      <c r="W2025" s="14"/>
      <c r="X2025" s="14"/>
      <c r="Y2025" s="14"/>
      <c r="Z2025" s="14"/>
      <c r="AA2025" s="14"/>
      <c r="AB2025" s="14"/>
      <c r="AC2025" s="14"/>
      <c r="AD2025" s="14"/>
      <c r="AE2025" s="14"/>
      <c r="AT2025" s="245" t="s">
        <v>168</v>
      </c>
      <c r="AU2025" s="245" t="s">
        <v>82</v>
      </c>
      <c r="AV2025" s="14" t="s">
        <v>82</v>
      </c>
      <c r="AW2025" s="14" t="s">
        <v>34</v>
      </c>
      <c r="AX2025" s="14" t="s">
        <v>72</v>
      </c>
      <c r="AY2025" s="245" t="s">
        <v>148</v>
      </c>
    </row>
    <row r="2026" spans="1:51" s="13" customFormat="1" ht="12">
      <c r="A2026" s="13"/>
      <c r="B2026" s="224"/>
      <c r="C2026" s="225"/>
      <c r="D2026" s="226" t="s">
        <v>168</v>
      </c>
      <c r="E2026" s="227" t="s">
        <v>19</v>
      </c>
      <c r="F2026" s="228" t="s">
        <v>211</v>
      </c>
      <c r="G2026" s="225"/>
      <c r="H2026" s="227" t="s">
        <v>19</v>
      </c>
      <c r="I2026" s="229"/>
      <c r="J2026" s="225"/>
      <c r="K2026" s="225"/>
      <c r="L2026" s="230"/>
      <c r="M2026" s="231"/>
      <c r="N2026" s="232"/>
      <c r="O2026" s="232"/>
      <c r="P2026" s="232"/>
      <c r="Q2026" s="232"/>
      <c r="R2026" s="232"/>
      <c r="S2026" s="232"/>
      <c r="T2026" s="233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  <c r="AE2026" s="13"/>
      <c r="AT2026" s="234" t="s">
        <v>168</v>
      </c>
      <c r="AU2026" s="234" t="s">
        <v>82</v>
      </c>
      <c r="AV2026" s="13" t="s">
        <v>80</v>
      </c>
      <c r="AW2026" s="13" t="s">
        <v>34</v>
      </c>
      <c r="AX2026" s="13" t="s">
        <v>72</v>
      </c>
      <c r="AY2026" s="234" t="s">
        <v>148</v>
      </c>
    </row>
    <row r="2027" spans="1:51" s="14" customFormat="1" ht="12">
      <c r="A2027" s="14"/>
      <c r="B2027" s="235"/>
      <c r="C2027" s="236"/>
      <c r="D2027" s="226" t="s">
        <v>168</v>
      </c>
      <c r="E2027" s="237" t="s">
        <v>19</v>
      </c>
      <c r="F2027" s="238" t="s">
        <v>3267</v>
      </c>
      <c r="G2027" s="236"/>
      <c r="H2027" s="239">
        <v>10.25</v>
      </c>
      <c r="I2027" s="240"/>
      <c r="J2027" s="236"/>
      <c r="K2027" s="236"/>
      <c r="L2027" s="241"/>
      <c r="M2027" s="242"/>
      <c r="N2027" s="243"/>
      <c r="O2027" s="243"/>
      <c r="P2027" s="243"/>
      <c r="Q2027" s="243"/>
      <c r="R2027" s="243"/>
      <c r="S2027" s="243"/>
      <c r="T2027" s="244"/>
      <c r="U2027" s="14"/>
      <c r="V2027" s="14"/>
      <c r="W2027" s="14"/>
      <c r="X2027" s="14"/>
      <c r="Y2027" s="14"/>
      <c r="Z2027" s="14"/>
      <c r="AA2027" s="14"/>
      <c r="AB2027" s="14"/>
      <c r="AC2027" s="14"/>
      <c r="AD2027" s="14"/>
      <c r="AE2027" s="14"/>
      <c r="AT2027" s="245" t="s">
        <v>168</v>
      </c>
      <c r="AU2027" s="245" t="s">
        <v>82</v>
      </c>
      <c r="AV2027" s="14" t="s">
        <v>82</v>
      </c>
      <c r="AW2027" s="14" t="s">
        <v>34</v>
      </c>
      <c r="AX2027" s="14" t="s">
        <v>72</v>
      </c>
      <c r="AY2027" s="245" t="s">
        <v>148</v>
      </c>
    </row>
    <row r="2028" spans="1:51" s="15" customFormat="1" ht="12">
      <c r="A2028" s="15"/>
      <c r="B2028" s="246"/>
      <c r="C2028" s="247"/>
      <c r="D2028" s="226" t="s">
        <v>168</v>
      </c>
      <c r="E2028" s="248" t="s">
        <v>19</v>
      </c>
      <c r="F2028" s="249" t="s">
        <v>178</v>
      </c>
      <c r="G2028" s="247"/>
      <c r="H2028" s="250">
        <v>93.73</v>
      </c>
      <c r="I2028" s="251"/>
      <c r="J2028" s="247"/>
      <c r="K2028" s="247"/>
      <c r="L2028" s="252"/>
      <c r="M2028" s="253"/>
      <c r="N2028" s="254"/>
      <c r="O2028" s="254"/>
      <c r="P2028" s="254"/>
      <c r="Q2028" s="254"/>
      <c r="R2028" s="254"/>
      <c r="S2028" s="254"/>
      <c r="T2028" s="255"/>
      <c r="U2028" s="15"/>
      <c r="V2028" s="15"/>
      <c r="W2028" s="15"/>
      <c r="X2028" s="15"/>
      <c r="Y2028" s="15"/>
      <c r="Z2028" s="15"/>
      <c r="AA2028" s="15"/>
      <c r="AB2028" s="15"/>
      <c r="AC2028" s="15"/>
      <c r="AD2028" s="15"/>
      <c r="AE2028" s="15"/>
      <c r="AT2028" s="256" t="s">
        <v>168</v>
      </c>
      <c r="AU2028" s="256" t="s">
        <v>82</v>
      </c>
      <c r="AV2028" s="15" t="s">
        <v>155</v>
      </c>
      <c r="AW2028" s="15" t="s">
        <v>34</v>
      </c>
      <c r="AX2028" s="15" t="s">
        <v>80</v>
      </c>
      <c r="AY2028" s="256" t="s">
        <v>148</v>
      </c>
    </row>
    <row r="2029" spans="1:65" s="2" customFormat="1" ht="16.5" customHeight="1">
      <c r="A2029" s="40"/>
      <c r="B2029" s="41"/>
      <c r="C2029" s="268" t="s">
        <v>3268</v>
      </c>
      <c r="D2029" s="268" t="s">
        <v>279</v>
      </c>
      <c r="E2029" s="269" t="s">
        <v>3269</v>
      </c>
      <c r="F2029" s="270" t="s">
        <v>3270</v>
      </c>
      <c r="G2029" s="271" t="s">
        <v>166</v>
      </c>
      <c r="H2029" s="272">
        <v>14.061</v>
      </c>
      <c r="I2029" s="273"/>
      <c r="J2029" s="274">
        <f>ROUND(I2029*H2029,2)</f>
        <v>0</v>
      </c>
      <c r="K2029" s="270" t="s">
        <v>154</v>
      </c>
      <c r="L2029" s="275"/>
      <c r="M2029" s="276" t="s">
        <v>19</v>
      </c>
      <c r="N2029" s="277" t="s">
        <v>43</v>
      </c>
      <c r="O2029" s="86"/>
      <c r="P2029" s="215">
        <f>O2029*H2029</f>
        <v>0</v>
      </c>
      <c r="Q2029" s="215">
        <v>0.018</v>
      </c>
      <c r="R2029" s="215">
        <f>Q2029*H2029</f>
        <v>0.253098</v>
      </c>
      <c r="S2029" s="215">
        <v>0</v>
      </c>
      <c r="T2029" s="216">
        <f>S2029*H2029</f>
        <v>0</v>
      </c>
      <c r="U2029" s="40"/>
      <c r="V2029" s="40"/>
      <c r="W2029" s="40"/>
      <c r="X2029" s="40"/>
      <c r="Y2029" s="40"/>
      <c r="Z2029" s="40"/>
      <c r="AA2029" s="40"/>
      <c r="AB2029" s="40"/>
      <c r="AC2029" s="40"/>
      <c r="AD2029" s="40"/>
      <c r="AE2029" s="40"/>
      <c r="AR2029" s="217" t="s">
        <v>414</v>
      </c>
      <c r="AT2029" s="217" t="s">
        <v>279</v>
      </c>
      <c r="AU2029" s="217" t="s">
        <v>82</v>
      </c>
      <c r="AY2029" s="19" t="s">
        <v>148</v>
      </c>
      <c r="BE2029" s="218">
        <f>IF(N2029="základní",J2029,0)</f>
        <v>0</v>
      </c>
      <c r="BF2029" s="218">
        <f>IF(N2029="snížená",J2029,0)</f>
        <v>0</v>
      </c>
      <c r="BG2029" s="218">
        <f>IF(N2029="zákl. přenesená",J2029,0)</f>
        <v>0</v>
      </c>
      <c r="BH2029" s="218">
        <f>IF(N2029="sníž. přenesená",J2029,0)</f>
        <v>0</v>
      </c>
      <c r="BI2029" s="218">
        <f>IF(N2029="nulová",J2029,0)</f>
        <v>0</v>
      </c>
      <c r="BJ2029" s="19" t="s">
        <v>80</v>
      </c>
      <c r="BK2029" s="218">
        <f>ROUND(I2029*H2029,2)</f>
        <v>0</v>
      </c>
      <c r="BL2029" s="19" t="s">
        <v>285</v>
      </c>
      <c r="BM2029" s="217" t="s">
        <v>3271</v>
      </c>
    </row>
    <row r="2030" spans="1:51" s="13" customFormat="1" ht="12">
      <c r="A2030" s="13"/>
      <c r="B2030" s="224"/>
      <c r="C2030" s="225"/>
      <c r="D2030" s="226" t="s">
        <v>168</v>
      </c>
      <c r="E2030" s="227" t="s">
        <v>19</v>
      </c>
      <c r="F2030" s="228" t="s">
        <v>400</v>
      </c>
      <c r="G2030" s="225"/>
      <c r="H2030" s="227" t="s">
        <v>19</v>
      </c>
      <c r="I2030" s="229"/>
      <c r="J2030" s="225"/>
      <c r="K2030" s="225"/>
      <c r="L2030" s="230"/>
      <c r="M2030" s="231"/>
      <c r="N2030" s="232"/>
      <c r="O2030" s="232"/>
      <c r="P2030" s="232"/>
      <c r="Q2030" s="232"/>
      <c r="R2030" s="232"/>
      <c r="S2030" s="232"/>
      <c r="T2030" s="233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T2030" s="234" t="s">
        <v>168</v>
      </c>
      <c r="AU2030" s="234" t="s">
        <v>82</v>
      </c>
      <c r="AV2030" s="13" t="s">
        <v>80</v>
      </c>
      <c r="AW2030" s="13" t="s">
        <v>34</v>
      </c>
      <c r="AX2030" s="13" t="s">
        <v>72</v>
      </c>
      <c r="AY2030" s="234" t="s">
        <v>148</v>
      </c>
    </row>
    <row r="2031" spans="1:51" s="14" customFormat="1" ht="12">
      <c r="A2031" s="14"/>
      <c r="B2031" s="235"/>
      <c r="C2031" s="236"/>
      <c r="D2031" s="226" t="s">
        <v>168</v>
      </c>
      <c r="E2031" s="237" t="s">
        <v>19</v>
      </c>
      <c r="F2031" s="238" t="s">
        <v>3272</v>
      </c>
      <c r="G2031" s="236"/>
      <c r="H2031" s="239">
        <v>0.783</v>
      </c>
      <c r="I2031" s="240"/>
      <c r="J2031" s="236"/>
      <c r="K2031" s="236"/>
      <c r="L2031" s="241"/>
      <c r="M2031" s="242"/>
      <c r="N2031" s="243"/>
      <c r="O2031" s="243"/>
      <c r="P2031" s="243"/>
      <c r="Q2031" s="243"/>
      <c r="R2031" s="243"/>
      <c r="S2031" s="243"/>
      <c r="T2031" s="244"/>
      <c r="U2031" s="14"/>
      <c r="V2031" s="14"/>
      <c r="W2031" s="14"/>
      <c r="X2031" s="14"/>
      <c r="Y2031" s="14"/>
      <c r="Z2031" s="14"/>
      <c r="AA2031" s="14"/>
      <c r="AB2031" s="14"/>
      <c r="AC2031" s="14"/>
      <c r="AD2031" s="14"/>
      <c r="AE2031" s="14"/>
      <c r="AT2031" s="245" t="s">
        <v>168</v>
      </c>
      <c r="AU2031" s="245" t="s">
        <v>82</v>
      </c>
      <c r="AV2031" s="14" t="s">
        <v>82</v>
      </c>
      <c r="AW2031" s="14" t="s">
        <v>34</v>
      </c>
      <c r="AX2031" s="14" t="s">
        <v>72</v>
      </c>
      <c r="AY2031" s="245" t="s">
        <v>148</v>
      </c>
    </row>
    <row r="2032" spans="1:51" s="14" customFormat="1" ht="12">
      <c r="A2032" s="14"/>
      <c r="B2032" s="235"/>
      <c r="C2032" s="236"/>
      <c r="D2032" s="226" t="s">
        <v>168</v>
      </c>
      <c r="E2032" s="237" t="s">
        <v>19</v>
      </c>
      <c r="F2032" s="238" t="s">
        <v>3273</v>
      </c>
      <c r="G2032" s="236"/>
      <c r="H2032" s="239">
        <v>3.014</v>
      </c>
      <c r="I2032" s="240"/>
      <c r="J2032" s="236"/>
      <c r="K2032" s="236"/>
      <c r="L2032" s="241"/>
      <c r="M2032" s="242"/>
      <c r="N2032" s="243"/>
      <c r="O2032" s="243"/>
      <c r="P2032" s="243"/>
      <c r="Q2032" s="243"/>
      <c r="R2032" s="243"/>
      <c r="S2032" s="243"/>
      <c r="T2032" s="244"/>
      <c r="U2032" s="14"/>
      <c r="V2032" s="14"/>
      <c r="W2032" s="14"/>
      <c r="X2032" s="14"/>
      <c r="Y2032" s="14"/>
      <c r="Z2032" s="14"/>
      <c r="AA2032" s="14"/>
      <c r="AB2032" s="14"/>
      <c r="AC2032" s="14"/>
      <c r="AD2032" s="14"/>
      <c r="AE2032" s="14"/>
      <c r="AT2032" s="245" t="s">
        <v>168</v>
      </c>
      <c r="AU2032" s="245" t="s">
        <v>82</v>
      </c>
      <c r="AV2032" s="14" t="s">
        <v>82</v>
      </c>
      <c r="AW2032" s="14" t="s">
        <v>34</v>
      </c>
      <c r="AX2032" s="14" t="s">
        <v>72</v>
      </c>
      <c r="AY2032" s="245" t="s">
        <v>148</v>
      </c>
    </row>
    <row r="2033" spans="1:51" s="14" customFormat="1" ht="12">
      <c r="A2033" s="14"/>
      <c r="B2033" s="235"/>
      <c r="C2033" s="236"/>
      <c r="D2033" s="226" t="s">
        <v>168</v>
      </c>
      <c r="E2033" s="237" t="s">
        <v>19</v>
      </c>
      <c r="F2033" s="238" t="s">
        <v>3274</v>
      </c>
      <c r="G2033" s="236"/>
      <c r="H2033" s="239">
        <v>0.858</v>
      </c>
      <c r="I2033" s="240"/>
      <c r="J2033" s="236"/>
      <c r="K2033" s="236"/>
      <c r="L2033" s="241"/>
      <c r="M2033" s="242"/>
      <c r="N2033" s="243"/>
      <c r="O2033" s="243"/>
      <c r="P2033" s="243"/>
      <c r="Q2033" s="243"/>
      <c r="R2033" s="243"/>
      <c r="S2033" s="243"/>
      <c r="T2033" s="244"/>
      <c r="U2033" s="14"/>
      <c r="V2033" s="14"/>
      <c r="W2033" s="14"/>
      <c r="X2033" s="14"/>
      <c r="Y2033" s="14"/>
      <c r="Z2033" s="14"/>
      <c r="AA2033" s="14"/>
      <c r="AB2033" s="14"/>
      <c r="AC2033" s="14"/>
      <c r="AD2033" s="14"/>
      <c r="AE2033" s="14"/>
      <c r="AT2033" s="245" t="s">
        <v>168</v>
      </c>
      <c r="AU2033" s="245" t="s">
        <v>82</v>
      </c>
      <c r="AV2033" s="14" t="s">
        <v>82</v>
      </c>
      <c r="AW2033" s="14" t="s">
        <v>34</v>
      </c>
      <c r="AX2033" s="14" t="s">
        <v>72</v>
      </c>
      <c r="AY2033" s="245" t="s">
        <v>148</v>
      </c>
    </row>
    <row r="2034" spans="1:51" s="14" customFormat="1" ht="12">
      <c r="A2034" s="14"/>
      <c r="B2034" s="235"/>
      <c r="C2034" s="236"/>
      <c r="D2034" s="226" t="s">
        <v>168</v>
      </c>
      <c r="E2034" s="237" t="s">
        <v>19</v>
      </c>
      <c r="F2034" s="238" t="s">
        <v>3275</v>
      </c>
      <c r="G2034" s="236"/>
      <c r="H2034" s="239">
        <v>6.662</v>
      </c>
      <c r="I2034" s="240"/>
      <c r="J2034" s="236"/>
      <c r="K2034" s="236"/>
      <c r="L2034" s="241"/>
      <c r="M2034" s="242"/>
      <c r="N2034" s="243"/>
      <c r="O2034" s="243"/>
      <c r="P2034" s="243"/>
      <c r="Q2034" s="243"/>
      <c r="R2034" s="243"/>
      <c r="S2034" s="243"/>
      <c r="T2034" s="244"/>
      <c r="U2034" s="14"/>
      <c r="V2034" s="14"/>
      <c r="W2034" s="14"/>
      <c r="X2034" s="14"/>
      <c r="Y2034" s="14"/>
      <c r="Z2034" s="14"/>
      <c r="AA2034" s="14"/>
      <c r="AB2034" s="14"/>
      <c r="AC2034" s="14"/>
      <c r="AD2034" s="14"/>
      <c r="AE2034" s="14"/>
      <c r="AT2034" s="245" t="s">
        <v>168</v>
      </c>
      <c r="AU2034" s="245" t="s">
        <v>82</v>
      </c>
      <c r="AV2034" s="14" t="s">
        <v>82</v>
      </c>
      <c r="AW2034" s="14" t="s">
        <v>34</v>
      </c>
      <c r="AX2034" s="14" t="s">
        <v>72</v>
      </c>
      <c r="AY2034" s="245" t="s">
        <v>148</v>
      </c>
    </row>
    <row r="2035" spans="1:51" s="16" customFormat="1" ht="12">
      <c r="A2035" s="16"/>
      <c r="B2035" s="257"/>
      <c r="C2035" s="258"/>
      <c r="D2035" s="226" t="s">
        <v>168</v>
      </c>
      <c r="E2035" s="259" t="s">
        <v>19</v>
      </c>
      <c r="F2035" s="260" t="s">
        <v>256</v>
      </c>
      <c r="G2035" s="258"/>
      <c r="H2035" s="261">
        <v>11.317</v>
      </c>
      <c r="I2035" s="262"/>
      <c r="J2035" s="258"/>
      <c r="K2035" s="258"/>
      <c r="L2035" s="263"/>
      <c r="M2035" s="264"/>
      <c r="N2035" s="265"/>
      <c r="O2035" s="265"/>
      <c r="P2035" s="265"/>
      <c r="Q2035" s="265"/>
      <c r="R2035" s="265"/>
      <c r="S2035" s="265"/>
      <c r="T2035" s="266"/>
      <c r="U2035" s="16"/>
      <c r="V2035" s="16"/>
      <c r="W2035" s="16"/>
      <c r="X2035" s="16"/>
      <c r="Y2035" s="16"/>
      <c r="Z2035" s="16"/>
      <c r="AA2035" s="16"/>
      <c r="AB2035" s="16"/>
      <c r="AC2035" s="16"/>
      <c r="AD2035" s="16"/>
      <c r="AE2035" s="16"/>
      <c r="AT2035" s="267" t="s">
        <v>168</v>
      </c>
      <c r="AU2035" s="267" t="s">
        <v>82</v>
      </c>
      <c r="AV2035" s="16" t="s">
        <v>163</v>
      </c>
      <c r="AW2035" s="16" t="s">
        <v>34</v>
      </c>
      <c r="AX2035" s="16" t="s">
        <v>72</v>
      </c>
      <c r="AY2035" s="267" t="s">
        <v>148</v>
      </c>
    </row>
    <row r="2036" spans="1:51" s="13" customFormat="1" ht="12">
      <c r="A2036" s="13"/>
      <c r="B2036" s="224"/>
      <c r="C2036" s="225"/>
      <c r="D2036" s="226" t="s">
        <v>168</v>
      </c>
      <c r="E2036" s="227" t="s">
        <v>19</v>
      </c>
      <c r="F2036" s="228" t="s">
        <v>576</v>
      </c>
      <c r="G2036" s="225"/>
      <c r="H2036" s="227" t="s">
        <v>19</v>
      </c>
      <c r="I2036" s="229"/>
      <c r="J2036" s="225"/>
      <c r="K2036" s="225"/>
      <c r="L2036" s="230"/>
      <c r="M2036" s="231"/>
      <c r="N2036" s="232"/>
      <c r="O2036" s="232"/>
      <c r="P2036" s="232"/>
      <c r="Q2036" s="232"/>
      <c r="R2036" s="232"/>
      <c r="S2036" s="232"/>
      <c r="T2036" s="233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T2036" s="234" t="s">
        <v>168</v>
      </c>
      <c r="AU2036" s="234" t="s">
        <v>82</v>
      </c>
      <c r="AV2036" s="13" t="s">
        <v>80</v>
      </c>
      <c r="AW2036" s="13" t="s">
        <v>34</v>
      </c>
      <c r="AX2036" s="13" t="s">
        <v>72</v>
      </c>
      <c r="AY2036" s="234" t="s">
        <v>148</v>
      </c>
    </row>
    <row r="2037" spans="1:51" s="14" customFormat="1" ht="12">
      <c r="A2037" s="14"/>
      <c r="B2037" s="235"/>
      <c r="C2037" s="236"/>
      <c r="D2037" s="226" t="s">
        <v>168</v>
      </c>
      <c r="E2037" s="237" t="s">
        <v>19</v>
      </c>
      <c r="F2037" s="238" t="s">
        <v>3276</v>
      </c>
      <c r="G2037" s="236"/>
      <c r="H2037" s="239">
        <v>1.206</v>
      </c>
      <c r="I2037" s="240"/>
      <c r="J2037" s="236"/>
      <c r="K2037" s="236"/>
      <c r="L2037" s="241"/>
      <c r="M2037" s="242"/>
      <c r="N2037" s="243"/>
      <c r="O2037" s="243"/>
      <c r="P2037" s="243"/>
      <c r="Q2037" s="243"/>
      <c r="R2037" s="243"/>
      <c r="S2037" s="243"/>
      <c r="T2037" s="244"/>
      <c r="U2037" s="14"/>
      <c r="V2037" s="14"/>
      <c r="W2037" s="14"/>
      <c r="X2037" s="14"/>
      <c r="Y2037" s="14"/>
      <c r="Z2037" s="14"/>
      <c r="AA2037" s="14"/>
      <c r="AB2037" s="14"/>
      <c r="AC2037" s="14"/>
      <c r="AD2037" s="14"/>
      <c r="AE2037" s="14"/>
      <c r="AT2037" s="245" t="s">
        <v>168</v>
      </c>
      <c r="AU2037" s="245" t="s">
        <v>82</v>
      </c>
      <c r="AV2037" s="14" t="s">
        <v>82</v>
      </c>
      <c r="AW2037" s="14" t="s">
        <v>34</v>
      </c>
      <c r="AX2037" s="14" t="s">
        <v>72</v>
      </c>
      <c r="AY2037" s="245" t="s">
        <v>148</v>
      </c>
    </row>
    <row r="2038" spans="1:51" s="13" customFormat="1" ht="12">
      <c r="A2038" s="13"/>
      <c r="B2038" s="224"/>
      <c r="C2038" s="225"/>
      <c r="D2038" s="226" t="s">
        <v>168</v>
      </c>
      <c r="E2038" s="227" t="s">
        <v>19</v>
      </c>
      <c r="F2038" s="228" t="s">
        <v>211</v>
      </c>
      <c r="G2038" s="225"/>
      <c r="H2038" s="227" t="s">
        <v>19</v>
      </c>
      <c r="I2038" s="229"/>
      <c r="J2038" s="225"/>
      <c r="K2038" s="225"/>
      <c r="L2038" s="230"/>
      <c r="M2038" s="231"/>
      <c r="N2038" s="232"/>
      <c r="O2038" s="232"/>
      <c r="P2038" s="232"/>
      <c r="Q2038" s="232"/>
      <c r="R2038" s="232"/>
      <c r="S2038" s="232"/>
      <c r="T2038" s="233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T2038" s="234" t="s">
        <v>168</v>
      </c>
      <c r="AU2038" s="234" t="s">
        <v>82</v>
      </c>
      <c r="AV2038" s="13" t="s">
        <v>80</v>
      </c>
      <c r="AW2038" s="13" t="s">
        <v>34</v>
      </c>
      <c r="AX2038" s="13" t="s">
        <v>72</v>
      </c>
      <c r="AY2038" s="234" t="s">
        <v>148</v>
      </c>
    </row>
    <row r="2039" spans="1:51" s="14" customFormat="1" ht="12">
      <c r="A2039" s="14"/>
      <c r="B2039" s="235"/>
      <c r="C2039" s="236"/>
      <c r="D2039" s="226" t="s">
        <v>168</v>
      </c>
      <c r="E2039" s="237" t="s">
        <v>19</v>
      </c>
      <c r="F2039" s="238" t="s">
        <v>3277</v>
      </c>
      <c r="G2039" s="236"/>
      <c r="H2039" s="239">
        <v>1.538</v>
      </c>
      <c r="I2039" s="240"/>
      <c r="J2039" s="236"/>
      <c r="K2039" s="236"/>
      <c r="L2039" s="241"/>
      <c r="M2039" s="242"/>
      <c r="N2039" s="243"/>
      <c r="O2039" s="243"/>
      <c r="P2039" s="243"/>
      <c r="Q2039" s="243"/>
      <c r="R2039" s="243"/>
      <c r="S2039" s="243"/>
      <c r="T2039" s="244"/>
      <c r="U2039" s="14"/>
      <c r="V2039" s="14"/>
      <c r="W2039" s="14"/>
      <c r="X2039" s="14"/>
      <c r="Y2039" s="14"/>
      <c r="Z2039" s="14"/>
      <c r="AA2039" s="14"/>
      <c r="AB2039" s="14"/>
      <c r="AC2039" s="14"/>
      <c r="AD2039" s="14"/>
      <c r="AE2039" s="14"/>
      <c r="AT2039" s="245" t="s">
        <v>168</v>
      </c>
      <c r="AU2039" s="245" t="s">
        <v>82</v>
      </c>
      <c r="AV2039" s="14" t="s">
        <v>82</v>
      </c>
      <c r="AW2039" s="14" t="s">
        <v>34</v>
      </c>
      <c r="AX2039" s="14" t="s">
        <v>72</v>
      </c>
      <c r="AY2039" s="245" t="s">
        <v>148</v>
      </c>
    </row>
    <row r="2040" spans="1:51" s="15" customFormat="1" ht="12">
      <c r="A2040" s="15"/>
      <c r="B2040" s="246"/>
      <c r="C2040" s="247"/>
      <c r="D2040" s="226" t="s">
        <v>168</v>
      </c>
      <c r="E2040" s="248" t="s">
        <v>19</v>
      </c>
      <c r="F2040" s="249" t="s">
        <v>178</v>
      </c>
      <c r="G2040" s="247"/>
      <c r="H2040" s="250">
        <v>14.061</v>
      </c>
      <c r="I2040" s="251"/>
      <c r="J2040" s="247"/>
      <c r="K2040" s="247"/>
      <c r="L2040" s="252"/>
      <c r="M2040" s="253"/>
      <c r="N2040" s="254"/>
      <c r="O2040" s="254"/>
      <c r="P2040" s="254"/>
      <c r="Q2040" s="254"/>
      <c r="R2040" s="254"/>
      <c r="S2040" s="254"/>
      <c r="T2040" s="255"/>
      <c r="U2040" s="15"/>
      <c r="V2040" s="15"/>
      <c r="W2040" s="15"/>
      <c r="X2040" s="15"/>
      <c r="Y2040" s="15"/>
      <c r="Z2040" s="15"/>
      <c r="AA2040" s="15"/>
      <c r="AB2040" s="15"/>
      <c r="AC2040" s="15"/>
      <c r="AD2040" s="15"/>
      <c r="AE2040" s="15"/>
      <c r="AT2040" s="256" t="s">
        <v>168</v>
      </c>
      <c r="AU2040" s="256" t="s">
        <v>82</v>
      </c>
      <c r="AV2040" s="15" t="s">
        <v>155</v>
      </c>
      <c r="AW2040" s="15" t="s">
        <v>34</v>
      </c>
      <c r="AX2040" s="15" t="s">
        <v>80</v>
      </c>
      <c r="AY2040" s="256" t="s">
        <v>148</v>
      </c>
    </row>
    <row r="2041" spans="1:65" s="2" customFormat="1" ht="24.15" customHeight="1">
      <c r="A2041" s="40"/>
      <c r="B2041" s="41"/>
      <c r="C2041" s="206" t="s">
        <v>3278</v>
      </c>
      <c r="D2041" s="206" t="s">
        <v>150</v>
      </c>
      <c r="E2041" s="207" t="s">
        <v>3279</v>
      </c>
      <c r="F2041" s="208" t="s">
        <v>3280</v>
      </c>
      <c r="G2041" s="209" t="s">
        <v>166</v>
      </c>
      <c r="H2041" s="210">
        <v>205.265</v>
      </c>
      <c r="I2041" s="211"/>
      <c r="J2041" s="212">
        <f>ROUND(I2041*H2041,2)</f>
        <v>0</v>
      </c>
      <c r="K2041" s="208" t="s">
        <v>154</v>
      </c>
      <c r="L2041" s="46"/>
      <c r="M2041" s="213" t="s">
        <v>19</v>
      </c>
      <c r="N2041" s="214" t="s">
        <v>43</v>
      </c>
      <c r="O2041" s="86"/>
      <c r="P2041" s="215">
        <f>O2041*H2041</f>
        <v>0</v>
      </c>
      <c r="Q2041" s="215">
        <v>0.0063</v>
      </c>
      <c r="R2041" s="215">
        <f>Q2041*H2041</f>
        <v>1.2931694999999999</v>
      </c>
      <c r="S2041" s="215">
        <v>0</v>
      </c>
      <c r="T2041" s="216">
        <f>S2041*H2041</f>
        <v>0</v>
      </c>
      <c r="U2041" s="40"/>
      <c r="V2041" s="40"/>
      <c r="W2041" s="40"/>
      <c r="X2041" s="40"/>
      <c r="Y2041" s="40"/>
      <c r="Z2041" s="40"/>
      <c r="AA2041" s="40"/>
      <c r="AB2041" s="40"/>
      <c r="AC2041" s="40"/>
      <c r="AD2041" s="40"/>
      <c r="AE2041" s="40"/>
      <c r="AR2041" s="217" t="s">
        <v>285</v>
      </c>
      <c r="AT2041" s="217" t="s">
        <v>150</v>
      </c>
      <c r="AU2041" s="217" t="s">
        <v>82</v>
      </c>
      <c r="AY2041" s="19" t="s">
        <v>148</v>
      </c>
      <c r="BE2041" s="218">
        <f>IF(N2041="základní",J2041,0)</f>
        <v>0</v>
      </c>
      <c r="BF2041" s="218">
        <f>IF(N2041="snížená",J2041,0)</f>
        <v>0</v>
      </c>
      <c r="BG2041" s="218">
        <f>IF(N2041="zákl. přenesená",J2041,0)</f>
        <v>0</v>
      </c>
      <c r="BH2041" s="218">
        <f>IF(N2041="sníž. přenesená",J2041,0)</f>
        <v>0</v>
      </c>
      <c r="BI2041" s="218">
        <f>IF(N2041="nulová",J2041,0)</f>
        <v>0</v>
      </c>
      <c r="BJ2041" s="19" t="s">
        <v>80</v>
      </c>
      <c r="BK2041" s="218">
        <f>ROUND(I2041*H2041,2)</f>
        <v>0</v>
      </c>
      <c r="BL2041" s="19" t="s">
        <v>285</v>
      </c>
      <c r="BM2041" s="217" t="s">
        <v>3281</v>
      </c>
    </row>
    <row r="2042" spans="1:47" s="2" customFormat="1" ht="12">
      <c r="A2042" s="40"/>
      <c r="B2042" s="41"/>
      <c r="C2042" s="42"/>
      <c r="D2042" s="219" t="s">
        <v>157</v>
      </c>
      <c r="E2042" s="42"/>
      <c r="F2042" s="220" t="s">
        <v>3282</v>
      </c>
      <c r="G2042" s="42"/>
      <c r="H2042" s="42"/>
      <c r="I2042" s="221"/>
      <c r="J2042" s="42"/>
      <c r="K2042" s="42"/>
      <c r="L2042" s="46"/>
      <c r="M2042" s="222"/>
      <c r="N2042" s="223"/>
      <c r="O2042" s="86"/>
      <c r="P2042" s="86"/>
      <c r="Q2042" s="86"/>
      <c r="R2042" s="86"/>
      <c r="S2042" s="86"/>
      <c r="T2042" s="87"/>
      <c r="U2042" s="40"/>
      <c r="V2042" s="40"/>
      <c r="W2042" s="40"/>
      <c r="X2042" s="40"/>
      <c r="Y2042" s="40"/>
      <c r="Z2042" s="40"/>
      <c r="AA2042" s="40"/>
      <c r="AB2042" s="40"/>
      <c r="AC2042" s="40"/>
      <c r="AD2042" s="40"/>
      <c r="AE2042" s="40"/>
      <c r="AT2042" s="19" t="s">
        <v>157</v>
      </c>
      <c r="AU2042" s="19" t="s">
        <v>82</v>
      </c>
    </row>
    <row r="2043" spans="1:51" s="13" customFormat="1" ht="12">
      <c r="A2043" s="13"/>
      <c r="B2043" s="224"/>
      <c r="C2043" s="225"/>
      <c r="D2043" s="226" t="s">
        <v>168</v>
      </c>
      <c r="E2043" s="227" t="s">
        <v>19</v>
      </c>
      <c r="F2043" s="228" t="s">
        <v>400</v>
      </c>
      <c r="G2043" s="225"/>
      <c r="H2043" s="227" t="s">
        <v>19</v>
      </c>
      <c r="I2043" s="229"/>
      <c r="J2043" s="225"/>
      <c r="K2043" s="225"/>
      <c r="L2043" s="230"/>
      <c r="M2043" s="231"/>
      <c r="N2043" s="232"/>
      <c r="O2043" s="232"/>
      <c r="P2043" s="232"/>
      <c r="Q2043" s="232"/>
      <c r="R2043" s="232"/>
      <c r="S2043" s="232"/>
      <c r="T2043" s="233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  <c r="AT2043" s="234" t="s">
        <v>168</v>
      </c>
      <c r="AU2043" s="234" t="s">
        <v>82</v>
      </c>
      <c r="AV2043" s="13" t="s">
        <v>80</v>
      </c>
      <c r="AW2043" s="13" t="s">
        <v>34</v>
      </c>
      <c r="AX2043" s="13" t="s">
        <v>72</v>
      </c>
      <c r="AY2043" s="234" t="s">
        <v>148</v>
      </c>
    </row>
    <row r="2044" spans="1:51" s="14" customFormat="1" ht="12">
      <c r="A2044" s="14"/>
      <c r="B2044" s="235"/>
      <c r="C2044" s="236"/>
      <c r="D2044" s="226" t="s">
        <v>168</v>
      </c>
      <c r="E2044" s="237" t="s">
        <v>19</v>
      </c>
      <c r="F2044" s="238" t="s">
        <v>1357</v>
      </c>
      <c r="G2044" s="236"/>
      <c r="H2044" s="239">
        <v>155.28</v>
      </c>
      <c r="I2044" s="240"/>
      <c r="J2044" s="236"/>
      <c r="K2044" s="236"/>
      <c r="L2044" s="241"/>
      <c r="M2044" s="242"/>
      <c r="N2044" s="243"/>
      <c r="O2044" s="243"/>
      <c r="P2044" s="243"/>
      <c r="Q2044" s="243"/>
      <c r="R2044" s="243"/>
      <c r="S2044" s="243"/>
      <c r="T2044" s="244"/>
      <c r="U2044" s="14"/>
      <c r="V2044" s="14"/>
      <c r="W2044" s="14"/>
      <c r="X2044" s="14"/>
      <c r="Y2044" s="14"/>
      <c r="Z2044" s="14"/>
      <c r="AA2044" s="14"/>
      <c r="AB2044" s="14"/>
      <c r="AC2044" s="14"/>
      <c r="AD2044" s="14"/>
      <c r="AE2044" s="14"/>
      <c r="AT2044" s="245" t="s">
        <v>168</v>
      </c>
      <c r="AU2044" s="245" t="s">
        <v>82</v>
      </c>
      <c r="AV2044" s="14" t="s">
        <v>82</v>
      </c>
      <c r="AW2044" s="14" t="s">
        <v>34</v>
      </c>
      <c r="AX2044" s="14" t="s">
        <v>72</v>
      </c>
      <c r="AY2044" s="245" t="s">
        <v>148</v>
      </c>
    </row>
    <row r="2045" spans="1:51" s="14" customFormat="1" ht="12">
      <c r="A2045" s="14"/>
      <c r="B2045" s="235"/>
      <c r="C2045" s="236"/>
      <c r="D2045" s="226" t="s">
        <v>168</v>
      </c>
      <c r="E2045" s="237" t="s">
        <v>19</v>
      </c>
      <c r="F2045" s="238" t="s">
        <v>1358</v>
      </c>
      <c r="G2045" s="236"/>
      <c r="H2045" s="239">
        <v>4.019</v>
      </c>
      <c r="I2045" s="240"/>
      <c r="J2045" s="236"/>
      <c r="K2045" s="236"/>
      <c r="L2045" s="241"/>
      <c r="M2045" s="242"/>
      <c r="N2045" s="243"/>
      <c r="O2045" s="243"/>
      <c r="P2045" s="243"/>
      <c r="Q2045" s="243"/>
      <c r="R2045" s="243"/>
      <c r="S2045" s="243"/>
      <c r="T2045" s="244"/>
      <c r="U2045" s="14"/>
      <c r="V2045" s="14"/>
      <c r="W2045" s="14"/>
      <c r="X2045" s="14"/>
      <c r="Y2045" s="14"/>
      <c r="Z2045" s="14"/>
      <c r="AA2045" s="14"/>
      <c r="AB2045" s="14"/>
      <c r="AC2045" s="14"/>
      <c r="AD2045" s="14"/>
      <c r="AE2045" s="14"/>
      <c r="AT2045" s="245" t="s">
        <v>168</v>
      </c>
      <c r="AU2045" s="245" t="s">
        <v>82</v>
      </c>
      <c r="AV2045" s="14" t="s">
        <v>82</v>
      </c>
      <c r="AW2045" s="14" t="s">
        <v>34</v>
      </c>
      <c r="AX2045" s="14" t="s">
        <v>72</v>
      </c>
      <c r="AY2045" s="245" t="s">
        <v>148</v>
      </c>
    </row>
    <row r="2046" spans="1:51" s="16" customFormat="1" ht="12">
      <c r="A2046" s="16"/>
      <c r="B2046" s="257"/>
      <c r="C2046" s="258"/>
      <c r="D2046" s="226" t="s">
        <v>168</v>
      </c>
      <c r="E2046" s="259" t="s">
        <v>19</v>
      </c>
      <c r="F2046" s="260" t="s">
        <v>256</v>
      </c>
      <c r="G2046" s="258"/>
      <c r="H2046" s="261">
        <v>159.299</v>
      </c>
      <c r="I2046" s="262"/>
      <c r="J2046" s="258"/>
      <c r="K2046" s="258"/>
      <c r="L2046" s="263"/>
      <c r="M2046" s="264"/>
      <c r="N2046" s="265"/>
      <c r="O2046" s="265"/>
      <c r="P2046" s="265"/>
      <c r="Q2046" s="265"/>
      <c r="R2046" s="265"/>
      <c r="S2046" s="265"/>
      <c r="T2046" s="266"/>
      <c r="U2046" s="16"/>
      <c r="V2046" s="16"/>
      <c r="W2046" s="16"/>
      <c r="X2046" s="16"/>
      <c r="Y2046" s="16"/>
      <c r="Z2046" s="16"/>
      <c r="AA2046" s="16"/>
      <c r="AB2046" s="16"/>
      <c r="AC2046" s="16"/>
      <c r="AD2046" s="16"/>
      <c r="AE2046" s="16"/>
      <c r="AT2046" s="267" t="s">
        <v>168</v>
      </c>
      <c r="AU2046" s="267" t="s">
        <v>82</v>
      </c>
      <c r="AV2046" s="16" t="s">
        <v>163</v>
      </c>
      <c r="AW2046" s="16" t="s">
        <v>34</v>
      </c>
      <c r="AX2046" s="16" t="s">
        <v>72</v>
      </c>
      <c r="AY2046" s="267" t="s">
        <v>148</v>
      </c>
    </row>
    <row r="2047" spans="1:51" s="13" customFormat="1" ht="12">
      <c r="A2047" s="13"/>
      <c r="B2047" s="224"/>
      <c r="C2047" s="225"/>
      <c r="D2047" s="226" t="s">
        <v>168</v>
      </c>
      <c r="E2047" s="227" t="s">
        <v>19</v>
      </c>
      <c r="F2047" s="228" t="s">
        <v>576</v>
      </c>
      <c r="G2047" s="225"/>
      <c r="H2047" s="227" t="s">
        <v>19</v>
      </c>
      <c r="I2047" s="229"/>
      <c r="J2047" s="225"/>
      <c r="K2047" s="225"/>
      <c r="L2047" s="230"/>
      <c r="M2047" s="231"/>
      <c r="N2047" s="232"/>
      <c r="O2047" s="232"/>
      <c r="P2047" s="232"/>
      <c r="Q2047" s="232"/>
      <c r="R2047" s="232"/>
      <c r="S2047" s="232"/>
      <c r="T2047" s="233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T2047" s="234" t="s">
        <v>168</v>
      </c>
      <c r="AU2047" s="234" t="s">
        <v>82</v>
      </c>
      <c r="AV2047" s="13" t="s">
        <v>80</v>
      </c>
      <c r="AW2047" s="13" t="s">
        <v>34</v>
      </c>
      <c r="AX2047" s="13" t="s">
        <v>72</v>
      </c>
      <c r="AY2047" s="234" t="s">
        <v>148</v>
      </c>
    </row>
    <row r="2048" spans="1:51" s="14" customFormat="1" ht="12">
      <c r="A2048" s="14"/>
      <c r="B2048" s="235"/>
      <c r="C2048" s="236"/>
      <c r="D2048" s="226" t="s">
        <v>168</v>
      </c>
      <c r="E2048" s="237" t="s">
        <v>19</v>
      </c>
      <c r="F2048" s="238" t="s">
        <v>1359</v>
      </c>
      <c r="G2048" s="236"/>
      <c r="H2048" s="239">
        <v>37.8</v>
      </c>
      <c r="I2048" s="240"/>
      <c r="J2048" s="236"/>
      <c r="K2048" s="236"/>
      <c r="L2048" s="241"/>
      <c r="M2048" s="242"/>
      <c r="N2048" s="243"/>
      <c r="O2048" s="243"/>
      <c r="P2048" s="243"/>
      <c r="Q2048" s="243"/>
      <c r="R2048" s="243"/>
      <c r="S2048" s="243"/>
      <c r="T2048" s="244"/>
      <c r="U2048" s="14"/>
      <c r="V2048" s="14"/>
      <c r="W2048" s="14"/>
      <c r="X2048" s="14"/>
      <c r="Y2048" s="14"/>
      <c r="Z2048" s="14"/>
      <c r="AA2048" s="14"/>
      <c r="AB2048" s="14"/>
      <c r="AC2048" s="14"/>
      <c r="AD2048" s="14"/>
      <c r="AE2048" s="14"/>
      <c r="AT2048" s="245" t="s">
        <v>168</v>
      </c>
      <c r="AU2048" s="245" t="s">
        <v>82</v>
      </c>
      <c r="AV2048" s="14" t="s">
        <v>82</v>
      </c>
      <c r="AW2048" s="14" t="s">
        <v>34</v>
      </c>
      <c r="AX2048" s="14" t="s">
        <v>72</v>
      </c>
      <c r="AY2048" s="245" t="s">
        <v>148</v>
      </c>
    </row>
    <row r="2049" spans="1:51" s="14" customFormat="1" ht="12">
      <c r="A2049" s="14"/>
      <c r="B2049" s="235"/>
      <c r="C2049" s="236"/>
      <c r="D2049" s="226" t="s">
        <v>168</v>
      </c>
      <c r="E2049" s="237" t="s">
        <v>19</v>
      </c>
      <c r="F2049" s="238" t="s">
        <v>1360</v>
      </c>
      <c r="G2049" s="236"/>
      <c r="H2049" s="239">
        <v>1.686</v>
      </c>
      <c r="I2049" s="240"/>
      <c r="J2049" s="236"/>
      <c r="K2049" s="236"/>
      <c r="L2049" s="241"/>
      <c r="M2049" s="242"/>
      <c r="N2049" s="243"/>
      <c r="O2049" s="243"/>
      <c r="P2049" s="243"/>
      <c r="Q2049" s="243"/>
      <c r="R2049" s="243"/>
      <c r="S2049" s="243"/>
      <c r="T2049" s="244"/>
      <c r="U2049" s="14"/>
      <c r="V2049" s="14"/>
      <c r="W2049" s="14"/>
      <c r="X2049" s="14"/>
      <c r="Y2049" s="14"/>
      <c r="Z2049" s="14"/>
      <c r="AA2049" s="14"/>
      <c r="AB2049" s="14"/>
      <c r="AC2049" s="14"/>
      <c r="AD2049" s="14"/>
      <c r="AE2049" s="14"/>
      <c r="AT2049" s="245" t="s">
        <v>168</v>
      </c>
      <c r="AU2049" s="245" t="s">
        <v>82</v>
      </c>
      <c r="AV2049" s="14" t="s">
        <v>82</v>
      </c>
      <c r="AW2049" s="14" t="s">
        <v>34</v>
      </c>
      <c r="AX2049" s="14" t="s">
        <v>72</v>
      </c>
      <c r="AY2049" s="245" t="s">
        <v>148</v>
      </c>
    </row>
    <row r="2050" spans="1:51" s="16" customFormat="1" ht="12">
      <c r="A2050" s="16"/>
      <c r="B2050" s="257"/>
      <c r="C2050" s="258"/>
      <c r="D2050" s="226" t="s">
        <v>168</v>
      </c>
      <c r="E2050" s="259" t="s">
        <v>19</v>
      </c>
      <c r="F2050" s="260" t="s">
        <v>256</v>
      </c>
      <c r="G2050" s="258"/>
      <c r="H2050" s="261">
        <v>39.486</v>
      </c>
      <c r="I2050" s="262"/>
      <c r="J2050" s="258"/>
      <c r="K2050" s="258"/>
      <c r="L2050" s="263"/>
      <c r="M2050" s="264"/>
      <c r="N2050" s="265"/>
      <c r="O2050" s="265"/>
      <c r="P2050" s="265"/>
      <c r="Q2050" s="265"/>
      <c r="R2050" s="265"/>
      <c r="S2050" s="265"/>
      <c r="T2050" s="266"/>
      <c r="U2050" s="16"/>
      <c r="V2050" s="16"/>
      <c r="W2050" s="16"/>
      <c r="X2050" s="16"/>
      <c r="Y2050" s="16"/>
      <c r="Z2050" s="16"/>
      <c r="AA2050" s="16"/>
      <c r="AB2050" s="16"/>
      <c r="AC2050" s="16"/>
      <c r="AD2050" s="16"/>
      <c r="AE2050" s="16"/>
      <c r="AT2050" s="267" t="s">
        <v>168</v>
      </c>
      <c r="AU2050" s="267" t="s">
        <v>82</v>
      </c>
      <c r="AV2050" s="16" t="s">
        <v>163</v>
      </c>
      <c r="AW2050" s="16" t="s">
        <v>34</v>
      </c>
      <c r="AX2050" s="16" t="s">
        <v>72</v>
      </c>
      <c r="AY2050" s="267" t="s">
        <v>148</v>
      </c>
    </row>
    <row r="2051" spans="1:51" s="13" customFormat="1" ht="12">
      <c r="A2051" s="13"/>
      <c r="B2051" s="224"/>
      <c r="C2051" s="225"/>
      <c r="D2051" s="226" t="s">
        <v>168</v>
      </c>
      <c r="E2051" s="227" t="s">
        <v>19</v>
      </c>
      <c r="F2051" s="228" t="s">
        <v>211</v>
      </c>
      <c r="G2051" s="225"/>
      <c r="H2051" s="227" t="s">
        <v>19</v>
      </c>
      <c r="I2051" s="229"/>
      <c r="J2051" s="225"/>
      <c r="K2051" s="225"/>
      <c r="L2051" s="230"/>
      <c r="M2051" s="231"/>
      <c r="N2051" s="232"/>
      <c r="O2051" s="232"/>
      <c r="P2051" s="232"/>
      <c r="Q2051" s="232"/>
      <c r="R2051" s="232"/>
      <c r="S2051" s="232"/>
      <c r="T2051" s="233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T2051" s="234" t="s">
        <v>168</v>
      </c>
      <c r="AU2051" s="234" t="s">
        <v>82</v>
      </c>
      <c r="AV2051" s="13" t="s">
        <v>80</v>
      </c>
      <c r="AW2051" s="13" t="s">
        <v>34</v>
      </c>
      <c r="AX2051" s="13" t="s">
        <v>72</v>
      </c>
      <c r="AY2051" s="234" t="s">
        <v>148</v>
      </c>
    </row>
    <row r="2052" spans="1:51" s="14" customFormat="1" ht="12">
      <c r="A2052" s="14"/>
      <c r="B2052" s="235"/>
      <c r="C2052" s="236"/>
      <c r="D2052" s="226" t="s">
        <v>168</v>
      </c>
      <c r="E2052" s="237" t="s">
        <v>19</v>
      </c>
      <c r="F2052" s="238" t="s">
        <v>3283</v>
      </c>
      <c r="G2052" s="236"/>
      <c r="H2052" s="239">
        <v>6.48</v>
      </c>
      <c r="I2052" s="240"/>
      <c r="J2052" s="236"/>
      <c r="K2052" s="236"/>
      <c r="L2052" s="241"/>
      <c r="M2052" s="242"/>
      <c r="N2052" s="243"/>
      <c r="O2052" s="243"/>
      <c r="P2052" s="243"/>
      <c r="Q2052" s="243"/>
      <c r="R2052" s="243"/>
      <c r="S2052" s="243"/>
      <c r="T2052" s="244"/>
      <c r="U2052" s="14"/>
      <c r="V2052" s="14"/>
      <c r="W2052" s="14"/>
      <c r="X2052" s="14"/>
      <c r="Y2052" s="14"/>
      <c r="Z2052" s="14"/>
      <c r="AA2052" s="14"/>
      <c r="AB2052" s="14"/>
      <c r="AC2052" s="14"/>
      <c r="AD2052" s="14"/>
      <c r="AE2052" s="14"/>
      <c r="AT2052" s="245" t="s">
        <v>168</v>
      </c>
      <c r="AU2052" s="245" t="s">
        <v>82</v>
      </c>
      <c r="AV2052" s="14" t="s">
        <v>82</v>
      </c>
      <c r="AW2052" s="14" t="s">
        <v>34</v>
      </c>
      <c r="AX2052" s="14" t="s">
        <v>72</v>
      </c>
      <c r="AY2052" s="245" t="s">
        <v>148</v>
      </c>
    </row>
    <row r="2053" spans="1:51" s="16" customFormat="1" ht="12">
      <c r="A2053" s="16"/>
      <c r="B2053" s="257"/>
      <c r="C2053" s="258"/>
      <c r="D2053" s="226" t="s">
        <v>168</v>
      </c>
      <c r="E2053" s="259" t="s">
        <v>19</v>
      </c>
      <c r="F2053" s="260" t="s">
        <v>256</v>
      </c>
      <c r="G2053" s="258"/>
      <c r="H2053" s="261">
        <v>6.48</v>
      </c>
      <c r="I2053" s="262"/>
      <c r="J2053" s="258"/>
      <c r="K2053" s="258"/>
      <c r="L2053" s="263"/>
      <c r="M2053" s="264"/>
      <c r="N2053" s="265"/>
      <c r="O2053" s="265"/>
      <c r="P2053" s="265"/>
      <c r="Q2053" s="265"/>
      <c r="R2053" s="265"/>
      <c r="S2053" s="265"/>
      <c r="T2053" s="266"/>
      <c r="U2053" s="16"/>
      <c r="V2053" s="16"/>
      <c r="W2053" s="16"/>
      <c r="X2053" s="16"/>
      <c r="Y2053" s="16"/>
      <c r="Z2053" s="16"/>
      <c r="AA2053" s="16"/>
      <c r="AB2053" s="16"/>
      <c r="AC2053" s="16"/>
      <c r="AD2053" s="16"/>
      <c r="AE2053" s="16"/>
      <c r="AT2053" s="267" t="s">
        <v>168</v>
      </c>
      <c r="AU2053" s="267" t="s">
        <v>82</v>
      </c>
      <c r="AV2053" s="16" t="s">
        <v>163</v>
      </c>
      <c r="AW2053" s="16" t="s">
        <v>34</v>
      </c>
      <c r="AX2053" s="16" t="s">
        <v>72</v>
      </c>
      <c r="AY2053" s="267" t="s">
        <v>148</v>
      </c>
    </row>
    <row r="2054" spans="1:51" s="15" customFormat="1" ht="12">
      <c r="A2054" s="15"/>
      <c r="B2054" s="246"/>
      <c r="C2054" s="247"/>
      <c r="D2054" s="226" t="s">
        <v>168</v>
      </c>
      <c r="E2054" s="248" t="s">
        <v>19</v>
      </c>
      <c r="F2054" s="249" t="s">
        <v>178</v>
      </c>
      <c r="G2054" s="247"/>
      <c r="H2054" s="250">
        <v>205.265</v>
      </c>
      <c r="I2054" s="251"/>
      <c r="J2054" s="247"/>
      <c r="K2054" s="247"/>
      <c r="L2054" s="252"/>
      <c r="M2054" s="253"/>
      <c r="N2054" s="254"/>
      <c r="O2054" s="254"/>
      <c r="P2054" s="254"/>
      <c r="Q2054" s="254"/>
      <c r="R2054" s="254"/>
      <c r="S2054" s="254"/>
      <c r="T2054" s="255"/>
      <c r="U2054" s="15"/>
      <c r="V2054" s="15"/>
      <c r="W2054" s="15"/>
      <c r="X2054" s="15"/>
      <c r="Y2054" s="15"/>
      <c r="Z2054" s="15"/>
      <c r="AA2054" s="15"/>
      <c r="AB2054" s="15"/>
      <c r="AC2054" s="15"/>
      <c r="AD2054" s="15"/>
      <c r="AE2054" s="15"/>
      <c r="AT2054" s="256" t="s">
        <v>168</v>
      </c>
      <c r="AU2054" s="256" t="s">
        <v>82</v>
      </c>
      <c r="AV2054" s="15" t="s">
        <v>155</v>
      </c>
      <c r="AW2054" s="15" t="s">
        <v>34</v>
      </c>
      <c r="AX2054" s="15" t="s">
        <v>80</v>
      </c>
      <c r="AY2054" s="256" t="s">
        <v>148</v>
      </c>
    </row>
    <row r="2055" spans="1:65" s="2" customFormat="1" ht="16.5" customHeight="1">
      <c r="A2055" s="40"/>
      <c r="B2055" s="41"/>
      <c r="C2055" s="268" t="s">
        <v>3284</v>
      </c>
      <c r="D2055" s="268" t="s">
        <v>279</v>
      </c>
      <c r="E2055" s="269" t="s">
        <v>3269</v>
      </c>
      <c r="F2055" s="270" t="s">
        <v>3270</v>
      </c>
      <c r="G2055" s="271" t="s">
        <v>166</v>
      </c>
      <c r="H2055" s="272">
        <v>225.792</v>
      </c>
      <c r="I2055" s="273"/>
      <c r="J2055" s="274">
        <f>ROUND(I2055*H2055,2)</f>
        <v>0</v>
      </c>
      <c r="K2055" s="270" t="s">
        <v>154</v>
      </c>
      <c r="L2055" s="275"/>
      <c r="M2055" s="276" t="s">
        <v>19</v>
      </c>
      <c r="N2055" s="277" t="s">
        <v>43</v>
      </c>
      <c r="O2055" s="86"/>
      <c r="P2055" s="215">
        <f>O2055*H2055</f>
        <v>0</v>
      </c>
      <c r="Q2055" s="215">
        <v>0.018</v>
      </c>
      <c r="R2055" s="215">
        <f>Q2055*H2055</f>
        <v>4.064255999999999</v>
      </c>
      <c r="S2055" s="215">
        <v>0</v>
      </c>
      <c r="T2055" s="216">
        <f>S2055*H2055</f>
        <v>0</v>
      </c>
      <c r="U2055" s="40"/>
      <c r="V2055" s="40"/>
      <c r="W2055" s="40"/>
      <c r="X2055" s="40"/>
      <c r="Y2055" s="40"/>
      <c r="Z2055" s="40"/>
      <c r="AA2055" s="40"/>
      <c r="AB2055" s="40"/>
      <c r="AC2055" s="40"/>
      <c r="AD2055" s="40"/>
      <c r="AE2055" s="40"/>
      <c r="AR2055" s="217" t="s">
        <v>414</v>
      </c>
      <c r="AT2055" s="217" t="s">
        <v>279</v>
      </c>
      <c r="AU2055" s="217" t="s">
        <v>82</v>
      </c>
      <c r="AY2055" s="19" t="s">
        <v>148</v>
      </c>
      <c r="BE2055" s="218">
        <f>IF(N2055="základní",J2055,0)</f>
        <v>0</v>
      </c>
      <c r="BF2055" s="218">
        <f>IF(N2055="snížená",J2055,0)</f>
        <v>0</v>
      </c>
      <c r="BG2055" s="218">
        <f>IF(N2055="zákl. přenesená",J2055,0)</f>
        <v>0</v>
      </c>
      <c r="BH2055" s="218">
        <f>IF(N2055="sníž. přenesená",J2055,0)</f>
        <v>0</v>
      </c>
      <c r="BI2055" s="218">
        <f>IF(N2055="nulová",J2055,0)</f>
        <v>0</v>
      </c>
      <c r="BJ2055" s="19" t="s">
        <v>80</v>
      </c>
      <c r="BK2055" s="218">
        <f>ROUND(I2055*H2055,2)</f>
        <v>0</v>
      </c>
      <c r="BL2055" s="19" t="s">
        <v>285</v>
      </c>
      <c r="BM2055" s="217" t="s">
        <v>3285</v>
      </c>
    </row>
    <row r="2056" spans="1:51" s="14" customFormat="1" ht="12">
      <c r="A2056" s="14"/>
      <c r="B2056" s="235"/>
      <c r="C2056" s="236"/>
      <c r="D2056" s="226" t="s">
        <v>168</v>
      </c>
      <c r="E2056" s="236"/>
      <c r="F2056" s="238" t="s">
        <v>3286</v>
      </c>
      <c r="G2056" s="236"/>
      <c r="H2056" s="239">
        <v>225.792</v>
      </c>
      <c r="I2056" s="240"/>
      <c r="J2056" s="236"/>
      <c r="K2056" s="236"/>
      <c r="L2056" s="241"/>
      <c r="M2056" s="242"/>
      <c r="N2056" s="243"/>
      <c r="O2056" s="243"/>
      <c r="P2056" s="243"/>
      <c r="Q2056" s="243"/>
      <c r="R2056" s="243"/>
      <c r="S2056" s="243"/>
      <c r="T2056" s="244"/>
      <c r="U2056" s="14"/>
      <c r="V2056" s="14"/>
      <c r="W2056" s="14"/>
      <c r="X2056" s="14"/>
      <c r="Y2056" s="14"/>
      <c r="Z2056" s="14"/>
      <c r="AA2056" s="14"/>
      <c r="AB2056" s="14"/>
      <c r="AC2056" s="14"/>
      <c r="AD2056" s="14"/>
      <c r="AE2056" s="14"/>
      <c r="AT2056" s="245" t="s">
        <v>168</v>
      </c>
      <c r="AU2056" s="245" t="s">
        <v>82</v>
      </c>
      <c r="AV2056" s="14" t="s">
        <v>82</v>
      </c>
      <c r="AW2056" s="14" t="s">
        <v>4</v>
      </c>
      <c r="AX2056" s="14" t="s">
        <v>80</v>
      </c>
      <c r="AY2056" s="245" t="s">
        <v>148</v>
      </c>
    </row>
    <row r="2057" spans="1:65" s="2" customFormat="1" ht="16.5" customHeight="1">
      <c r="A2057" s="40"/>
      <c r="B2057" s="41"/>
      <c r="C2057" s="206" t="s">
        <v>3287</v>
      </c>
      <c r="D2057" s="206" t="s">
        <v>150</v>
      </c>
      <c r="E2057" s="207" t="s">
        <v>3288</v>
      </c>
      <c r="F2057" s="208" t="s">
        <v>3289</v>
      </c>
      <c r="G2057" s="209" t="s">
        <v>166</v>
      </c>
      <c r="H2057" s="210">
        <v>58.844</v>
      </c>
      <c r="I2057" s="211"/>
      <c r="J2057" s="212">
        <f>ROUND(I2057*H2057,2)</f>
        <v>0</v>
      </c>
      <c r="K2057" s="208" t="s">
        <v>154</v>
      </c>
      <c r="L2057" s="46"/>
      <c r="M2057" s="213" t="s">
        <v>19</v>
      </c>
      <c r="N2057" s="214" t="s">
        <v>43</v>
      </c>
      <c r="O2057" s="86"/>
      <c r="P2057" s="215">
        <f>O2057*H2057</f>
        <v>0</v>
      </c>
      <c r="Q2057" s="215">
        <v>0.0015</v>
      </c>
      <c r="R2057" s="215">
        <f>Q2057*H2057</f>
        <v>0.088266</v>
      </c>
      <c r="S2057" s="215">
        <v>0</v>
      </c>
      <c r="T2057" s="216">
        <f>S2057*H2057</f>
        <v>0</v>
      </c>
      <c r="U2057" s="40"/>
      <c r="V2057" s="40"/>
      <c r="W2057" s="40"/>
      <c r="X2057" s="40"/>
      <c r="Y2057" s="40"/>
      <c r="Z2057" s="40"/>
      <c r="AA2057" s="40"/>
      <c r="AB2057" s="40"/>
      <c r="AC2057" s="40"/>
      <c r="AD2057" s="40"/>
      <c r="AE2057" s="40"/>
      <c r="AR2057" s="217" t="s">
        <v>285</v>
      </c>
      <c r="AT2057" s="217" t="s">
        <v>150</v>
      </c>
      <c r="AU2057" s="217" t="s">
        <v>82</v>
      </c>
      <c r="AY2057" s="19" t="s">
        <v>148</v>
      </c>
      <c r="BE2057" s="218">
        <f>IF(N2057="základní",J2057,0)</f>
        <v>0</v>
      </c>
      <c r="BF2057" s="218">
        <f>IF(N2057="snížená",J2057,0)</f>
        <v>0</v>
      </c>
      <c r="BG2057" s="218">
        <f>IF(N2057="zákl. přenesená",J2057,0)</f>
        <v>0</v>
      </c>
      <c r="BH2057" s="218">
        <f>IF(N2057="sníž. přenesená",J2057,0)</f>
        <v>0</v>
      </c>
      <c r="BI2057" s="218">
        <f>IF(N2057="nulová",J2057,0)</f>
        <v>0</v>
      </c>
      <c r="BJ2057" s="19" t="s">
        <v>80</v>
      </c>
      <c r="BK2057" s="218">
        <f>ROUND(I2057*H2057,2)</f>
        <v>0</v>
      </c>
      <c r="BL2057" s="19" t="s">
        <v>285</v>
      </c>
      <c r="BM2057" s="217" t="s">
        <v>3290</v>
      </c>
    </row>
    <row r="2058" spans="1:47" s="2" customFormat="1" ht="12">
      <c r="A2058" s="40"/>
      <c r="B2058" s="41"/>
      <c r="C2058" s="42"/>
      <c r="D2058" s="219" t="s">
        <v>157</v>
      </c>
      <c r="E2058" s="42"/>
      <c r="F2058" s="220" t="s">
        <v>3291</v>
      </c>
      <c r="G2058" s="42"/>
      <c r="H2058" s="42"/>
      <c r="I2058" s="221"/>
      <c r="J2058" s="42"/>
      <c r="K2058" s="42"/>
      <c r="L2058" s="46"/>
      <c r="M2058" s="222"/>
      <c r="N2058" s="223"/>
      <c r="O2058" s="86"/>
      <c r="P2058" s="86"/>
      <c r="Q2058" s="86"/>
      <c r="R2058" s="86"/>
      <c r="S2058" s="86"/>
      <c r="T2058" s="87"/>
      <c r="U2058" s="40"/>
      <c r="V2058" s="40"/>
      <c r="W2058" s="40"/>
      <c r="X2058" s="40"/>
      <c r="Y2058" s="40"/>
      <c r="Z2058" s="40"/>
      <c r="AA2058" s="40"/>
      <c r="AB2058" s="40"/>
      <c r="AC2058" s="40"/>
      <c r="AD2058" s="40"/>
      <c r="AE2058" s="40"/>
      <c r="AT2058" s="19" t="s">
        <v>157</v>
      </c>
      <c r="AU2058" s="19" t="s">
        <v>82</v>
      </c>
    </row>
    <row r="2059" spans="1:51" s="13" customFormat="1" ht="12">
      <c r="A2059" s="13"/>
      <c r="B2059" s="224"/>
      <c r="C2059" s="225"/>
      <c r="D2059" s="226" t="s">
        <v>168</v>
      </c>
      <c r="E2059" s="227" t="s">
        <v>19</v>
      </c>
      <c r="F2059" s="228" t="s">
        <v>400</v>
      </c>
      <c r="G2059" s="225"/>
      <c r="H2059" s="227" t="s">
        <v>19</v>
      </c>
      <c r="I2059" s="229"/>
      <c r="J2059" s="225"/>
      <c r="K2059" s="225"/>
      <c r="L2059" s="230"/>
      <c r="M2059" s="231"/>
      <c r="N2059" s="232"/>
      <c r="O2059" s="232"/>
      <c r="P2059" s="232"/>
      <c r="Q2059" s="232"/>
      <c r="R2059" s="232"/>
      <c r="S2059" s="232"/>
      <c r="T2059" s="233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T2059" s="234" t="s">
        <v>168</v>
      </c>
      <c r="AU2059" s="234" t="s">
        <v>82</v>
      </c>
      <c r="AV2059" s="13" t="s">
        <v>80</v>
      </c>
      <c r="AW2059" s="13" t="s">
        <v>34</v>
      </c>
      <c r="AX2059" s="13" t="s">
        <v>72</v>
      </c>
      <c r="AY2059" s="234" t="s">
        <v>148</v>
      </c>
    </row>
    <row r="2060" spans="1:51" s="14" customFormat="1" ht="12">
      <c r="A2060" s="14"/>
      <c r="B2060" s="235"/>
      <c r="C2060" s="236"/>
      <c r="D2060" s="226" t="s">
        <v>168</v>
      </c>
      <c r="E2060" s="237" t="s">
        <v>19</v>
      </c>
      <c r="F2060" s="238" t="s">
        <v>3292</v>
      </c>
      <c r="G2060" s="236"/>
      <c r="H2060" s="239">
        <v>7.03</v>
      </c>
      <c r="I2060" s="240"/>
      <c r="J2060" s="236"/>
      <c r="K2060" s="236"/>
      <c r="L2060" s="241"/>
      <c r="M2060" s="242"/>
      <c r="N2060" s="243"/>
      <c r="O2060" s="243"/>
      <c r="P2060" s="243"/>
      <c r="Q2060" s="243"/>
      <c r="R2060" s="243"/>
      <c r="S2060" s="243"/>
      <c r="T2060" s="244"/>
      <c r="U2060" s="14"/>
      <c r="V2060" s="14"/>
      <c r="W2060" s="14"/>
      <c r="X2060" s="14"/>
      <c r="Y2060" s="14"/>
      <c r="Z2060" s="14"/>
      <c r="AA2060" s="14"/>
      <c r="AB2060" s="14"/>
      <c r="AC2060" s="14"/>
      <c r="AD2060" s="14"/>
      <c r="AE2060" s="14"/>
      <c r="AT2060" s="245" t="s">
        <v>168</v>
      </c>
      <c r="AU2060" s="245" t="s">
        <v>82</v>
      </c>
      <c r="AV2060" s="14" t="s">
        <v>82</v>
      </c>
      <c r="AW2060" s="14" t="s">
        <v>34</v>
      </c>
      <c r="AX2060" s="14" t="s">
        <v>72</v>
      </c>
      <c r="AY2060" s="245" t="s">
        <v>148</v>
      </c>
    </row>
    <row r="2061" spans="1:51" s="14" customFormat="1" ht="12">
      <c r="A2061" s="14"/>
      <c r="B2061" s="235"/>
      <c r="C2061" s="236"/>
      <c r="D2061" s="226" t="s">
        <v>168</v>
      </c>
      <c r="E2061" s="237" t="s">
        <v>19</v>
      </c>
      <c r="F2061" s="238" t="s">
        <v>3293</v>
      </c>
      <c r="G2061" s="236"/>
      <c r="H2061" s="239">
        <v>0.336</v>
      </c>
      <c r="I2061" s="240"/>
      <c r="J2061" s="236"/>
      <c r="K2061" s="236"/>
      <c r="L2061" s="241"/>
      <c r="M2061" s="242"/>
      <c r="N2061" s="243"/>
      <c r="O2061" s="243"/>
      <c r="P2061" s="243"/>
      <c r="Q2061" s="243"/>
      <c r="R2061" s="243"/>
      <c r="S2061" s="243"/>
      <c r="T2061" s="244"/>
      <c r="U2061" s="14"/>
      <c r="V2061" s="14"/>
      <c r="W2061" s="14"/>
      <c r="X2061" s="14"/>
      <c r="Y2061" s="14"/>
      <c r="Z2061" s="14"/>
      <c r="AA2061" s="14"/>
      <c r="AB2061" s="14"/>
      <c r="AC2061" s="14"/>
      <c r="AD2061" s="14"/>
      <c r="AE2061" s="14"/>
      <c r="AT2061" s="245" t="s">
        <v>168</v>
      </c>
      <c r="AU2061" s="245" t="s">
        <v>82</v>
      </c>
      <c r="AV2061" s="14" t="s">
        <v>82</v>
      </c>
      <c r="AW2061" s="14" t="s">
        <v>34</v>
      </c>
      <c r="AX2061" s="14" t="s">
        <v>72</v>
      </c>
      <c r="AY2061" s="245" t="s">
        <v>148</v>
      </c>
    </row>
    <row r="2062" spans="1:51" s="14" customFormat="1" ht="12">
      <c r="A2062" s="14"/>
      <c r="B2062" s="235"/>
      <c r="C2062" s="236"/>
      <c r="D2062" s="226" t="s">
        <v>168</v>
      </c>
      <c r="E2062" s="237" t="s">
        <v>19</v>
      </c>
      <c r="F2062" s="238" t="s">
        <v>3294</v>
      </c>
      <c r="G2062" s="236"/>
      <c r="H2062" s="239">
        <v>0.705</v>
      </c>
      <c r="I2062" s="240"/>
      <c r="J2062" s="236"/>
      <c r="K2062" s="236"/>
      <c r="L2062" s="241"/>
      <c r="M2062" s="242"/>
      <c r="N2062" s="243"/>
      <c r="O2062" s="243"/>
      <c r="P2062" s="243"/>
      <c r="Q2062" s="243"/>
      <c r="R2062" s="243"/>
      <c r="S2062" s="243"/>
      <c r="T2062" s="244"/>
      <c r="U2062" s="14"/>
      <c r="V2062" s="14"/>
      <c r="W2062" s="14"/>
      <c r="X2062" s="14"/>
      <c r="Y2062" s="14"/>
      <c r="Z2062" s="14"/>
      <c r="AA2062" s="14"/>
      <c r="AB2062" s="14"/>
      <c r="AC2062" s="14"/>
      <c r="AD2062" s="14"/>
      <c r="AE2062" s="14"/>
      <c r="AT2062" s="245" t="s">
        <v>168</v>
      </c>
      <c r="AU2062" s="245" t="s">
        <v>82</v>
      </c>
      <c r="AV2062" s="14" t="s">
        <v>82</v>
      </c>
      <c r="AW2062" s="14" t="s">
        <v>34</v>
      </c>
      <c r="AX2062" s="14" t="s">
        <v>72</v>
      </c>
      <c r="AY2062" s="245" t="s">
        <v>148</v>
      </c>
    </row>
    <row r="2063" spans="1:51" s="14" customFormat="1" ht="12">
      <c r="A2063" s="14"/>
      <c r="B2063" s="235"/>
      <c r="C2063" s="236"/>
      <c r="D2063" s="226" t="s">
        <v>168</v>
      </c>
      <c r="E2063" s="237" t="s">
        <v>19</v>
      </c>
      <c r="F2063" s="238" t="s">
        <v>3295</v>
      </c>
      <c r="G2063" s="236"/>
      <c r="H2063" s="239">
        <v>0.75</v>
      </c>
      <c r="I2063" s="240"/>
      <c r="J2063" s="236"/>
      <c r="K2063" s="236"/>
      <c r="L2063" s="241"/>
      <c r="M2063" s="242"/>
      <c r="N2063" s="243"/>
      <c r="O2063" s="243"/>
      <c r="P2063" s="243"/>
      <c r="Q2063" s="243"/>
      <c r="R2063" s="243"/>
      <c r="S2063" s="243"/>
      <c r="T2063" s="244"/>
      <c r="U2063" s="14"/>
      <c r="V2063" s="14"/>
      <c r="W2063" s="14"/>
      <c r="X2063" s="14"/>
      <c r="Y2063" s="14"/>
      <c r="Z2063" s="14"/>
      <c r="AA2063" s="14"/>
      <c r="AB2063" s="14"/>
      <c r="AC2063" s="14"/>
      <c r="AD2063" s="14"/>
      <c r="AE2063" s="14"/>
      <c r="AT2063" s="245" t="s">
        <v>168</v>
      </c>
      <c r="AU2063" s="245" t="s">
        <v>82</v>
      </c>
      <c r="AV2063" s="14" t="s">
        <v>82</v>
      </c>
      <c r="AW2063" s="14" t="s">
        <v>34</v>
      </c>
      <c r="AX2063" s="14" t="s">
        <v>72</v>
      </c>
      <c r="AY2063" s="245" t="s">
        <v>148</v>
      </c>
    </row>
    <row r="2064" spans="1:51" s="14" customFormat="1" ht="12">
      <c r="A2064" s="14"/>
      <c r="B2064" s="235"/>
      <c r="C2064" s="236"/>
      <c r="D2064" s="226" t="s">
        <v>168</v>
      </c>
      <c r="E2064" s="237" t="s">
        <v>19</v>
      </c>
      <c r="F2064" s="238" t="s">
        <v>3296</v>
      </c>
      <c r="G2064" s="236"/>
      <c r="H2064" s="239">
        <v>0.84</v>
      </c>
      <c r="I2064" s="240"/>
      <c r="J2064" s="236"/>
      <c r="K2064" s="236"/>
      <c r="L2064" s="241"/>
      <c r="M2064" s="242"/>
      <c r="N2064" s="243"/>
      <c r="O2064" s="243"/>
      <c r="P2064" s="243"/>
      <c r="Q2064" s="243"/>
      <c r="R2064" s="243"/>
      <c r="S2064" s="243"/>
      <c r="T2064" s="244"/>
      <c r="U2064" s="14"/>
      <c r="V2064" s="14"/>
      <c r="W2064" s="14"/>
      <c r="X2064" s="14"/>
      <c r="Y2064" s="14"/>
      <c r="Z2064" s="14"/>
      <c r="AA2064" s="14"/>
      <c r="AB2064" s="14"/>
      <c r="AC2064" s="14"/>
      <c r="AD2064" s="14"/>
      <c r="AE2064" s="14"/>
      <c r="AT2064" s="245" t="s">
        <v>168</v>
      </c>
      <c r="AU2064" s="245" t="s">
        <v>82</v>
      </c>
      <c r="AV2064" s="14" t="s">
        <v>82</v>
      </c>
      <c r="AW2064" s="14" t="s">
        <v>34</v>
      </c>
      <c r="AX2064" s="14" t="s">
        <v>72</v>
      </c>
      <c r="AY2064" s="245" t="s">
        <v>148</v>
      </c>
    </row>
    <row r="2065" spans="1:51" s="16" customFormat="1" ht="12">
      <c r="A2065" s="16"/>
      <c r="B2065" s="257"/>
      <c r="C2065" s="258"/>
      <c r="D2065" s="226" t="s">
        <v>168</v>
      </c>
      <c r="E2065" s="259" t="s">
        <v>19</v>
      </c>
      <c r="F2065" s="260" t="s">
        <v>256</v>
      </c>
      <c r="G2065" s="258"/>
      <c r="H2065" s="261">
        <v>9.661</v>
      </c>
      <c r="I2065" s="262"/>
      <c r="J2065" s="258"/>
      <c r="K2065" s="258"/>
      <c r="L2065" s="263"/>
      <c r="M2065" s="264"/>
      <c r="N2065" s="265"/>
      <c r="O2065" s="265"/>
      <c r="P2065" s="265"/>
      <c r="Q2065" s="265"/>
      <c r="R2065" s="265"/>
      <c r="S2065" s="265"/>
      <c r="T2065" s="266"/>
      <c r="U2065" s="16"/>
      <c r="V2065" s="16"/>
      <c r="W2065" s="16"/>
      <c r="X2065" s="16"/>
      <c r="Y2065" s="16"/>
      <c r="Z2065" s="16"/>
      <c r="AA2065" s="16"/>
      <c r="AB2065" s="16"/>
      <c r="AC2065" s="16"/>
      <c r="AD2065" s="16"/>
      <c r="AE2065" s="16"/>
      <c r="AT2065" s="267" t="s">
        <v>168</v>
      </c>
      <c r="AU2065" s="267" t="s">
        <v>82</v>
      </c>
      <c r="AV2065" s="16" t="s">
        <v>163</v>
      </c>
      <c r="AW2065" s="16" t="s">
        <v>34</v>
      </c>
      <c r="AX2065" s="16" t="s">
        <v>72</v>
      </c>
      <c r="AY2065" s="267" t="s">
        <v>148</v>
      </c>
    </row>
    <row r="2066" spans="1:51" s="13" customFormat="1" ht="12">
      <c r="A2066" s="13"/>
      <c r="B2066" s="224"/>
      <c r="C2066" s="225"/>
      <c r="D2066" s="226" t="s">
        <v>168</v>
      </c>
      <c r="E2066" s="227" t="s">
        <v>19</v>
      </c>
      <c r="F2066" s="228" t="s">
        <v>576</v>
      </c>
      <c r="G2066" s="225"/>
      <c r="H2066" s="227" t="s">
        <v>19</v>
      </c>
      <c r="I2066" s="229"/>
      <c r="J2066" s="225"/>
      <c r="K2066" s="225"/>
      <c r="L2066" s="230"/>
      <c r="M2066" s="231"/>
      <c r="N2066" s="232"/>
      <c r="O2066" s="232"/>
      <c r="P2066" s="232"/>
      <c r="Q2066" s="232"/>
      <c r="R2066" s="232"/>
      <c r="S2066" s="232"/>
      <c r="T2066" s="233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T2066" s="234" t="s">
        <v>168</v>
      </c>
      <c r="AU2066" s="234" t="s">
        <v>82</v>
      </c>
      <c r="AV2066" s="13" t="s">
        <v>80</v>
      </c>
      <c r="AW2066" s="13" t="s">
        <v>34</v>
      </c>
      <c r="AX2066" s="13" t="s">
        <v>72</v>
      </c>
      <c r="AY2066" s="234" t="s">
        <v>148</v>
      </c>
    </row>
    <row r="2067" spans="1:51" s="14" customFormat="1" ht="12">
      <c r="A2067" s="14"/>
      <c r="B2067" s="235"/>
      <c r="C2067" s="236"/>
      <c r="D2067" s="226" t="s">
        <v>168</v>
      </c>
      <c r="E2067" s="237" t="s">
        <v>19</v>
      </c>
      <c r="F2067" s="238" t="s">
        <v>1359</v>
      </c>
      <c r="G2067" s="236"/>
      <c r="H2067" s="239">
        <v>37.8</v>
      </c>
      <c r="I2067" s="240"/>
      <c r="J2067" s="236"/>
      <c r="K2067" s="236"/>
      <c r="L2067" s="241"/>
      <c r="M2067" s="242"/>
      <c r="N2067" s="243"/>
      <c r="O2067" s="243"/>
      <c r="P2067" s="243"/>
      <c r="Q2067" s="243"/>
      <c r="R2067" s="243"/>
      <c r="S2067" s="243"/>
      <c r="T2067" s="244"/>
      <c r="U2067" s="14"/>
      <c r="V2067" s="14"/>
      <c r="W2067" s="14"/>
      <c r="X2067" s="14"/>
      <c r="Y2067" s="14"/>
      <c r="Z2067" s="14"/>
      <c r="AA2067" s="14"/>
      <c r="AB2067" s="14"/>
      <c r="AC2067" s="14"/>
      <c r="AD2067" s="14"/>
      <c r="AE2067" s="14"/>
      <c r="AT2067" s="245" t="s">
        <v>168</v>
      </c>
      <c r="AU2067" s="245" t="s">
        <v>82</v>
      </c>
      <c r="AV2067" s="14" t="s">
        <v>82</v>
      </c>
      <c r="AW2067" s="14" t="s">
        <v>34</v>
      </c>
      <c r="AX2067" s="14" t="s">
        <v>72</v>
      </c>
      <c r="AY2067" s="245" t="s">
        <v>148</v>
      </c>
    </row>
    <row r="2068" spans="1:51" s="14" customFormat="1" ht="12">
      <c r="A2068" s="14"/>
      <c r="B2068" s="235"/>
      <c r="C2068" s="236"/>
      <c r="D2068" s="226" t="s">
        <v>168</v>
      </c>
      <c r="E2068" s="237" t="s">
        <v>19</v>
      </c>
      <c r="F2068" s="238" t="s">
        <v>1360</v>
      </c>
      <c r="G2068" s="236"/>
      <c r="H2068" s="239">
        <v>1.686</v>
      </c>
      <c r="I2068" s="240"/>
      <c r="J2068" s="236"/>
      <c r="K2068" s="236"/>
      <c r="L2068" s="241"/>
      <c r="M2068" s="242"/>
      <c r="N2068" s="243"/>
      <c r="O2068" s="243"/>
      <c r="P2068" s="243"/>
      <c r="Q2068" s="243"/>
      <c r="R2068" s="243"/>
      <c r="S2068" s="243"/>
      <c r="T2068" s="244"/>
      <c r="U2068" s="14"/>
      <c r="V2068" s="14"/>
      <c r="W2068" s="14"/>
      <c r="X2068" s="14"/>
      <c r="Y2068" s="14"/>
      <c r="Z2068" s="14"/>
      <c r="AA2068" s="14"/>
      <c r="AB2068" s="14"/>
      <c r="AC2068" s="14"/>
      <c r="AD2068" s="14"/>
      <c r="AE2068" s="14"/>
      <c r="AT2068" s="245" t="s">
        <v>168</v>
      </c>
      <c r="AU2068" s="245" t="s">
        <v>82</v>
      </c>
      <c r="AV2068" s="14" t="s">
        <v>82</v>
      </c>
      <c r="AW2068" s="14" t="s">
        <v>34</v>
      </c>
      <c r="AX2068" s="14" t="s">
        <v>72</v>
      </c>
      <c r="AY2068" s="245" t="s">
        <v>148</v>
      </c>
    </row>
    <row r="2069" spans="1:51" s="14" customFormat="1" ht="12">
      <c r="A2069" s="14"/>
      <c r="B2069" s="235"/>
      <c r="C2069" s="236"/>
      <c r="D2069" s="226" t="s">
        <v>168</v>
      </c>
      <c r="E2069" s="237" t="s">
        <v>19</v>
      </c>
      <c r="F2069" s="238" t="s">
        <v>3297</v>
      </c>
      <c r="G2069" s="236"/>
      <c r="H2069" s="239">
        <v>1.206</v>
      </c>
      <c r="I2069" s="240"/>
      <c r="J2069" s="236"/>
      <c r="K2069" s="236"/>
      <c r="L2069" s="241"/>
      <c r="M2069" s="242"/>
      <c r="N2069" s="243"/>
      <c r="O2069" s="243"/>
      <c r="P2069" s="243"/>
      <c r="Q2069" s="243"/>
      <c r="R2069" s="243"/>
      <c r="S2069" s="243"/>
      <c r="T2069" s="244"/>
      <c r="U2069" s="14"/>
      <c r="V2069" s="14"/>
      <c r="W2069" s="14"/>
      <c r="X2069" s="14"/>
      <c r="Y2069" s="14"/>
      <c r="Z2069" s="14"/>
      <c r="AA2069" s="14"/>
      <c r="AB2069" s="14"/>
      <c r="AC2069" s="14"/>
      <c r="AD2069" s="14"/>
      <c r="AE2069" s="14"/>
      <c r="AT2069" s="245" t="s">
        <v>168</v>
      </c>
      <c r="AU2069" s="245" t="s">
        <v>82</v>
      </c>
      <c r="AV2069" s="14" t="s">
        <v>82</v>
      </c>
      <c r="AW2069" s="14" t="s">
        <v>34</v>
      </c>
      <c r="AX2069" s="14" t="s">
        <v>72</v>
      </c>
      <c r="AY2069" s="245" t="s">
        <v>148</v>
      </c>
    </row>
    <row r="2070" spans="1:51" s="14" customFormat="1" ht="12">
      <c r="A2070" s="14"/>
      <c r="B2070" s="235"/>
      <c r="C2070" s="236"/>
      <c r="D2070" s="226" t="s">
        <v>168</v>
      </c>
      <c r="E2070" s="237" t="s">
        <v>19</v>
      </c>
      <c r="F2070" s="238" t="s">
        <v>3298</v>
      </c>
      <c r="G2070" s="236"/>
      <c r="H2070" s="239">
        <v>0.891</v>
      </c>
      <c r="I2070" s="240"/>
      <c r="J2070" s="236"/>
      <c r="K2070" s="236"/>
      <c r="L2070" s="241"/>
      <c r="M2070" s="242"/>
      <c r="N2070" s="243"/>
      <c r="O2070" s="243"/>
      <c r="P2070" s="243"/>
      <c r="Q2070" s="243"/>
      <c r="R2070" s="243"/>
      <c r="S2070" s="243"/>
      <c r="T2070" s="244"/>
      <c r="U2070" s="14"/>
      <c r="V2070" s="14"/>
      <c r="W2070" s="14"/>
      <c r="X2070" s="14"/>
      <c r="Y2070" s="14"/>
      <c r="Z2070" s="14"/>
      <c r="AA2070" s="14"/>
      <c r="AB2070" s="14"/>
      <c r="AC2070" s="14"/>
      <c r="AD2070" s="14"/>
      <c r="AE2070" s="14"/>
      <c r="AT2070" s="245" t="s">
        <v>168</v>
      </c>
      <c r="AU2070" s="245" t="s">
        <v>82</v>
      </c>
      <c r="AV2070" s="14" t="s">
        <v>82</v>
      </c>
      <c r="AW2070" s="14" t="s">
        <v>34</v>
      </c>
      <c r="AX2070" s="14" t="s">
        <v>72</v>
      </c>
      <c r="AY2070" s="245" t="s">
        <v>148</v>
      </c>
    </row>
    <row r="2071" spans="1:51" s="14" customFormat="1" ht="12">
      <c r="A2071" s="14"/>
      <c r="B2071" s="235"/>
      <c r="C2071" s="236"/>
      <c r="D2071" s="226" t="s">
        <v>168</v>
      </c>
      <c r="E2071" s="237" t="s">
        <v>19</v>
      </c>
      <c r="F2071" s="238" t="s">
        <v>3299</v>
      </c>
      <c r="G2071" s="236"/>
      <c r="H2071" s="239">
        <v>1.523</v>
      </c>
      <c r="I2071" s="240"/>
      <c r="J2071" s="236"/>
      <c r="K2071" s="236"/>
      <c r="L2071" s="241"/>
      <c r="M2071" s="242"/>
      <c r="N2071" s="243"/>
      <c r="O2071" s="243"/>
      <c r="P2071" s="243"/>
      <c r="Q2071" s="243"/>
      <c r="R2071" s="243"/>
      <c r="S2071" s="243"/>
      <c r="T2071" s="244"/>
      <c r="U2071" s="14"/>
      <c r="V2071" s="14"/>
      <c r="W2071" s="14"/>
      <c r="X2071" s="14"/>
      <c r="Y2071" s="14"/>
      <c r="Z2071" s="14"/>
      <c r="AA2071" s="14"/>
      <c r="AB2071" s="14"/>
      <c r="AC2071" s="14"/>
      <c r="AD2071" s="14"/>
      <c r="AE2071" s="14"/>
      <c r="AT2071" s="245" t="s">
        <v>168</v>
      </c>
      <c r="AU2071" s="245" t="s">
        <v>82</v>
      </c>
      <c r="AV2071" s="14" t="s">
        <v>82</v>
      </c>
      <c r="AW2071" s="14" t="s">
        <v>34</v>
      </c>
      <c r="AX2071" s="14" t="s">
        <v>72</v>
      </c>
      <c r="AY2071" s="245" t="s">
        <v>148</v>
      </c>
    </row>
    <row r="2072" spans="1:51" s="14" customFormat="1" ht="12">
      <c r="A2072" s="14"/>
      <c r="B2072" s="235"/>
      <c r="C2072" s="236"/>
      <c r="D2072" s="226" t="s">
        <v>168</v>
      </c>
      <c r="E2072" s="237" t="s">
        <v>19</v>
      </c>
      <c r="F2072" s="238" t="s">
        <v>3300</v>
      </c>
      <c r="G2072" s="236"/>
      <c r="H2072" s="239">
        <v>1.185</v>
      </c>
      <c r="I2072" s="240"/>
      <c r="J2072" s="236"/>
      <c r="K2072" s="236"/>
      <c r="L2072" s="241"/>
      <c r="M2072" s="242"/>
      <c r="N2072" s="243"/>
      <c r="O2072" s="243"/>
      <c r="P2072" s="243"/>
      <c r="Q2072" s="243"/>
      <c r="R2072" s="243"/>
      <c r="S2072" s="243"/>
      <c r="T2072" s="244"/>
      <c r="U2072" s="14"/>
      <c r="V2072" s="14"/>
      <c r="W2072" s="14"/>
      <c r="X2072" s="14"/>
      <c r="Y2072" s="14"/>
      <c r="Z2072" s="14"/>
      <c r="AA2072" s="14"/>
      <c r="AB2072" s="14"/>
      <c r="AC2072" s="14"/>
      <c r="AD2072" s="14"/>
      <c r="AE2072" s="14"/>
      <c r="AT2072" s="245" t="s">
        <v>168</v>
      </c>
      <c r="AU2072" s="245" t="s">
        <v>82</v>
      </c>
      <c r="AV2072" s="14" t="s">
        <v>82</v>
      </c>
      <c r="AW2072" s="14" t="s">
        <v>34</v>
      </c>
      <c r="AX2072" s="14" t="s">
        <v>72</v>
      </c>
      <c r="AY2072" s="245" t="s">
        <v>148</v>
      </c>
    </row>
    <row r="2073" spans="1:51" s="14" customFormat="1" ht="12">
      <c r="A2073" s="14"/>
      <c r="B2073" s="235"/>
      <c r="C2073" s="236"/>
      <c r="D2073" s="226" t="s">
        <v>168</v>
      </c>
      <c r="E2073" s="237" t="s">
        <v>19</v>
      </c>
      <c r="F2073" s="238" t="s">
        <v>3301</v>
      </c>
      <c r="G2073" s="236"/>
      <c r="H2073" s="239">
        <v>0.78</v>
      </c>
      <c r="I2073" s="240"/>
      <c r="J2073" s="236"/>
      <c r="K2073" s="236"/>
      <c r="L2073" s="241"/>
      <c r="M2073" s="242"/>
      <c r="N2073" s="243"/>
      <c r="O2073" s="243"/>
      <c r="P2073" s="243"/>
      <c r="Q2073" s="243"/>
      <c r="R2073" s="243"/>
      <c r="S2073" s="243"/>
      <c r="T2073" s="244"/>
      <c r="U2073" s="14"/>
      <c r="V2073" s="14"/>
      <c r="W2073" s="14"/>
      <c r="X2073" s="14"/>
      <c r="Y2073" s="14"/>
      <c r="Z2073" s="14"/>
      <c r="AA2073" s="14"/>
      <c r="AB2073" s="14"/>
      <c r="AC2073" s="14"/>
      <c r="AD2073" s="14"/>
      <c r="AE2073" s="14"/>
      <c r="AT2073" s="245" t="s">
        <v>168</v>
      </c>
      <c r="AU2073" s="245" t="s">
        <v>82</v>
      </c>
      <c r="AV2073" s="14" t="s">
        <v>82</v>
      </c>
      <c r="AW2073" s="14" t="s">
        <v>34</v>
      </c>
      <c r="AX2073" s="14" t="s">
        <v>72</v>
      </c>
      <c r="AY2073" s="245" t="s">
        <v>148</v>
      </c>
    </row>
    <row r="2074" spans="1:51" s="14" customFormat="1" ht="12">
      <c r="A2074" s="14"/>
      <c r="B2074" s="235"/>
      <c r="C2074" s="236"/>
      <c r="D2074" s="226" t="s">
        <v>168</v>
      </c>
      <c r="E2074" s="237" t="s">
        <v>19</v>
      </c>
      <c r="F2074" s="238" t="s">
        <v>3302</v>
      </c>
      <c r="G2074" s="236"/>
      <c r="H2074" s="239">
        <v>1.02</v>
      </c>
      <c r="I2074" s="240"/>
      <c r="J2074" s="236"/>
      <c r="K2074" s="236"/>
      <c r="L2074" s="241"/>
      <c r="M2074" s="242"/>
      <c r="N2074" s="243"/>
      <c r="O2074" s="243"/>
      <c r="P2074" s="243"/>
      <c r="Q2074" s="243"/>
      <c r="R2074" s="243"/>
      <c r="S2074" s="243"/>
      <c r="T2074" s="244"/>
      <c r="U2074" s="14"/>
      <c r="V2074" s="14"/>
      <c r="W2074" s="14"/>
      <c r="X2074" s="14"/>
      <c r="Y2074" s="14"/>
      <c r="Z2074" s="14"/>
      <c r="AA2074" s="14"/>
      <c r="AB2074" s="14"/>
      <c r="AC2074" s="14"/>
      <c r="AD2074" s="14"/>
      <c r="AE2074" s="14"/>
      <c r="AT2074" s="245" t="s">
        <v>168</v>
      </c>
      <c r="AU2074" s="245" t="s">
        <v>82</v>
      </c>
      <c r="AV2074" s="14" t="s">
        <v>82</v>
      </c>
      <c r="AW2074" s="14" t="s">
        <v>34</v>
      </c>
      <c r="AX2074" s="14" t="s">
        <v>72</v>
      </c>
      <c r="AY2074" s="245" t="s">
        <v>148</v>
      </c>
    </row>
    <row r="2075" spans="1:51" s="14" customFormat="1" ht="12">
      <c r="A2075" s="14"/>
      <c r="B2075" s="235"/>
      <c r="C2075" s="236"/>
      <c r="D2075" s="226" t="s">
        <v>168</v>
      </c>
      <c r="E2075" s="237" t="s">
        <v>19</v>
      </c>
      <c r="F2075" s="238" t="s">
        <v>3303</v>
      </c>
      <c r="G2075" s="236"/>
      <c r="H2075" s="239">
        <v>1.127</v>
      </c>
      <c r="I2075" s="240"/>
      <c r="J2075" s="236"/>
      <c r="K2075" s="236"/>
      <c r="L2075" s="241"/>
      <c r="M2075" s="242"/>
      <c r="N2075" s="243"/>
      <c r="O2075" s="243"/>
      <c r="P2075" s="243"/>
      <c r="Q2075" s="243"/>
      <c r="R2075" s="243"/>
      <c r="S2075" s="243"/>
      <c r="T2075" s="244"/>
      <c r="U2075" s="14"/>
      <c r="V2075" s="14"/>
      <c r="W2075" s="14"/>
      <c r="X2075" s="14"/>
      <c r="Y2075" s="14"/>
      <c r="Z2075" s="14"/>
      <c r="AA2075" s="14"/>
      <c r="AB2075" s="14"/>
      <c r="AC2075" s="14"/>
      <c r="AD2075" s="14"/>
      <c r="AE2075" s="14"/>
      <c r="AT2075" s="245" t="s">
        <v>168</v>
      </c>
      <c r="AU2075" s="245" t="s">
        <v>82</v>
      </c>
      <c r="AV2075" s="14" t="s">
        <v>82</v>
      </c>
      <c r="AW2075" s="14" t="s">
        <v>34</v>
      </c>
      <c r="AX2075" s="14" t="s">
        <v>72</v>
      </c>
      <c r="AY2075" s="245" t="s">
        <v>148</v>
      </c>
    </row>
    <row r="2076" spans="1:51" s="14" customFormat="1" ht="12">
      <c r="A2076" s="14"/>
      <c r="B2076" s="235"/>
      <c r="C2076" s="236"/>
      <c r="D2076" s="226" t="s">
        <v>168</v>
      </c>
      <c r="E2076" s="237" t="s">
        <v>19</v>
      </c>
      <c r="F2076" s="238" t="s">
        <v>3304</v>
      </c>
      <c r="G2076" s="236"/>
      <c r="H2076" s="239">
        <v>0.648</v>
      </c>
      <c r="I2076" s="240"/>
      <c r="J2076" s="236"/>
      <c r="K2076" s="236"/>
      <c r="L2076" s="241"/>
      <c r="M2076" s="242"/>
      <c r="N2076" s="243"/>
      <c r="O2076" s="243"/>
      <c r="P2076" s="243"/>
      <c r="Q2076" s="243"/>
      <c r="R2076" s="243"/>
      <c r="S2076" s="243"/>
      <c r="T2076" s="244"/>
      <c r="U2076" s="14"/>
      <c r="V2076" s="14"/>
      <c r="W2076" s="14"/>
      <c r="X2076" s="14"/>
      <c r="Y2076" s="14"/>
      <c r="Z2076" s="14"/>
      <c r="AA2076" s="14"/>
      <c r="AB2076" s="14"/>
      <c r="AC2076" s="14"/>
      <c r="AD2076" s="14"/>
      <c r="AE2076" s="14"/>
      <c r="AT2076" s="245" t="s">
        <v>168</v>
      </c>
      <c r="AU2076" s="245" t="s">
        <v>82</v>
      </c>
      <c r="AV2076" s="14" t="s">
        <v>82</v>
      </c>
      <c r="AW2076" s="14" t="s">
        <v>34</v>
      </c>
      <c r="AX2076" s="14" t="s">
        <v>72</v>
      </c>
      <c r="AY2076" s="245" t="s">
        <v>148</v>
      </c>
    </row>
    <row r="2077" spans="1:51" s="14" customFormat="1" ht="12">
      <c r="A2077" s="14"/>
      <c r="B2077" s="235"/>
      <c r="C2077" s="236"/>
      <c r="D2077" s="226" t="s">
        <v>168</v>
      </c>
      <c r="E2077" s="237" t="s">
        <v>19</v>
      </c>
      <c r="F2077" s="238" t="s">
        <v>3305</v>
      </c>
      <c r="G2077" s="236"/>
      <c r="H2077" s="239">
        <v>1.317</v>
      </c>
      <c r="I2077" s="240"/>
      <c r="J2077" s="236"/>
      <c r="K2077" s="236"/>
      <c r="L2077" s="241"/>
      <c r="M2077" s="242"/>
      <c r="N2077" s="243"/>
      <c r="O2077" s="243"/>
      <c r="P2077" s="243"/>
      <c r="Q2077" s="243"/>
      <c r="R2077" s="243"/>
      <c r="S2077" s="243"/>
      <c r="T2077" s="244"/>
      <c r="U2077" s="14"/>
      <c r="V2077" s="14"/>
      <c r="W2077" s="14"/>
      <c r="X2077" s="14"/>
      <c r="Y2077" s="14"/>
      <c r="Z2077" s="14"/>
      <c r="AA2077" s="14"/>
      <c r="AB2077" s="14"/>
      <c r="AC2077" s="14"/>
      <c r="AD2077" s="14"/>
      <c r="AE2077" s="14"/>
      <c r="AT2077" s="245" t="s">
        <v>168</v>
      </c>
      <c r="AU2077" s="245" t="s">
        <v>82</v>
      </c>
      <c r="AV2077" s="14" t="s">
        <v>82</v>
      </c>
      <c r="AW2077" s="14" t="s">
        <v>34</v>
      </c>
      <c r="AX2077" s="14" t="s">
        <v>72</v>
      </c>
      <c r="AY2077" s="245" t="s">
        <v>148</v>
      </c>
    </row>
    <row r="2078" spans="1:51" s="16" customFormat="1" ht="12">
      <c r="A2078" s="16"/>
      <c r="B2078" s="257"/>
      <c r="C2078" s="258"/>
      <c r="D2078" s="226" t="s">
        <v>168</v>
      </c>
      <c r="E2078" s="259" t="s">
        <v>19</v>
      </c>
      <c r="F2078" s="260" t="s">
        <v>256</v>
      </c>
      <c r="G2078" s="258"/>
      <c r="H2078" s="261">
        <v>49.183</v>
      </c>
      <c r="I2078" s="262"/>
      <c r="J2078" s="258"/>
      <c r="K2078" s="258"/>
      <c r="L2078" s="263"/>
      <c r="M2078" s="264"/>
      <c r="N2078" s="265"/>
      <c r="O2078" s="265"/>
      <c r="P2078" s="265"/>
      <c r="Q2078" s="265"/>
      <c r="R2078" s="265"/>
      <c r="S2078" s="265"/>
      <c r="T2078" s="266"/>
      <c r="U2078" s="16"/>
      <c r="V2078" s="16"/>
      <c r="W2078" s="16"/>
      <c r="X2078" s="16"/>
      <c r="Y2078" s="16"/>
      <c r="Z2078" s="16"/>
      <c r="AA2078" s="16"/>
      <c r="AB2078" s="16"/>
      <c r="AC2078" s="16"/>
      <c r="AD2078" s="16"/>
      <c r="AE2078" s="16"/>
      <c r="AT2078" s="267" t="s">
        <v>168</v>
      </c>
      <c r="AU2078" s="267" t="s">
        <v>82</v>
      </c>
      <c r="AV2078" s="16" t="s">
        <v>163</v>
      </c>
      <c r="AW2078" s="16" t="s">
        <v>34</v>
      </c>
      <c r="AX2078" s="16" t="s">
        <v>72</v>
      </c>
      <c r="AY2078" s="267" t="s">
        <v>148</v>
      </c>
    </row>
    <row r="2079" spans="1:51" s="15" customFormat="1" ht="12">
      <c r="A2079" s="15"/>
      <c r="B2079" s="246"/>
      <c r="C2079" s="247"/>
      <c r="D2079" s="226" t="s">
        <v>168</v>
      </c>
      <c r="E2079" s="248" t="s">
        <v>19</v>
      </c>
      <c r="F2079" s="249" t="s">
        <v>178</v>
      </c>
      <c r="G2079" s="247"/>
      <c r="H2079" s="250">
        <v>58.844</v>
      </c>
      <c r="I2079" s="251"/>
      <c r="J2079" s="247"/>
      <c r="K2079" s="247"/>
      <c r="L2079" s="252"/>
      <c r="M2079" s="253"/>
      <c r="N2079" s="254"/>
      <c r="O2079" s="254"/>
      <c r="P2079" s="254"/>
      <c r="Q2079" s="254"/>
      <c r="R2079" s="254"/>
      <c r="S2079" s="254"/>
      <c r="T2079" s="255"/>
      <c r="U2079" s="15"/>
      <c r="V2079" s="15"/>
      <c r="W2079" s="15"/>
      <c r="X2079" s="15"/>
      <c r="Y2079" s="15"/>
      <c r="Z2079" s="15"/>
      <c r="AA2079" s="15"/>
      <c r="AB2079" s="15"/>
      <c r="AC2079" s="15"/>
      <c r="AD2079" s="15"/>
      <c r="AE2079" s="15"/>
      <c r="AT2079" s="256" t="s">
        <v>168</v>
      </c>
      <c r="AU2079" s="256" t="s">
        <v>82</v>
      </c>
      <c r="AV2079" s="15" t="s">
        <v>155</v>
      </c>
      <c r="AW2079" s="15" t="s">
        <v>34</v>
      </c>
      <c r="AX2079" s="15" t="s">
        <v>80</v>
      </c>
      <c r="AY2079" s="256" t="s">
        <v>148</v>
      </c>
    </row>
    <row r="2080" spans="1:65" s="2" customFormat="1" ht="24.15" customHeight="1">
      <c r="A2080" s="40"/>
      <c r="B2080" s="41"/>
      <c r="C2080" s="206" t="s">
        <v>3306</v>
      </c>
      <c r="D2080" s="206" t="s">
        <v>150</v>
      </c>
      <c r="E2080" s="207" t="s">
        <v>3307</v>
      </c>
      <c r="F2080" s="208" t="s">
        <v>3308</v>
      </c>
      <c r="G2080" s="209" t="s">
        <v>346</v>
      </c>
      <c r="H2080" s="210">
        <v>5.768</v>
      </c>
      <c r="I2080" s="211"/>
      <c r="J2080" s="212">
        <f>ROUND(I2080*H2080,2)</f>
        <v>0</v>
      </c>
      <c r="K2080" s="208" t="s">
        <v>154</v>
      </c>
      <c r="L2080" s="46"/>
      <c r="M2080" s="213" t="s">
        <v>19</v>
      </c>
      <c r="N2080" s="214" t="s">
        <v>43</v>
      </c>
      <c r="O2080" s="86"/>
      <c r="P2080" s="215">
        <f>O2080*H2080</f>
        <v>0</v>
      </c>
      <c r="Q2080" s="215">
        <v>0</v>
      </c>
      <c r="R2080" s="215">
        <f>Q2080*H2080</f>
        <v>0</v>
      </c>
      <c r="S2080" s="215">
        <v>0</v>
      </c>
      <c r="T2080" s="216">
        <f>S2080*H2080</f>
        <v>0</v>
      </c>
      <c r="U2080" s="40"/>
      <c r="V2080" s="40"/>
      <c r="W2080" s="40"/>
      <c r="X2080" s="40"/>
      <c r="Y2080" s="40"/>
      <c r="Z2080" s="40"/>
      <c r="AA2080" s="40"/>
      <c r="AB2080" s="40"/>
      <c r="AC2080" s="40"/>
      <c r="AD2080" s="40"/>
      <c r="AE2080" s="40"/>
      <c r="AR2080" s="217" t="s">
        <v>285</v>
      </c>
      <c r="AT2080" s="217" t="s">
        <v>150</v>
      </c>
      <c r="AU2080" s="217" t="s">
        <v>82</v>
      </c>
      <c r="AY2080" s="19" t="s">
        <v>148</v>
      </c>
      <c r="BE2080" s="218">
        <f>IF(N2080="základní",J2080,0)</f>
        <v>0</v>
      </c>
      <c r="BF2080" s="218">
        <f>IF(N2080="snížená",J2080,0)</f>
        <v>0</v>
      </c>
      <c r="BG2080" s="218">
        <f>IF(N2080="zákl. přenesená",J2080,0)</f>
        <v>0</v>
      </c>
      <c r="BH2080" s="218">
        <f>IF(N2080="sníž. přenesená",J2080,0)</f>
        <v>0</v>
      </c>
      <c r="BI2080" s="218">
        <f>IF(N2080="nulová",J2080,0)</f>
        <v>0</v>
      </c>
      <c r="BJ2080" s="19" t="s">
        <v>80</v>
      </c>
      <c r="BK2080" s="218">
        <f>ROUND(I2080*H2080,2)</f>
        <v>0</v>
      </c>
      <c r="BL2080" s="19" t="s">
        <v>285</v>
      </c>
      <c r="BM2080" s="217" t="s">
        <v>3309</v>
      </c>
    </row>
    <row r="2081" spans="1:47" s="2" customFormat="1" ht="12">
      <c r="A2081" s="40"/>
      <c r="B2081" s="41"/>
      <c r="C2081" s="42"/>
      <c r="D2081" s="219" t="s">
        <v>157</v>
      </c>
      <c r="E2081" s="42"/>
      <c r="F2081" s="220" t="s">
        <v>3310</v>
      </c>
      <c r="G2081" s="42"/>
      <c r="H2081" s="42"/>
      <c r="I2081" s="221"/>
      <c r="J2081" s="42"/>
      <c r="K2081" s="42"/>
      <c r="L2081" s="46"/>
      <c r="M2081" s="222"/>
      <c r="N2081" s="223"/>
      <c r="O2081" s="86"/>
      <c r="P2081" s="86"/>
      <c r="Q2081" s="86"/>
      <c r="R2081" s="86"/>
      <c r="S2081" s="86"/>
      <c r="T2081" s="87"/>
      <c r="U2081" s="40"/>
      <c r="V2081" s="40"/>
      <c r="W2081" s="40"/>
      <c r="X2081" s="40"/>
      <c r="Y2081" s="40"/>
      <c r="Z2081" s="40"/>
      <c r="AA2081" s="40"/>
      <c r="AB2081" s="40"/>
      <c r="AC2081" s="40"/>
      <c r="AD2081" s="40"/>
      <c r="AE2081" s="40"/>
      <c r="AT2081" s="19" t="s">
        <v>157</v>
      </c>
      <c r="AU2081" s="19" t="s">
        <v>82</v>
      </c>
    </row>
    <row r="2082" spans="1:65" s="2" customFormat="1" ht="24.15" customHeight="1">
      <c r="A2082" s="40"/>
      <c r="B2082" s="41"/>
      <c r="C2082" s="206" t="s">
        <v>3311</v>
      </c>
      <c r="D2082" s="206" t="s">
        <v>150</v>
      </c>
      <c r="E2082" s="207" t="s">
        <v>3312</v>
      </c>
      <c r="F2082" s="208" t="s">
        <v>3313</v>
      </c>
      <c r="G2082" s="209" t="s">
        <v>346</v>
      </c>
      <c r="H2082" s="210">
        <v>5.768</v>
      </c>
      <c r="I2082" s="211"/>
      <c r="J2082" s="212">
        <f>ROUND(I2082*H2082,2)</f>
        <v>0</v>
      </c>
      <c r="K2082" s="208" t="s">
        <v>154</v>
      </c>
      <c r="L2082" s="46"/>
      <c r="M2082" s="213" t="s">
        <v>19</v>
      </c>
      <c r="N2082" s="214" t="s">
        <v>43</v>
      </c>
      <c r="O2082" s="86"/>
      <c r="P2082" s="215">
        <f>O2082*H2082</f>
        <v>0</v>
      </c>
      <c r="Q2082" s="215">
        <v>0</v>
      </c>
      <c r="R2082" s="215">
        <f>Q2082*H2082</f>
        <v>0</v>
      </c>
      <c r="S2082" s="215">
        <v>0</v>
      </c>
      <c r="T2082" s="216">
        <f>S2082*H2082</f>
        <v>0</v>
      </c>
      <c r="U2082" s="40"/>
      <c r="V2082" s="40"/>
      <c r="W2082" s="40"/>
      <c r="X2082" s="40"/>
      <c r="Y2082" s="40"/>
      <c r="Z2082" s="40"/>
      <c r="AA2082" s="40"/>
      <c r="AB2082" s="40"/>
      <c r="AC2082" s="40"/>
      <c r="AD2082" s="40"/>
      <c r="AE2082" s="40"/>
      <c r="AR2082" s="217" t="s">
        <v>285</v>
      </c>
      <c r="AT2082" s="217" t="s">
        <v>150</v>
      </c>
      <c r="AU2082" s="217" t="s">
        <v>82</v>
      </c>
      <c r="AY2082" s="19" t="s">
        <v>148</v>
      </c>
      <c r="BE2082" s="218">
        <f>IF(N2082="základní",J2082,0)</f>
        <v>0</v>
      </c>
      <c r="BF2082" s="218">
        <f>IF(N2082="snížená",J2082,0)</f>
        <v>0</v>
      </c>
      <c r="BG2082" s="218">
        <f>IF(N2082="zákl. přenesená",J2082,0)</f>
        <v>0</v>
      </c>
      <c r="BH2082" s="218">
        <f>IF(N2082="sníž. přenesená",J2082,0)</f>
        <v>0</v>
      </c>
      <c r="BI2082" s="218">
        <f>IF(N2082="nulová",J2082,0)</f>
        <v>0</v>
      </c>
      <c r="BJ2082" s="19" t="s">
        <v>80</v>
      </c>
      <c r="BK2082" s="218">
        <f>ROUND(I2082*H2082,2)</f>
        <v>0</v>
      </c>
      <c r="BL2082" s="19" t="s">
        <v>285</v>
      </c>
      <c r="BM2082" s="217" t="s">
        <v>3314</v>
      </c>
    </row>
    <row r="2083" spans="1:47" s="2" customFormat="1" ht="12">
      <c r="A2083" s="40"/>
      <c r="B2083" s="41"/>
      <c r="C2083" s="42"/>
      <c r="D2083" s="219" t="s">
        <v>157</v>
      </c>
      <c r="E2083" s="42"/>
      <c r="F2083" s="220" t="s">
        <v>3315</v>
      </c>
      <c r="G2083" s="42"/>
      <c r="H2083" s="42"/>
      <c r="I2083" s="221"/>
      <c r="J2083" s="42"/>
      <c r="K2083" s="42"/>
      <c r="L2083" s="46"/>
      <c r="M2083" s="222"/>
      <c r="N2083" s="223"/>
      <c r="O2083" s="86"/>
      <c r="P2083" s="86"/>
      <c r="Q2083" s="86"/>
      <c r="R2083" s="86"/>
      <c r="S2083" s="86"/>
      <c r="T2083" s="87"/>
      <c r="U2083" s="40"/>
      <c r="V2083" s="40"/>
      <c r="W2083" s="40"/>
      <c r="X2083" s="40"/>
      <c r="Y2083" s="40"/>
      <c r="Z2083" s="40"/>
      <c r="AA2083" s="40"/>
      <c r="AB2083" s="40"/>
      <c r="AC2083" s="40"/>
      <c r="AD2083" s="40"/>
      <c r="AE2083" s="40"/>
      <c r="AT2083" s="19" t="s">
        <v>157</v>
      </c>
      <c r="AU2083" s="19" t="s">
        <v>82</v>
      </c>
    </row>
    <row r="2084" spans="1:63" s="12" customFormat="1" ht="22.8" customHeight="1">
      <c r="A2084" s="12"/>
      <c r="B2084" s="190"/>
      <c r="C2084" s="191"/>
      <c r="D2084" s="192" t="s">
        <v>71</v>
      </c>
      <c r="E2084" s="204" t="s">
        <v>3316</v>
      </c>
      <c r="F2084" s="204" t="s">
        <v>3317</v>
      </c>
      <c r="G2084" s="191"/>
      <c r="H2084" s="191"/>
      <c r="I2084" s="194"/>
      <c r="J2084" s="205">
        <f>BK2084</f>
        <v>0</v>
      </c>
      <c r="K2084" s="191"/>
      <c r="L2084" s="196"/>
      <c r="M2084" s="197"/>
      <c r="N2084" s="198"/>
      <c r="O2084" s="198"/>
      <c r="P2084" s="199">
        <f>SUM(P2085:P2107)</f>
        <v>0</v>
      </c>
      <c r="Q2084" s="198"/>
      <c r="R2084" s="199">
        <f>SUM(R2085:R2107)</f>
        <v>19.748</v>
      </c>
      <c r="S2084" s="198"/>
      <c r="T2084" s="200">
        <f>SUM(T2085:T2107)</f>
        <v>0</v>
      </c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R2084" s="201" t="s">
        <v>82</v>
      </c>
      <c r="AT2084" s="202" t="s">
        <v>71</v>
      </c>
      <c r="AU2084" s="202" t="s">
        <v>80</v>
      </c>
      <c r="AY2084" s="201" t="s">
        <v>148</v>
      </c>
      <c r="BK2084" s="203">
        <f>SUM(BK2085:BK2107)</f>
        <v>0</v>
      </c>
    </row>
    <row r="2085" spans="1:65" s="2" customFormat="1" ht="21.75" customHeight="1">
      <c r="A2085" s="40"/>
      <c r="B2085" s="41"/>
      <c r="C2085" s="206" t="s">
        <v>3318</v>
      </c>
      <c r="D2085" s="206" t="s">
        <v>150</v>
      </c>
      <c r="E2085" s="207" t="s">
        <v>3319</v>
      </c>
      <c r="F2085" s="208" t="s">
        <v>3320</v>
      </c>
      <c r="G2085" s="209" t="s">
        <v>166</v>
      </c>
      <c r="H2085" s="210">
        <v>178.7</v>
      </c>
      <c r="I2085" s="211"/>
      <c r="J2085" s="212">
        <f>ROUND(I2085*H2085,2)</f>
        <v>0</v>
      </c>
      <c r="K2085" s="208" t="s">
        <v>19</v>
      </c>
      <c r="L2085" s="46"/>
      <c r="M2085" s="213" t="s">
        <v>19</v>
      </c>
      <c r="N2085" s="214" t="s">
        <v>43</v>
      </c>
      <c r="O2085" s="86"/>
      <c r="P2085" s="215">
        <f>O2085*H2085</f>
        <v>0</v>
      </c>
      <c r="Q2085" s="215">
        <v>0.04</v>
      </c>
      <c r="R2085" s="215">
        <f>Q2085*H2085</f>
        <v>7.148</v>
      </c>
      <c r="S2085" s="215">
        <v>0</v>
      </c>
      <c r="T2085" s="216">
        <f>S2085*H2085</f>
        <v>0</v>
      </c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R2085" s="217" t="s">
        <v>285</v>
      </c>
      <c r="AT2085" s="217" t="s">
        <v>150</v>
      </c>
      <c r="AU2085" s="217" t="s">
        <v>82</v>
      </c>
      <c r="AY2085" s="19" t="s">
        <v>148</v>
      </c>
      <c r="BE2085" s="218">
        <f>IF(N2085="základní",J2085,0)</f>
        <v>0</v>
      </c>
      <c r="BF2085" s="218">
        <f>IF(N2085="snížená",J2085,0)</f>
        <v>0</v>
      </c>
      <c r="BG2085" s="218">
        <f>IF(N2085="zákl. přenesená",J2085,0)</f>
        <v>0</v>
      </c>
      <c r="BH2085" s="218">
        <f>IF(N2085="sníž. přenesená",J2085,0)</f>
        <v>0</v>
      </c>
      <c r="BI2085" s="218">
        <f>IF(N2085="nulová",J2085,0)</f>
        <v>0</v>
      </c>
      <c r="BJ2085" s="19" t="s">
        <v>80</v>
      </c>
      <c r="BK2085" s="218">
        <f>ROUND(I2085*H2085,2)</f>
        <v>0</v>
      </c>
      <c r="BL2085" s="19" t="s">
        <v>285</v>
      </c>
      <c r="BM2085" s="217" t="s">
        <v>3321</v>
      </c>
    </row>
    <row r="2086" spans="1:51" s="14" customFormat="1" ht="12">
      <c r="A2086" s="14"/>
      <c r="B2086" s="235"/>
      <c r="C2086" s="236"/>
      <c r="D2086" s="226" t="s">
        <v>168</v>
      </c>
      <c r="E2086" s="237" t="s">
        <v>19</v>
      </c>
      <c r="F2086" s="238" t="s">
        <v>3322</v>
      </c>
      <c r="G2086" s="236"/>
      <c r="H2086" s="239">
        <v>178.7</v>
      </c>
      <c r="I2086" s="240"/>
      <c r="J2086" s="236"/>
      <c r="K2086" s="236"/>
      <c r="L2086" s="241"/>
      <c r="M2086" s="242"/>
      <c r="N2086" s="243"/>
      <c r="O2086" s="243"/>
      <c r="P2086" s="243"/>
      <c r="Q2086" s="243"/>
      <c r="R2086" s="243"/>
      <c r="S2086" s="243"/>
      <c r="T2086" s="244"/>
      <c r="U2086" s="14"/>
      <c r="V2086" s="14"/>
      <c r="W2086" s="14"/>
      <c r="X2086" s="14"/>
      <c r="Y2086" s="14"/>
      <c r="Z2086" s="14"/>
      <c r="AA2086" s="14"/>
      <c r="AB2086" s="14"/>
      <c r="AC2086" s="14"/>
      <c r="AD2086" s="14"/>
      <c r="AE2086" s="14"/>
      <c r="AT2086" s="245" t="s">
        <v>168</v>
      </c>
      <c r="AU2086" s="245" t="s">
        <v>82</v>
      </c>
      <c r="AV2086" s="14" t="s">
        <v>82</v>
      </c>
      <c r="AW2086" s="14" t="s">
        <v>34</v>
      </c>
      <c r="AX2086" s="14" t="s">
        <v>80</v>
      </c>
      <c r="AY2086" s="245" t="s">
        <v>148</v>
      </c>
    </row>
    <row r="2087" spans="1:65" s="2" customFormat="1" ht="16.5" customHeight="1">
      <c r="A2087" s="40"/>
      <c r="B2087" s="41"/>
      <c r="C2087" s="268" t="s">
        <v>3323</v>
      </c>
      <c r="D2087" s="268" t="s">
        <v>279</v>
      </c>
      <c r="E2087" s="269" t="s">
        <v>3324</v>
      </c>
      <c r="F2087" s="270" t="s">
        <v>3325</v>
      </c>
      <c r="G2087" s="271" t="s">
        <v>166</v>
      </c>
      <c r="H2087" s="272">
        <v>180</v>
      </c>
      <c r="I2087" s="273"/>
      <c r="J2087" s="274">
        <f>ROUND(I2087*H2087,2)</f>
        <v>0</v>
      </c>
      <c r="K2087" s="270" t="s">
        <v>19</v>
      </c>
      <c r="L2087" s="275"/>
      <c r="M2087" s="276" t="s">
        <v>19</v>
      </c>
      <c r="N2087" s="277" t="s">
        <v>43</v>
      </c>
      <c r="O2087" s="86"/>
      <c r="P2087" s="215">
        <f>O2087*H2087</f>
        <v>0</v>
      </c>
      <c r="Q2087" s="215">
        <v>0.07</v>
      </c>
      <c r="R2087" s="215">
        <f>Q2087*H2087</f>
        <v>12.600000000000001</v>
      </c>
      <c r="S2087" s="215">
        <v>0</v>
      </c>
      <c r="T2087" s="216">
        <f>S2087*H2087</f>
        <v>0</v>
      </c>
      <c r="U2087" s="40"/>
      <c r="V2087" s="40"/>
      <c r="W2087" s="40"/>
      <c r="X2087" s="40"/>
      <c r="Y2087" s="40"/>
      <c r="Z2087" s="40"/>
      <c r="AA2087" s="40"/>
      <c r="AB2087" s="40"/>
      <c r="AC2087" s="40"/>
      <c r="AD2087" s="40"/>
      <c r="AE2087" s="40"/>
      <c r="AR2087" s="217" t="s">
        <v>414</v>
      </c>
      <c r="AT2087" s="217" t="s">
        <v>279</v>
      </c>
      <c r="AU2087" s="217" t="s">
        <v>82</v>
      </c>
      <c r="AY2087" s="19" t="s">
        <v>148</v>
      </c>
      <c r="BE2087" s="218">
        <f>IF(N2087="základní",J2087,0)</f>
        <v>0</v>
      </c>
      <c r="BF2087" s="218">
        <f>IF(N2087="snížená",J2087,0)</f>
        <v>0</v>
      </c>
      <c r="BG2087" s="218">
        <f>IF(N2087="zákl. přenesená",J2087,0)</f>
        <v>0</v>
      </c>
      <c r="BH2087" s="218">
        <f>IF(N2087="sníž. přenesená",J2087,0)</f>
        <v>0</v>
      </c>
      <c r="BI2087" s="218">
        <f>IF(N2087="nulová",J2087,0)</f>
        <v>0</v>
      </c>
      <c r="BJ2087" s="19" t="s">
        <v>80</v>
      </c>
      <c r="BK2087" s="218">
        <f>ROUND(I2087*H2087,2)</f>
        <v>0</v>
      </c>
      <c r="BL2087" s="19" t="s">
        <v>285</v>
      </c>
      <c r="BM2087" s="217" t="s">
        <v>3326</v>
      </c>
    </row>
    <row r="2088" spans="1:51" s="13" customFormat="1" ht="12">
      <c r="A2088" s="13"/>
      <c r="B2088" s="224"/>
      <c r="C2088" s="225"/>
      <c r="D2088" s="226" t="s">
        <v>168</v>
      </c>
      <c r="E2088" s="227" t="s">
        <v>19</v>
      </c>
      <c r="F2088" s="228" t="s">
        <v>3327</v>
      </c>
      <c r="G2088" s="225"/>
      <c r="H2088" s="227" t="s">
        <v>19</v>
      </c>
      <c r="I2088" s="229"/>
      <c r="J2088" s="225"/>
      <c r="K2088" s="225"/>
      <c r="L2088" s="230"/>
      <c r="M2088" s="231"/>
      <c r="N2088" s="232"/>
      <c r="O2088" s="232"/>
      <c r="P2088" s="232"/>
      <c r="Q2088" s="232"/>
      <c r="R2088" s="232"/>
      <c r="S2088" s="232"/>
      <c r="T2088" s="233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T2088" s="234" t="s">
        <v>168</v>
      </c>
      <c r="AU2088" s="234" t="s">
        <v>82</v>
      </c>
      <c r="AV2088" s="13" t="s">
        <v>80</v>
      </c>
      <c r="AW2088" s="13" t="s">
        <v>34</v>
      </c>
      <c r="AX2088" s="13" t="s">
        <v>72</v>
      </c>
      <c r="AY2088" s="234" t="s">
        <v>148</v>
      </c>
    </row>
    <row r="2089" spans="1:51" s="14" customFormat="1" ht="12">
      <c r="A2089" s="14"/>
      <c r="B2089" s="235"/>
      <c r="C2089" s="236"/>
      <c r="D2089" s="226" t="s">
        <v>168</v>
      </c>
      <c r="E2089" s="237" t="s">
        <v>19</v>
      </c>
      <c r="F2089" s="238" t="s">
        <v>1391</v>
      </c>
      <c r="G2089" s="236"/>
      <c r="H2089" s="239">
        <v>180</v>
      </c>
      <c r="I2089" s="240"/>
      <c r="J2089" s="236"/>
      <c r="K2089" s="236"/>
      <c r="L2089" s="241"/>
      <c r="M2089" s="242"/>
      <c r="N2089" s="243"/>
      <c r="O2089" s="243"/>
      <c r="P2089" s="243"/>
      <c r="Q2089" s="243"/>
      <c r="R2089" s="243"/>
      <c r="S2089" s="243"/>
      <c r="T2089" s="244"/>
      <c r="U2089" s="14"/>
      <c r="V2089" s="14"/>
      <c r="W2089" s="14"/>
      <c r="X2089" s="14"/>
      <c r="Y2089" s="14"/>
      <c r="Z2089" s="14"/>
      <c r="AA2089" s="14"/>
      <c r="AB2089" s="14"/>
      <c r="AC2089" s="14"/>
      <c r="AD2089" s="14"/>
      <c r="AE2089" s="14"/>
      <c r="AT2089" s="245" t="s">
        <v>168</v>
      </c>
      <c r="AU2089" s="245" t="s">
        <v>82</v>
      </c>
      <c r="AV2089" s="14" t="s">
        <v>82</v>
      </c>
      <c r="AW2089" s="14" t="s">
        <v>34</v>
      </c>
      <c r="AX2089" s="14" t="s">
        <v>80</v>
      </c>
      <c r="AY2089" s="245" t="s">
        <v>148</v>
      </c>
    </row>
    <row r="2090" spans="1:65" s="2" customFormat="1" ht="33" customHeight="1">
      <c r="A2090" s="40"/>
      <c r="B2090" s="41"/>
      <c r="C2090" s="206" t="s">
        <v>3328</v>
      </c>
      <c r="D2090" s="206" t="s">
        <v>150</v>
      </c>
      <c r="E2090" s="207" t="s">
        <v>3329</v>
      </c>
      <c r="F2090" s="208" t="s">
        <v>3330</v>
      </c>
      <c r="G2090" s="209" t="s">
        <v>346</v>
      </c>
      <c r="H2090" s="210">
        <v>19.748</v>
      </c>
      <c r="I2090" s="211"/>
      <c r="J2090" s="212">
        <f>ROUND(I2090*H2090,2)</f>
        <v>0</v>
      </c>
      <c r="K2090" s="208" t="s">
        <v>154</v>
      </c>
      <c r="L2090" s="46"/>
      <c r="M2090" s="213" t="s">
        <v>19</v>
      </c>
      <c r="N2090" s="214" t="s">
        <v>43</v>
      </c>
      <c r="O2090" s="86"/>
      <c r="P2090" s="215">
        <f>O2090*H2090</f>
        <v>0</v>
      </c>
      <c r="Q2090" s="215">
        <v>0</v>
      </c>
      <c r="R2090" s="215">
        <f>Q2090*H2090</f>
        <v>0</v>
      </c>
      <c r="S2090" s="215">
        <v>0</v>
      </c>
      <c r="T2090" s="216">
        <f>S2090*H2090</f>
        <v>0</v>
      </c>
      <c r="U2090" s="40"/>
      <c r="V2090" s="40"/>
      <c r="W2090" s="40"/>
      <c r="X2090" s="40"/>
      <c r="Y2090" s="40"/>
      <c r="Z2090" s="40"/>
      <c r="AA2090" s="40"/>
      <c r="AB2090" s="40"/>
      <c r="AC2090" s="40"/>
      <c r="AD2090" s="40"/>
      <c r="AE2090" s="40"/>
      <c r="AR2090" s="217" t="s">
        <v>285</v>
      </c>
      <c r="AT2090" s="217" t="s">
        <v>150</v>
      </c>
      <c r="AU2090" s="217" t="s">
        <v>82</v>
      </c>
      <c r="AY2090" s="19" t="s">
        <v>148</v>
      </c>
      <c r="BE2090" s="218">
        <f>IF(N2090="základní",J2090,0)</f>
        <v>0</v>
      </c>
      <c r="BF2090" s="218">
        <f>IF(N2090="snížená",J2090,0)</f>
        <v>0</v>
      </c>
      <c r="BG2090" s="218">
        <f>IF(N2090="zákl. přenesená",J2090,0)</f>
        <v>0</v>
      </c>
      <c r="BH2090" s="218">
        <f>IF(N2090="sníž. přenesená",J2090,0)</f>
        <v>0</v>
      </c>
      <c r="BI2090" s="218">
        <f>IF(N2090="nulová",J2090,0)</f>
        <v>0</v>
      </c>
      <c r="BJ2090" s="19" t="s">
        <v>80</v>
      </c>
      <c r="BK2090" s="218">
        <f>ROUND(I2090*H2090,2)</f>
        <v>0</v>
      </c>
      <c r="BL2090" s="19" t="s">
        <v>285</v>
      </c>
      <c r="BM2090" s="217" t="s">
        <v>3331</v>
      </c>
    </row>
    <row r="2091" spans="1:47" s="2" customFormat="1" ht="12">
      <c r="A2091" s="40"/>
      <c r="B2091" s="41"/>
      <c r="C2091" s="42"/>
      <c r="D2091" s="219" t="s">
        <v>157</v>
      </c>
      <c r="E2091" s="42"/>
      <c r="F2091" s="220" t="s">
        <v>3332</v>
      </c>
      <c r="G2091" s="42"/>
      <c r="H2091" s="42"/>
      <c r="I2091" s="221"/>
      <c r="J2091" s="42"/>
      <c r="K2091" s="42"/>
      <c r="L2091" s="46"/>
      <c r="M2091" s="222"/>
      <c r="N2091" s="223"/>
      <c r="O2091" s="86"/>
      <c r="P2091" s="86"/>
      <c r="Q2091" s="86"/>
      <c r="R2091" s="86"/>
      <c r="S2091" s="86"/>
      <c r="T2091" s="87"/>
      <c r="U2091" s="40"/>
      <c r="V2091" s="40"/>
      <c r="W2091" s="40"/>
      <c r="X2091" s="40"/>
      <c r="Y2091" s="40"/>
      <c r="Z2091" s="40"/>
      <c r="AA2091" s="40"/>
      <c r="AB2091" s="40"/>
      <c r="AC2091" s="40"/>
      <c r="AD2091" s="40"/>
      <c r="AE2091" s="40"/>
      <c r="AT2091" s="19" t="s">
        <v>157</v>
      </c>
      <c r="AU2091" s="19" t="s">
        <v>82</v>
      </c>
    </row>
    <row r="2092" spans="1:65" s="2" customFormat="1" ht="37.8" customHeight="1">
      <c r="A2092" s="40"/>
      <c r="B2092" s="41"/>
      <c r="C2092" s="206" t="s">
        <v>3333</v>
      </c>
      <c r="D2092" s="206" t="s">
        <v>150</v>
      </c>
      <c r="E2092" s="207" t="s">
        <v>3334</v>
      </c>
      <c r="F2092" s="208" t="s">
        <v>3335</v>
      </c>
      <c r="G2092" s="209" t="s">
        <v>346</v>
      </c>
      <c r="H2092" s="210">
        <v>19.748</v>
      </c>
      <c r="I2092" s="211"/>
      <c r="J2092" s="212">
        <f>ROUND(I2092*H2092,2)</f>
        <v>0</v>
      </c>
      <c r="K2092" s="208" t="s">
        <v>154</v>
      </c>
      <c r="L2092" s="46"/>
      <c r="M2092" s="213" t="s">
        <v>19</v>
      </c>
      <c r="N2092" s="214" t="s">
        <v>43</v>
      </c>
      <c r="O2092" s="86"/>
      <c r="P2092" s="215">
        <f>O2092*H2092</f>
        <v>0</v>
      </c>
      <c r="Q2092" s="215">
        <v>0</v>
      </c>
      <c r="R2092" s="215">
        <f>Q2092*H2092</f>
        <v>0</v>
      </c>
      <c r="S2092" s="215">
        <v>0</v>
      </c>
      <c r="T2092" s="216">
        <f>S2092*H2092</f>
        <v>0</v>
      </c>
      <c r="U2092" s="40"/>
      <c r="V2092" s="40"/>
      <c r="W2092" s="40"/>
      <c r="X2092" s="40"/>
      <c r="Y2092" s="40"/>
      <c r="Z2092" s="40"/>
      <c r="AA2092" s="40"/>
      <c r="AB2092" s="40"/>
      <c r="AC2092" s="40"/>
      <c r="AD2092" s="40"/>
      <c r="AE2092" s="40"/>
      <c r="AR2092" s="217" t="s">
        <v>285</v>
      </c>
      <c r="AT2092" s="217" t="s">
        <v>150</v>
      </c>
      <c r="AU2092" s="217" t="s">
        <v>82</v>
      </c>
      <c r="AY2092" s="19" t="s">
        <v>148</v>
      </c>
      <c r="BE2092" s="218">
        <f>IF(N2092="základní",J2092,0)</f>
        <v>0</v>
      </c>
      <c r="BF2092" s="218">
        <f>IF(N2092="snížená",J2092,0)</f>
        <v>0</v>
      </c>
      <c r="BG2092" s="218">
        <f>IF(N2092="zákl. přenesená",J2092,0)</f>
        <v>0</v>
      </c>
      <c r="BH2092" s="218">
        <f>IF(N2092="sníž. přenesená",J2092,0)</f>
        <v>0</v>
      </c>
      <c r="BI2092" s="218">
        <f>IF(N2092="nulová",J2092,0)</f>
        <v>0</v>
      </c>
      <c r="BJ2092" s="19" t="s">
        <v>80</v>
      </c>
      <c r="BK2092" s="218">
        <f>ROUND(I2092*H2092,2)</f>
        <v>0</v>
      </c>
      <c r="BL2092" s="19" t="s">
        <v>285</v>
      </c>
      <c r="BM2092" s="217" t="s">
        <v>3336</v>
      </c>
    </row>
    <row r="2093" spans="1:47" s="2" customFormat="1" ht="12">
      <c r="A2093" s="40"/>
      <c r="B2093" s="41"/>
      <c r="C2093" s="42"/>
      <c r="D2093" s="219" t="s">
        <v>157</v>
      </c>
      <c r="E2093" s="42"/>
      <c r="F2093" s="220" t="s">
        <v>3337</v>
      </c>
      <c r="G2093" s="42"/>
      <c r="H2093" s="42"/>
      <c r="I2093" s="221"/>
      <c r="J2093" s="42"/>
      <c r="K2093" s="42"/>
      <c r="L2093" s="46"/>
      <c r="M2093" s="222"/>
      <c r="N2093" s="223"/>
      <c r="O2093" s="86"/>
      <c r="P2093" s="86"/>
      <c r="Q2093" s="86"/>
      <c r="R2093" s="86"/>
      <c r="S2093" s="86"/>
      <c r="T2093" s="87"/>
      <c r="U2093" s="40"/>
      <c r="V2093" s="40"/>
      <c r="W2093" s="40"/>
      <c r="X2093" s="40"/>
      <c r="Y2093" s="40"/>
      <c r="Z2093" s="40"/>
      <c r="AA2093" s="40"/>
      <c r="AB2093" s="40"/>
      <c r="AC2093" s="40"/>
      <c r="AD2093" s="40"/>
      <c r="AE2093" s="40"/>
      <c r="AT2093" s="19" t="s">
        <v>157</v>
      </c>
      <c r="AU2093" s="19" t="s">
        <v>82</v>
      </c>
    </row>
    <row r="2094" spans="1:65" s="2" customFormat="1" ht="24.15" customHeight="1">
      <c r="A2094" s="40"/>
      <c r="B2094" s="41"/>
      <c r="C2094" s="206" t="s">
        <v>3338</v>
      </c>
      <c r="D2094" s="206" t="s">
        <v>150</v>
      </c>
      <c r="E2094" s="207" t="s">
        <v>3339</v>
      </c>
      <c r="F2094" s="208" t="s">
        <v>3340</v>
      </c>
      <c r="G2094" s="209" t="s">
        <v>376</v>
      </c>
      <c r="H2094" s="210">
        <v>1</v>
      </c>
      <c r="I2094" s="211"/>
      <c r="J2094" s="212">
        <f>ROUND(I2094*H2094,2)</f>
        <v>0</v>
      </c>
      <c r="K2094" s="208" t="s">
        <v>19</v>
      </c>
      <c r="L2094" s="46"/>
      <c r="M2094" s="213" t="s">
        <v>19</v>
      </c>
      <c r="N2094" s="214" t="s">
        <v>43</v>
      </c>
      <c r="O2094" s="86"/>
      <c r="P2094" s="215">
        <f>O2094*H2094</f>
        <v>0</v>
      </c>
      <c r="Q2094" s="215">
        <v>0</v>
      </c>
      <c r="R2094" s="215">
        <f>Q2094*H2094</f>
        <v>0</v>
      </c>
      <c r="S2094" s="215">
        <v>0</v>
      </c>
      <c r="T2094" s="216">
        <f>S2094*H2094</f>
        <v>0</v>
      </c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0"/>
      <c r="AE2094" s="40"/>
      <c r="AR2094" s="217" t="s">
        <v>285</v>
      </c>
      <c r="AT2094" s="217" t="s">
        <v>150</v>
      </c>
      <c r="AU2094" s="217" t="s">
        <v>82</v>
      </c>
      <c r="AY2094" s="19" t="s">
        <v>148</v>
      </c>
      <c r="BE2094" s="218">
        <f>IF(N2094="základní",J2094,0)</f>
        <v>0</v>
      </c>
      <c r="BF2094" s="218">
        <f>IF(N2094="snížená",J2094,0)</f>
        <v>0</v>
      </c>
      <c r="BG2094" s="218">
        <f>IF(N2094="zákl. přenesená",J2094,0)</f>
        <v>0</v>
      </c>
      <c r="BH2094" s="218">
        <f>IF(N2094="sníž. přenesená",J2094,0)</f>
        <v>0</v>
      </c>
      <c r="BI2094" s="218">
        <f>IF(N2094="nulová",J2094,0)</f>
        <v>0</v>
      </c>
      <c r="BJ2094" s="19" t="s">
        <v>80</v>
      </c>
      <c r="BK2094" s="218">
        <f>ROUND(I2094*H2094,2)</f>
        <v>0</v>
      </c>
      <c r="BL2094" s="19" t="s">
        <v>285</v>
      </c>
      <c r="BM2094" s="217" t="s">
        <v>3341</v>
      </c>
    </row>
    <row r="2095" spans="1:65" s="2" customFormat="1" ht="33" customHeight="1">
      <c r="A2095" s="40"/>
      <c r="B2095" s="41"/>
      <c r="C2095" s="206" t="s">
        <v>3342</v>
      </c>
      <c r="D2095" s="206" t="s">
        <v>150</v>
      </c>
      <c r="E2095" s="207" t="s">
        <v>3343</v>
      </c>
      <c r="F2095" s="208" t="s">
        <v>3344</v>
      </c>
      <c r="G2095" s="209" t="s">
        <v>376</v>
      </c>
      <c r="H2095" s="210">
        <v>1</v>
      </c>
      <c r="I2095" s="211"/>
      <c r="J2095" s="212">
        <f>ROUND(I2095*H2095,2)</f>
        <v>0</v>
      </c>
      <c r="K2095" s="208" t="s">
        <v>19</v>
      </c>
      <c r="L2095" s="46"/>
      <c r="M2095" s="213" t="s">
        <v>19</v>
      </c>
      <c r="N2095" s="214" t="s">
        <v>43</v>
      </c>
      <c r="O2095" s="86"/>
      <c r="P2095" s="215">
        <f>O2095*H2095</f>
        <v>0</v>
      </c>
      <c r="Q2095" s="215">
        <v>0</v>
      </c>
      <c r="R2095" s="215">
        <f>Q2095*H2095</f>
        <v>0</v>
      </c>
      <c r="S2095" s="215">
        <v>0</v>
      </c>
      <c r="T2095" s="216">
        <f>S2095*H2095</f>
        <v>0</v>
      </c>
      <c r="U2095" s="40"/>
      <c r="V2095" s="40"/>
      <c r="W2095" s="40"/>
      <c r="X2095" s="40"/>
      <c r="Y2095" s="40"/>
      <c r="Z2095" s="40"/>
      <c r="AA2095" s="40"/>
      <c r="AB2095" s="40"/>
      <c r="AC2095" s="40"/>
      <c r="AD2095" s="40"/>
      <c r="AE2095" s="40"/>
      <c r="AR2095" s="217" t="s">
        <v>285</v>
      </c>
      <c r="AT2095" s="217" t="s">
        <v>150</v>
      </c>
      <c r="AU2095" s="217" t="s">
        <v>82</v>
      </c>
      <c r="AY2095" s="19" t="s">
        <v>148</v>
      </c>
      <c r="BE2095" s="218">
        <f>IF(N2095="základní",J2095,0)</f>
        <v>0</v>
      </c>
      <c r="BF2095" s="218">
        <f>IF(N2095="snížená",J2095,0)</f>
        <v>0</v>
      </c>
      <c r="BG2095" s="218">
        <f>IF(N2095="zákl. přenesená",J2095,0)</f>
        <v>0</v>
      </c>
      <c r="BH2095" s="218">
        <f>IF(N2095="sníž. přenesená",J2095,0)</f>
        <v>0</v>
      </c>
      <c r="BI2095" s="218">
        <f>IF(N2095="nulová",J2095,0)</f>
        <v>0</v>
      </c>
      <c r="BJ2095" s="19" t="s">
        <v>80</v>
      </c>
      <c r="BK2095" s="218">
        <f>ROUND(I2095*H2095,2)</f>
        <v>0</v>
      </c>
      <c r="BL2095" s="19" t="s">
        <v>285</v>
      </c>
      <c r="BM2095" s="217" t="s">
        <v>3345</v>
      </c>
    </row>
    <row r="2096" spans="1:65" s="2" customFormat="1" ht="16.5" customHeight="1">
      <c r="A2096" s="40"/>
      <c r="B2096" s="41"/>
      <c r="C2096" s="206" t="s">
        <v>3346</v>
      </c>
      <c r="D2096" s="206" t="s">
        <v>150</v>
      </c>
      <c r="E2096" s="207" t="s">
        <v>3347</v>
      </c>
      <c r="F2096" s="208" t="s">
        <v>3348</v>
      </c>
      <c r="G2096" s="209" t="s">
        <v>153</v>
      </c>
      <c r="H2096" s="210">
        <v>1</v>
      </c>
      <c r="I2096" s="211"/>
      <c r="J2096" s="212">
        <f>ROUND(I2096*H2096,2)</f>
        <v>0</v>
      </c>
      <c r="K2096" s="208" t="s">
        <v>19</v>
      </c>
      <c r="L2096" s="46"/>
      <c r="M2096" s="213" t="s">
        <v>19</v>
      </c>
      <c r="N2096" s="214" t="s">
        <v>43</v>
      </c>
      <c r="O2096" s="86"/>
      <c r="P2096" s="215">
        <f>O2096*H2096</f>
        <v>0</v>
      </c>
      <c r="Q2096" s="215">
        <v>0</v>
      </c>
      <c r="R2096" s="215">
        <f>Q2096*H2096</f>
        <v>0</v>
      </c>
      <c r="S2096" s="215">
        <v>0</v>
      </c>
      <c r="T2096" s="216">
        <f>S2096*H2096</f>
        <v>0</v>
      </c>
      <c r="U2096" s="40"/>
      <c r="V2096" s="40"/>
      <c r="W2096" s="40"/>
      <c r="X2096" s="40"/>
      <c r="Y2096" s="40"/>
      <c r="Z2096" s="40"/>
      <c r="AA2096" s="40"/>
      <c r="AB2096" s="40"/>
      <c r="AC2096" s="40"/>
      <c r="AD2096" s="40"/>
      <c r="AE2096" s="40"/>
      <c r="AR2096" s="217" t="s">
        <v>285</v>
      </c>
      <c r="AT2096" s="217" t="s">
        <v>150</v>
      </c>
      <c r="AU2096" s="217" t="s">
        <v>82</v>
      </c>
      <c r="AY2096" s="19" t="s">
        <v>148</v>
      </c>
      <c r="BE2096" s="218">
        <f>IF(N2096="základní",J2096,0)</f>
        <v>0</v>
      </c>
      <c r="BF2096" s="218">
        <f>IF(N2096="snížená",J2096,0)</f>
        <v>0</v>
      </c>
      <c r="BG2096" s="218">
        <f>IF(N2096="zákl. přenesená",J2096,0)</f>
        <v>0</v>
      </c>
      <c r="BH2096" s="218">
        <f>IF(N2096="sníž. přenesená",J2096,0)</f>
        <v>0</v>
      </c>
      <c r="BI2096" s="218">
        <f>IF(N2096="nulová",J2096,0)</f>
        <v>0</v>
      </c>
      <c r="BJ2096" s="19" t="s">
        <v>80</v>
      </c>
      <c r="BK2096" s="218">
        <f>ROUND(I2096*H2096,2)</f>
        <v>0</v>
      </c>
      <c r="BL2096" s="19" t="s">
        <v>285</v>
      </c>
      <c r="BM2096" s="217" t="s">
        <v>3349</v>
      </c>
    </row>
    <row r="2097" spans="1:65" s="2" customFormat="1" ht="16.5" customHeight="1">
      <c r="A2097" s="40"/>
      <c r="B2097" s="41"/>
      <c r="C2097" s="206" t="s">
        <v>3350</v>
      </c>
      <c r="D2097" s="206" t="s">
        <v>150</v>
      </c>
      <c r="E2097" s="207" t="s">
        <v>3351</v>
      </c>
      <c r="F2097" s="208" t="s">
        <v>3352</v>
      </c>
      <c r="G2097" s="209" t="s">
        <v>376</v>
      </c>
      <c r="H2097" s="210">
        <v>1</v>
      </c>
      <c r="I2097" s="211"/>
      <c r="J2097" s="212">
        <f>ROUND(I2097*H2097,2)</f>
        <v>0</v>
      </c>
      <c r="K2097" s="208" t="s">
        <v>19</v>
      </c>
      <c r="L2097" s="46"/>
      <c r="M2097" s="213" t="s">
        <v>19</v>
      </c>
      <c r="N2097" s="214" t="s">
        <v>43</v>
      </c>
      <c r="O2097" s="86"/>
      <c r="P2097" s="215">
        <f>O2097*H2097</f>
        <v>0</v>
      </c>
      <c r="Q2097" s="215">
        <v>0</v>
      </c>
      <c r="R2097" s="215">
        <f>Q2097*H2097</f>
        <v>0</v>
      </c>
      <c r="S2097" s="215">
        <v>0</v>
      </c>
      <c r="T2097" s="216">
        <f>S2097*H2097</f>
        <v>0</v>
      </c>
      <c r="U2097" s="40"/>
      <c r="V2097" s="40"/>
      <c r="W2097" s="40"/>
      <c r="X2097" s="40"/>
      <c r="Y2097" s="40"/>
      <c r="Z2097" s="40"/>
      <c r="AA2097" s="40"/>
      <c r="AB2097" s="40"/>
      <c r="AC2097" s="40"/>
      <c r="AD2097" s="40"/>
      <c r="AE2097" s="40"/>
      <c r="AR2097" s="217" t="s">
        <v>285</v>
      </c>
      <c r="AT2097" s="217" t="s">
        <v>150</v>
      </c>
      <c r="AU2097" s="217" t="s">
        <v>82</v>
      </c>
      <c r="AY2097" s="19" t="s">
        <v>148</v>
      </c>
      <c r="BE2097" s="218">
        <f>IF(N2097="základní",J2097,0)</f>
        <v>0</v>
      </c>
      <c r="BF2097" s="218">
        <f>IF(N2097="snížená",J2097,0)</f>
        <v>0</v>
      </c>
      <c r="BG2097" s="218">
        <f>IF(N2097="zákl. přenesená",J2097,0)</f>
        <v>0</v>
      </c>
      <c r="BH2097" s="218">
        <f>IF(N2097="sníž. přenesená",J2097,0)</f>
        <v>0</v>
      </c>
      <c r="BI2097" s="218">
        <f>IF(N2097="nulová",J2097,0)</f>
        <v>0</v>
      </c>
      <c r="BJ2097" s="19" t="s">
        <v>80</v>
      </c>
      <c r="BK2097" s="218">
        <f>ROUND(I2097*H2097,2)</f>
        <v>0</v>
      </c>
      <c r="BL2097" s="19" t="s">
        <v>285</v>
      </c>
      <c r="BM2097" s="217" t="s">
        <v>3353</v>
      </c>
    </row>
    <row r="2098" spans="1:65" s="2" customFormat="1" ht="16.5" customHeight="1">
      <c r="A2098" s="40"/>
      <c r="B2098" s="41"/>
      <c r="C2098" s="206" t="s">
        <v>3354</v>
      </c>
      <c r="D2098" s="206" t="s">
        <v>150</v>
      </c>
      <c r="E2098" s="207" t="s">
        <v>3355</v>
      </c>
      <c r="F2098" s="208" t="s">
        <v>3356</v>
      </c>
      <c r="G2098" s="209" t="s">
        <v>153</v>
      </c>
      <c r="H2098" s="210">
        <v>4</v>
      </c>
      <c r="I2098" s="211"/>
      <c r="J2098" s="212">
        <f>ROUND(I2098*H2098,2)</f>
        <v>0</v>
      </c>
      <c r="K2098" s="208" t="s">
        <v>19</v>
      </c>
      <c r="L2098" s="46"/>
      <c r="M2098" s="213" t="s">
        <v>19</v>
      </c>
      <c r="N2098" s="214" t="s">
        <v>43</v>
      </c>
      <c r="O2098" s="86"/>
      <c r="P2098" s="215">
        <f>O2098*H2098</f>
        <v>0</v>
      </c>
      <c r="Q2098" s="215">
        <v>0</v>
      </c>
      <c r="R2098" s="215">
        <f>Q2098*H2098</f>
        <v>0</v>
      </c>
      <c r="S2098" s="215">
        <v>0</v>
      </c>
      <c r="T2098" s="216">
        <f>S2098*H2098</f>
        <v>0</v>
      </c>
      <c r="U2098" s="40"/>
      <c r="V2098" s="40"/>
      <c r="W2098" s="40"/>
      <c r="X2098" s="40"/>
      <c r="Y2098" s="40"/>
      <c r="Z2098" s="40"/>
      <c r="AA2098" s="40"/>
      <c r="AB2098" s="40"/>
      <c r="AC2098" s="40"/>
      <c r="AD2098" s="40"/>
      <c r="AE2098" s="40"/>
      <c r="AR2098" s="217" t="s">
        <v>285</v>
      </c>
      <c r="AT2098" s="217" t="s">
        <v>150</v>
      </c>
      <c r="AU2098" s="217" t="s">
        <v>82</v>
      </c>
      <c r="AY2098" s="19" t="s">
        <v>148</v>
      </c>
      <c r="BE2098" s="218">
        <f>IF(N2098="základní",J2098,0)</f>
        <v>0</v>
      </c>
      <c r="BF2098" s="218">
        <f>IF(N2098="snížená",J2098,0)</f>
        <v>0</v>
      </c>
      <c r="BG2098" s="218">
        <f>IF(N2098="zákl. přenesená",J2098,0)</f>
        <v>0</v>
      </c>
      <c r="BH2098" s="218">
        <f>IF(N2098="sníž. přenesená",J2098,0)</f>
        <v>0</v>
      </c>
      <c r="BI2098" s="218">
        <f>IF(N2098="nulová",J2098,0)</f>
        <v>0</v>
      </c>
      <c r="BJ2098" s="19" t="s">
        <v>80</v>
      </c>
      <c r="BK2098" s="218">
        <f>ROUND(I2098*H2098,2)</f>
        <v>0</v>
      </c>
      <c r="BL2098" s="19" t="s">
        <v>285</v>
      </c>
      <c r="BM2098" s="217" t="s">
        <v>3357</v>
      </c>
    </row>
    <row r="2099" spans="1:65" s="2" customFormat="1" ht="16.5" customHeight="1">
      <c r="A2099" s="40"/>
      <c r="B2099" s="41"/>
      <c r="C2099" s="206" t="s">
        <v>3358</v>
      </c>
      <c r="D2099" s="206" t="s">
        <v>150</v>
      </c>
      <c r="E2099" s="207" t="s">
        <v>3359</v>
      </c>
      <c r="F2099" s="208" t="s">
        <v>3360</v>
      </c>
      <c r="G2099" s="209" t="s">
        <v>153</v>
      </c>
      <c r="H2099" s="210">
        <v>4</v>
      </c>
      <c r="I2099" s="211"/>
      <c r="J2099" s="212">
        <f>ROUND(I2099*H2099,2)</f>
        <v>0</v>
      </c>
      <c r="K2099" s="208" t="s">
        <v>19</v>
      </c>
      <c r="L2099" s="46"/>
      <c r="M2099" s="213" t="s">
        <v>19</v>
      </c>
      <c r="N2099" s="214" t="s">
        <v>43</v>
      </c>
      <c r="O2099" s="86"/>
      <c r="P2099" s="215">
        <f>O2099*H2099</f>
        <v>0</v>
      </c>
      <c r="Q2099" s="215">
        <v>0</v>
      </c>
      <c r="R2099" s="215">
        <f>Q2099*H2099</f>
        <v>0</v>
      </c>
      <c r="S2099" s="215">
        <v>0</v>
      </c>
      <c r="T2099" s="216">
        <f>S2099*H2099</f>
        <v>0</v>
      </c>
      <c r="U2099" s="40"/>
      <c r="V2099" s="40"/>
      <c r="W2099" s="40"/>
      <c r="X2099" s="40"/>
      <c r="Y2099" s="40"/>
      <c r="Z2099" s="40"/>
      <c r="AA2099" s="40"/>
      <c r="AB2099" s="40"/>
      <c r="AC2099" s="40"/>
      <c r="AD2099" s="40"/>
      <c r="AE2099" s="40"/>
      <c r="AR2099" s="217" t="s">
        <v>285</v>
      </c>
      <c r="AT2099" s="217" t="s">
        <v>150</v>
      </c>
      <c r="AU2099" s="217" t="s">
        <v>82</v>
      </c>
      <c r="AY2099" s="19" t="s">
        <v>148</v>
      </c>
      <c r="BE2099" s="218">
        <f>IF(N2099="základní",J2099,0)</f>
        <v>0</v>
      </c>
      <c r="BF2099" s="218">
        <f>IF(N2099="snížená",J2099,0)</f>
        <v>0</v>
      </c>
      <c r="BG2099" s="218">
        <f>IF(N2099="zákl. přenesená",J2099,0)</f>
        <v>0</v>
      </c>
      <c r="BH2099" s="218">
        <f>IF(N2099="sníž. přenesená",J2099,0)</f>
        <v>0</v>
      </c>
      <c r="BI2099" s="218">
        <f>IF(N2099="nulová",J2099,0)</f>
        <v>0</v>
      </c>
      <c r="BJ2099" s="19" t="s">
        <v>80</v>
      </c>
      <c r="BK2099" s="218">
        <f>ROUND(I2099*H2099,2)</f>
        <v>0</v>
      </c>
      <c r="BL2099" s="19" t="s">
        <v>285</v>
      </c>
      <c r="BM2099" s="217" t="s">
        <v>3361</v>
      </c>
    </row>
    <row r="2100" spans="1:65" s="2" customFormat="1" ht="16.5" customHeight="1">
      <c r="A2100" s="40"/>
      <c r="B2100" s="41"/>
      <c r="C2100" s="206" t="s">
        <v>3362</v>
      </c>
      <c r="D2100" s="206" t="s">
        <v>150</v>
      </c>
      <c r="E2100" s="207" t="s">
        <v>3363</v>
      </c>
      <c r="F2100" s="208" t="s">
        <v>3364</v>
      </c>
      <c r="G2100" s="209" t="s">
        <v>153</v>
      </c>
      <c r="H2100" s="210">
        <v>2</v>
      </c>
      <c r="I2100" s="211"/>
      <c r="J2100" s="212">
        <f>ROUND(I2100*H2100,2)</f>
        <v>0</v>
      </c>
      <c r="K2100" s="208" t="s">
        <v>19</v>
      </c>
      <c r="L2100" s="46"/>
      <c r="M2100" s="213" t="s">
        <v>19</v>
      </c>
      <c r="N2100" s="214" t="s">
        <v>43</v>
      </c>
      <c r="O2100" s="86"/>
      <c r="P2100" s="215">
        <f>O2100*H2100</f>
        <v>0</v>
      </c>
      <c r="Q2100" s="215">
        <v>0</v>
      </c>
      <c r="R2100" s="215">
        <f>Q2100*H2100</f>
        <v>0</v>
      </c>
      <c r="S2100" s="215">
        <v>0</v>
      </c>
      <c r="T2100" s="216">
        <f>S2100*H2100</f>
        <v>0</v>
      </c>
      <c r="U2100" s="40"/>
      <c r="V2100" s="40"/>
      <c r="W2100" s="40"/>
      <c r="X2100" s="40"/>
      <c r="Y2100" s="40"/>
      <c r="Z2100" s="40"/>
      <c r="AA2100" s="40"/>
      <c r="AB2100" s="40"/>
      <c r="AC2100" s="40"/>
      <c r="AD2100" s="40"/>
      <c r="AE2100" s="40"/>
      <c r="AR2100" s="217" t="s">
        <v>285</v>
      </c>
      <c r="AT2100" s="217" t="s">
        <v>150</v>
      </c>
      <c r="AU2100" s="217" t="s">
        <v>82</v>
      </c>
      <c r="AY2100" s="19" t="s">
        <v>148</v>
      </c>
      <c r="BE2100" s="218">
        <f>IF(N2100="základní",J2100,0)</f>
        <v>0</v>
      </c>
      <c r="BF2100" s="218">
        <f>IF(N2100="snížená",J2100,0)</f>
        <v>0</v>
      </c>
      <c r="BG2100" s="218">
        <f>IF(N2100="zákl. přenesená",J2100,0)</f>
        <v>0</v>
      </c>
      <c r="BH2100" s="218">
        <f>IF(N2100="sníž. přenesená",J2100,0)</f>
        <v>0</v>
      </c>
      <c r="BI2100" s="218">
        <f>IF(N2100="nulová",J2100,0)</f>
        <v>0</v>
      </c>
      <c r="BJ2100" s="19" t="s">
        <v>80</v>
      </c>
      <c r="BK2100" s="218">
        <f>ROUND(I2100*H2100,2)</f>
        <v>0</v>
      </c>
      <c r="BL2100" s="19" t="s">
        <v>285</v>
      </c>
      <c r="BM2100" s="217" t="s">
        <v>3365</v>
      </c>
    </row>
    <row r="2101" spans="1:65" s="2" customFormat="1" ht="16.5" customHeight="1">
      <c r="A2101" s="40"/>
      <c r="B2101" s="41"/>
      <c r="C2101" s="206" t="s">
        <v>3366</v>
      </c>
      <c r="D2101" s="206" t="s">
        <v>150</v>
      </c>
      <c r="E2101" s="207" t="s">
        <v>3367</v>
      </c>
      <c r="F2101" s="208" t="s">
        <v>3368</v>
      </c>
      <c r="G2101" s="209" t="s">
        <v>153</v>
      </c>
      <c r="H2101" s="210">
        <v>1</v>
      </c>
      <c r="I2101" s="211"/>
      <c r="J2101" s="212">
        <f>ROUND(I2101*H2101,2)</f>
        <v>0</v>
      </c>
      <c r="K2101" s="208" t="s">
        <v>19</v>
      </c>
      <c r="L2101" s="46"/>
      <c r="M2101" s="213" t="s">
        <v>19</v>
      </c>
      <c r="N2101" s="214" t="s">
        <v>43</v>
      </c>
      <c r="O2101" s="86"/>
      <c r="P2101" s="215">
        <f>O2101*H2101</f>
        <v>0</v>
      </c>
      <c r="Q2101" s="215">
        <v>0</v>
      </c>
      <c r="R2101" s="215">
        <f>Q2101*H2101</f>
        <v>0</v>
      </c>
      <c r="S2101" s="215">
        <v>0</v>
      </c>
      <c r="T2101" s="216">
        <f>S2101*H2101</f>
        <v>0</v>
      </c>
      <c r="U2101" s="40"/>
      <c r="V2101" s="40"/>
      <c r="W2101" s="40"/>
      <c r="X2101" s="40"/>
      <c r="Y2101" s="40"/>
      <c r="Z2101" s="40"/>
      <c r="AA2101" s="40"/>
      <c r="AB2101" s="40"/>
      <c r="AC2101" s="40"/>
      <c r="AD2101" s="40"/>
      <c r="AE2101" s="40"/>
      <c r="AR2101" s="217" t="s">
        <v>285</v>
      </c>
      <c r="AT2101" s="217" t="s">
        <v>150</v>
      </c>
      <c r="AU2101" s="217" t="s">
        <v>82</v>
      </c>
      <c r="AY2101" s="19" t="s">
        <v>148</v>
      </c>
      <c r="BE2101" s="218">
        <f>IF(N2101="základní",J2101,0)</f>
        <v>0</v>
      </c>
      <c r="BF2101" s="218">
        <f>IF(N2101="snížená",J2101,0)</f>
        <v>0</v>
      </c>
      <c r="BG2101" s="218">
        <f>IF(N2101="zákl. přenesená",J2101,0)</f>
        <v>0</v>
      </c>
      <c r="BH2101" s="218">
        <f>IF(N2101="sníž. přenesená",J2101,0)</f>
        <v>0</v>
      </c>
      <c r="BI2101" s="218">
        <f>IF(N2101="nulová",J2101,0)</f>
        <v>0</v>
      </c>
      <c r="BJ2101" s="19" t="s">
        <v>80</v>
      </c>
      <c r="BK2101" s="218">
        <f>ROUND(I2101*H2101,2)</f>
        <v>0</v>
      </c>
      <c r="BL2101" s="19" t="s">
        <v>285</v>
      </c>
      <c r="BM2101" s="217" t="s">
        <v>3369</v>
      </c>
    </row>
    <row r="2102" spans="1:65" s="2" customFormat="1" ht="16.5" customHeight="1">
      <c r="A2102" s="40"/>
      <c r="B2102" s="41"/>
      <c r="C2102" s="206" t="s">
        <v>3370</v>
      </c>
      <c r="D2102" s="206" t="s">
        <v>150</v>
      </c>
      <c r="E2102" s="207" t="s">
        <v>3371</v>
      </c>
      <c r="F2102" s="208" t="s">
        <v>3372</v>
      </c>
      <c r="G2102" s="209" t="s">
        <v>153</v>
      </c>
      <c r="H2102" s="210">
        <v>1</v>
      </c>
      <c r="I2102" s="211"/>
      <c r="J2102" s="212">
        <f>ROUND(I2102*H2102,2)</f>
        <v>0</v>
      </c>
      <c r="K2102" s="208" t="s">
        <v>19</v>
      </c>
      <c r="L2102" s="46"/>
      <c r="M2102" s="213" t="s">
        <v>19</v>
      </c>
      <c r="N2102" s="214" t="s">
        <v>43</v>
      </c>
      <c r="O2102" s="86"/>
      <c r="P2102" s="215">
        <f>O2102*H2102</f>
        <v>0</v>
      </c>
      <c r="Q2102" s="215">
        <v>0</v>
      </c>
      <c r="R2102" s="215">
        <f>Q2102*H2102</f>
        <v>0</v>
      </c>
      <c r="S2102" s="215">
        <v>0</v>
      </c>
      <c r="T2102" s="216">
        <f>S2102*H2102</f>
        <v>0</v>
      </c>
      <c r="U2102" s="40"/>
      <c r="V2102" s="40"/>
      <c r="W2102" s="40"/>
      <c r="X2102" s="40"/>
      <c r="Y2102" s="40"/>
      <c r="Z2102" s="40"/>
      <c r="AA2102" s="40"/>
      <c r="AB2102" s="40"/>
      <c r="AC2102" s="40"/>
      <c r="AD2102" s="40"/>
      <c r="AE2102" s="40"/>
      <c r="AR2102" s="217" t="s">
        <v>285</v>
      </c>
      <c r="AT2102" s="217" t="s">
        <v>150</v>
      </c>
      <c r="AU2102" s="217" t="s">
        <v>82</v>
      </c>
      <c r="AY2102" s="19" t="s">
        <v>148</v>
      </c>
      <c r="BE2102" s="218">
        <f>IF(N2102="základní",J2102,0)</f>
        <v>0</v>
      </c>
      <c r="BF2102" s="218">
        <f>IF(N2102="snížená",J2102,0)</f>
        <v>0</v>
      </c>
      <c r="BG2102" s="218">
        <f>IF(N2102="zákl. přenesená",J2102,0)</f>
        <v>0</v>
      </c>
      <c r="BH2102" s="218">
        <f>IF(N2102="sníž. přenesená",J2102,0)</f>
        <v>0</v>
      </c>
      <c r="BI2102" s="218">
        <f>IF(N2102="nulová",J2102,0)</f>
        <v>0</v>
      </c>
      <c r="BJ2102" s="19" t="s">
        <v>80</v>
      </c>
      <c r="BK2102" s="218">
        <f>ROUND(I2102*H2102,2)</f>
        <v>0</v>
      </c>
      <c r="BL2102" s="19" t="s">
        <v>285</v>
      </c>
      <c r="BM2102" s="217" t="s">
        <v>3373</v>
      </c>
    </row>
    <row r="2103" spans="1:65" s="2" customFormat="1" ht="16.5" customHeight="1">
      <c r="A2103" s="40"/>
      <c r="B2103" s="41"/>
      <c r="C2103" s="206" t="s">
        <v>3374</v>
      </c>
      <c r="D2103" s="206" t="s">
        <v>150</v>
      </c>
      <c r="E2103" s="207" t="s">
        <v>3375</v>
      </c>
      <c r="F2103" s="208" t="s">
        <v>3376</v>
      </c>
      <c r="G2103" s="209" t="s">
        <v>153</v>
      </c>
      <c r="H2103" s="210">
        <v>2</v>
      </c>
      <c r="I2103" s="211"/>
      <c r="J2103" s="212">
        <f>ROUND(I2103*H2103,2)</f>
        <v>0</v>
      </c>
      <c r="K2103" s="208" t="s">
        <v>19</v>
      </c>
      <c r="L2103" s="46"/>
      <c r="M2103" s="213" t="s">
        <v>19</v>
      </c>
      <c r="N2103" s="214" t="s">
        <v>43</v>
      </c>
      <c r="O2103" s="86"/>
      <c r="P2103" s="215">
        <f>O2103*H2103</f>
        <v>0</v>
      </c>
      <c r="Q2103" s="215">
        <v>0</v>
      </c>
      <c r="R2103" s="215">
        <f>Q2103*H2103</f>
        <v>0</v>
      </c>
      <c r="S2103" s="215">
        <v>0</v>
      </c>
      <c r="T2103" s="216">
        <f>S2103*H2103</f>
        <v>0</v>
      </c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0"/>
      <c r="AE2103" s="40"/>
      <c r="AR2103" s="217" t="s">
        <v>285</v>
      </c>
      <c r="AT2103" s="217" t="s">
        <v>150</v>
      </c>
      <c r="AU2103" s="217" t="s">
        <v>82</v>
      </c>
      <c r="AY2103" s="19" t="s">
        <v>148</v>
      </c>
      <c r="BE2103" s="218">
        <f>IF(N2103="základní",J2103,0)</f>
        <v>0</v>
      </c>
      <c r="BF2103" s="218">
        <f>IF(N2103="snížená",J2103,0)</f>
        <v>0</v>
      </c>
      <c r="BG2103" s="218">
        <f>IF(N2103="zákl. přenesená",J2103,0)</f>
        <v>0</v>
      </c>
      <c r="BH2103" s="218">
        <f>IF(N2103="sníž. přenesená",J2103,0)</f>
        <v>0</v>
      </c>
      <c r="BI2103" s="218">
        <f>IF(N2103="nulová",J2103,0)</f>
        <v>0</v>
      </c>
      <c r="BJ2103" s="19" t="s">
        <v>80</v>
      </c>
      <c r="BK2103" s="218">
        <f>ROUND(I2103*H2103,2)</f>
        <v>0</v>
      </c>
      <c r="BL2103" s="19" t="s">
        <v>285</v>
      </c>
      <c r="BM2103" s="217" t="s">
        <v>3377</v>
      </c>
    </row>
    <row r="2104" spans="1:65" s="2" customFormat="1" ht="24.15" customHeight="1">
      <c r="A2104" s="40"/>
      <c r="B2104" s="41"/>
      <c r="C2104" s="206" t="s">
        <v>3378</v>
      </c>
      <c r="D2104" s="206" t="s">
        <v>150</v>
      </c>
      <c r="E2104" s="207" t="s">
        <v>3379</v>
      </c>
      <c r="F2104" s="208" t="s">
        <v>3380</v>
      </c>
      <c r="G2104" s="209" t="s">
        <v>153</v>
      </c>
      <c r="H2104" s="210">
        <v>1</v>
      </c>
      <c r="I2104" s="211"/>
      <c r="J2104" s="212">
        <f>ROUND(I2104*H2104,2)</f>
        <v>0</v>
      </c>
      <c r="K2104" s="208" t="s">
        <v>19</v>
      </c>
      <c r="L2104" s="46"/>
      <c r="M2104" s="213" t="s">
        <v>19</v>
      </c>
      <c r="N2104" s="214" t="s">
        <v>43</v>
      </c>
      <c r="O2104" s="86"/>
      <c r="P2104" s="215">
        <f>O2104*H2104</f>
        <v>0</v>
      </c>
      <c r="Q2104" s="215">
        <v>0</v>
      </c>
      <c r="R2104" s="215">
        <f>Q2104*H2104</f>
        <v>0</v>
      </c>
      <c r="S2104" s="215">
        <v>0</v>
      </c>
      <c r="T2104" s="216">
        <f>S2104*H2104</f>
        <v>0</v>
      </c>
      <c r="U2104" s="40"/>
      <c r="V2104" s="40"/>
      <c r="W2104" s="40"/>
      <c r="X2104" s="40"/>
      <c r="Y2104" s="40"/>
      <c r="Z2104" s="40"/>
      <c r="AA2104" s="40"/>
      <c r="AB2104" s="40"/>
      <c r="AC2104" s="40"/>
      <c r="AD2104" s="40"/>
      <c r="AE2104" s="40"/>
      <c r="AR2104" s="217" t="s">
        <v>285</v>
      </c>
      <c r="AT2104" s="217" t="s">
        <v>150</v>
      </c>
      <c r="AU2104" s="217" t="s">
        <v>82</v>
      </c>
      <c r="AY2104" s="19" t="s">
        <v>148</v>
      </c>
      <c r="BE2104" s="218">
        <f>IF(N2104="základní",J2104,0)</f>
        <v>0</v>
      </c>
      <c r="BF2104" s="218">
        <f>IF(N2104="snížená",J2104,0)</f>
        <v>0</v>
      </c>
      <c r="BG2104" s="218">
        <f>IF(N2104="zákl. přenesená",J2104,0)</f>
        <v>0</v>
      </c>
      <c r="BH2104" s="218">
        <f>IF(N2104="sníž. přenesená",J2104,0)</f>
        <v>0</v>
      </c>
      <c r="BI2104" s="218">
        <f>IF(N2104="nulová",J2104,0)</f>
        <v>0</v>
      </c>
      <c r="BJ2104" s="19" t="s">
        <v>80</v>
      </c>
      <c r="BK2104" s="218">
        <f>ROUND(I2104*H2104,2)</f>
        <v>0</v>
      </c>
      <c r="BL2104" s="19" t="s">
        <v>285</v>
      </c>
      <c r="BM2104" s="217" t="s">
        <v>3381</v>
      </c>
    </row>
    <row r="2105" spans="1:65" s="2" customFormat="1" ht="21.75" customHeight="1">
      <c r="A2105" s="40"/>
      <c r="B2105" s="41"/>
      <c r="C2105" s="206" t="s">
        <v>3382</v>
      </c>
      <c r="D2105" s="206" t="s">
        <v>150</v>
      </c>
      <c r="E2105" s="207" t="s">
        <v>3383</v>
      </c>
      <c r="F2105" s="208" t="s">
        <v>3384</v>
      </c>
      <c r="G2105" s="209" t="s">
        <v>153</v>
      </c>
      <c r="H2105" s="210">
        <v>1</v>
      </c>
      <c r="I2105" s="211"/>
      <c r="J2105" s="212">
        <f>ROUND(I2105*H2105,2)</f>
        <v>0</v>
      </c>
      <c r="K2105" s="208" t="s">
        <v>19</v>
      </c>
      <c r="L2105" s="46"/>
      <c r="M2105" s="213" t="s">
        <v>19</v>
      </c>
      <c r="N2105" s="214" t="s">
        <v>43</v>
      </c>
      <c r="O2105" s="86"/>
      <c r="P2105" s="215">
        <f>O2105*H2105</f>
        <v>0</v>
      </c>
      <c r="Q2105" s="215">
        <v>0</v>
      </c>
      <c r="R2105" s="215">
        <f>Q2105*H2105</f>
        <v>0</v>
      </c>
      <c r="S2105" s="215">
        <v>0</v>
      </c>
      <c r="T2105" s="216">
        <f>S2105*H2105</f>
        <v>0</v>
      </c>
      <c r="U2105" s="40"/>
      <c r="V2105" s="40"/>
      <c r="W2105" s="40"/>
      <c r="X2105" s="40"/>
      <c r="Y2105" s="40"/>
      <c r="Z2105" s="40"/>
      <c r="AA2105" s="40"/>
      <c r="AB2105" s="40"/>
      <c r="AC2105" s="40"/>
      <c r="AD2105" s="40"/>
      <c r="AE2105" s="40"/>
      <c r="AR2105" s="217" t="s">
        <v>285</v>
      </c>
      <c r="AT2105" s="217" t="s">
        <v>150</v>
      </c>
      <c r="AU2105" s="217" t="s">
        <v>82</v>
      </c>
      <c r="AY2105" s="19" t="s">
        <v>148</v>
      </c>
      <c r="BE2105" s="218">
        <f>IF(N2105="základní",J2105,0)</f>
        <v>0</v>
      </c>
      <c r="BF2105" s="218">
        <f>IF(N2105="snížená",J2105,0)</f>
        <v>0</v>
      </c>
      <c r="BG2105" s="218">
        <f>IF(N2105="zákl. přenesená",J2105,0)</f>
        <v>0</v>
      </c>
      <c r="BH2105" s="218">
        <f>IF(N2105="sníž. přenesená",J2105,0)</f>
        <v>0</v>
      </c>
      <c r="BI2105" s="218">
        <f>IF(N2105="nulová",J2105,0)</f>
        <v>0</v>
      </c>
      <c r="BJ2105" s="19" t="s">
        <v>80</v>
      </c>
      <c r="BK2105" s="218">
        <f>ROUND(I2105*H2105,2)</f>
        <v>0</v>
      </c>
      <c r="BL2105" s="19" t="s">
        <v>285</v>
      </c>
      <c r="BM2105" s="217" t="s">
        <v>3385</v>
      </c>
    </row>
    <row r="2106" spans="1:65" s="2" customFormat="1" ht="21.75" customHeight="1">
      <c r="A2106" s="40"/>
      <c r="B2106" s="41"/>
      <c r="C2106" s="206" t="s">
        <v>3386</v>
      </c>
      <c r="D2106" s="206" t="s">
        <v>150</v>
      </c>
      <c r="E2106" s="207" t="s">
        <v>3387</v>
      </c>
      <c r="F2106" s="208" t="s">
        <v>3388</v>
      </c>
      <c r="G2106" s="209" t="s">
        <v>153</v>
      </c>
      <c r="H2106" s="210">
        <v>2</v>
      </c>
      <c r="I2106" s="211"/>
      <c r="J2106" s="212">
        <f>ROUND(I2106*H2106,2)</f>
        <v>0</v>
      </c>
      <c r="K2106" s="208" t="s">
        <v>19</v>
      </c>
      <c r="L2106" s="46"/>
      <c r="M2106" s="213" t="s">
        <v>19</v>
      </c>
      <c r="N2106" s="214" t="s">
        <v>43</v>
      </c>
      <c r="O2106" s="86"/>
      <c r="P2106" s="215">
        <f>O2106*H2106</f>
        <v>0</v>
      </c>
      <c r="Q2106" s="215">
        <v>0</v>
      </c>
      <c r="R2106" s="215">
        <f>Q2106*H2106</f>
        <v>0</v>
      </c>
      <c r="S2106" s="215">
        <v>0</v>
      </c>
      <c r="T2106" s="216">
        <f>S2106*H2106</f>
        <v>0</v>
      </c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0"/>
      <c r="AE2106" s="40"/>
      <c r="AR2106" s="217" t="s">
        <v>285</v>
      </c>
      <c r="AT2106" s="217" t="s">
        <v>150</v>
      </c>
      <c r="AU2106" s="217" t="s">
        <v>82</v>
      </c>
      <c r="AY2106" s="19" t="s">
        <v>148</v>
      </c>
      <c r="BE2106" s="218">
        <f>IF(N2106="základní",J2106,0)</f>
        <v>0</v>
      </c>
      <c r="BF2106" s="218">
        <f>IF(N2106="snížená",J2106,0)</f>
        <v>0</v>
      </c>
      <c r="BG2106" s="218">
        <f>IF(N2106="zákl. přenesená",J2106,0)</f>
        <v>0</v>
      </c>
      <c r="BH2106" s="218">
        <f>IF(N2106="sníž. přenesená",J2106,0)</f>
        <v>0</v>
      </c>
      <c r="BI2106" s="218">
        <f>IF(N2106="nulová",J2106,0)</f>
        <v>0</v>
      </c>
      <c r="BJ2106" s="19" t="s">
        <v>80</v>
      </c>
      <c r="BK2106" s="218">
        <f>ROUND(I2106*H2106,2)</f>
        <v>0</v>
      </c>
      <c r="BL2106" s="19" t="s">
        <v>285</v>
      </c>
      <c r="BM2106" s="217" t="s">
        <v>3389</v>
      </c>
    </row>
    <row r="2107" spans="1:65" s="2" customFormat="1" ht="16.5" customHeight="1">
      <c r="A2107" s="40"/>
      <c r="B2107" s="41"/>
      <c r="C2107" s="206" t="s">
        <v>3390</v>
      </c>
      <c r="D2107" s="206" t="s">
        <v>150</v>
      </c>
      <c r="E2107" s="207" t="s">
        <v>3391</v>
      </c>
      <c r="F2107" s="208" t="s">
        <v>3392</v>
      </c>
      <c r="G2107" s="209" t="s">
        <v>376</v>
      </c>
      <c r="H2107" s="210">
        <v>1</v>
      </c>
      <c r="I2107" s="211"/>
      <c r="J2107" s="212">
        <f>ROUND(I2107*H2107,2)</f>
        <v>0</v>
      </c>
      <c r="K2107" s="208" t="s">
        <v>19</v>
      </c>
      <c r="L2107" s="46"/>
      <c r="M2107" s="213" t="s">
        <v>19</v>
      </c>
      <c r="N2107" s="214" t="s">
        <v>43</v>
      </c>
      <c r="O2107" s="86"/>
      <c r="P2107" s="215">
        <f>O2107*H2107</f>
        <v>0</v>
      </c>
      <c r="Q2107" s="215">
        <v>0</v>
      </c>
      <c r="R2107" s="215">
        <f>Q2107*H2107</f>
        <v>0</v>
      </c>
      <c r="S2107" s="215">
        <v>0</v>
      </c>
      <c r="T2107" s="216">
        <f>S2107*H2107</f>
        <v>0</v>
      </c>
      <c r="U2107" s="40"/>
      <c r="V2107" s="40"/>
      <c r="W2107" s="40"/>
      <c r="X2107" s="40"/>
      <c r="Y2107" s="40"/>
      <c r="Z2107" s="40"/>
      <c r="AA2107" s="40"/>
      <c r="AB2107" s="40"/>
      <c r="AC2107" s="40"/>
      <c r="AD2107" s="40"/>
      <c r="AE2107" s="40"/>
      <c r="AR2107" s="217" t="s">
        <v>285</v>
      </c>
      <c r="AT2107" s="217" t="s">
        <v>150</v>
      </c>
      <c r="AU2107" s="217" t="s">
        <v>82</v>
      </c>
      <c r="AY2107" s="19" t="s">
        <v>148</v>
      </c>
      <c r="BE2107" s="218">
        <f>IF(N2107="základní",J2107,0)</f>
        <v>0</v>
      </c>
      <c r="BF2107" s="218">
        <f>IF(N2107="snížená",J2107,0)</f>
        <v>0</v>
      </c>
      <c r="BG2107" s="218">
        <f>IF(N2107="zákl. přenesená",J2107,0)</f>
        <v>0</v>
      </c>
      <c r="BH2107" s="218">
        <f>IF(N2107="sníž. přenesená",J2107,0)</f>
        <v>0</v>
      </c>
      <c r="BI2107" s="218">
        <f>IF(N2107="nulová",J2107,0)</f>
        <v>0</v>
      </c>
      <c r="BJ2107" s="19" t="s">
        <v>80</v>
      </c>
      <c r="BK2107" s="218">
        <f>ROUND(I2107*H2107,2)</f>
        <v>0</v>
      </c>
      <c r="BL2107" s="19" t="s">
        <v>285</v>
      </c>
      <c r="BM2107" s="217" t="s">
        <v>3393</v>
      </c>
    </row>
    <row r="2108" spans="1:63" s="12" customFormat="1" ht="22.8" customHeight="1">
      <c r="A2108" s="12"/>
      <c r="B2108" s="190"/>
      <c r="C2108" s="191"/>
      <c r="D2108" s="192" t="s">
        <v>71</v>
      </c>
      <c r="E2108" s="204" t="s">
        <v>3394</v>
      </c>
      <c r="F2108" s="204" t="s">
        <v>3395</v>
      </c>
      <c r="G2108" s="191"/>
      <c r="H2108" s="191"/>
      <c r="I2108" s="194"/>
      <c r="J2108" s="205">
        <f>BK2108</f>
        <v>0</v>
      </c>
      <c r="K2108" s="191"/>
      <c r="L2108" s="196"/>
      <c r="M2108" s="197"/>
      <c r="N2108" s="198"/>
      <c r="O2108" s="198"/>
      <c r="P2108" s="199">
        <f>SUM(P2109:P2115)</f>
        <v>0</v>
      </c>
      <c r="Q2108" s="198"/>
      <c r="R2108" s="199">
        <f>SUM(R2109:R2115)</f>
        <v>0</v>
      </c>
      <c r="S2108" s="198"/>
      <c r="T2108" s="200">
        <f>SUM(T2109:T2115)</f>
        <v>0.30866699999999997</v>
      </c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R2108" s="201" t="s">
        <v>82</v>
      </c>
      <c r="AT2108" s="202" t="s">
        <v>71</v>
      </c>
      <c r="AU2108" s="202" t="s">
        <v>80</v>
      </c>
      <c r="AY2108" s="201" t="s">
        <v>148</v>
      </c>
      <c r="BK2108" s="203">
        <f>SUM(BK2109:BK2115)</f>
        <v>0</v>
      </c>
    </row>
    <row r="2109" spans="1:65" s="2" customFormat="1" ht="16.5" customHeight="1">
      <c r="A2109" s="40"/>
      <c r="B2109" s="41"/>
      <c r="C2109" s="206" t="s">
        <v>3396</v>
      </c>
      <c r="D2109" s="206" t="s">
        <v>150</v>
      </c>
      <c r="E2109" s="207" t="s">
        <v>3397</v>
      </c>
      <c r="F2109" s="208" t="s">
        <v>3398</v>
      </c>
      <c r="G2109" s="209" t="s">
        <v>166</v>
      </c>
      <c r="H2109" s="210">
        <v>102.889</v>
      </c>
      <c r="I2109" s="211"/>
      <c r="J2109" s="212">
        <f>ROUND(I2109*H2109,2)</f>
        <v>0</v>
      </c>
      <c r="K2109" s="208" t="s">
        <v>154</v>
      </c>
      <c r="L2109" s="46"/>
      <c r="M2109" s="213" t="s">
        <v>19</v>
      </c>
      <c r="N2109" s="214" t="s">
        <v>43</v>
      </c>
      <c r="O2109" s="86"/>
      <c r="P2109" s="215">
        <f>O2109*H2109</f>
        <v>0</v>
      </c>
      <c r="Q2109" s="215">
        <v>0</v>
      </c>
      <c r="R2109" s="215">
        <f>Q2109*H2109</f>
        <v>0</v>
      </c>
      <c r="S2109" s="215">
        <v>0.003</v>
      </c>
      <c r="T2109" s="216">
        <f>S2109*H2109</f>
        <v>0.30866699999999997</v>
      </c>
      <c r="U2109" s="40"/>
      <c r="V2109" s="40"/>
      <c r="W2109" s="40"/>
      <c r="X2109" s="40"/>
      <c r="Y2109" s="40"/>
      <c r="Z2109" s="40"/>
      <c r="AA2109" s="40"/>
      <c r="AB2109" s="40"/>
      <c r="AC2109" s="40"/>
      <c r="AD2109" s="40"/>
      <c r="AE2109" s="40"/>
      <c r="AR2109" s="217" t="s">
        <v>285</v>
      </c>
      <c r="AT2109" s="217" t="s">
        <v>150</v>
      </c>
      <c r="AU2109" s="217" t="s">
        <v>82</v>
      </c>
      <c r="AY2109" s="19" t="s">
        <v>148</v>
      </c>
      <c r="BE2109" s="218">
        <f>IF(N2109="základní",J2109,0)</f>
        <v>0</v>
      </c>
      <c r="BF2109" s="218">
        <f>IF(N2109="snížená",J2109,0)</f>
        <v>0</v>
      </c>
      <c r="BG2109" s="218">
        <f>IF(N2109="zákl. přenesená",J2109,0)</f>
        <v>0</v>
      </c>
      <c r="BH2109" s="218">
        <f>IF(N2109="sníž. přenesená",J2109,0)</f>
        <v>0</v>
      </c>
      <c r="BI2109" s="218">
        <f>IF(N2109="nulová",J2109,0)</f>
        <v>0</v>
      </c>
      <c r="BJ2109" s="19" t="s">
        <v>80</v>
      </c>
      <c r="BK2109" s="218">
        <f>ROUND(I2109*H2109,2)</f>
        <v>0</v>
      </c>
      <c r="BL2109" s="19" t="s">
        <v>285</v>
      </c>
      <c r="BM2109" s="217" t="s">
        <v>3399</v>
      </c>
    </row>
    <row r="2110" spans="1:47" s="2" customFormat="1" ht="12">
      <c r="A2110" s="40"/>
      <c r="B2110" s="41"/>
      <c r="C2110" s="42"/>
      <c r="D2110" s="219" t="s">
        <v>157</v>
      </c>
      <c r="E2110" s="42"/>
      <c r="F2110" s="220" t="s">
        <v>3400</v>
      </c>
      <c r="G2110" s="42"/>
      <c r="H2110" s="42"/>
      <c r="I2110" s="221"/>
      <c r="J2110" s="42"/>
      <c r="K2110" s="42"/>
      <c r="L2110" s="46"/>
      <c r="M2110" s="222"/>
      <c r="N2110" s="223"/>
      <c r="O2110" s="86"/>
      <c r="P2110" s="86"/>
      <c r="Q2110" s="86"/>
      <c r="R2110" s="86"/>
      <c r="S2110" s="86"/>
      <c r="T2110" s="87"/>
      <c r="U2110" s="40"/>
      <c r="V2110" s="40"/>
      <c r="W2110" s="40"/>
      <c r="X2110" s="40"/>
      <c r="Y2110" s="40"/>
      <c r="Z2110" s="40"/>
      <c r="AA2110" s="40"/>
      <c r="AB2110" s="40"/>
      <c r="AC2110" s="40"/>
      <c r="AD2110" s="40"/>
      <c r="AE2110" s="40"/>
      <c r="AT2110" s="19" t="s">
        <v>157</v>
      </c>
      <c r="AU2110" s="19" t="s">
        <v>82</v>
      </c>
    </row>
    <row r="2111" spans="1:51" s="14" customFormat="1" ht="12">
      <c r="A2111" s="14"/>
      <c r="B2111" s="235"/>
      <c r="C2111" s="236"/>
      <c r="D2111" s="226" t="s">
        <v>168</v>
      </c>
      <c r="E2111" s="237" t="s">
        <v>19</v>
      </c>
      <c r="F2111" s="238" t="s">
        <v>3401</v>
      </c>
      <c r="G2111" s="236"/>
      <c r="H2111" s="239">
        <v>3.906</v>
      </c>
      <c r="I2111" s="240"/>
      <c r="J2111" s="236"/>
      <c r="K2111" s="236"/>
      <c r="L2111" s="241"/>
      <c r="M2111" s="242"/>
      <c r="N2111" s="243"/>
      <c r="O2111" s="243"/>
      <c r="P2111" s="243"/>
      <c r="Q2111" s="243"/>
      <c r="R2111" s="243"/>
      <c r="S2111" s="243"/>
      <c r="T2111" s="244"/>
      <c r="U2111" s="14"/>
      <c r="V2111" s="14"/>
      <c r="W2111" s="14"/>
      <c r="X2111" s="14"/>
      <c r="Y2111" s="14"/>
      <c r="Z2111" s="14"/>
      <c r="AA2111" s="14"/>
      <c r="AB2111" s="14"/>
      <c r="AC2111" s="14"/>
      <c r="AD2111" s="14"/>
      <c r="AE2111" s="14"/>
      <c r="AT2111" s="245" t="s">
        <v>168</v>
      </c>
      <c r="AU2111" s="245" t="s">
        <v>82</v>
      </c>
      <c r="AV2111" s="14" t="s">
        <v>82</v>
      </c>
      <c r="AW2111" s="14" t="s">
        <v>34</v>
      </c>
      <c r="AX2111" s="14" t="s">
        <v>72</v>
      </c>
      <c r="AY2111" s="245" t="s">
        <v>148</v>
      </c>
    </row>
    <row r="2112" spans="1:51" s="14" customFormat="1" ht="12">
      <c r="A2112" s="14"/>
      <c r="B2112" s="235"/>
      <c r="C2112" s="236"/>
      <c r="D2112" s="226" t="s">
        <v>168</v>
      </c>
      <c r="E2112" s="237" t="s">
        <v>19</v>
      </c>
      <c r="F2112" s="238" t="s">
        <v>3402</v>
      </c>
      <c r="G2112" s="236"/>
      <c r="H2112" s="239">
        <v>1.295</v>
      </c>
      <c r="I2112" s="240"/>
      <c r="J2112" s="236"/>
      <c r="K2112" s="236"/>
      <c r="L2112" s="241"/>
      <c r="M2112" s="242"/>
      <c r="N2112" s="243"/>
      <c r="O2112" s="243"/>
      <c r="P2112" s="243"/>
      <c r="Q2112" s="243"/>
      <c r="R2112" s="243"/>
      <c r="S2112" s="243"/>
      <c r="T2112" s="244"/>
      <c r="U2112" s="14"/>
      <c r="V2112" s="14"/>
      <c r="W2112" s="14"/>
      <c r="X2112" s="14"/>
      <c r="Y2112" s="14"/>
      <c r="Z2112" s="14"/>
      <c r="AA2112" s="14"/>
      <c r="AB2112" s="14"/>
      <c r="AC2112" s="14"/>
      <c r="AD2112" s="14"/>
      <c r="AE2112" s="14"/>
      <c r="AT2112" s="245" t="s">
        <v>168</v>
      </c>
      <c r="AU2112" s="245" t="s">
        <v>82</v>
      </c>
      <c r="AV2112" s="14" t="s">
        <v>82</v>
      </c>
      <c r="AW2112" s="14" t="s">
        <v>34</v>
      </c>
      <c r="AX2112" s="14" t="s">
        <v>72</v>
      </c>
      <c r="AY2112" s="245" t="s">
        <v>148</v>
      </c>
    </row>
    <row r="2113" spans="1:51" s="14" customFormat="1" ht="12">
      <c r="A2113" s="14"/>
      <c r="B2113" s="235"/>
      <c r="C2113" s="236"/>
      <c r="D2113" s="226" t="s">
        <v>168</v>
      </c>
      <c r="E2113" s="237" t="s">
        <v>19</v>
      </c>
      <c r="F2113" s="238" t="s">
        <v>3403</v>
      </c>
      <c r="G2113" s="236"/>
      <c r="H2113" s="239">
        <v>15.816</v>
      </c>
      <c r="I2113" s="240"/>
      <c r="J2113" s="236"/>
      <c r="K2113" s="236"/>
      <c r="L2113" s="241"/>
      <c r="M2113" s="242"/>
      <c r="N2113" s="243"/>
      <c r="O2113" s="243"/>
      <c r="P2113" s="243"/>
      <c r="Q2113" s="243"/>
      <c r="R2113" s="243"/>
      <c r="S2113" s="243"/>
      <c r="T2113" s="244"/>
      <c r="U2113" s="14"/>
      <c r="V2113" s="14"/>
      <c r="W2113" s="14"/>
      <c r="X2113" s="14"/>
      <c r="Y2113" s="14"/>
      <c r="Z2113" s="14"/>
      <c r="AA2113" s="14"/>
      <c r="AB2113" s="14"/>
      <c r="AC2113" s="14"/>
      <c r="AD2113" s="14"/>
      <c r="AE2113" s="14"/>
      <c r="AT2113" s="245" t="s">
        <v>168</v>
      </c>
      <c r="AU2113" s="245" t="s">
        <v>82</v>
      </c>
      <c r="AV2113" s="14" t="s">
        <v>82</v>
      </c>
      <c r="AW2113" s="14" t="s">
        <v>34</v>
      </c>
      <c r="AX2113" s="14" t="s">
        <v>72</v>
      </c>
      <c r="AY2113" s="245" t="s">
        <v>148</v>
      </c>
    </row>
    <row r="2114" spans="1:51" s="14" customFormat="1" ht="12">
      <c r="A2114" s="14"/>
      <c r="B2114" s="235"/>
      <c r="C2114" s="236"/>
      <c r="D2114" s="226" t="s">
        <v>168</v>
      </c>
      <c r="E2114" s="237" t="s">
        <v>19</v>
      </c>
      <c r="F2114" s="238" t="s">
        <v>3404</v>
      </c>
      <c r="G2114" s="236"/>
      <c r="H2114" s="239">
        <v>81.872</v>
      </c>
      <c r="I2114" s="240"/>
      <c r="J2114" s="236"/>
      <c r="K2114" s="236"/>
      <c r="L2114" s="241"/>
      <c r="M2114" s="242"/>
      <c r="N2114" s="243"/>
      <c r="O2114" s="243"/>
      <c r="P2114" s="243"/>
      <c r="Q2114" s="243"/>
      <c r="R2114" s="243"/>
      <c r="S2114" s="243"/>
      <c r="T2114" s="244"/>
      <c r="U2114" s="14"/>
      <c r="V2114" s="14"/>
      <c r="W2114" s="14"/>
      <c r="X2114" s="14"/>
      <c r="Y2114" s="14"/>
      <c r="Z2114" s="14"/>
      <c r="AA2114" s="14"/>
      <c r="AB2114" s="14"/>
      <c r="AC2114" s="14"/>
      <c r="AD2114" s="14"/>
      <c r="AE2114" s="14"/>
      <c r="AT2114" s="245" t="s">
        <v>168</v>
      </c>
      <c r="AU2114" s="245" t="s">
        <v>82</v>
      </c>
      <c r="AV2114" s="14" t="s">
        <v>82</v>
      </c>
      <c r="AW2114" s="14" t="s">
        <v>34</v>
      </c>
      <c r="AX2114" s="14" t="s">
        <v>72</v>
      </c>
      <c r="AY2114" s="245" t="s">
        <v>148</v>
      </c>
    </row>
    <row r="2115" spans="1:51" s="15" customFormat="1" ht="12">
      <c r="A2115" s="15"/>
      <c r="B2115" s="246"/>
      <c r="C2115" s="247"/>
      <c r="D2115" s="226" t="s">
        <v>168</v>
      </c>
      <c r="E2115" s="248" t="s">
        <v>19</v>
      </c>
      <c r="F2115" s="249" t="s">
        <v>178</v>
      </c>
      <c r="G2115" s="247"/>
      <c r="H2115" s="250">
        <v>102.889</v>
      </c>
      <c r="I2115" s="251"/>
      <c r="J2115" s="247"/>
      <c r="K2115" s="247"/>
      <c r="L2115" s="252"/>
      <c r="M2115" s="253"/>
      <c r="N2115" s="254"/>
      <c r="O2115" s="254"/>
      <c r="P2115" s="254"/>
      <c r="Q2115" s="254"/>
      <c r="R2115" s="254"/>
      <c r="S2115" s="254"/>
      <c r="T2115" s="255"/>
      <c r="U2115" s="15"/>
      <c r="V2115" s="15"/>
      <c r="W2115" s="15"/>
      <c r="X2115" s="15"/>
      <c r="Y2115" s="15"/>
      <c r="Z2115" s="15"/>
      <c r="AA2115" s="15"/>
      <c r="AB2115" s="15"/>
      <c r="AC2115" s="15"/>
      <c r="AD2115" s="15"/>
      <c r="AE2115" s="15"/>
      <c r="AT2115" s="256" t="s">
        <v>168</v>
      </c>
      <c r="AU2115" s="256" t="s">
        <v>82</v>
      </c>
      <c r="AV2115" s="15" t="s">
        <v>155</v>
      </c>
      <c r="AW2115" s="15" t="s">
        <v>34</v>
      </c>
      <c r="AX2115" s="15" t="s">
        <v>80</v>
      </c>
      <c r="AY2115" s="256" t="s">
        <v>148</v>
      </c>
    </row>
    <row r="2116" spans="1:63" s="12" customFormat="1" ht="22.8" customHeight="1">
      <c r="A2116" s="12"/>
      <c r="B2116" s="190"/>
      <c r="C2116" s="191"/>
      <c r="D2116" s="192" t="s">
        <v>71</v>
      </c>
      <c r="E2116" s="204" t="s">
        <v>3405</v>
      </c>
      <c r="F2116" s="204" t="s">
        <v>3406</v>
      </c>
      <c r="G2116" s="191"/>
      <c r="H2116" s="191"/>
      <c r="I2116" s="194"/>
      <c r="J2116" s="205">
        <f>BK2116</f>
        <v>0</v>
      </c>
      <c r="K2116" s="191"/>
      <c r="L2116" s="196"/>
      <c r="M2116" s="197"/>
      <c r="N2116" s="198"/>
      <c r="O2116" s="198"/>
      <c r="P2116" s="199">
        <f>SUM(P2117:P2184)</f>
        <v>0</v>
      </c>
      <c r="Q2116" s="198"/>
      <c r="R2116" s="199">
        <f>SUM(R2117:R2184)</f>
        <v>2.6837212200000002</v>
      </c>
      <c r="S2116" s="198"/>
      <c r="T2116" s="200">
        <f>SUM(T2117:T2184)</f>
        <v>0</v>
      </c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R2116" s="201" t="s">
        <v>82</v>
      </c>
      <c r="AT2116" s="202" t="s">
        <v>71</v>
      </c>
      <c r="AU2116" s="202" t="s">
        <v>80</v>
      </c>
      <c r="AY2116" s="201" t="s">
        <v>148</v>
      </c>
      <c r="BK2116" s="203">
        <f>SUM(BK2117:BK2184)</f>
        <v>0</v>
      </c>
    </row>
    <row r="2117" spans="1:65" s="2" customFormat="1" ht="16.5" customHeight="1">
      <c r="A2117" s="40"/>
      <c r="B2117" s="41"/>
      <c r="C2117" s="206" t="s">
        <v>3407</v>
      </c>
      <c r="D2117" s="206" t="s">
        <v>150</v>
      </c>
      <c r="E2117" s="207" t="s">
        <v>3408</v>
      </c>
      <c r="F2117" s="208" t="s">
        <v>3409</v>
      </c>
      <c r="G2117" s="209" t="s">
        <v>166</v>
      </c>
      <c r="H2117" s="210">
        <v>137.385</v>
      </c>
      <c r="I2117" s="211"/>
      <c r="J2117" s="212">
        <f>ROUND(I2117*H2117,2)</f>
        <v>0</v>
      </c>
      <c r="K2117" s="208" t="s">
        <v>154</v>
      </c>
      <c r="L2117" s="46"/>
      <c r="M2117" s="213" t="s">
        <v>19</v>
      </c>
      <c r="N2117" s="214" t="s">
        <v>43</v>
      </c>
      <c r="O2117" s="86"/>
      <c r="P2117" s="215">
        <f>O2117*H2117</f>
        <v>0</v>
      </c>
      <c r="Q2117" s="215">
        <v>0</v>
      </c>
      <c r="R2117" s="215">
        <f>Q2117*H2117</f>
        <v>0</v>
      </c>
      <c r="S2117" s="215">
        <v>0</v>
      </c>
      <c r="T2117" s="216">
        <f>S2117*H2117</f>
        <v>0</v>
      </c>
      <c r="U2117" s="40"/>
      <c r="V2117" s="40"/>
      <c r="W2117" s="40"/>
      <c r="X2117" s="40"/>
      <c r="Y2117" s="40"/>
      <c r="Z2117" s="40"/>
      <c r="AA2117" s="40"/>
      <c r="AB2117" s="40"/>
      <c r="AC2117" s="40"/>
      <c r="AD2117" s="40"/>
      <c r="AE2117" s="40"/>
      <c r="AR2117" s="217" t="s">
        <v>285</v>
      </c>
      <c r="AT2117" s="217" t="s">
        <v>150</v>
      </c>
      <c r="AU2117" s="217" t="s">
        <v>82</v>
      </c>
      <c r="AY2117" s="19" t="s">
        <v>148</v>
      </c>
      <c r="BE2117" s="218">
        <f>IF(N2117="základní",J2117,0)</f>
        <v>0</v>
      </c>
      <c r="BF2117" s="218">
        <f>IF(N2117="snížená",J2117,0)</f>
        <v>0</v>
      </c>
      <c r="BG2117" s="218">
        <f>IF(N2117="zákl. přenesená",J2117,0)</f>
        <v>0</v>
      </c>
      <c r="BH2117" s="218">
        <f>IF(N2117="sníž. přenesená",J2117,0)</f>
        <v>0</v>
      </c>
      <c r="BI2117" s="218">
        <f>IF(N2117="nulová",J2117,0)</f>
        <v>0</v>
      </c>
      <c r="BJ2117" s="19" t="s">
        <v>80</v>
      </c>
      <c r="BK2117" s="218">
        <f>ROUND(I2117*H2117,2)</f>
        <v>0</v>
      </c>
      <c r="BL2117" s="19" t="s">
        <v>285</v>
      </c>
      <c r="BM2117" s="217" t="s">
        <v>3410</v>
      </c>
    </row>
    <row r="2118" spans="1:47" s="2" customFormat="1" ht="12">
      <c r="A2118" s="40"/>
      <c r="B2118" s="41"/>
      <c r="C2118" s="42"/>
      <c r="D2118" s="219" t="s">
        <v>157</v>
      </c>
      <c r="E2118" s="42"/>
      <c r="F2118" s="220" t="s">
        <v>3411</v>
      </c>
      <c r="G2118" s="42"/>
      <c r="H2118" s="42"/>
      <c r="I2118" s="221"/>
      <c r="J2118" s="42"/>
      <c r="K2118" s="42"/>
      <c r="L2118" s="46"/>
      <c r="M2118" s="222"/>
      <c r="N2118" s="223"/>
      <c r="O2118" s="86"/>
      <c r="P2118" s="86"/>
      <c r="Q2118" s="86"/>
      <c r="R2118" s="86"/>
      <c r="S2118" s="86"/>
      <c r="T2118" s="87"/>
      <c r="U2118" s="40"/>
      <c r="V2118" s="40"/>
      <c r="W2118" s="40"/>
      <c r="X2118" s="40"/>
      <c r="Y2118" s="40"/>
      <c r="Z2118" s="40"/>
      <c r="AA2118" s="40"/>
      <c r="AB2118" s="40"/>
      <c r="AC2118" s="40"/>
      <c r="AD2118" s="40"/>
      <c r="AE2118" s="40"/>
      <c r="AT2118" s="19" t="s">
        <v>157</v>
      </c>
      <c r="AU2118" s="19" t="s">
        <v>82</v>
      </c>
    </row>
    <row r="2119" spans="1:51" s="13" customFormat="1" ht="12">
      <c r="A2119" s="13"/>
      <c r="B2119" s="224"/>
      <c r="C2119" s="225"/>
      <c r="D2119" s="226" t="s">
        <v>168</v>
      </c>
      <c r="E2119" s="227" t="s">
        <v>19</v>
      </c>
      <c r="F2119" s="228" t="s">
        <v>400</v>
      </c>
      <c r="G2119" s="225"/>
      <c r="H2119" s="227" t="s">
        <v>19</v>
      </c>
      <c r="I2119" s="229"/>
      <c r="J2119" s="225"/>
      <c r="K2119" s="225"/>
      <c r="L2119" s="230"/>
      <c r="M2119" s="231"/>
      <c r="N2119" s="232"/>
      <c r="O2119" s="232"/>
      <c r="P2119" s="232"/>
      <c r="Q2119" s="232"/>
      <c r="R2119" s="232"/>
      <c r="S2119" s="232"/>
      <c r="T2119" s="233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T2119" s="234" t="s">
        <v>168</v>
      </c>
      <c r="AU2119" s="234" t="s">
        <v>82</v>
      </c>
      <c r="AV2119" s="13" t="s">
        <v>80</v>
      </c>
      <c r="AW2119" s="13" t="s">
        <v>34</v>
      </c>
      <c r="AX2119" s="13" t="s">
        <v>72</v>
      </c>
      <c r="AY2119" s="234" t="s">
        <v>148</v>
      </c>
    </row>
    <row r="2120" spans="1:51" s="14" customFormat="1" ht="12">
      <c r="A2120" s="14"/>
      <c r="B2120" s="235"/>
      <c r="C2120" s="236"/>
      <c r="D2120" s="226" t="s">
        <v>168</v>
      </c>
      <c r="E2120" s="237" t="s">
        <v>19</v>
      </c>
      <c r="F2120" s="238" t="s">
        <v>3412</v>
      </c>
      <c r="G2120" s="236"/>
      <c r="H2120" s="239">
        <v>1.83</v>
      </c>
      <c r="I2120" s="240"/>
      <c r="J2120" s="236"/>
      <c r="K2120" s="236"/>
      <c r="L2120" s="241"/>
      <c r="M2120" s="242"/>
      <c r="N2120" s="243"/>
      <c r="O2120" s="243"/>
      <c r="P2120" s="243"/>
      <c r="Q2120" s="243"/>
      <c r="R2120" s="243"/>
      <c r="S2120" s="243"/>
      <c r="T2120" s="244"/>
      <c r="U2120" s="14"/>
      <c r="V2120" s="14"/>
      <c r="W2120" s="14"/>
      <c r="X2120" s="14"/>
      <c r="Y2120" s="14"/>
      <c r="Z2120" s="14"/>
      <c r="AA2120" s="14"/>
      <c r="AB2120" s="14"/>
      <c r="AC2120" s="14"/>
      <c r="AD2120" s="14"/>
      <c r="AE2120" s="14"/>
      <c r="AT2120" s="245" t="s">
        <v>168</v>
      </c>
      <c r="AU2120" s="245" t="s">
        <v>82</v>
      </c>
      <c r="AV2120" s="14" t="s">
        <v>82</v>
      </c>
      <c r="AW2120" s="14" t="s">
        <v>34</v>
      </c>
      <c r="AX2120" s="14" t="s">
        <v>72</v>
      </c>
      <c r="AY2120" s="245" t="s">
        <v>148</v>
      </c>
    </row>
    <row r="2121" spans="1:51" s="14" customFormat="1" ht="12">
      <c r="A2121" s="14"/>
      <c r="B2121" s="235"/>
      <c r="C2121" s="236"/>
      <c r="D2121" s="226" t="s">
        <v>168</v>
      </c>
      <c r="E2121" s="237" t="s">
        <v>19</v>
      </c>
      <c r="F2121" s="238" t="s">
        <v>3413</v>
      </c>
      <c r="G2121" s="236"/>
      <c r="H2121" s="239">
        <v>9.588</v>
      </c>
      <c r="I2121" s="240"/>
      <c r="J2121" s="236"/>
      <c r="K2121" s="236"/>
      <c r="L2121" s="241"/>
      <c r="M2121" s="242"/>
      <c r="N2121" s="243"/>
      <c r="O2121" s="243"/>
      <c r="P2121" s="243"/>
      <c r="Q2121" s="243"/>
      <c r="R2121" s="243"/>
      <c r="S2121" s="243"/>
      <c r="T2121" s="244"/>
      <c r="U2121" s="14"/>
      <c r="V2121" s="14"/>
      <c r="W2121" s="14"/>
      <c r="X2121" s="14"/>
      <c r="Y2121" s="14"/>
      <c r="Z2121" s="14"/>
      <c r="AA2121" s="14"/>
      <c r="AB2121" s="14"/>
      <c r="AC2121" s="14"/>
      <c r="AD2121" s="14"/>
      <c r="AE2121" s="14"/>
      <c r="AT2121" s="245" t="s">
        <v>168</v>
      </c>
      <c r="AU2121" s="245" t="s">
        <v>82</v>
      </c>
      <c r="AV2121" s="14" t="s">
        <v>82</v>
      </c>
      <c r="AW2121" s="14" t="s">
        <v>34</v>
      </c>
      <c r="AX2121" s="14" t="s">
        <v>72</v>
      </c>
      <c r="AY2121" s="245" t="s">
        <v>148</v>
      </c>
    </row>
    <row r="2122" spans="1:51" s="14" customFormat="1" ht="12">
      <c r="A2122" s="14"/>
      <c r="B2122" s="235"/>
      <c r="C2122" s="236"/>
      <c r="D2122" s="226" t="s">
        <v>168</v>
      </c>
      <c r="E2122" s="237" t="s">
        <v>19</v>
      </c>
      <c r="F2122" s="238" t="s">
        <v>3414</v>
      </c>
      <c r="G2122" s="236"/>
      <c r="H2122" s="239">
        <v>10.15</v>
      </c>
      <c r="I2122" s="240"/>
      <c r="J2122" s="236"/>
      <c r="K2122" s="236"/>
      <c r="L2122" s="241"/>
      <c r="M2122" s="242"/>
      <c r="N2122" s="243"/>
      <c r="O2122" s="243"/>
      <c r="P2122" s="243"/>
      <c r="Q2122" s="243"/>
      <c r="R2122" s="243"/>
      <c r="S2122" s="243"/>
      <c r="T2122" s="244"/>
      <c r="U2122" s="14"/>
      <c r="V2122" s="14"/>
      <c r="W2122" s="14"/>
      <c r="X2122" s="14"/>
      <c r="Y2122" s="14"/>
      <c r="Z2122" s="14"/>
      <c r="AA2122" s="14"/>
      <c r="AB2122" s="14"/>
      <c r="AC2122" s="14"/>
      <c r="AD2122" s="14"/>
      <c r="AE2122" s="14"/>
      <c r="AT2122" s="245" t="s">
        <v>168</v>
      </c>
      <c r="AU2122" s="245" t="s">
        <v>82</v>
      </c>
      <c r="AV2122" s="14" t="s">
        <v>82</v>
      </c>
      <c r="AW2122" s="14" t="s">
        <v>34</v>
      </c>
      <c r="AX2122" s="14" t="s">
        <v>72</v>
      </c>
      <c r="AY2122" s="245" t="s">
        <v>148</v>
      </c>
    </row>
    <row r="2123" spans="1:51" s="14" customFormat="1" ht="12">
      <c r="A2123" s="14"/>
      <c r="B2123" s="235"/>
      <c r="C2123" s="236"/>
      <c r="D2123" s="226" t="s">
        <v>168</v>
      </c>
      <c r="E2123" s="237" t="s">
        <v>19</v>
      </c>
      <c r="F2123" s="238" t="s">
        <v>3415</v>
      </c>
      <c r="G2123" s="236"/>
      <c r="H2123" s="239">
        <v>11.395</v>
      </c>
      <c r="I2123" s="240"/>
      <c r="J2123" s="236"/>
      <c r="K2123" s="236"/>
      <c r="L2123" s="241"/>
      <c r="M2123" s="242"/>
      <c r="N2123" s="243"/>
      <c r="O2123" s="243"/>
      <c r="P2123" s="243"/>
      <c r="Q2123" s="243"/>
      <c r="R2123" s="243"/>
      <c r="S2123" s="243"/>
      <c r="T2123" s="244"/>
      <c r="U2123" s="14"/>
      <c r="V2123" s="14"/>
      <c r="W2123" s="14"/>
      <c r="X2123" s="14"/>
      <c r="Y2123" s="14"/>
      <c r="Z2123" s="14"/>
      <c r="AA2123" s="14"/>
      <c r="AB2123" s="14"/>
      <c r="AC2123" s="14"/>
      <c r="AD2123" s="14"/>
      <c r="AE2123" s="14"/>
      <c r="AT2123" s="245" t="s">
        <v>168</v>
      </c>
      <c r="AU2123" s="245" t="s">
        <v>82</v>
      </c>
      <c r="AV2123" s="14" t="s">
        <v>82</v>
      </c>
      <c r="AW2123" s="14" t="s">
        <v>34</v>
      </c>
      <c r="AX2123" s="14" t="s">
        <v>72</v>
      </c>
      <c r="AY2123" s="245" t="s">
        <v>148</v>
      </c>
    </row>
    <row r="2124" spans="1:51" s="16" customFormat="1" ht="12">
      <c r="A2124" s="16"/>
      <c r="B2124" s="257"/>
      <c r="C2124" s="258"/>
      <c r="D2124" s="226" t="s">
        <v>168</v>
      </c>
      <c r="E2124" s="259" t="s">
        <v>19</v>
      </c>
      <c r="F2124" s="260" t="s">
        <v>256</v>
      </c>
      <c r="G2124" s="258"/>
      <c r="H2124" s="261">
        <v>32.963</v>
      </c>
      <c r="I2124" s="262"/>
      <c r="J2124" s="258"/>
      <c r="K2124" s="258"/>
      <c r="L2124" s="263"/>
      <c r="M2124" s="264"/>
      <c r="N2124" s="265"/>
      <c r="O2124" s="265"/>
      <c r="P2124" s="265"/>
      <c r="Q2124" s="265"/>
      <c r="R2124" s="265"/>
      <c r="S2124" s="265"/>
      <c r="T2124" s="266"/>
      <c r="U2124" s="16"/>
      <c r="V2124" s="16"/>
      <c r="W2124" s="16"/>
      <c r="X2124" s="16"/>
      <c r="Y2124" s="16"/>
      <c r="Z2124" s="16"/>
      <c r="AA2124" s="16"/>
      <c r="AB2124" s="16"/>
      <c r="AC2124" s="16"/>
      <c r="AD2124" s="16"/>
      <c r="AE2124" s="16"/>
      <c r="AT2124" s="267" t="s">
        <v>168</v>
      </c>
      <c r="AU2124" s="267" t="s">
        <v>82</v>
      </c>
      <c r="AV2124" s="16" t="s">
        <v>163</v>
      </c>
      <c r="AW2124" s="16" t="s">
        <v>34</v>
      </c>
      <c r="AX2124" s="16" t="s">
        <v>72</v>
      </c>
      <c r="AY2124" s="267" t="s">
        <v>148</v>
      </c>
    </row>
    <row r="2125" spans="1:51" s="13" customFormat="1" ht="12">
      <c r="A2125" s="13"/>
      <c r="B2125" s="224"/>
      <c r="C2125" s="225"/>
      <c r="D2125" s="226" t="s">
        <v>168</v>
      </c>
      <c r="E2125" s="227" t="s">
        <v>19</v>
      </c>
      <c r="F2125" s="228" t="s">
        <v>576</v>
      </c>
      <c r="G2125" s="225"/>
      <c r="H2125" s="227" t="s">
        <v>19</v>
      </c>
      <c r="I2125" s="229"/>
      <c r="J2125" s="225"/>
      <c r="K2125" s="225"/>
      <c r="L2125" s="230"/>
      <c r="M2125" s="231"/>
      <c r="N2125" s="232"/>
      <c r="O2125" s="232"/>
      <c r="P2125" s="232"/>
      <c r="Q2125" s="232"/>
      <c r="R2125" s="232"/>
      <c r="S2125" s="232"/>
      <c r="T2125" s="233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  <c r="AE2125" s="13"/>
      <c r="AT2125" s="234" t="s">
        <v>168</v>
      </c>
      <c r="AU2125" s="234" t="s">
        <v>82</v>
      </c>
      <c r="AV2125" s="13" t="s">
        <v>80</v>
      </c>
      <c r="AW2125" s="13" t="s">
        <v>34</v>
      </c>
      <c r="AX2125" s="13" t="s">
        <v>72</v>
      </c>
      <c r="AY2125" s="234" t="s">
        <v>148</v>
      </c>
    </row>
    <row r="2126" spans="1:51" s="14" customFormat="1" ht="12">
      <c r="A2126" s="14"/>
      <c r="B2126" s="235"/>
      <c r="C2126" s="236"/>
      <c r="D2126" s="226" t="s">
        <v>168</v>
      </c>
      <c r="E2126" s="237" t="s">
        <v>19</v>
      </c>
      <c r="F2126" s="238" t="s">
        <v>3416</v>
      </c>
      <c r="G2126" s="236"/>
      <c r="H2126" s="239">
        <v>11.019</v>
      </c>
      <c r="I2126" s="240"/>
      <c r="J2126" s="236"/>
      <c r="K2126" s="236"/>
      <c r="L2126" s="241"/>
      <c r="M2126" s="242"/>
      <c r="N2126" s="243"/>
      <c r="O2126" s="243"/>
      <c r="P2126" s="243"/>
      <c r="Q2126" s="243"/>
      <c r="R2126" s="243"/>
      <c r="S2126" s="243"/>
      <c r="T2126" s="244"/>
      <c r="U2126" s="14"/>
      <c r="V2126" s="14"/>
      <c r="W2126" s="14"/>
      <c r="X2126" s="14"/>
      <c r="Y2126" s="14"/>
      <c r="Z2126" s="14"/>
      <c r="AA2126" s="14"/>
      <c r="AB2126" s="14"/>
      <c r="AC2126" s="14"/>
      <c r="AD2126" s="14"/>
      <c r="AE2126" s="14"/>
      <c r="AT2126" s="245" t="s">
        <v>168</v>
      </c>
      <c r="AU2126" s="245" t="s">
        <v>82</v>
      </c>
      <c r="AV2126" s="14" t="s">
        <v>82</v>
      </c>
      <c r="AW2126" s="14" t="s">
        <v>34</v>
      </c>
      <c r="AX2126" s="14" t="s">
        <v>72</v>
      </c>
      <c r="AY2126" s="245" t="s">
        <v>148</v>
      </c>
    </row>
    <row r="2127" spans="1:51" s="14" customFormat="1" ht="12">
      <c r="A2127" s="14"/>
      <c r="B2127" s="235"/>
      <c r="C2127" s="236"/>
      <c r="D2127" s="226" t="s">
        <v>168</v>
      </c>
      <c r="E2127" s="237" t="s">
        <v>19</v>
      </c>
      <c r="F2127" s="238" t="s">
        <v>3417</v>
      </c>
      <c r="G2127" s="236"/>
      <c r="H2127" s="239">
        <v>15.675</v>
      </c>
      <c r="I2127" s="240"/>
      <c r="J2127" s="236"/>
      <c r="K2127" s="236"/>
      <c r="L2127" s="241"/>
      <c r="M2127" s="242"/>
      <c r="N2127" s="243"/>
      <c r="O2127" s="243"/>
      <c r="P2127" s="243"/>
      <c r="Q2127" s="243"/>
      <c r="R2127" s="243"/>
      <c r="S2127" s="243"/>
      <c r="T2127" s="244"/>
      <c r="U2127" s="14"/>
      <c r="V2127" s="14"/>
      <c r="W2127" s="14"/>
      <c r="X2127" s="14"/>
      <c r="Y2127" s="14"/>
      <c r="Z2127" s="14"/>
      <c r="AA2127" s="14"/>
      <c r="AB2127" s="14"/>
      <c r="AC2127" s="14"/>
      <c r="AD2127" s="14"/>
      <c r="AE2127" s="14"/>
      <c r="AT2127" s="245" t="s">
        <v>168</v>
      </c>
      <c r="AU2127" s="245" t="s">
        <v>82</v>
      </c>
      <c r="AV2127" s="14" t="s">
        <v>82</v>
      </c>
      <c r="AW2127" s="14" t="s">
        <v>34</v>
      </c>
      <c r="AX2127" s="14" t="s">
        <v>72</v>
      </c>
      <c r="AY2127" s="245" t="s">
        <v>148</v>
      </c>
    </row>
    <row r="2128" spans="1:51" s="14" customFormat="1" ht="12">
      <c r="A2128" s="14"/>
      <c r="B2128" s="235"/>
      <c r="C2128" s="236"/>
      <c r="D2128" s="226" t="s">
        <v>168</v>
      </c>
      <c r="E2128" s="237" t="s">
        <v>19</v>
      </c>
      <c r="F2128" s="238" t="s">
        <v>3418</v>
      </c>
      <c r="G2128" s="236"/>
      <c r="H2128" s="239">
        <v>12.47</v>
      </c>
      <c r="I2128" s="240"/>
      <c r="J2128" s="236"/>
      <c r="K2128" s="236"/>
      <c r="L2128" s="241"/>
      <c r="M2128" s="242"/>
      <c r="N2128" s="243"/>
      <c r="O2128" s="243"/>
      <c r="P2128" s="243"/>
      <c r="Q2128" s="243"/>
      <c r="R2128" s="243"/>
      <c r="S2128" s="243"/>
      <c r="T2128" s="244"/>
      <c r="U2128" s="14"/>
      <c r="V2128" s="14"/>
      <c r="W2128" s="14"/>
      <c r="X2128" s="14"/>
      <c r="Y2128" s="14"/>
      <c r="Z2128" s="14"/>
      <c r="AA2128" s="14"/>
      <c r="AB2128" s="14"/>
      <c r="AC2128" s="14"/>
      <c r="AD2128" s="14"/>
      <c r="AE2128" s="14"/>
      <c r="AT2128" s="245" t="s">
        <v>168</v>
      </c>
      <c r="AU2128" s="245" t="s">
        <v>82</v>
      </c>
      <c r="AV2128" s="14" t="s">
        <v>82</v>
      </c>
      <c r="AW2128" s="14" t="s">
        <v>34</v>
      </c>
      <c r="AX2128" s="14" t="s">
        <v>72</v>
      </c>
      <c r="AY2128" s="245" t="s">
        <v>148</v>
      </c>
    </row>
    <row r="2129" spans="1:51" s="14" customFormat="1" ht="12">
      <c r="A2129" s="14"/>
      <c r="B2129" s="235"/>
      <c r="C2129" s="236"/>
      <c r="D2129" s="226" t="s">
        <v>168</v>
      </c>
      <c r="E2129" s="237" t="s">
        <v>19</v>
      </c>
      <c r="F2129" s="238" t="s">
        <v>3419</v>
      </c>
      <c r="G2129" s="236"/>
      <c r="H2129" s="239">
        <v>10.535</v>
      </c>
      <c r="I2129" s="240"/>
      <c r="J2129" s="236"/>
      <c r="K2129" s="236"/>
      <c r="L2129" s="241"/>
      <c r="M2129" s="242"/>
      <c r="N2129" s="243"/>
      <c r="O2129" s="243"/>
      <c r="P2129" s="243"/>
      <c r="Q2129" s="243"/>
      <c r="R2129" s="243"/>
      <c r="S2129" s="243"/>
      <c r="T2129" s="244"/>
      <c r="U2129" s="14"/>
      <c r="V2129" s="14"/>
      <c r="W2129" s="14"/>
      <c r="X2129" s="14"/>
      <c r="Y2129" s="14"/>
      <c r="Z2129" s="14"/>
      <c r="AA2129" s="14"/>
      <c r="AB2129" s="14"/>
      <c r="AC2129" s="14"/>
      <c r="AD2129" s="14"/>
      <c r="AE2129" s="14"/>
      <c r="AT2129" s="245" t="s">
        <v>168</v>
      </c>
      <c r="AU2129" s="245" t="s">
        <v>82</v>
      </c>
      <c r="AV2129" s="14" t="s">
        <v>82</v>
      </c>
      <c r="AW2129" s="14" t="s">
        <v>34</v>
      </c>
      <c r="AX2129" s="14" t="s">
        <v>72</v>
      </c>
      <c r="AY2129" s="245" t="s">
        <v>148</v>
      </c>
    </row>
    <row r="2130" spans="1:51" s="14" customFormat="1" ht="12">
      <c r="A2130" s="14"/>
      <c r="B2130" s="235"/>
      <c r="C2130" s="236"/>
      <c r="D2130" s="226" t="s">
        <v>168</v>
      </c>
      <c r="E2130" s="237" t="s">
        <v>19</v>
      </c>
      <c r="F2130" s="238" t="s">
        <v>3420</v>
      </c>
      <c r="G2130" s="236"/>
      <c r="H2130" s="239">
        <v>13.735</v>
      </c>
      <c r="I2130" s="240"/>
      <c r="J2130" s="236"/>
      <c r="K2130" s="236"/>
      <c r="L2130" s="241"/>
      <c r="M2130" s="242"/>
      <c r="N2130" s="243"/>
      <c r="O2130" s="243"/>
      <c r="P2130" s="243"/>
      <c r="Q2130" s="243"/>
      <c r="R2130" s="243"/>
      <c r="S2130" s="243"/>
      <c r="T2130" s="244"/>
      <c r="U2130" s="14"/>
      <c r="V2130" s="14"/>
      <c r="W2130" s="14"/>
      <c r="X2130" s="14"/>
      <c r="Y2130" s="14"/>
      <c r="Z2130" s="14"/>
      <c r="AA2130" s="14"/>
      <c r="AB2130" s="14"/>
      <c r="AC2130" s="14"/>
      <c r="AD2130" s="14"/>
      <c r="AE2130" s="14"/>
      <c r="AT2130" s="245" t="s">
        <v>168</v>
      </c>
      <c r="AU2130" s="245" t="s">
        <v>82</v>
      </c>
      <c r="AV2130" s="14" t="s">
        <v>82</v>
      </c>
      <c r="AW2130" s="14" t="s">
        <v>34</v>
      </c>
      <c r="AX2130" s="14" t="s">
        <v>72</v>
      </c>
      <c r="AY2130" s="245" t="s">
        <v>148</v>
      </c>
    </row>
    <row r="2131" spans="1:51" s="14" customFormat="1" ht="12">
      <c r="A2131" s="14"/>
      <c r="B2131" s="235"/>
      <c r="C2131" s="236"/>
      <c r="D2131" s="226" t="s">
        <v>168</v>
      </c>
      <c r="E2131" s="237" t="s">
        <v>19</v>
      </c>
      <c r="F2131" s="238" t="s">
        <v>3421</v>
      </c>
      <c r="G2131" s="236"/>
      <c r="H2131" s="239">
        <v>14.534</v>
      </c>
      <c r="I2131" s="240"/>
      <c r="J2131" s="236"/>
      <c r="K2131" s="236"/>
      <c r="L2131" s="241"/>
      <c r="M2131" s="242"/>
      <c r="N2131" s="243"/>
      <c r="O2131" s="243"/>
      <c r="P2131" s="243"/>
      <c r="Q2131" s="243"/>
      <c r="R2131" s="243"/>
      <c r="S2131" s="243"/>
      <c r="T2131" s="244"/>
      <c r="U2131" s="14"/>
      <c r="V2131" s="14"/>
      <c r="W2131" s="14"/>
      <c r="X2131" s="14"/>
      <c r="Y2131" s="14"/>
      <c r="Z2131" s="14"/>
      <c r="AA2131" s="14"/>
      <c r="AB2131" s="14"/>
      <c r="AC2131" s="14"/>
      <c r="AD2131" s="14"/>
      <c r="AE2131" s="14"/>
      <c r="AT2131" s="245" t="s">
        <v>168</v>
      </c>
      <c r="AU2131" s="245" t="s">
        <v>82</v>
      </c>
      <c r="AV2131" s="14" t="s">
        <v>82</v>
      </c>
      <c r="AW2131" s="14" t="s">
        <v>34</v>
      </c>
      <c r="AX2131" s="14" t="s">
        <v>72</v>
      </c>
      <c r="AY2131" s="245" t="s">
        <v>148</v>
      </c>
    </row>
    <row r="2132" spans="1:51" s="14" customFormat="1" ht="12">
      <c r="A2132" s="14"/>
      <c r="B2132" s="235"/>
      <c r="C2132" s="236"/>
      <c r="D2132" s="226" t="s">
        <v>168</v>
      </c>
      <c r="E2132" s="237" t="s">
        <v>19</v>
      </c>
      <c r="F2132" s="238" t="s">
        <v>3422</v>
      </c>
      <c r="G2132" s="236"/>
      <c r="H2132" s="239">
        <v>8.64</v>
      </c>
      <c r="I2132" s="240"/>
      <c r="J2132" s="236"/>
      <c r="K2132" s="236"/>
      <c r="L2132" s="241"/>
      <c r="M2132" s="242"/>
      <c r="N2132" s="243"/>
      <c r="O2132" s="243"/>
      <c r="P2132" s="243"/>
      <c r="Q2132" s="243"/>
      <c r="R2132" s="243"/>
      <c r="S2132" s="243"/>
      <c r="T2132" s="244"/>
      <c r="U2132" s="14"/>
      <c r="V2132" s="14"/>
      <c r="W2132" s="14"/>
      <c r="X2132" s="14"/>
      <c r="Y2132" s="14"/>
      <c r="Z2132" s="14"/>
      <c r="AA2132" s="14"/>
      <c r="AB2132" s="14"/>
      <c r="AC2132" s="14"/>
      <c r="AD2132" s="14"/>
      <c r="AE2132" s="14"/>
      <c r="AT2132" s="245" t="s">
        <v>168</v>
      </c>
      <c r="AU2132" s="245" t="s">
        <v>82</v>
      </c>
      <c r="AV2132" s="14" t="s">
        <v>82</v>
      </c>
      <c r="AW2132" s="14" t="s">
        <v>34</v>
      </c>
      <c r="AX2132" s="14" t="s">
        <v>72</v>
      </c>
      <c r="AY2132" s="245" t="s">
        <v>148</v>
      </c>
    </row>
    <row r="2133" spans="1:51" s="14" customFormat="1" ht="12">
      <c r="A2133" s="14"/>
      <c r="B2133" s="235"/>
      <c r="C2133" s="236"/>
      <c r="D2133" s="226" t="s">
        <v>168</v>
      </c>
      <c r="E2133" s="237" t="s">
        <v>19</v>
      </c>
      <c r="F2133" s="238" t="s">
        <v>3423</v>
      </c>
      <c r="G2133" s="236"/>
      <c r="H2133" s="239">
        <v>17.814</v>
      </c>
      <c r="I2133" s="240"/>
      <c r="J2133" s="236"/>
      <c r="K2133" s="236"/>
      <c r="L2133" s="241"/>
      <c r="M2133" s="242"/>
      <c r="N2133" s="243"/>
      <c r="O2133" s="243"/>
      <c r="P2133" s="243"/>
      <c r="Q2133" s="243"/>
      <c r="R2133" s="243"/>
      <c r="S2133" s="243"/>
      <c r="T2133" s="244"/>
      <c r="U2133" s="14"/>
      <c r="V2133" s="14"/>
      <c r="W2133" s="14"/>
      <c r="X2133" s="14"/>
      <c r="Y2133" s="14"/>
      <c r="Z2133" s="14"/>
      <c r="AA2133" s="14"/>
      <c r="AB2133" s="14"/>
      <c r="AC2133" s="14"/>
      <c r="AD2133" s="14"/>
      <c r="AE2133" s="14"/>
      <c r="AT2133" s="245" t="s">
        <v>168</v>
      </c>
      <c r="AU2133" s="245" t="s">
        <v>82</v>
      </c>
      <c r="AV2133" s="14" t="s">
        <v>82</v>
      </c>
      <c r="AW2133" s="14" t="s">
        <v>34</v>
      </c>
      <c r="AX2133" s="14" t="s">
        <v>72</v>
      </c>
      <c r="AY2133" s="245" t="s">
        <v>148</v>
      </c>
    </row>
    <row r="2134" spans="1:51" s="16" customFormat="1" ht="12">
      <c r="A2134" s="16"/>
      <c r="B2134" s="257"/>
      <c r="C2134" s="258"/>
      <c r="D2134" s="226" t="s">
        <v>168</v>
      </c>
      <c r="E2134" s="259" t="s">
        <v>19</v>
      </c>
      <c r="F2134" s="260" t="s">
        <v>256</v>
      </c>
      <c r="G2134" s="258"/>
      <c r="H2134" s="261">
        <v>104.422</v>
      </c>
      <c r="I2134" s="262"/>
      <c r="J2134" s="258"/>
      <c r="K2134" s="258"/>
      <c r="L2134" s="263"/>
      <c r="M2134" s="264"/>
      <c r="N2134" s="265"/>
      <c r="O2134" s="265"/>
      <c r="P2134" s="265"/>
      <c r="Q2134" s="265"/>
      <c r="R2134" s="265"/>
      <c r="S2134" s="265"/>
      <c r="T2134" s="266"/>
      <c r="U2134" s="16"/>
      <c r="V2134" s="16"/>
      <c r="W2134" s="16"/>
      <c r="X2134" s="16"/>
      <c r="Y2134" s="16"/>
      <c r="Z2134" s="16"/>
      <c r="AA2134" s="16"/>
      <c r="AB2134" s="16"/>
      <c r="AC2134" s="16"/>
      <c r="AD2134" s="16"/>
      <c r="AE2134" s="16"/>
      <c r="AT2134" s="267" t="s">
        <v>168</v>
      </c>
      <c r="AU2134" s="267" t="s">
        <v>82</v>
      </c>
      <c r="AV2134" s="16" t="s">
        <v>163</v>
      </c>
      <c r="AW2134" s="16" t="s">
        <v>34</v>
      </c>
      <c r="AX2134" s="16" t="s">
        <v>72</v>
      </c>
      <c r="AY2134" s="267" t="s">
        <v>148</v>
      </c>
    </row>
    <row r="2135" spans="1:51" s="15" customFormat="1" ht="12">
      <c r="A2135" s="15"/>
      <c r="B2135" s="246"/>
      <c r="C2135" s="247"/>
      <c r="D2135" s="226" t="s">
        <v>168</v>
      </c>
      <c r="E2135" s="248" t="s">
        <v>19</v>
      </c>
      <c r="F2135" s="249" t="s">
        <v>178</v>
      </c>
      <c r="G2135" s="247"/>
      <c r="H2135" s="250">
        <v>137.385</v>
      </c>
      <c r="I2135" s="251"/>
      <c r="J2135" s="247"/>
      <c r="K2135" s="247"/>
      <c r="L2135" s="252"/>
      <c r="M2135" s="253"/>
      <c r="N2135" s="254"/>
      <c r="O2135" s="254"/>
      <c r="P2135" s="254"/>
      <c r="Q2135" s="254"/>
      <c r="R2135" s="254"/>
      <c r="S2135" s="254"/>
      <c r="T2135" s="255"/>
      <c r="U2135" s="15"/>
      <c r="V2135" s="15"/>
      <c r="W2135" s="15"/>
      <c r="X2135" s="15"/>
      <c r="Y2135" s="15"/>
      <c r="Z2135" s="15"/>
      <c r="AA2135" s="15"/>
      <c r="AB2135" s="15"/>
      <c r="AC2135" s="15"/>
      <c r="AD2135" s="15"/>
      <c r="AE2135" s="15"/>
      <c r="AT2135" s="256" t="s">
        <v>168</v>
      </c>
      <c r="AU2135" s="256" t="s">
        <v>82</v>
      </c>
      <c r="AV2135" s="15" t="s">
        <v>155</v>
      </c>
      <c r="AW2135" s="15" t="s">
        <v>34</v>
      </c>
      <c r="AX2135" s="15" t="s">
        <v>80</v>
      </c>
      <c r="AY2135" s="256" t="s">
        <v>148</v>
      </c>
    </row>
    <row r="2136" spans="1:65" s="2" customFormat="1" ht="16.5" customHeight="1">
      <c r="A2136" s="40"/>
      <c r="B2136" s="41"/>
      <c r="C2136" s="206" t="s">
        <v>3424</v>
      </c>
      <c r="D2136" s="206" t="s">
        <v>150</v>
      </c>
      <c r="E2136" s="207" t="s">
        <v>3425</v>
      </c>
      <c r="F2136" s="208" t="s">
        <v>3426</v>
      </c>
      <c r="G2136" s="209" t="s">
        <v>166</v>
      </c>
      <c r="H2136" s="210">
        <v>137.385</v>
      </c>
      <c r="I2136" s="211"/>
      <c r="J2136" s="212">
        <f>ROUND(I2136*H2136,2)</f>
        <v>0</v>
      </c>
      <c r="K2136" s="208" t="s">
        <v>154</v>
      </c>
      <c r="L2136" s="46"/>
      <c r="M2136" s="213" t="s">
        <v>19</v>
      </c>
      <c r="N2136" s="214" t="s">
        <v>43</v>
      </c>
      <c r="O2136" s="86"/>
      <c r="P2136" s="215">
        <f>O2136*H2136</f>
        <v>0</v>
      </c>
      <c r="Q2136" s="215">
        <v>0.0003</v>
      </c>
      <c r="R2136" s="215">
        <f>Q2136*H2136</f>
        <v>0.041215499999999995</v>
      </c>
      <c r="S2136" s="215">
        <v>0</v>
      </c>
      <c r="T2136" s="216">
        <f>S2136*H2136</f>
        <v>0</v>
      </c>
      <c r="U2136" s="40"/>
      <c r="V2136" s="40"/>
      <c r="W2136" s="40"/>
      <c r="X2136" s="40"/>
      <c r="Y2136" s="40"/>
      <c r="Z2136" s="40"/>
      <c r="AA2136" s="40"/>
      <c r="AB2136" s="40"/>
      <c r="AC2136" s="40"/>
      <c r="AD2136" s="40"/>
      <c r="AE2136" s="40"/>
      <c r="AR2136" s="217" t="s">
        <v>285</v>
      </c>
      <c r="AT2136" s="217" t="s">
        <v>150</v>
      </c>
      <c r="AU2136" s="217" t="s">
        <v>82</v>
      </c>
      <c r="AY2136" s="19" t="s">
        <v>148</v>
      </c>
      <c r="BE2136" s="218">
        <f>IF(N2136="základní",J2136,0)</f>
        <v>0</v>
      </c>
      <c r="BF2136" s="218">
        <f>IF(N2136="snížená",J2136,0)</f>
        <v>0</v>
      </c>
      <c r="BG2136" s="218">
        <f>IF(N2136="zákl. přenesená",J2136,0)</f>
        <v>0</v>
      </c>
      <c r="BH2136" s="218">
        <f>IF(N2136="sníž. přenesená",J2136,0)</f>
        <v>0</v>
      </c>
      <c r="BI2136" s="218">
        <f>IF(N2136="nulová",J2136,0)</f>
        <v>0</v>
      </c>
      <c r="BJ2136" s="19" t="s">
        <v>80</v>
      </c>
      <c r="BK2136" s="218">
        <f>ROUND(I2136*H2136,2)</f>
        <v>0</v>
      </c>
      <c r="BL2136" s="19" t="s">
        <v>285</v>
      </c>
      <c r="BM2136" s="217" t="s">
        <v>3427</v>
      </c>
    </row>
    <row r="2137" spans="1:47" s="2" customFormat="1" ht="12">
      <c r="A2137" s="40"/>
      <c r="B2137" s="41"/>
      <c r="C2137" s="42"/>
      <c r="D2137" s="219" t="s">
        <v>157</v>
      </c>
      <c r="E2137" s="42"/>
      <c r="F2137" s="220" t="s">
        <v>3428</v>
      </c>
      <c r="G2137" s="42"/>
      <c r="H2137" s="42"/>
      <c r="I2137" s="221"/>
      <c r="J2137" s="42"/>
      <c r="K2137" s="42"/>
      <c r="L2137" s="46"/>
      <c r="M2137" s="222"/>
      <c r="N2137" s="223"/>
      <c r="O2137" s="86"/>
      <c r="P2137" s="86"/>
      <c r="Q2137" s="86"/>
      <c r="R2137" s="86"/>
      <c r="S2137" s="86"/>
      <c r="T2137" s="87"/>
      <c r="U2137" s="40"/>
      <c r="V2137" s="40"/>
      <c r="W2137" s="40"/>
      <c r="X2137" s="40"/>
      <c r="Y2137" s="40"/>
      <c r="Z2137" s="40"/>
      <c r="AA2137" s="40"/>
      <c r="AB2137" s="40"/>
      <c r="AC2137" s="40"/>
      <c r="AD2137" s="40"/>
      <c r="AE2137" s="40"/>
      <c r="AT2137" s="19" t="s">
        <v>157</v>
      </c>
      <c r="AU2137" s="19" t="s">
        <v>82</v>
      </c>
    </row>
    <row r="2138" spans="1:51" s="13" customFormat="1" ht="12">
      <c r="A2138" s="13"/>
      <c r="B2138" s="224"/>
      <c r="C2138" s="225"/>
      <c r="D2138" s="226" t="s">
        <v>168</v>
      </c>
      <c r="E2138" s="227" t="s">
        <v>19</v>
      </c>
      <c r="F2138" s="228" t="s">
        <v>400</v>
      </c>
      <c r="G2138" s="225"/>
      <c r="H2138" s="227" t="s">
        <v>19</v>
      </c>
      <c r="I2138" s="229"/>
      <c r="J2138" s="225"/>
      <c r="K2138" s="225"/>
      <c r="L2138" s="230"/>
      <c r="M2138" s="231"/>
      <c r="N2138" s="232"/>
      <c r="O2138" s="232"/>
      <c r="P2138" s="232"/>
      <c r="Q2138" s="232"/>
      <c r="R2138" s="232"/>
      <c r="S2138" s="232"/>
      <c r="T2138" s="233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  <c r="AE2138" s="13"/>
      <c r="AT2138" s="234" t="s">
        <v>168</v>
      </c>
      <c r="AU2138" s="234" t="s">
        <v>82</v>
      </c>
      <c r="AV2138" s="13" t="s">
        <v>80</v>
      </c>
      <c r="AW2138" s="13" t="s">
        <v>34</v>
      </c>
      <c r="AX2138" s="13" t="s">
        <v>72</v>
      </c>
      <c r="AY2138" s="234" t="s">
        <v>148</v>
      </c>
    </row>
    <row r="2139" spans="1:51" s="14" customFormat="1" ht="12">
      <c r="A2139" s="14"/>
      <c r="B2139" s="235"/>
      <c r="C2139" s="236"/>
      <c r="D2139" s="226" t="s">
        <v>168</v>
      </c>
      <c r="E2139" s="237" t="s">
        <v>19</v>
      </c>
      <c r="F2139" s="238" t="s">
        <v>3412</v>
      </c>
      <c r="G2139" s="236"/>
      <c r="H2139" s="239">
        <v>1.83</v>
      </c>
      <c r="I2139" s="240"/>
      <c r="J2139" s="236"/>
      <c r="K2139" s="236"/>
      <c r="L2139" s="241"/>
      <c r="M2139" s="242"/>
      <c r="N2139" s="243"/>
      <c r="O2139" s="243"/>
      <c r="P2139" s="243"/>
      <c r="Q2139" s="243"/>
      <c r="R2139" s="243"/>
      <c r="S2139" s="243"/>
      <c r="T2139" s="244"/>
      <c r="U2139" s="14"/>
      <c r="V2139" s="14"/>
      <c r="W2139" s="14"/>
      <c r="X2139" s="14"/>
      <c r="Y2139" s="14"/>
      <c r="Z2139" s="14"/>
      <c r="AA2139" s="14"/>
      <c r="AB2139" s="14"/>
      <c r="AC2139" s="14"/>
      <c r="AD2139" s="14"/>
      <c r="AE2139" s="14"/>
      <c r="AT2139" s="245" t="s">
        <v>168</v>
      </c>
      <c r="AU2139" s="245" t="s">
        <v>82</v>
      </c>
      <c r="AV2139" s="14" t="s">
        <v>82</v>
      </c>
      <c r="AW2139" s="14" t="s">
        <v>34</v>
      </c>
      <c r="AX2139" s="14" t="s">
        <v>72</v>
      </c>
      <c r="AY2139" s="245" t="s">
        <v>148</v>
      </c>
    </row>
    <row r="2140" spans="1:51" s="14" customFormat="1" ht="12">
      <c r="A2140" s="14"/>
      <c r="B2140" s="235"/>
      <c r="C2140" s="236"/>
      <c r="D2140" s="226" t="s">
        <v>168</v>
      </c>
      <c r="E2140" s="237" t="s">
        <v>19</v>
      </c>
      <c r="F2140" s="238" t="s">
        <v>3413</v>
      </c>
      <c r="G2140" s="236"/>
      <c r="H2140" s="239">
        <v>9.588</v>
      </c>
      <c r="I2140" s="240"/>
      <c r="J2140" s="236"/>
      <c r="K2140" s="236"/>
      <c r="L2140" s="241"/>
      <c r="M2140" s="242"/>
      <c r="N2140" s="243"/>
      <c r="O2140" s="243"/>
      <c r="P2140" s="243"/>
      <c r="Q2140" s="243"/>
      <c r="R2140" s="243"/>
      <c r="S2140" s="243"/>
      <c r="T2140" s="244"/>
      <c r="U2140" s="14"/>
      <c r="V2140" s="14"/>
      <c r="W2140" s="14"/>
      <c r="X2140" s="14"/>
      <c r="Y2140" s="14"/>
      <c r="Z2140" s="14"/>
      <c r="AA2140" s="14"/>
      <c r="AB2140" s="14"/>
      <c r="AC2140" s="14"/>
      <c r="AD2140" s="14"/>
      <c r="AE2140" s="14"/>
      <c r="AT2140" s="245" t="s">
        <v>168</v>
      </c>
      <c r="AU2140" s="245" t="s">
        <v>82</v>
      </c>
      <c r="AV2140" s="14" t="s">
        <v>82</v>
      </c>
      <c r="AW2140" s="14" t="s">
        <v>34</v>
      </c>
      <c r="AX2140" s="14" t="s">
        <v>72</v>
      </c>
      <c r="AY2140" s="245" t="s">
        <v>148</v>
      </c>
    </row>
    <row r="2141" spans="1:51" s="14" customFormat="1" ht="12">
      <c r="A2141" s="14"/>
      <c r="B2141" s="235"/>
      <c r="C2141" s="236"/>
      <c r="D2141" s="226" t="s">
        <v>168</v>
      </c>
      <c r="E2141" s="237" t="s">
        <v>19</v>
      </c>
      <c r="F2141" s="238" t="s">
        <v>3414</v>
      </c>
      <c r="G2141" s="236"/>
      <c r="H2141" s="239">
        <v>10.15</v>
      </c>
      <c r="I2141" s="240"/>
      <c r="J2141" s="236"/>
      <c r="K2141" s="236"/>
      <c r="L2141" s="241"/>
      <c r="M2141" s="242"/>
      <c r="N2141" s="243"/>
      <c r="O2141" s="243"/>
      <c r="P2141" s="243"/>
      <c r="Q2141" s="243"/>
      <c r="R2141" s="243"/>
      <c r="S2141" s="243"/>
      <c r="T2141" s="244"/>
      <c r="U2141" s="14"/>
      <c r="V2141" s="14"/>
      <c r="W2141" s="14"/>
      <c r="X2141" s="14"/>
      <c r="Y2141" s="14"/>
      <c r="Z2141" s="14"/>
      <c r="AA2141" s="14"/>
      <c r="AB2141" s="14"/>
      <c r="AC2141" s="14"/>
      <c r="AD2141" s="14"/>
      <c r="AE2141" s="14"/>
      <c r="AT2141" s="245" t="s">
        <v>168</v>
      </c>
      <c r="AU2141" s="245" t="s">
        <v>82</v>
      </c>
      <c r="AV2141" s="14" t="s">
        <v>82</v>
      </c>
      <c r="AW2141" s="14" t="s">
        <v>34</v>
      </c>
      <c r="AX2141" s="14" t="s">
        <v>72</v>
      </c>
      <c r="AY2141" s="245" t="s">
        <v>148</v>
      </c>
    </row>
    <row r="2142" spans="1:51" s="14" customFormat="1" ht="12">
      <c r="A2142" s="14"/>
      <c r="B2142" s="235"/>
      <c r="C2142" s="236"/>
      <c r="D2142" s="226" t="s">
        <v>168</v>
      </c>
      <c r="E2142" s="237" t="s">
        <v>19</v>
      </c>
      <c r="F2142" s="238" t="s">
        <v>3415</v>
      </c>
      <c r="G2142" s="236"/>
      <c r="H2142" s="239">
        <v>11.395</v>
      </c>
      <c r="I2142" s="240"/>
      <c r="J2142" s="236"/>
      <c r="K2142" s="236"/>
      <c r="L2142" s="241"/>
      <c r="M2142" s="242"/>
      <c r="N2142" s="243"/>
      <c r="O2142" s="243"/>
      <c r="P2142" s="243"/>
      <c r="Q2142" s="243"/>
      <c r="R2142" s="243"/>
      <c r="S2142" s="243"/>
      <c r="T2142" s="244"/>
      <c r="U2142" s="14"/>
      <c r="V2142" s="14"/>
      <c r="W2142" s="14"/>
      <c r="X2142" s="14"/>
      <c r="Y2142" s="14"/>
      <c r="Z2142" s="14"/>
      <c r="AA2142" s="14"/>
      <c r="AB2142" s="14"/>
      <c r="AC2142" s="14"/>
      <c r="AD2142" s="14"/>
      <c r="AE2142" s="14"/>
      <c r="AT2142" s="245" t="s">
        <v>168</v>
      </c>
      <c r="AU2142" s="245" t="s">
        <v>82</v>
      </c>
      <c r="AV2142" s="14" t="s">
        <v>82</v>
      </c>
      <c r="AW2142" s="14" t="s">
        <v>34</v>
      </c>
      <c r="AX2142" s="14" t="s">
        <v>72</v>
      </c>
      <c r="AY2142" s="245" t="s">
        <v>148</v>
      </c>
    </row>
    <row r="2143" spans="1:51" s="16" customFormat="1" ht="12">
      <c r="A2143" s="16"/>
      <c r="B2143" s="257"/>
      <c r="C2143" s="258"/>
      <c r="D2143" s="226" t="s">
        <v>168</v>
      </c>
      <c r="E2143" s="259" t="s">
        <v>19</v>
      </c>
      <c r="F2143" s="260" t="s">
        <v>256</v>
      </c>
      <c r="G2143" s="258"/>
      <c r="H2143" s="261">
        <v>32.963</v>
      </c>
      <c r="I2143" s="262"/>
      <c r="J2143" s="258"/>
      <c r="K2143" s="258"/>
      <c r="L2143" s="263"/>
      <c r="M2143" s="264"/>
      <c r="N2143" s="265"/>
      <c r="O2143" s="265"/>
      <c r="P2143" s="265"/>
      <c r="Q2143" s="265"/>
      <c r="R2143" s="265"/>
      <c r="S2143" s="265"/>
      <c r="T2143" s="266"/>
      <c r="U2143" s="16"/>
      <c r="V2143" s="16"/>
      <c r="W2143" s="16"/>
      <c r="X2143" s="16"/>
      <c r="Y2143" s="16"/>
      <c r="Z2143" s="16"/>
      <c r="AA2143" s="16"/>
      <c r="AB2143" s="16"/>
      <c r="AC2143" s="16"/>
      <c r="AD2143" s="16"/>
      <c r="AE2143" s="16"/>
      <c r="AT2143" s="267" t="s">
        <v>168</v>
      </c>
      <c r="AU2143" s="267" t="s">
        <v>82</v>
      </c>
      <c r="AV2143" s="16" t="s">
        <v>163</v>
      </c>
      <c r="AW2143" s="16" t="s">
        <v>34</v>
      </c>
      <c r="AX2143" s="16" t="s">
        <v>72</v>
      </c>
      <c r="AY2143" s="267" t="s">
        <v>148</v>
      </c>
    </row>
    <row r="2144" spans="1:51" s="13" customFormat="1" ht="12">
      <c r="A2144" s="13"/>
      <c r="B2144" s="224"/>
      <c r="C2144" s="225"/>
      <c r="D2144" s="226" t="s">
        <v>168</v>
      </c>
      <c r="E2144" s="227" t="s">
        <v>19</v>
      </c>
      <c r="F2144" s="228" t="s">
        <v>576</v>
      </c>
      <c r="G2144" s="225"/>
      <c r="H2144" s="227" t="s">
        <v>19</v>
      </c>
      <c r="I2144" s="229"/>
      <c r="J2144" s="225"/>
      <c r="K2144" s="225"/>
      <c r="L2144" s="230"/>
      <c r="M2144" s="231"/>
      <c r="N2144" s="232"/>
      <c r="O2144" s="232"/>
      <c r="P2144" s="232"/>
      <c r="Q2144" s="232"/>
      <c r="R2144" s="232"/>
      <c r="S2144" s="232"/>
      <c r="T2144" s="233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T2144" s="234" t="s">
        <v>168</v>
      </c>
      <c r="AU2144" s="234" t="s">
        <v>82</v>
      </c>
      <c r="AV2144" s="13" t="s">
        <v>80</v>
      </c>
      <c r="AW2144" s="13" t="s">
        <v>34</v>
      </c>
      <c r="AX2144" s="13" t="s">
        <v>72</v>
      </c>
      <c r="AY2144" s="234" t="s">
        <v>148</v>
      </c>
    </row>
    <row r="2145" spans="1:51" s="14" customFormat="1" ht="12">
      <c r="A2145" s="14"/>
      <c r="B2145" s="235"/>
      <c r="C2145" s="236"/>
      <c r="D2145" s="226" t="s">
        <v>168</v>
      </c>
      <c r="E2145" s="237" t="s">
        <v>19</v>
      </c>
      <c r="F2145" s="238" t="s">
        <v>3416</v>
      </c>
      <c r="G2145" s="236"/>
      <c r="H2145" s="239">
        <v>11.019</v>
      </c>
      <c r="I2145" s="240"/>
      <c r="J2145" s="236"/>
      <c r="K2145" s="236"/>
      <c r="L2145" s="241"/>
      <c r="M2145" s="242"/>
      <c r="N2145" s="243"/>
      <c r="O2145" s="243"/>
      <c r="P2145" s="243"/>
      <c r="Q2145" s="243"/>
      <c r="R2145" s="243"/>
      <c r="S2145" s="243"/>
      <c r="T2145" s="244"/>
      <c r="U2145" s="14"/>
      <c r="V2145" s="14"/>
      <c r="W2145" s="14"/>
      <c r="X2145" s="14"/>
      <c r="Y2145" s="14"/>
      <c r="Z2145" s="14"/>
      <c r="AA2145" s="14"/>
      <c r="AB2145" s="14"/>
      <c r="AC2145" s="14"/>
      <c r="AD2145" s="14"/>
      <c r="AE2145" s="14"/>
      <c r="AT2145" s="245" t="s">
        <v>168</v>
      </c>
      <c r="AU2145" s="245" t="s">
        <v>82</v>
      </c>
      <c r="AV2145" s="14" t="s">
        <v>82</v>
      </c>
      <c r="AW2145" s="14" t="s">
        <v>34</v>
      </c>
      <c r="AX2145" s="14" t="s">
        <v>72</v>
      </c>
      <c r="AY2145" s="245" t="s">
        <v>148</v>
      </c>
    </row>
    <row r="2146" spans="1:51" s="14" customFormat="1" ht="12">
      <c r="A2146" s="14"/>
      <c r="B2146" s="235"/>
      <c r="C2146" s="236"/>
      <c r="D2146" s="226" t="s">
        <v>168</v>
      </c>
      <c r="E2146" s="237" t="s">
        <v>19</v>
      </c>
      <c r="F2146" s="238" t="s">
        <v>3417</v>
      </c>
      <c r="G2146" s="236"/>
      <c r="H2146" s="239">
        <v>15.675</v>
      </c>
      <c r="I2146" s="240"/>
      <c r="J2146" s="236"/>
      <c r="K2146" s="236"/>
      <c r="L2146" s="241"/>
      <c r="M2146" s="242"/>
      <c r="N2146" s="243"/>
      <c r="O2146" s="243"/>
      <c r="P2146" s="243"/>
      <c r="Q2146" s="243"/>
      <c r="R2146" s="243"/>
      <c r="S2146" s="243"/>
      <c r="T2146" s="244"/>
      <c r="U2146" s="14"/>
      <c r="V2146" s="14"/>
      <c r="W2146" s="14"/>
      <c r="X2146" s="14"/>
      <c r="Y2146" s="14"/>
      <c r="Z2146" s="14"/>
      <c r="AA2146" s="14"/>
      <c r="AB2146" s="14"/>
      <c r="AC2146" s="14"/>
      <c r="AD2146" s="14"/>
      <c r="AE2146" s="14"/>
      <c r="AT2146" s="245" t="s">
        <v>168</v>
      </c>
      <c r="AU2146" s="245" t="s">
        <v>82</v>
      </c>
      <c r="AV2146" s="14" t="s">
        <v>82</v>
      </c>
      <c r="AW2146" s="14" t="s">
        <v>34</v>
      </c>
      <c r="AX2146" s="14" t="s">
        <v>72</v>
      </c>
      <c r="AY2146" s="245" t="s">
        <v>148</v>
      </c>
    </row>
    <row r="2147" spans="1:51" s="14" customFormat="1" ht="12">
      <c r="A2147" s="14"/>
      <c r="B2147" s="235"/>
      <c r="C2147" s="236"/>
      <c r="D2147" s="226" t="s">
        <v>168</v>
      </c>
      <c r="E2147" s="237" t="s">
        <v>19</v>
      </c>
      <c r="F2147" s="238" t="s">
        <v>3418</v>
      </c>
      <c r="G2147" s="236"/>
      <c r="H2147" s="239">
        <v>12.47</v>
      </c>
      <c r="I2147" s="240"/>
      <c r="J2147" s="236"/>
      <c r="K2147" s="236"/>
      <c r="L2147" s="241"/>
      <c r="M2147" s="242"/>
      <c r="N2147" s="243"/>
      <c r="O2147" s="243"/>
      <c r="P2147" s="243"/>
      <c r="Q2147" s="243"/>
      <c r="R2147" s="243"/>
      <c r="S2147" s="243"/>
      <c r="T2147" s="244"/>
      <c r="U2147" s="14"/>
      <c r="V2147" s="14"/>
      <c r="W2147" s="14"/>
      <c r="X2147" s="14"/>
      <c r="Y2147" s="14"/>
      <c r="Z2147" s="14"/>
      <c r="AA2147" s="14"/>
      <c r="AB2147" s="14"/>
      <c r="AC2147" s="14"/>
      <c r="AD2147" s="14"/>
      <c r="AE2147" s="14"/>
      <c r="AT2147" s="245" t="s">
        <v>168</v>
      </c>
      <c r="AU2147" s="245" t="s">
        <v>82</v>
      </c>
      <c r="AV2147" s="14" t="s">
        <v>82</v>
      </c>
      <c r="AW2147" s="14" t="s">
        <v>34</v>
      </c>
      <c r="AX2147" s="14" t="s">
        <v>72</v>
      </c>
      <c r="AY2147" s="245" t="s">
        <v>148</v>
      </c>
    </row>
    <row r="2148" spans="1:51" s="14" customFormat="1" ht="12">
      <c r="A2148" s="14"/>
      <c r="B2148" s="235"/>
      <c r="C2148" s="236"/>
      <c r="D2148" s="226" t="s">
        <v>168</v>
      </c>
      <c r="E2148" s="237" t="s">
        <v>19</v>
      </c>
      <c r="F2148" s="238" t="s">
        <v>3419</v>
      </c>
      <c r="G2148" s="236"/>
      <c r="H2148" s="239">
        <v>10.535</v>
      </c>
      <c r="I2148" s="240"/>
      <c r="J2148" s="236"/>
      <c r="K2148" s="236"/>
      <c r="L2148" s="241"/>
      <c r="M2148" s="242"/>
      <c r="N2148" s="243"/>
      <c r="O2148" s="243"/>
      <c r="P2148" s="243"/>
      <c r="Q2148" s="243"/>
      <c r="R2148" s="243"/>
      <c r="S2148" s="243"/>
      <c r="T2148" s="244"/>
      <c r="U2148" s="14"/>
      <c r="V2148" s="14"/>
      <c r="W2148" s="14"/>
      <c r="X2148" s="14"/>
      <c r="Y2148" s="14"/>
      <c r="Z2148" s="14"/>
      <c r="AA2148" s="14"/>
      <c r="AB2148" s="14"/>
      <c r="AC2148" s="14"/>
      <c r="AD2148" s="14"/>
      <c r="AE2148" s="14"/>
      <c r="AT2148" s="245" t="s">
        <v>168</v>
      </c>
      <c r="AU2148" s="245" t="s">
        <v>82</v>
      </c>
      <c r="AV2148" s="14" t="s">
        <v>82</v>
      </c>
      <c r="AW2148" s="14" t="s">
        <v>34</v>
      </c>
      <c r="AX2148" s="14" t="s">
        <v>72</v>
      </c>
      <c r="AY2148" s="245" t="s">
        <v>148</v>
      </c>
    </row>
    <row r="2149" spans="1:51" s="14" customFormat="1" ht="12">
      <c r="A2149" s="14"/>
      <c r="B2149" s="235"/>
      <c r="C2149" s="236"/>
      <c r="D2149" s="226" t="s">
        <v>168</v>
      </c>
      <c r="E2149" s="237" t="s">
        <v>19</v>
      </c>
      <c r="F2149" s="238" t="s">
        <v>3420</v>
      </c>
      <c r="G2149" s="236"/>
      <c r="H2149" s="239">
        <v>13.735</v>
      </c>
      <c r="I2149" s="240"/>
      <c r="J2149" s="236"/>
      <c r="K2149" s="236"/>
      <c r="L2149" s="241"/>
      <c r="M2149" s="242"/>
      <c r="N2149" s="243"/>
      <c r="O2149" s="243"/>
      <c r="P2149" s="243"/>
      <c r="Q2149" s="243"/>
      <c r="R2149" s="243"/>
      <c r="S2149" s="243"/>
      <c r="T2149" s="244"/>
      <c r="U2149" s="14"/>
      <c r="V2149" s="14"/>
      <c r="W2149" s="14"/>
      <c r="X2149" s="14"/>
      <c r="Y2149" s="14"/>
      <c r="Z2149" s="14"/>
      <c r="AA2149" s="14"/>
      <c r="AB2149" s="14"/>
      <c r="AC2149" s="14"/>
      <c r="AD2149" s="14"/>
      <c r="AE2149" s="14"/>
      <c r="AT2149" s="245" t="s">
        <v>168</v>
      </c>
      <c r="AU2149" s="245" t="s">
        <v>82</v>
      </c>
      <c r="AV2149" s="14" t="s">
        <v>82</v>
      </c>
      <c r="AW2149" s="14" t="s">
        <v>34</v>
      </c>
      <c r="AX2149" s="14" t="s">
        <v>72</v>
      </c>
      <c r="AY2149" s="245" t="s">
        <v>148</v>
      </c>
    </row>
    <row r="2150" spans="1:51" s="14" customFormat="1" ht="12">
      <c r="A2150" s="14"/>
      <c r="B2150" s="235"/>
      <c r="C2150" s="236"/>
      <c r="D2150" s="226" t="s">
        <v>168</v>
      </c>
      <c r="E2150" s="237" t="s">
        <v>19</v>
      </c>
      <c r="F2150" s="238" t="s">
        <v>3421</v>
      </c>
      <c r="G2150" s="236"/>
      <c r="H2150" s="239">
        <v>14.534</v>
      </c>
      <c r="I2150" s="240"/>
      <c r="J2150" s="236"/>
      <c r="K2150" s="236"/>
      <c r="L2150" s="241"/>
      <c r="M2150" s="242"/>
      <c r="N2150" s="243"/>
      <c r="O2150" s="243"/>
      <c r="P2150" s="243"/>
      <c r="Q2150" s="243"/>
      <c r="R2150" s="243"/>
      <c r="S2150" s="243"/>
      <c r="T2150" s="244"/>
      <c r="U2150" s="14"/>
      <c r="V2150" s="14"/>
      <c r="W2150" s="14"/>
      <c r="X2150" s="14"/>
      <c r="Y2150" s="14"/>
      <c r="Z2150" s="14"/>
      <c r="AA2150" s="14"/>
      <c r="AB2150" s="14"/>
      <c r="AC2150" s="14"/>
      <c r="AD2150" s="14"/>
      <c r="AE2150" s="14"/>
      <c r="AT2150" s="245" t="s">
        <v>168</v>
      </c>
      <c r="AU2150" s="245" t="s">
        <v>82</v>
      </c>
      <c r="AV2150" s="14" t="s">
        <v>82</v>
      </c>
      <c r="AW2150" s="14" t="s">
        <v>34</v>
      </c>
      <c r="AX2150" s="14" t="s">
        <v>72</v>
      </c>
      <c r="AY2150" s="245" t="s">
        <v>148</v>
      </c>
    </row>
    <row r="2151" spans="1:51" s="14" customFormat="1" ht="12">
      <c r="A2151" s="14"/>
      <c r="B2151" s="235"/>
      <c r="C2151" s="236"/>
      <c r="D2151" s="226" t="s">
        <v>168</v>
      </c>
      <c r="E2151" s="237" t="s">
        <v>19</v>
      </c>
      <c r="F2151" s="238" t="s">
        <v>3422</v>
      </c>
      <c r="G2151" s="236"/>
      <c r="H2151" s="239">
        <v>8.64</v>
      </c>
      <c r="I2151" s="240"/>
      <c r="J2151" s="236"/>
      <c r="K2151" s="236"/>
      <c r="L2151" s="241"/>
      <c r="M2151" s="242"/>
      <c r="N2151" s="243"/>
      <c r="O2151" s="243"/>
      <c r="P2151" s="243"/>
      <c r="Q2151" s="243"/>
      <c r="R2151" s="243"/>
      <c r="S2151" s="243"/>
      <c r="T2151" s="244"/>
      <c r="U2151" s="14"/>
      <c r="V2151" s="14"/>
      <c r="W2151" s="14"/>
      <c r="X2151" s="14"/>
      <c r="Y2151" s="14"/>
      <c r="Z2151" s="14"/>
      <c r="AA2151" s="14"/>
      <c r="AB2151" s="14"/>
      <c r="AC2151" s="14"/>
      <c r="AD2151" s="14"/>
      <c r="AE2151" s="14"/>
      <c r="AT2151" s="245" t="s">
        <v>168</v>
      </c>
      <c r="AU2151" s="245" t="s">
        <v>82</v>
      </c>
      <c r="AV2151" s="14" t="s">
        <v>82</v>
      </c>
      <c r="AW2151" s="14" t="s">
        <v>34</v>
      </c>
      <c r="AX2151" s="14" t="s">
        <v>72</v>
      </c>
      <c r="AY2151" s="245" t="s">
        <v>148</v>
      </c>
    </row>
    <row r="2152" spans="1:51" s="14" customFormat="1" ht="12">
      <c r="A2152" s="14"/>
      <c r="B2152" s="235"/>
      <c r="C2152" s="236"/>
      <c r="D2152" s="226" t="s">
        <v>168</v>
      </c>
      <c r="E2152" s="237" t="s">
        <v>19</v>
      </c>
      <c r="F2152" s="238" t="s">
        <v>3423</v>
      </c>
      <c r="G2152" s="236"/>
      <c r="H2152" s="239">
        <v>17.814</v>
      </c>
      <c r="I2152" s="240"/>
      <c r="J2152" s="236"/>
      <c r="K2152" s="236"/>
      <c r="L2152" s="241"/>
      <c r="M2152" s="242"/>
      <c r="N2152" s="243"/>
      <c r="O2152" s="243"/>
      <c r="P2152" s="243"/>
      <c r="Q2152" s="243"/>
      <c r="R2152" s="243"/>
      <c r="S2152" s="243"/>
      <c r="T2152" s="244"/>
      <c r="U2152" s="14"/>
      <c r="V2152" s="14"/>
      <c r="W2152" s="14"/>
      <c r="X2152" s="14"/>
      <c r="Y2152" s="14"/>
      <c r="Z2152" s="14"/>
      <c r="AA2152" s="14"/>
      <c r="AB2152" s="14"/>
      <c r="AC2152" s="14"/>
      <c r="AD2152" s="14"/>
      <c r="AE2152" s="14"/>
      <c r="AT2152" s="245" t="s">
        <v>168</v>
      </c>
      <c r="AU2152" s="245" t="s">
        <v>82</v>
      </c>
      <c r="AV2152" s="14" t="s">
        <v>82</v>
      </c>
      <c r="AW2152" s="14" t="s">
        <v>34</v>
      </c>
      <c r="AX2152" s="14" t="s">
        <v>72</v>
      </c>
      <c r="AY2152" s="245" t="s">
        <v>148</v>
      </c>
    </row>
    <row r="2153" spans="1:51" s="16" customFormat="1" ht="12">
      <c r="A2153" s="16"/>
      <c r="B2153" s="257"/>
      <c r="C2153" s="258"/>
      <c r="D2153" s="226" t="s">
        <v>168</v>
      </c>
      <c r="E2153" s="259" t="s">
        <v>19</v>
      </c>
      <c r="F2153" s="260" t="s">
        <v>256</v>
      </c>
      <c r="G2153" s="258"/>
      <c r="H2153" s="261">
        <v>104.422</v>
      </c>
      <c r="I2153" s="262"/>
      <c r="J2153" s="258"/>
      <c r="K2153" s="258"/>
      <c r="L2153" s="263"/>
      <c r="M2153" s="264"/>
      <c r="N2153" s="265"/>
      <c r="O2153" s="265"/>
      <c r="P2153" s="265"/>
      <c r="Q2153" s="265"/>
      <c r="R2153" s="265"/>
      <c r="S2153" s="265"/>
      <c r="T2153" s="266"/>
      <c r="U2153" s="16"/>
      <c r="V2153" s="16"/>
      <c r="W2153" s="16"/>
      <c r="X2153" s="16"/>
      <c r="Y2153" s="16"/>
      <c r="Z2153" s="16"/>
      <c r="AA2153" s="16"/>
      <c r="AB2153" s="16"/>
      <c r="AC2153" s="16"/>
      <c r="AD2153" s="16"/>
      <c r="AE2153" s="16"/>
      <c r="AT2153" s="267" t="s">
        <v>168</v>
      </c>
      <c r="AU2153" s="267" t="s">
        <v>82</v>
      </c>
      <c r="AV2153" s="16" t="s">
        <v>163</v>
      </c>
      <c r="AW2153" s="16" t="s">
        <v>34</v>
      </c>
      <c r="AX2153" s="16" t="s">
        <v>72</v>
      </c>
      <c r="AY2153" s="267" t="s">
        <v>148</v>
      </c>
    </row>
    <row r="2154" spans="1:51" s="15" customFormat="1" ht="12">
      <c r="A2154" s="15"/>
      <c r="B2154" s="246"/>
      <c r="C2154" s="247"/>
      <c r="D2154" s="226" t="s">
        <v>168</v>
      </c>
      <c r="E2154" s="248" t="s">
        <v>19</v>
      </c>
      <c r="F2154" s="249" t="s">
        <v>178</v>
      </c>
      <c r="G2154" s="247"/>
      <c r="H2154" s="250">
        <v>137.385</v>
      </c>
      <c r="I2154" s="251"/>
      <c r="J2154" s="247"/>
      <c r="K2154" s="247"/>
      <c r="L2154" s="252"/>
      <c r="M2154" s="253"/>
      <c r="N2154" s="254"/>
      <c r="O2154" s="254"/>
      <c r="P2154" s="254"/>
      <c r="Q2154" s="254"/>
      <c r="R2154" s="254"/>
      <c r="S2154" s="254"/>
      <c r="T2154" s="255"/>
      <c r="U2154" s="15"/>
      <c r="V2154" s="15"/>
      <c r="W2154" s="15"/>
      <c r="X2154" s="15"/>
      <c r="Y2154" s="15"/>
      <c r="Z2154" s="15"/>
      <c r="AA2154" s="15"/>
      <c r="AB2154" s="15"/>
      <c r="AC2154" s="15"/>
      <c r="AD2154" s="15"/>
      <c r="AE2154" s="15"/>
      <c r="AT2154" s="256" t="s">
        <v>168</v>
      </c>
      <c r="AU2154" s="256" t="s">
        <v>82</v>
      </c>
      <c r="AV2154" s="15" t="s">
        <v>155</v>
      </c>
      <c r="AW2154" s="15" t="s">
        <v>34</v>
      </c>
      <c r="AX2154" s="15" t="s">
        <v>80</v>
      </c>
      <c r="AY2154" s="256" t="s">
        <v>148</v>
      </c>
    </row>
    <row r="2155" spans="1:65" s="2" customFormat="1" ht="24.15" customHeight="1">
      <c r="A2155" s="40"/>
      <c r="B2155" s="41"/>
      <c r="C2155" s="206" t="s">
        <v>3429</v>
      </c>
      <c r="D2155" s="206" t="s">
        <v>150</v>
      </c>
      <c r="E2155" s="207" t="s">
        <v>3430</v>
      </c>
      <c r="F2155" s="208" t="s">
        <v>3431</v>
      </c>
      <c r="G2155" s="209" t="s">
        <v>166</v>
      </c>
      <c r="H2155" s="210">
        <v>137.385</v>
      </c>
      <c r="I2155" s="211"/>
      <c r="J2155" s="212">
        <f>ROUND(I2155*H2155,2)</f>
        <v>0</v>
      </c>
      <c r="K2155" s="208" t="s">
        <v>154</v>
      </c>
      <c r="L2155" s="46"/>
      <c r="M2155" s="213" t="s">
        <v>19</v>
      </c>
      <c r="N2155" s="214" t="s">
        <v>43</v>
      </c>
      <c r="O2155" s="86"/>
      <c r="P2155" s="215">
        <f>O2155*H2155</f>
        <v>0</v>
      </c>
      <c r="Q2155" s="215">
        <v>0.006</v>
      </c>
      <c r="R2155" s="215">
        <f>Q2155*H2155</f>
        <v>0.82431</v>
      </c>
      <c r="S2155" s="215">
        <v>0</v>
      </c>
      <c r="T2155" s="216">
        <f>S2155*H2155</f>
        <v>0</v>
      </c>
      <c r="U2155" s="40"/>
      <c r="V2155" s="40"/>
      <c r="W2155" s="40"/>
      <c r="X2155" s="40"/>
      <c r="Y2155" s="40"/>
      <c r="Z2155" s="40"/>
      <c r="AA2155" s="40"/>
      <c r="AB2155" s="40"/>
      <c r="AC2155" s="40"/>
      <c r="AD2155" s="40"/>
      <c r="AE2155" s="40"/>
      <c r="AR2155" s="217" t="s">
        <v>285</v>
      </c>
      <c r="AT2155" s="217" t="s">
        <v>150</v>
      </c>
      <c r="AU2155" s="217" t="s">
        <v>82</v>
      </c>
      <c r="AY2155" s="19" t="s">
        <v>148</v>
      </c>
      <c r="BE2155" s="218">
        <f>IF(N2155="základní",J2155,0)</f>
        <v>0</v>
      </c>
      <c r="BF2155" s="218">
        <f>IF(N2155="snížená",J2155,0)</f>
        <v>0</v>
      </c>
      <c r="BG2155" s="218">
        <f>IF(N2155="zákl. přenesená",J2155,0)</f>
        <v>0</v>
      </c>
      <c r="BH2155" s="218">
        <f>IF(N2155="sníž. přenesená",J2155,0)</f>
        <v>0</v>
      </c>
      <c r="BI2155" s="218">
        <f>IF(N2155="nulová",J2155,0)</f>
        <v>0</v>
      </c>
      <c r="BJ2155" s="19" t="s">
        <v>80</v>
      </c>
      <c r="BK2155" s="218">
        <f>ROUND(I2155*H2155,2)</f>
        <v>0</v>
      </c>
      <c r="BL2155" s="19" t="s">
        <v>285</v>
      </c>
      <c r="BM2155" s="217" t="s">
        <v>3432</v>
      </c>
    </row>
    <row r="2156" spans="1:47" s="2" customFormat="1" ht="12">
      <c r="A2156" s="40"/>
      <c r="B2156" s="41"/>
      <c r="C2156" s="42"/>
      <c r="D2156" s="219" t="s">
        <v>157</v>
      </c>
      <c r="E2156" s="42"/>
      <c r="F2156" s="220" t="s">
        <v>3433</v>
      </c>
      <c r="G2156" s="42"/>
      <c r="H2156" s="42"/>
      <c r="I2156" s="221"/>
      <c r="J2156" s="42"/>
      <c r="K2156" s="42"/>
      <c r="L2156" s="46"/>
      <c r="M2156" s="222"/>
      <c r="N2156" s="223"/>
      <c r="O2156" s="86"/>
      <c r="P2156" s="86"/>
      <c r="Q2156" s="86"/>
      <c r="R2156" s="86"/>
      <c r="S2156" s="86"/>
      <c r="T2156" s="87"/>
      <c r="U2156" s="40"/>
      <c r="V2156" s="40"/>
      <c r="W2156" s="40"/>
      <c r="X2156" s="40"/>
      <c r="Y2156" s="40"/>
      <c r="Z2156" s="40"/>
      <c r="AA2156" s="40"/>
      <c r="AB2156" s="40"/>
      <c r="AC2156" s="40"/>
      <c r="AD2156" s="40"/>
      <c r="AE2156" s="40"/>
      <c r="AT2156" s="19" t="s">
        <v>157</v>
      </c>
      <c r="AU2156" s="19" t="s">
        <v>82</v>
      </c>
    </row>
    <row r="2157" spans="1:51" s="13" customFormat="1" ht="12">
      <c r="A2157" s="13"/>
      <c r="B2157" s="224"/>
      <c r="C2157" s="225"/>
      <c r="D2157" s="226" t="s">
        <v>168</v>
      </c>
      <c r="E2157" s="227" t="s">
        <v>19</v>
      </c>
      <c r="F2157" s="228" t="s">
        <v>400</v>
      </c>
      <c r="G2157" s="225"/>
      <c r="H2157" s="227" t="s">
        <v>19</v>
      </c>
      <c r="I2157" s="229"/>
      <c r="J2157" s="225"/>
      <c r="K2157" s="225"/>
      <c r="L2157" s="230"/>
      <c r="M2157" s="231"/>
      <c r="N2157" s="232"/>
      <c r="O2157" s="232"/>
      <c r="P2157" s="232"/>
      <c r="Q2157" s="232"/>
      <c r="R2157" s="232"/>
      <c r="S2157" s="232"/>
      <c r="T2157" s="233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T2157" s="234" t="s">
        <v>168</v>
      </c>
      <c r="AU2157" s="234" t="s">
        <v>82</v>
      </c>
      <c r="AV2157" s="13" t="s">
        <v>80</v>
      </c>
      <c r="AW2157" s="13" t="s">
        <v>34</v>
      </c>
      <c r="AX2157" s="13" t="s">
        <v>72</v>
      </c>
      <c r="AY2157" s="234" t="s">
        <v>148</v>
      </c>
    </row>
    <row r="2158" spans="1:51" s="14" customFormat="1" ht="12">
      <c r="A2158" s="14"/>
      <c r="B2158" s="235"/>
      <c r="C2158" s="236"/>
      <c r="D2158" s="226" t="s">
        <v>168</v>
      </c>
      <c r="E2158" s="237" t="s">
        <v>19</v>
      </c>
      <c r="F2158" s="238" t="s">
        <v>3412</v>
      </c>
      <c r="G2158" s="236"/>
      <c r="H2158" s="239">
        <v>1.83</v>
      </c>
      <c r="I2158" s="240"/>
      <c r="J2158" s="236"/>
      <c r="K2158" s="236"/>
      <c r="L2158" s="241"/>
      <c r="M2158" s="242"/>
      <c r="N2158" s="243"/>
      <c r="O2158" s="243"/>
      <c r="P2158" s="243"/>
      <c r="Q2158" s="243"/>
      <c r="R2158" s="243"/>
      <c r="S2158" s="243"/>
      <c r="T2158" s="244"/>
      <c r="U2158" s="14"/>
      <c r="V2158" s="14"/>
      <c r="W2158" s="14"/>
      <c r="X2158" s="14"/>
      <c r="Y2158" s="14"/>
      <c r="Z2158" s="14"/>
      <c r="AA2158" s="14"/>
      <c r="AB2158" s="14"/>
      <c r="AC2158" s="14"/>
      <c r="AD2158" s="14"/>
      <c r="AE2158" s="14"/>
      <c r="AT2158" s="245" t="s">
        <v>168</v>
      </c>
      <c r="AU2158" s="245" t="s">
        <v>82</v>
      </c>
      <c r="AV2158" s="14" t="s">
        <v>82</v>
      </c>
      <c r="AW2158" s="14" t="s">
        <v>34</v>
      </c>
      <c r="AX2158" s="14" t="s">
        <v>72</v>
      </c>
      <c r="AY2158" s="245" t="s">
        <v>148</v>
      </c>
    </row>
    <row r="2159" spans="1:51" s="14" customFormat="1" ht="12">
      <c r="A2159" s="14"/>
      <c r="B2159" s="235"/>
      <c r="C2159" s="236"/>
      <c r="D2159" s="226" t="s">
        <v>168</v>
      </c>
      <c r="E2159" s="237" t="s">
        <v>19</v>
      </c>
      <c r="F2159" s="238" t="s">
        <v>3413</v>
      </c>
      <c r="G2159" s="236"/>
      <c r="H2159" s="239">
        <v>9.588</v>
      </c>
      <c r="I2159" s="240"/>
      <c r="J2159" s="236"/>
      <c r="K2159" s="236"/>
      <c r="L2159" s="241"/>
      <c r="M2159" s="242"/>
      <c r="N2159" s="243"/>
      <c r="O2159" s="243"/>
      <c r="P2159" s="243"/>
      <c r="Q2159" s="243"/>
      <c r="R2159" s="243"/>
      <c r="S2159" s="243"/>
      <c r="T2159" s="244"/>
      <c r="U2159" s="14"/>
      <c r="V2159" s="14"/>
      <c r="W2159" s="14"/>
      <c r="X2159" s="14"/>
      <c r="Y2159" s="14"/>
      <c r="Z2159" s="14"/>
      <c r="AA2159" s="14"/>
      <c r="AB2159" s="14"/>
      <c r="AC2159" s="14"/>
      <c r="AD2159" s="14"/>
      <c r="AE2159" s="14"/>
      <c r="AT2159" s="245" t="s">
        <v>168</v>
      </c>
      <c r="AU2159" s="245" t="s">
        <v>82</v>
      </c>
      <c r="AV2159" s="14" t="s">
        <v>82</v>
      </c>
      <c r="AW2159" s="14" t="s">
        <v>34</v>
      </c>
      <c r="AX2159" s="14" t="s">
        <v>72</v>
      </c>
      <c r="AY2159" s="245" t="s">
        <v>148</v>
      </c>
    </row>
    <row r="2160" spans="1:51" s="14" customFormat="1" ht="12">
      <c r="A2160" s="14"/>
      <c r="B2160" s="235"/>
      <c r="C2160" s="236"/>
      <c r="D2160" s="226" t="s">
        <v>168</v>
      </c>
      <c r="E2160" s="237" t="s">
        <v>19</v>
      </c>
      <c r="F2160" s="238" t="s">
        <v>3414</v>
      </c>
      <c r="G2160" s="236"/>
      <c r="H2160" s="239">
        <v>10.15</v>
      </c>
      <c r="I2160" s="240"/>
      <c r="J2160" s="236"/>
      <c r="K2160" s="236"/>
      <c r="L2160" s="241"/>
      <c r="M2160" s="242"/>
      <c r="N2160" s="243"/>
      <c r="O2160" s="243"/>
      <c r="P2160" s="243"/>
      <c r="Q2160" s="243"/>
      <c r="R2160" s="243"/>
      <c r="S2160" s="243"/>
      <c r="T2160" s="244"/>
      <c r="U2160" s="14"/>
      <c r="V2160" s="14"/>
      <c r="W2160" s="14"/>
      <c r="X2160" s="14"/>
      <c r="Y2160" s="14"/>
      <c r="Z2160" s="14"/>
      <c r="AA2160" s="14"/>
      <c r="AB2160" s="14"/>
      <c r="AC2160" s="14"/>
      <c r="AD2160" s="14"/>
      <c r="AE2160" s="14"/>
      <c r="AT2160" s="245" t="s">
        <v>168</v>
      </c>
      <c r="AU2160" s="245" t="s">
        <v>82</v>
      </c>
      <c r="AV2160" s="14" t="s">
        <v>82</v>
      </c>
      <c r="AW2160" s="14" t="s">
        <v>34</v>
      </c>
      <c r="AX2160" s="14" t="s">
        <v>72</v>
      </c>
      <c r="AY2160" s="245" t="s">
        <v>148</v>
      </c>
    </row>
    <row r="2161" spans="1:51" s="14" customFormat="1" ht="12">
      <c r="A2161" s="14"/>
      <c r="B2161" s="235"/>
      <c r="C2161" s="236"/>
      <c r="D2161" s="226" t="s">
        <v>168</v>
      </c>
      <c r="E2161" s="237" t="s">
        <v>19</v>
      </c>
      <c r="F2161" s="238" t="s">
        <v>3415</v>
      </c>
      <c r="G2161" s="236"/>
      <c r="H2161" s="239">
        <v>11.395</v>
      </c>
      <c r="I2161" s="240"/>
      <c r="J2161" s="236"/>
      <c r="K2161" s="236"/>
      <c r="L2161" s="241"/>
      <c r="M2161" s="242"/>
      <c r="N2161" s="243"/>
      <c r="O2161" s="243"/>
      <c r="P2161" s="243"/>
      <c r="Q2161" s="243"/>
      <c r="R2161" s="243"/>
      <c r="S2161" s="243"/>
      <c r="T2161" s="244"/>
      <c r="U2161" s="14"/>
      <c r="V2161" s="14"/>
      <c r="W2161" s="14"/>
      <c r="X2161" s="14"/>
      <c r="Y2161" s="14"/>
      <c r="Z2161" s="14"/>
      <c r="AA2161" s="14"/>
      <c r="AB2161" s="14"/>
      <c r="AC2161" s="14"/>
      <c r="AD2161" s="14"/>
      <c r="AE2161" s="14"/>
      <c r="AT2161" s="245" t="s">
        <v>168</v>
      </c>
      <c r="AU2161" s="245" t="s">
        <v>82</v>
      </c>
      <c r="AV2161" s="14" t="s">
        <v>82</v>
      </c>
      <c r="AW2161" s="14" t="s">
        <v>34</v>
      </c>
      <c r="AX2161" s="14" t="s">
        <v>72</v>
      </c>
      <c r="AY2161" s="245" t="s">
        <v>148</v>
      </c>
    </row>
    <row r="2162" spans="1:51" s="16" customFormat="1" ht="12">
      <c r="A2162" s="16"/>
      <c r="B2162" s="257"/>
      <c r="C2162" s="258"/>
      <c r="D2162" s="226" t="s">
        <v>168</v>
      </c>
      <c r="E2162" s="259" t="s">
        <v>19</v>
      </c>
      <c r="F2162" s="260" t="s">
        <v>256</v>
      </c>
      <c r="G2162" s="258"/>
      <c r="H2162" s="261">
        <v>32.963</v>
      </c>
      <c r="I2162" s="262"/>
      <c r="J2162" s="258"/>
      <c r="K2162" s="258"/>
      <c r="L2162" s="263"/>
      <c r="M2162" s="264"/>
      <c r="N2162" s="265"/>
      <c r="O2162" s="265"/>
      <c r="P2162" s="265"/>
      <c r="Q2162" s="265"/>
      <c r="R2162" s="265"/>
      <c r="S2162" s="265"/>
      <c r="T2162" s="266"/>
      <c r="U2162" s="16"/>
      <c r="V2162" s="16"/>
      <c r="W2162" s="16"/>
      <c r="X2162" s="16"/>
      <c r="Y2162" s="16"/>
      <c r="Z2162" s="16"/>
      <c r="AA2162" s="16"/>
      <c r="AB2162" s="16"/>
      <c r="AC2162" s="16"/>
      <c r="AD2162" s="16"/>
      <c r="AE2162" s="16"/>
      <c r="AT2162" s="267" t="s">
        <v>168</v>
      </c>
      <c r="AU2162" s="267" t="s">
        <v>82</v>
      </c>
      <c r="AV2162" s="16" t="s">
        <v>163</v>
      </c>
      <c r="AW2162" s="16" t="s">
        <v>34</v>
      </c>
      <c r="AX2162" s="16" t="s">
        <v>72</v>
      </c>
      <c r="AY2162" s="267" t="s">
        <v>148</v>
      </c>
    </row>
    <row r="2163" spans="1:51" s="13" customFormat="1" ht="12">
      <c r="A2163" s="13"/>
      <c r="B2163" s="224"/>
      <c r="C2163" s="225"/>
      <c r="D2163" s="226" t="s">
        <v>168</v>
      </c>
      <c r="E2163" s="227" t="s">
        <v>19</v>
      </c>
      <c r="F2163" s="228" t="s">
        <v>576</v>
      </c>
      <c r="G2163" s="225"/>
      <c r="H2163" s="227" t="s">
        <v>19</v>
      </c>
      <c r="I2163" s="229"/>
      <c r="J2163" s="225"/>
      <c r="K2163" s="225"/>
      <c r="L2163" s="230"/>
      <c r="M2163" s="231"/>
      <c r="N2163" s="232"/>
      <c r="O2163" s="232"/>
      <c r="P2163" s="232"/>
      <c r="Q2163" s="232"/>
      <c r="R2163" s="232"/>
      <c r="S2163" s="232"/>
      <c r="T2163" s="233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T2163" s="234" t="s">
        <v>168</v>
      </c>
      <c r="AU2163" s="234" t="s">
        <v>82</v>
      </c>
      <c r="AV2163" s="13" t="s">
        <v>80</v>
      </c>
      <c r="AW2163" s="13" t="s">
        <v>34</v>
      </c>
      <c r="AX2163" s="13" t="s">
        <v>72</v>
      </c>
      <c r="AY2163" s="234" t="s">
        <v>148</v>
      </c>
    </row>
    <row r="2164" spans="1:51" s="14" customFormat="1" ht="12">
      <c r="A2164" s="14"/>
      <c r="B2164" s="235"/>
      <c r="C2164" s="236"/>
      <c r="D2164" s="226" t="s">
        <v>168</v>
      </c>
      <c r="E2164" s="237" t="s">
        <v>19</v>
      </c>
      <c r="F2164" s="238" t="s">
        <v>3416</v>
      </c>
      <c r="G2164" s="236"/>
      <c r="H2164" s="239">
        <v>11.019</v>
      </c>
      <c r="I2164" s="240"/>
      <c r="J2164" s="236"/>
      <c r="K2164" s="236"/>
      <c r="L2164" s="241"/>
      <c r="M2164" s="242"/>
      <c r="N2164" s="243"/>
      <c r="O2164" s="243"/>
      <c r="P2164" s="243"/>
      <c r="Q2164" s="243"/>
      <c r="R2164" s="243"/>
      <c r="S2164" s="243"/>
      <c r="T2164" s="244"/>
      <c r="U2164" s="14"/>
      <c r="V2164" s="14"/>
      <c r="W2164" s="14"/>
      <c r="X2164" s="14"/>
      <c r="Y2164" s="14"/>
      <c r="Z2164" s="14"/>
      <c r="AA2164" s="14"/>
      <c r="AB2164" s="14"/>
      <c r="AC2164" s="14"/>
      <c r="AD2164" s="14"/>
      <c r="AE2164" s="14"/>
      <c r="AT2164" s="245" t="s">
        <v>168</v>
      </c>
      <c r="AU2164" s="245" t="s">
        <v>82</v>
      </c>
      <c r="AV2164" s="14" t="s">
        <v>82</v>
      </c>
      <c r="AW2164" s="14" t="s">
        <v>34</v>
      </c>
      <c r="AX2164" s="14" t="s">
        <v>72</v>
      </c>
      <c r="AY2164" s="245" t="s">
        <v>148</v>
      </c>
    </row>
    <row r="2165" spans="1:51" s="14" customFormat="1" ht="12">
      <c r="A2165" s="14"/>
      <c r="B2165" s="235"/>
      <c r="C2165" s="236"/>
      <c r="D2165" s="226" t="s">
        <v>168</v>
      </c>
      <c r="E2165" s="237" t="s">
        <v>19</v>
      </c>
      <c r="F2165" s="238" t="s">
        <v>3417</v>
      </c>
      <c r="G2165" s="236"/>
      <c r="H2165" s="239">
        <v>15.675</v>
      </c>
      <c r="I2165" s="240"/>
      <c r="J2165" s="236"/>
      <c r="K2165" s="236"/>
      <c r="L2165" s="241"/>
      <c r="M2165" s="242"/>
      <c r="N2165" s="243"/>
      <c r="O2165" s="243"/>
      <c r="P2165" s="243"/>
      <c r="Q2165" s="243"/>
      <c r="R2165" s="243"/>
      <c r="S2165" s="243"/>
      <c r="T2165" s="244"/>
      <c r="U2165" s="14"/>
      <c r="V2165" s="14"/>
      <c r="W2165" s="14"/>
      <c r="X2165" s="14"/>
      <c r="Y2165" s="14"/>
      <c r="Z2165" s="14"/>
      <c r="AA2165" s="14"/>
      <c r="AB2165" s="14"/>
      <c r="AC2165" s="14"/>
      <c r="AD2165" s="14"/>
      <c r="AE2165" s="14"/>
      <c r="AT2165" s="245" t="s">
        <v>168</v>
      </c>
      <c r="AU2165" s="245" t="s">
        <v>82</v>
      </c>
      <c r="AV2165" s="14" t="s">
        <v>82</v>
      </c>
      <c r="AW2165" s="14" t="s">
        <v>34</v>
      </c>
      <c r="AX2165" s="14" t="s">
        <v>72</v>
      </c>
      <c r="AY2165" s="245" t="s">
        <v>148</v>
      </c>
    </row>
    <row r="2166" spans="1:51" s="14" customFormat="1" ht="12">
      <c r="A2166" s="14"/>
      <c r="B2166" s="235"/>
      <c r="C2166" s="236"/>
      <c r="D2166" s="226" t="s">
        <v>168</v>
      </c>
      <c r="E2166" s="237" t="s">
        <v>19</v>
      </c>
      <c r="F2166" s="238" t="s">
        <v>3418</v>
      </c>
      <c r="G2166" s="236"/>
      <c r="H2166" s="239">
        <v>12.47</v>
      </c>
      <c r="I2166" s="240"/>
      <c r="J2166" s="236"/>
      <c r="K2166" s="236"/>
      <c r="L2166" s="241"/>
      <c r="M2166" s="242"/>
      <c r="N2166" s="243"/>
      <c r="O2166" s="243"/>
      <c r="P2166" s="243"/>
      <c r="Q2166" s="243"/>
      <c r="R2166" s="243"/>
      <c r="S2166" s="243"/>
      <c r="T2166" s="244"/>
      <c r="U2166" s="14"/>
      <c r="V2166" s="14"/>
      <c r="W2166" s="14"/>
      <c r="X2166" s="14"/>
      <c r="Y2166" s="14"/>
      <c r="Z2166" s="14"/>
      <c r="AA2166" s="14"/>
      <c r="AB2166" s="14"/>
      <c r="AC2166" s="14"/>
      <c r="AD2166" s="14"/>
      <c r="AE2166" s="14"/>
      <c r="AT2166" s="245" t="s">
        <v>168</v>
      </c>
      <c r="AU2166" s="245" t="s">
        <v>82</v>
      </c>
      <c r="AV2166" s="14" t="s">
        <v>82</v>
      </c>
      <c r="AW2166" s="14" t="s">
        <v>34</v>
      </c>
      <c r="AX2166" s="14" t="s">
        <v>72</v>
      </c>
      <c r="AY2166" s="245" t="s">
        <v>148</v>
      </c>
    </row>
    <row r="2167" spans="1:51" s="14" customFormat="1" ht="12">
      <c r="A2167" s="14"/>
      <c r="B2167" s="235"/>
      <c r="C2167" s="236"/>
      <c r="D2167" s="226" t="s">
        <v>168</v>
      </c>
      <c r="E2167" s="237" t="s">
        <v>19</v>
      </c>
      <c r="F2167" s="238" t="s">
        <v>3419</v>
      </c>
      <c r="G2167" s="236"/>
      <c r="H2167" s="239">
        <v>10.535</v>
      </c>
      <c r="I2167" s="240"/>
      <c r="J2167" s="236"/>
      <c r="K2167" s="236"/>
      <c r="L2167" s="241"/>
      <c r="M2167" s="242"/>
      <c r="N2167" s="243"/>
      <c r="O2167" s="243"/>
      <c r="P2167" s="243"/>
      <c r="Q2167" s="243"/>
      <c r="R2167" s="243"/>
      <c r="S2167" s="243"/>
      <c r="T2167" s="244"/>
      <c r="U2167" s="14"/>
      <c r="V2167" s="14"/>
      <c r="W2167" s="14"/>
      <c r="X2167" s="14"/>
      <c r="Y2167" s="14"/>
      <c r="Z2167" s="14"/>
      <c r="AA2167" s="14"/>
      <c r="AB2167" s="14"/>
      <c r="AC2167" s="14"/>
      <c r="AD2167" s="14"/>
      <c r="AE2167" s="14"/>
      <c r="AT2167" s="245" t="s">
        <v>168</v>
      </c>
      <c r="AU2167" s="245" t="s">
        <v>82</v>
      </c>
      <c r="AV2167" s="14" t="s">
        <v>82</v>
      </c>
      <c r="AW2167" s="14" t="s">
        <v>34</v>
      </c>
      <c r="AX2167" s="14" t="s">
        <v>72</v>
      </c>
      <c r="AY2167" s="245" t="s">
        <v>148</v>
      </c>
    </row>
    <row r="2168" spans="1:51" s="14" customFormat="1" ht="12">
      <c r="A2168" s="14"/>
      <c r="B2168" s="235"/>
      <c r="C2168" s="236"/>
      <c r="D2168" s="226" t="s">
        <v>168</v>
      </c>
      <c r="E2168" s="237" t="s">
        <v>19</v>
      </c>
      <c r="F2168" s="238" t="s">
        <v>3420</v>
      </c>
      <c r="G2168" s="236"/>
      <c r="H2168" s="239">
        <v>13.735</v>
      </c>
      <c r="I2168" s="240"/>
      <c r="J2168" s="236"/>
      <c r="K2168" s="236"/>
      <c r="L2168" s="241"/>
      <c r="M2168" s="242"/>
      <c r="N2168" s="243"/>
      <c r="O2168" s="243"/>
      <c r="P2168" s="243"/>
      <c r="Q2168" s="243"/>
      <c r="R2168" s="243"/>
      <c r="S2168" s="243"/>
      <c r="T2168" s="244"/>
      <c r="U2168" s="14"/>
      <c r="V2168" s="14"/>
      <c r="W2168" s="14"/>
      <c r="X2168" s="14"/>
      <c r="Y2168" s="14"/>
      <c r="Z2168" s="14"/>
      <c r="AA2168" s="14"/>
      <c r="AB2168" s="14"/>
      <c r="AC2168" s="14"/>
      <c r="AD2168" s="14"/>
      <c r="AE2168" s="14"/>
      <c r="AT2168" s="245" t="s">
        <v>168</v>
      </c>
      <c r="AU2168" s="245" t="s">
        <v>82</v>
      </c>
      <c r="AV2168" s="14" t="s">
        <v>82</v>
      </c>
      <c r="AW2168" s="14" t="s">
        <v>34</v>
      </c>
      <c r="AX2168" s="14" t="s">
        <v>72</v>
      </c>
      <c r="AY2168" s="245" t="s">
        <v>148</v>
      </c>
    </row>
    <row r="2169" spans="1:51" s="14" customFormat="1" ht="12">
      <c r="A2169" s="14"/>
      <c r="B2169" s="235"/>
      <c r="C2169" s="236"/>
      <c r="D2169" s="226" t="s">
        <v>168</v>
      </c>
      <c r="E2169" s="237" t="s">
        <v>19</v>
      </c>
      <c r="F2169" s="238" t="s">
        <v>3421</v>
      </c>
      <c r="G2169" s="236"/>
      <c r="H2169" s="239">
        <v>14.534</v>
      </c>
      <c r="I2169" s="240"/>
      <c r="J2169" s="236"/>
      <c r="K2169" s="236"/>
      <c r="L2169" s="241"/>
      <c r="M2169" s="242"/>
      <c r="N2169" s="243"/>
      <c r="O2169" s="243"/>
      <c r="P2169" s="243"/>
      <c r="Q2169" s="243"/>
      <c r="R2169" s="243"/>
      <c r="S2169" s="243"/>
      <c r="T2169" s="244"/>
      <c r="U2169" s="14"/>
      <c r="V2169" s="14"/>
      <c r="W2169" s="14"/>
      <c r="X2169" s="14"/>
      <c r="Y2169" s="14"/>
      <c r="Z2169" s="14"/>
      <c r="AA2169" s="14"/>
      <c r="AB2169" s="14"/>
      <c r="AC2169" s="14"/>
      <c r="AD2169" s="14"/>
      <c r="AE2169" s="14"/>
      <c r="AT2169" s="245" t="s">
        <v>168</v>
      </c>
      <c r="AU2169" s="245" t="s">
        <v>82</v>
      </c>
      <c r="AV2169" s="14" t="s">
        <v>82</v>
      </c>
      <c r="AW2169" s="14" t="s">
        <v>34</v>
      </c>
      <c r="AX2169" s="14" t="s">
        <v>72</v>
      </c>
      <c r="AY2169" s="245" t="s">
        <v>148</v>
      </c>
    </row>
    <row r="2170" spans="1:51" s="14" customFormat="1" ht="12">
      <c r="A2170" s="14"/>
      <c r="B2170" s="235"/>
      <c r="C2170" s="236"/>
      <c r="D2170" s="226" t="s">
        <v>168</v>
      </c>
      <c r="E2170" s="237" t="s">
        <v>19</v>
      </c>
      <c r="F2170" s="238" t="s">
        <v>3422</v>
      </c>
      <c r="G2170" s="236"/>
      <c r="H2170" s="239">
        <v>8.64</v>
      </c>
      <c r="I2170" s="240"/>
      <c r="J2170" s="236"/>
      <c r="K2170" s="236"/>
      <c r="L2170" s="241"/>
      <c r="M2170" s="242"/>
      <c r="N2170" s="243"/>
      <c r="O2170" s="243"/>
      <c r="P2170" s="243"/>
      <c r="Q2170" s="243"/>
      <c r="R2170" s="243"/>
      <c r="S2170" s="243"/>
      <c r="T2170" s="244"/>
      <c r="U2170" s="14"/>
      <c r="V2170" s="14"/>
      <c r="W2170" s="14"/>
      <c r="X2170" s="14"/>
      <c r="Y2170" s="14"/>
      <c r="Z2170" s="14"/>
      <c r="AA2170" s="14"/>
      <c r="AB2170" s="14"/>
      <c r="AC2170" s="14"/>
      <c r="AD2170" s="14"/>
      <c r="AE2170" s="14"/>
      <c r="AT2170" s="245" t="s">
        <v>168</v>
      </c>
      <c r="AU2170" s="245" t="s">
        <v>82</v>
      </c>
      <c r="AV2170" s="14" t="s">
        <v>82</v>
      </c>
      <c r="AW2170" s="14" t="s">
        <v>34</v>
      </c>
      <c r="AX2170" s="14" t="s">
        <v>72</v>
      </c>
      <c r="AY2170" s="245" t="s">
        <v>148</v>
      </c>
    </row>
    <row r="2171" spans="1:51" s="14" customFormat="1" ht="12">
      <c r="A2171" s="14"/>
      <c r="B2171" s="235"/>
      <c r="C2171" s="236"/>
      <c r="D2171" s="226" t="s">
        <v>168</v>
      </c>
      <c r="E2171" s="237" t="s">
        <v>19</v>
      </c>
      <c r="F2171" s="238" t="s">
        <v>3423</v>
      </c>
      <c r="G2171" s="236"/>
      <c r="H2171" s="239">
        <v>17.814</v>
      </c>
      <c r="I2171" s="240"/>
      <c r="J2171" s="236"/>
      <c r="K2171" s="236"/>
      <c r="L2171" s="241"/>
      <c r="M2171" s="242"/>
      <c r="N2171" s="243"/>
      <c r="O2171" s="243"/>
      <c r="P2171" s="243"/>
      <c r="Q2171" s="243"/>
      <c r="R2171" s="243"/>
      <c r="S2171" s="243"/>
      <c r="T2171" s="244"/>
      <c r="U2171" s="14"/>
      <c r="V2171" s="14"/>
      <c r="W2171" s="14"/>
      <c r="X2171" s="14"/>
      <c r="Y2171" s="14"/>
      <c r="Z2171" s="14"/>
      <c r="AA2171" s="14"/>
      <c r="AB2171" s="14"/>
      <c r="AC2171" s="14"/>
      <c r="AD2171" s="14"/>
      <c r="AE2171" s="14"/>
      <c r="AT2171" s="245" t="s">
        <v>168</v>
      </c>
      <c r="AU2171" s="245" t="s">
        <v>82</v>
      </c>
      <c r="AV2171" s="14" t="s">
        <v>82</v>
      </c>
      <c r="AW2171" s="14" t="s">
        <v>34</v>
      </c>
      <c r="AX2171" s="14" t="s">
        <v>72</v>
      </c>
      <c r="AY2171" s="245" t="s">
        <v>148</v>
      </c>
    </row>
    <row r="2172" spans="1:51" s="16" customFormat="1" ht="12">
      <c r="A2172" s="16"/>
      <c r="B2172" s="257"/>
      <c r="C2172" s="258"/>
      <c r="D2172" s="226" t="s">
        <v>168</v>
      </c>
      <c r="E2172" s="259" t="s">
        <v>19</v>
      </c>
      <c r="F2172" s="260" t="s">
        <v>256</v>
      </c>
      <c r="G2172" s="258"/>
      <c r="H2172" s="261">
        <v>104.422</v>
      </c>
      <c r="I2172" s="262"/>
      <c r="J2172" s="258"/>
      <c r="K2172" s="258"/>
      <c r="L2172" s="263"/>
      <c r="M2172" s="264"/>
      <c r="N2172" s="265"/>
      <c r="O2172" s="265"/>
      <c r="P2172" s="265"/>
      <c r="Q2172" s="265"/>
      <c r="R2172" s="265"/>
      <c r="S2172" s="265"/>
      <c r="T2172" s="266"/>
      <c r="U2172" s="16"/>
      <c r="V2172" s="16"/>
      <c r="W2172" s="16"/>
      <c r="X2172" s="16"/>
      <c r="Y2172" s="16"/>
      <c r="Z2172" s="16"/>
      <c r="AA2172" s="16"/>
      <c r="AB2172" s="16"/>
      <c r="AC2172" s="16"/>
      <c r="AD2172" s="16"/>
      <c r="AE2172" s="16"/>
      <c r="AT2172" s="267" t="s">
        <v>168</v>
      </c>
      <c r="AU2172" s="267" t="s">
        <v>82</v>
      </c>
      <c r="AV2172" s="16" t="s">
        <v>163</v>
      </c>
      <c r="AW2172" s="16" t="s">
        <v>34</v>
      </c>
      <c r="AX2172" s="16" t="s">
        <v>72</v>
      </c>
      <c r="AY2172" s="267" t="s">
        <v>148</v>
      </c>
    </row>
    <row r="2173" spans="1:51" s="15" customFormat="1" ht="12">
      <c r="A2173" s="15"/>
      <c r="B2173" s="246"/>
      <c r="C2173" s="247"/>
      <c r="D2173" s="226" t="s">
        <v>168</v>
      </c>
      <c r="E2173" s="248" t="s">
        <v>19</v>
      </c>
      <c r="F2173" s="249" t="s">
        <v>178</v>
      </c>
      <c r="G2173" s="247"/>
      <c r="H2173" s="250">
        <v>137.385</v>
      </c>
      <c r="I2173" s="251"/>
      <c r="J2173" s="247"/>
      <c r="K2173" s="247"/>
      <c r="L2173" s="252"/>
      <c r="M2173" s="253"/>
      <c r="N2173" s="254"/>
      <c r="O2173" s="254"/>
      <c r="P2173" s="254"/>
      <c r="Q2173" s="254"/>
      <c r="R2173" s="254"/>
      <c r="S2173" s="254"/>
      <c r="T2173" s="255"/>
      <c r="U2173" s="15"/>
      <c r="V2173" s="15"/>
      <c r="W2173" s="15"/>
      <c r="X2173" s="15"/>
      <c r="Y2173" s="15"/>
      <c r="Z2173" s="15"/>
      <c r="AA2173" s="15"/>
      <c r="AB2173" s="15"/>
      <c r="AC2173" s="15"/>
      <c r="AD2173" s="15"/>
      <c r="AE2173" s="15"/>
      <c r="AT2173" s="256" t="s">
        <v>168</v>
      </c>
      <c r="AU2173" s="256" t="s">
        <v>82</v>
      </c>
      <c r="AV2173" s="15" t="s">
        <v>155</v>
      </c>
      <c r="AW2173" s="15" t="s">
        <v>34</v>
      </c>
      <c r="AX2173" s="15" t="s">
        <v>80</v>
      </c>
      <c r="AY2173" s="256" t="s">
        <v>148</v>
      </c>
    </row>
    <row r="2174" spans="1:65" s="2" customFormat="1" ht="16.5" customHeight="1">
      <c r="A2174" s="40"/>
      <c r="B2174" s="41"/>
      <c r="C2174" s="268" t="s">
        <v>3434</v>
      </c>
      <c r="D2174" s="268" t="s">
        <v>279</v>
      </c>
      <c r="E2174" s="269" t="s">
        <v>3435</v>
      </c>
      <c r="F2174" s="270" t="s">
        <v>3436</v>
      </c>
      <c r="G2174" s="271" t="s">
        <v>166</v>
      </c>
      <c r="H2174" s="272">
        <v>151.124</v>
      </c>
      <c r="I2174" s="273"/>
      <c r="J2174" s="274">
        <f>ROUND(I2174*H2174,2)</f>
        <v>0</v>
      </c>
      <c r="K2174" s="270" t="s">
        <v>154</v>
      </c>
      <c r="L2174" s="275"/>
      <c r="M2174" s="276" t="s">
        <v>19</v>
      </c>
      <c r="N2174" s="277" t="s">
        <v>43</v>
      </c>
      <c r="O2174" s="86"/>
      <c r="P2174" s="215">
        <f>O2174*H2174</f>
        <v>0</v>
      </c>
      <c r="Q2174" s="215">
        <v>0.0118</v>
      </c>
      <c r="R2174" s="215">
        <f>Q2174*H2174</f>
        <v>1.7832632</v>
      </c>
      <c r="S2174" s="215">
        <v>0</v>
      </c>
      <c r="T2174" s="216">
        <f>S2174*H2174</f>
        <v>0</v>
      </c>
      <c r="U2174" s="40"/>
      <c r="V2174" s="40"/>
      <c r="W2174" s="40"/>
      <c r="X2174" s="40"/>
      <c r="Y2174" s="40"/>
      <c r="Z2174" s="40"/>
      <c r="AA2174" s="40"/>
      <c r="AB2174" s="40"/>
      <c r="AC2174" s="40"/>
      <c r="AD2174" s="40"/>
      <c r="AE2174" s="40"/>
      <c r="AR2174" s="217" t="s">
        <v>414</v>
      </c>
      <c r="AT2174" s="217" t="s">
        <v>279</v>
      </c>
      <c r="AU2174" s="217" t="s">
        <v>82</v>
      </c>
      <c r="AY2174" s="19" t="s">
        <v>148</v>
      </c>
      <c r="BE2174" s="218">
        <f>IF(N2174="základní",J2174,0)</f>
        <v>0</v>
      </c>
      <c r="BF2174" s="218">
        <f>IF(N2174="snížená",J2174,0)</f>
        <v>0</v>
      </c>
      <c r="BG2174" s="218">
        <f>IF(N2174="zákl. přenesená",J2174,0)</f>
        <v>0</v>
      </c>
      <c r="BH2174" s="218">
        <f>IF(N2174="sníž. přenesená",J2174,0)</f>
        <v>0</v>
      </c>
      <c r="BI2174" s="218">
        <f>IF(N2174="nulová",J2174,0)</f>
        <v>0</v>
      </c>
      <c r="BJ2174" s="19" t="s">
        <v>80</v>
      </c>
      <c r="BK2174" s="218">
        <f>ROUND(I2174*H2174,2)</f>
        <v>0</v>
      </c>
      <c r="BL2174" s="19" t="s">
        <v>285</v>
      </c>
      <c r="BM2174" s="217" t="s">
        <v>3437</v>
      </c>
    </row>
    <row r="2175" spans="1:51" s="14" customFormat="1" ht="12">
      <c r="A2175" s="14"/>
      <c r="B2175" s="235"/>
      <c r="C2175" s="236"/>
      <c r="D2175" s="226" t="s">
        <v>168</v>
      </c>
      <c r="E2175" s="236"/>
      <c r="F2175" s="238" t="s">
        <v>3438</v>
      </c>
      <c r="G2175" s="236"/>
      <c r="H2175" s="239">
        <v>151.124</v>
      </c>
      <c r="I2175" s="240"/>
      <c r="J2175" s="236"/>
      <c r="K2175" s="236"/>
      <c r="L2175" s="241"/>
      <c r="M2175" s="242"/>
      <c r="N2175" s="243"/>
      <c r="O2175" s="243"/>
      <c r="P2175" s="243"/>
      <c r="Q2175" s="243"/>
      <c r="R2175" s="243"/>
      <c r="S2175" s="243"/>
      <c r="T2175" s="244"/>
      <c r="U2175" s="14"/>
      <c r="V2175" s="14"/>
      <c r="W2175" s="14"/>
      <c r="X2175" s="14"/>
      <c r="Y2175" s="14"/>
      <c r="Z2175" s="14"/>
      <c r="AA2175" s="14"/>
      <c r="AB2175" s="14"/>
      <c r="AC2175" s="14"/>
      <c r="AD2175" s="14"/>
      <c r="AE2175" s="14"/>
      <c r="AT2175" s="245" t="s">
        <v>168</v>
      </c>
      <c r="AU2175" s="245" t="s">
        <v>82</v>
      </c>
      <c r="AV2175" s="14" t="s">
        <v>82</v>
      </c>
      <c r="AW2175" s="14" t="s">
        <v>4</v>
      </c>
      <c r="AX2175" s="14" t="s">
        <v>80</v>
      </c>
      <c r="AY2175" s="245" t="s">
        <v>148</v>
      </c>
    </row>
    <row r="2176" spans="1:65" s="2" customFormat="1" ht="16.5" customHeight="1">
      <c r="A2176" s="40"/>
      <c r="B2176" s="41"/>
      <c r="C2176" s="206" t="s">
        <v>3439</v>
      </c>
      <c r="D2176" s="206" t="s">
        <v>150</v>
      </c>
      <c r="E2176" s="207" t="s">
        <v>3440</v>
      </c>
      <c r="F2176" s="208" t="s">
        <v>3441</v>
      </c>
      <c r="G2176" s="209" t="s">
        <v>166</v>
      </c>
      <c r="H2176" s="210">
        <v>3.004</v>
      </c>
      <c r="I2176" s="211"/>
      <c r="J2176" s="212">
        <f>ROUND(I2176*H2176,2)</f>
        <v>0</v>
      </c>
      <c r="K2176" s="208" t="s">
        <v>154</v>
      </c>
      <c r="L2176" s="46"/>
      <c r="M2176" s="213" t="s">
        <v>19</v>
      </c>
      <c r="N2176" s="214" t="s">
        <v>43</v>
      </c>
      <c r="O2176" s="86"/>
      <c r="P2176" s="215">
        <f>O2176*H2176</f>
        <v>0</v>
      </c>
      <c r="Q2176" s="215">
        <v>0.00063</v>
      </c>
      <c r="R2176" s="215">
        <f>Q2176*H2176</f>
        <v>0.0018925200000000002</v>
      </c>
      <c r="S2176" s="215">
        <v>0</v>
      </c>
      <c r="T2176" s="216">
        <f>S2176*H2176</f>
        <v>0</v>
      </c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R2176" s="217" t="s">
        <v>285</v>
      </c>
      <c r="AT2176" s="217" t="s">
        <v>150</v>
      </c>
      <c r="AU2176" s="217" t="s">
        <v>82</v>
      </c>
      <c r="AY2176" s="19" t="s">
        <v>148</v>
      </c>
      <c r="BE2176" s="218">
        <f>IF(N2176="základní",J2176,0)</f>
        <v>0</v>
      </c>
      <c r="BF2176" s="218">
        <f>IF(N2176="snížená",J2176,0)</f>
        <v>0</v>
      </c>
      <c r="BG2176" s="218">
        <f>IF(N2176="zákl. přenesená",J2176,0)</f>
        <v>0</v>
      </c>
      <c r="BH2176" s="218">
        <f>IF(N2176="sníž. přenesená",J2176,0)</f>
        <v>0</v>
      </c>
      <c r="BI2176" s="218">
        <f>IF(N2176="nulová",J2176,0)</f>
        <v>0</v>
      </c>
      <c r="BJ2176" s="19" t="s">
        <v>80</v>
      </c>
      <c r="BK2176" s="218">
        <f>ROUND(I2176*H2176,2)</f>
        <v>0</v>
      </c>
      <c r="BL2176" s="19" t="s">
        <v>285</v>
      </c>
      <c r="BM2176" s="217" t="s">
        <v>3442</v>
      </c>
    </row>
    <row r="2177" spans="1:47" s="2" customFormat="1" ht="12">
      <c r="A2177" s="40"/>
      <c r="B2177" s="41"/>
      <c r="C2177" s="42"/>
      <c r="D2177" s="219" t="s">
        <v>157</v>
      </c>
      <c r="E2177" s="42"/>
      <c r="F2177" s="220" t="s">
        <v>3443</v>
      </c>
      <c r="G2177" s="42"/>
      <c r="H2177" s="42"/>
      <c r="I2177" s="221"/>
      <c r="J2177" s="42"/>
      <c r="K2177" s="42"/>
      <c r="L2177" s="46"/>
      <c r="M2177" s="222"/>
      <c r="N2177" s="223"/>
      <c r="O2177" s="86"/>
      <c r="P2177" s="86"/>
      <c r="Q2177" s="86"/>
      <c r="R2177" s="86"/>
      <c r="S2177" s="86"/>
      <c r="T2177" s="87"/>
      <c r="U2177" s="40"/>
      <c r="V2177" s="40"/>
      <c r="W2177" s="40"/>
      <c r="X2177" s="40"/>
      <c r="Y2177" s="40"/>
      <c r="Z2177" s="40"/>
      <c r="AA2177" s="40"/>
      <c r="AB2177" s="40"/>
      <c r="AC2177" s="40"/>
      <c r="AD2177" s="40"/>
      <c r="AE2177" s="40"/>
      <c r="AT2177" s="19" t="s">
        <v>157</v>
      </c>
      <c r="AU2177" s="19" t="s">
        <v>82</v>
      </c>
    </row>
    <row r="2178" spans="1:51" s="14" customFormat="1" ht="12">
      <c r="A2178" s="14"/>
      <c r="B2178" s="235"/>
      <c r="C2178" s="236"/>
      <c r="D2178" s="226" t="s">
        <v>168</v>
      </c>
      <c r="E2178" s="237" t="s">
        <v>19</v>
      </c>
      <c r="F2178" s="238" t="s">
        <v>3444</v>
      </c>
      <c r="G2178" s="236"/>
      <c r="H2178" s="239">
        <v>3.004</v>
      </c>
      <c r="I2178" s="240"/>
      <c r="J2178" s="236"/>
      <c r="K2178" s="236"/>
      <c r="L2178" s="241"/>
      <c r="M2178" s="242"/>
      <c r="N2178" s="243"/>
      <c r="O2178" s="243"/>
      <c r="P2178" s="243"/>
      <c r="Q2178" s="243"/>
      <c r="R2178" s="243"/>
      <c r="S2178" s="243"/>
      <c r="T2178" s="244"/>
      <c r="U2178" s="14"/>
      <c r="V2178" s="14"/>
      <c r="W2178" s="14"/>
      <c r="X2178" s="14"/>
      <c r="Y2178" s="14"/>
      <c r="Z2178" s="14"/>
      <c r="AA2178" s="14"/>
      <c r="AB2178" s="14"/>
      <c r="AC2178" s="14"/>
      <c r="AD2178" s="14"/>
      <c r="AE2178" s="14"/>
      <c r="AT2178" s="245" t="s">
        <v>168</v>
      </c>
      <c r="AU2178" s="245" t="s">
        <v>82</v>
      </c>
      <c r="AV2178" s="14" t="s">
        <v>82</v>
      </c>
      <c r="AW2178" s="14" t="s">
        <v>34</v>
      </c>
      <c r="AX2178" s="14" t="s">
        <v>80</v>
      </c>
      <c r="AY2178" s="245" t="s">
        <v>148</v>
      </c>
    </row>
    <row r="2179" spans="1:65" s="2" customFormat="1" ht="16.5" customHeight="1">
      <c r="A2179" s="40"/>
      <c r="B2179" s="41"/>
      <c r="C2179" s="268" t="s">
        <v>3445</v>
      </c>
      <c r="D2179" s="268" t="s">
        <v>279</v>
      </c>
      <c r="E2179" s="269" t="s">
        <v>3446</v>
      </c>
      <c r="F2179" s="270" t="s">
        <v>3447</v>
      </c>
      <c r="G2179" s="271" t="s">
        <v>166</v>
      </c>
      <c r="H2179" s="272">
        <v>3.304</v>
      </c>
      <c r="I2179" s="273"/>
      <c r="J2179" s="274">
        <f>ROUND(I2179*H2179,2)</f>
        <v>0</v>
      </c>
      <c r="K2179" s="270" t="s">
        <v>154</v>
      </c>
      <c r="L2179" s="275"/>
      <c r="M2179" s="276" t="s">
        <v>19</v>
      </c>
      <c r="N2179" s="277" t="s">
        <v>43</v>
      </c>
      <c r="O2179" s="86"/>
      <c r="P2179" s="215">
        <f>O2179*H2179</f>
        <v>0</v>
      </c>
      <c r="Q2179" s="215">
        <v>0.01</v>
      </c>
      <c r="R2179" s="215">
        <f>Q2179*H2179</f>
        <v>0.03304</v>
      </c>
      <c r="S2179" s="215">
        <v>0</v>
      </c>
      <c r="T2179" s="216">
        <f>S2179*H2179</f>
        <v>0</v>
      </c>
      <c r="U2179" s="40"/>
      <c r="V2179" s="40"/>
      <c r="W2179" s="40"/>
      <c r="X2179" s="40"/>
      <c r="Y2179" s="40"/>
      <c r="Z2179" s="40"/>
      <c r="AA2179" s="40"/>
      <c r="AB2179" s="40"/>
      <c r="AC2179" s="40"/>
      <c r="AD2179" s="40"/>
      <c r="AE2179" s="40"/>
      <c r="AR2179" s="217" t="s">
        <v>414</v>
      </c>
      <c r="AT2179" s="217" t="s">
        <v>279</v>
      </c>
      <c r="AU2179" s="217" t="s">
        <v>82</v>
      </c>
      <c r="AY2179" s="19" t="s">
        <v>148</v>
      </c>
      <c r="BE2179" s="218">
        <f>IF(N2179="základní",J2179,0)</f>
        <v>0</v>
      </c>
      <c r="BF2179" s="218">
        <f>IF(N2179="snížená",J2179,0)</f>
        <v>0</v>
      </c>
      <c r="BG2179" s="218">
        <f>IF(N2179="zákl. přenesená",J2179,0)</f>
        <v>0</v>
      </c>
      <c r="BH2179" s="218">
        <f>IF(N2179="sníž. přenesená",J2179,0)</f>
        <v>0</v>
      </c>
      <c r="BI2179" s="218">
        <f>IF(N2179="nulová",J2179,0)</f>
        <v>0</v>
      </c>
      <c r="BJ2179" s="19" t="s">
        <v>80</v>
      </c>
      <c r="BK2179" s="218">
        <f>ROUND(I2179*H2179,2)</f>
        <v>0</v>
      </c>
      <c r="BL2179" s="19" t="s">
        <v>285</v>
      </c>
      <c r="BM2179" s="217" t="s">
        <v>3448</v>
      </c>
    </row>
    <row r="2180" spans="1:51" s="14" customFormat="1" ht="12">
      <c r="A2180" s="14"/>
      <c r="B2180" s="235"/>
      <c r="C2180" s="236"/>
      <c r="D2180" s="226" t="s">
        <v>168</v>
      </c>
      <c r="E2180" s="236"/>
      <c r="F2180" s="238" t="s">
        <v>3449</v>
      </c>
      <c r="G2180" s="236"/>
      <c r="H2180" s="239">
        <v>3.304</v>
      </c>
      <c r="I2180" s="240"/>
      <c r="J2180" s="236"/>
      <c r="K2180" s="236"/>
      <c r="L2180" s="241"/>
      <c r="M2180" s="242"/>
      <c r="N2180" s="243"/>
      <c r="O2180" s="243"/>
      <c r="P2180" s="243"/>
      <c r="Q2180" s="243"/>
      <c r="R2180" s="243"/>
      <c r="S2180" s="243"/>
      <c r="T2180" s="244"/>
      <c r="U2180" s="14"/>
      <c r="V2180" s="14"/>
      <c r="W2180" s="14"/>
      <c r="X2180" s="14"/>
      <c r="Y2180" s="14"/>
      <c r="Z2180" s="14"/>
      <c r="AA2180" s="14"/>
      <c r="AB2180" s="14"/>
      <c r="AC2180" s="14"/>
      <c r="AD2180" s="14"/>
      <c r="AE2180" s="14"/>
      <c r="AT2180" s="245" t="s">
        <v>168</v>
      </c>
      <c r="AU2180" s="245" t="s">
        <v>82</v>
      </c>
      <c r="AV2180" s="14" t="s">
        <v>82</v>
      </c>
      <c r="AW2180" s="14" t="s">
        <v>4</v>
      </c>
      <c r="AX2180" s="14" t="s">
        <v>80</v>
      </c>
      <c r="AY2180" s="245" t="s">
        <v>148</v>
      </c>
    </row>
    <row r="2181" spans="1:65" s="2" customFormat="1" ht="24.15" customHeight="1">
      <c r="A2181" s="40"/>
      <c r="B2181" s="41"/>
      <c r="C2181" s="206" t="s">
        <v>3450</v>
      </c>
      <c r="D2181" s="206" t="s">
        <v>150</v>
      </c>
      <c r="E2181" s="207" t="s">
        <v>3451</v>
      </c>
      <c r="F2181" s="208" t="s">
        <v>3452</v>
      </c>
      <c r="G2181" s="209" t="s">
        <v>346</v>
      </c>
      <c r="H2181" s="210">
        <v>2.684</v>
      </c>
      <c r="I2181" s="211"/>
      <c r="J2181" s="212">
        <f>ROUND(I2181*H2181,2)</f>
        <v>0</v>
      </c>
      <c r="K2181" s="208" t="s">
        <v>154</v>
      </c>
      <c r="L2181" s="46"/>
      <c r="M2181" s="213" t="s">
        <v>19</v>
      </c>
      <c r="N2181" s="214" t="s">
        <v>43</v>
      </c>
      <c r="O2181" s="86"/>
      <c r="P2181" s="215">
        <f>O2181*H2181</f>
        <v>0</v>
      </c>
      <c r="Q2181" s="215">
        <v>0</v>
      </c>
      <c r="R2181" s="215">
        <f>Q2181*H2181</f>
        <v>0</v>
      </c>
      <c r="S2181" s="215">
        <v>0</v>
      </c>
      <c r="T2181" s="216">
        <f>S2181*H2181</f>
        <v>0</v>
      </c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R2181" s="217" t="s">
        <v>285</v>
      </c>
      <c r="AT2181" s="217" t="s">
        <v>150</v>
      </c>
      <c r="AU2181" s="217" t="s">
        <v>82</v>
      </c>
      <c r="AY2181" s="19" t="s">
        <v>148</v>
      </c>
      <c r="BE2181" s="218">
        <f>IF(N2181="základní",J2181,0)</f>
        <v>0</v>
      </c>
      <c r="BF2181" s="218">
        <f>IF(N2181="snížená",J2181,0)</f>
        <v>0</v>
      </c>
      <c r="BG2181" s="218">
        <f>IF(N2181="zákl. přenesená",J2181,0)</f>
        <v>0</v>
      </c>
      <c r="BH2181" s="218">
        <f>IF(N2181="sníž. přenesená",J2181,0)</f>
        <v>0</v>
      </c>
      <c r="BI2181" s="218">
        <f>IF(N2181="nulová",J2181,0)</f>
        <v>0</v>
      </c>
      <c r="BJ2181" s="19" t="s">
        <v>80</v>
      </c>
      <c r="BK2181" s="218">
        <f>ROUND(I2181*H2181,2)</f>
        <v>0</v>
      </c>
      <c r="BL2181" s="19" t="s">
        <v>285</v>
      </c>
      <c r="BM2181" s="217" t="s">
        <v>3453</v>
      </c>
    </row>
    <row r="2182" spans="1:47" s="2" customFormat="1" ht="12">
      <c r="A2182" s="40"/>
      <c r="B2182" s="41"/>
      <c r="C2182" s="42"/>
      <c r="D2182" s="219" t="s">
        <v>157</v>
      </c>
      <c r="E2182" s="42"/>
      <c r="F2182" s="220" t="s">
        <v>3454</v>
      </c>
      <c r="G2182" s="42"/>
      <c r="H2182" s="42"/>
      <c r="I2182" s="221"/>
      <c r="J2182" s="42"/>
      <c r="K2182" s="42"/>
      <c r="L2182" s="46"/>
      <c r="M2182" s="222"/>
      <c r="N2182" s="223"/>
      <c r="O2182" s="86"/>
      <c r="P2182" s="86"/>
      <c r="Q2182" s="86"/>
      <c r="R2182" s="86"/>
      <c r="S2182" s="86"/>
      <c r="T2182" s="87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T2182" s="19" t="s">
        <v>157</v>
      </c>
      <c r="AU2182" s="19" t="s">
        <v>82</v>
      </c>
    </row>
    <row r="2183" spans="1:65" s="2" customFormat="1" ht="24.15" customHeight="1">
      <c r="A2183" s="40"/>
      <c r="B2183" s="41"/>
      <c r="C2183" s="206" t="s">
        <v>3455</v>
      </c>
      <c r="D2183" s="206" t="s">
        <v>150</v>
      </c>
      <c r="E2183" s="207" t="s">
        <v>3456</v>
      </c>
      <c r="F2183" s="208" t="s">
        <v>3457</v>
      </c>
      <c r="G2183" s="209" t="s">
        <v>346</v>
      </c>
      <c r="H2183" s="210">
        <v>2.684</v>
      </c>
      <c r="I2183" s="211"/>
      <c r="J2183" s="212">
        <f>ROUND(I2183*H2183,2)</f>
        <v>0</v>
      </c>
      <c r="K2183" s="208" t="s">
        <v>154</v>
      </c>
      <c r="L2183" s="46"/>
      <c r="M2183" s="213" t="s">
        <v>19</v>
      </c>
      <c r="N2183" s="214" t="s">
        <v>43</v>
      </c>
      <c r="O2183" s="86"/>
      <c r="P2183" s="215">
        <f>O2183*H2183</f>
        <v>0</v>
      </c>
      <c r="Q2183" s="215">
        <v>0</v>
      </c>
      <c r="R2183" s="215">
        <f>Q2183*H2183</f>
        <v>0</v>
      </c>
      <c r="S2183" s="215">
        <v>0</v>
      </c>
      <c r="T2183" s="216">
        <f>S2183*H2183</f>
        <v>0</v>
      </c>
      <c r="U2183" s="40"/>
      <c r="V2183" s="40"/>
      <c r="W2183" s="40"/>
      <c r="X2183" s="40"/>
      <c r="Y2183" s="40"/>
      <c r="Z2183" s="40"/>
      <c r="AA2183" s="40"/>
      <c r="AB2183" s="40"/>
      <c r="AC2183" s="40"/>
      <c r="AD2183" s="40"/>
      <c r="AE2183" s="40"/>
      <c r="AR2183" s="217" t="s">
        <v>285</v>
      </c>
      <c r="AT2183" s="217" t="s">
        <v>150</v>
      </c>
      <c r="AU2183" s="217" t="s">
        <v>82</v>
      </c>
      <c r="AY2183" s="19" t="s">
        <v>148</v>
      </c>
      <c r="BE2183" s="218">
        <f>IF(N2183="základní",J2183,0)</f>
        <v>0</v>
      </c>
      <c r="BF2183" s="218">
        <f>IF(N2183="snížená",J2183,0)</f>
        <v>0</v>
      </c>
      <c r="BG2183" s="218">
        <f>IF(N2183="zákl. přenesená",J2183,0)</f>
        <v>0</v>
      </c>
      <c r="BH2183" s="218">
        <f>IF(N2183="sníž. přenesená",J2183,0)</f>
        <v>0</v>
      </c>
      <c r="BI2183" s="218">
        <f>IF(N2183="nulová",J2183,0)</f>
        <v>0</v>
      </c>
      <c r="BJ2183" s="19" t="s">
        <v>80</v>
      </c>
      <c r="BK2183" s="218">
        <f>ROUND(I2183*H2183,2)</f>
        <v>0</v>
      </c>
      <c r="BL2183" s="19" t="s">
        <v>285</v>
      </c>
      <c r="BM2183" s="217" t="s">
        <v>3458</v>
      </c>
    </row>
    <row r="2184" spans="1:47" s="2" customFormat="1" ht="12">
      <c r="A2184" s="40"/>
      <c r="B2184" s="41"/>
      <c r="C2184" s="42"/>
      <c r="D2184" s="219" t="s">
        <v>157</v>
      </c>
      <c r="E2184" s="42"/>
      <c r="F2184" s="220" t="s">
        <v>3459</v>
      </c>
      <c r="G2184" s="42"/>
      <c r="H2184" s="42"/>
      <c r="I2184" s="221"/>
      <c r="J2184" s="42"/>
      <c r="K2184" s="42"/>
      <c r="L2184" s="46"/>
      <c r="M2184" s="222"/>
      <c r="N2184" s="223"/>
      <c r="O2184" s="86"/>
      <c r="P2184" s="86"/>
      <c r="Q2184" s="86"/>
      <c r="R2184" s="86"/>
      <c r="S2184" s="86"/>
      <c r="T2184" s="87"/>
      <c r="U2184" s="40"/>
      <c r="V2184" s="40"/>
      <c r="W2184" s="40"/>
      <c r="X2184" s="40"/>
      <c r="Y2184" s="40"/>
      <c r="Z2184" s="40"/>
      <c r="AA2184" s="40"/>
      <c r="AB2184" s="40"/>
      <c r="AC2184" s="40"/>
      <c r="AD2184" s="40"/>
      <c r="AE2184" s="40"/>
      <c r="AT2184" s="19" t="s">
        <v>157</v>
      </c>
      <c r="AU2184" s="19" t="s">
        <v>82</v>
      </c>
    </row>
    <row r="2185" spans="1:63" s="12" customFormat="1" ht="22.8" customHeight="1">
      <c r="A2185" s="12"/>
      <c r="B2185" s="190"/>
      <c r="C2185" s="191"/>
      <c r="D2185" s="192" t="s">
        <v>71</v>
      </c>
      <c r="E2185" s="204" t="s">
        <v>3460</v>
      </c>
      <c r="F2185" s="204" t="s">
        <v>3461</v>
      </c>
      <c r="G2185" s="191"/>
      <c r="H2185" s="191"/>
      <c r="I2185" s="194"/>
      <c r="J2185" s="205">
        <f>BK2185</f>
        <v>0</v>
      </c>
      <c r="K2185" s="191"/>
      <c r="L2185" s="196"/>
      <c r="M2185" s="197"/>
      <c r="N2185" s="198"/>
      <c r="O2185" s="198"/>
      <c r="P2185" s="199">
        <f>SUM(P2186:P2533)</f>
        <v>0</v>
      </c>
      <c r="Q2185" s="198"/>
      <c r="R2185" s="199">
        <f>SUM(R2186:R2533)</f>
        <v>7.97446593</v>
      </c>
      <c r="S2185" s="198"/>
      <c r="T2185" s="200">
        <f>SUM(T2186:T2533)</f>
        <v>0</v>
      </c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R2185" s="201" t="s">
        <v>82</v>
      </c>
      <c r="AT2185" s="202" t="s">
        <v>71</v>
      </c>
      <c r="AU2185" s="202" t="s">
        <v>80</v>
      </c>
      <c r="AY2185" s="201" t="s">
        <v>148</v>
      </c>
      <c r="BK2185" s="203">
        <f>SUM(BK2186:BK2533)</f>
        <v>0</v>
      </c>
    </row>
    <row r="2186" spans="1:65" s="2" customFormat="1" ht="24.15" customHeight="1">
      <c r="A2186" s="40"/>
      <c r="B2186" s="41"/>
      <c r="C2186" s="206" t="s">
        <v>3462</v>
      </c>
      <c r="D2186" s="206" t="s">
        <v>150</v>
      </c>
      <c r="E2186" s="207" t="s">
        <v>3463</v>
      </c>
      <c r="F2186" s="208" t="s">
        <v>3464</v>
      </c>
      <c r="G2186" s="209" t="s">
        <v>166</v>
      </c>
      <c r="H2186" s="210">
        <v>153.219</v>
      </c>
      <c r="I2186" s="211"/>
      <c r="J2186" s="212">
        <f>ROUND(I2186*H2186,2)</f>
        <v>0</v>
      </c>
      <c r="K2186" s="208" t="s">
        <v>154</v>
      </c>
      <c r="L2186" s="46"/>
      <c r="M2186" s="213" t="s">
        <v>19</v>
      </c>
      <c r="N2186" s="214" t="s">
        <v>43</v>
      </c>
      <c r="O2186" s="86"/>
      <c r="P2186" s="215">
        <f>O2186*H2186</f>
        <v>0</v>
      </c>
      <c r="Q2186" s="215">
        <v>2E-05</v>
      </c>
      <c r="R2186" s="215">
        <f>Q2186*H2186</f>
        <v>0.0030643800000000002</v>
      </c>
      <c r="S2186" s="215">
        <v>0</v>
      </c>
      <c r="T2186" s="216">
        <f>S2186*H2186</f>
        <v>0</v>
      </c>
      <c r="U2186" s="40"/>
      <c r="V2186" s="40"/>
      <c r="W2186" s="40"/>
      <c r="X2186" s="40"/>
      <c r="Y2186" s="40"/>
      <c r="Z2186" s="40"/>
      <c r="AA2186" s="40"/>
      <c r="AB2186" s="40"/>
      <c r="AC2186" s="40"/>
      <c r="AD2186" s="40"/>
      <c r="AE2186" s="40"/>
      <c r="AR2186" s="217" t="s">
        <v>285</v>
      </c>
      <c r="AT2186" s="217" t="s">
        <v>150</v>
      </c>
      <c r="AU2186" s="217" t="s">
        <v>82</v>
      </c>
      <c r="AY2186" s="19" t="s">
        <v>148</v>
      </c>
      <c r="BE2186" s="218">
        <f>IF(N2186="základní",J2186,0)</f>
        <v>0</v>
      </c>
      <c r="BF2186" s="218">
        <f>IF(N2186="snížená",J2186,0)</f>
        <v>0</v>
      </c>
      <c r="BG2186" s="218">
        <f>IF(N2186="zákl. přenesená",J2186,0)</f>
        <v>0</v>
      </c>
      <c r="BH2186" s="218">
        <f>IF(N2186="sníž. přenesená",J2186,0)</f>
        <v>0</v>
      </c>
      <c r="BI2186" s="218">
        <f>IF(N2186="nulová",J2186,0)</f>
        <v>0</v>
      </c>
      <c r="BJ2186" s="19" t="s">
        <v>80</v>
      </c>
      <c r="BK2186" s="218">
        <f>ROUND(I2186*H2186,2)</f>
        <v>0</v>
      </c>
      <c r="BL2186" s="19" t="s">
        <v>285</v>
      </c>
      <c r="BM2186" s="217" t="s">
        <v>3465</v>
      </c>
    </row>
    <row r="2187" spans="1:47" s="2" customFormat="1" ht="12">
      <c r="A2187" s="40"/>
      <c r="B2187" s="41"/>
      <c r="C2187" s="42"/>
      <c r="D2187" s="219" t="s">
        <v>157</v>
      </c>
      <c r="E2187" s="42"/>
      <c r="F2187" s="220" t="s">
        <v>3466</v>
      </c>
      <c r="G2187" s="42"/>
      <c r="H2187" s="42"/>
      <c r="I2187" s="221"/>
      <c r="J2187" s="42"/>
      <c r="K2187" s="42"/>
      <c r="L2187" s="46"/>
      <c r="M2187" s="222"/>
      <c r="N2187" s="223"/>
      <c r="O2187" s="86"/>
      <c r="P2187" s="86"/>
      <c r="Q2187" s="86"/>
      <c r="R2187" s="86"/>
      <c r="S2187" s="86"/>
      <c r="T2187" s="87"/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T2187" s="19" t="s">
        <v>157</v>
      </c>
      <c r="AU2187" s="19" t="s">
        <v>82</v>
      </c>
    </row>
    <row r="2188" spans="1:51" s="13" customFormat="1" ht="12">
      <c r="A2188" s="13"/>
      <c r="B2188" s="224"/>
      <c r="C2188" s="225"/>
      <c r="D2188" s="226" t="s">
        <v>168</v>
      </c>
      <c r="E2188" s="227" t="s">
        <v>19</v>
      </c>
      <c r="F2188" s="228" t="s">
        <v>3467</v>
      </c>
      <c r="G2188" s="225"/>
      <c r="H2188" s="227" t="s">
        <v>19</v>
      </c>
      <c r="I2188" s="229"/>
      <c r="J2188" s="225"/>
      <c r="K2188" s="225"/>
      <c r="L2188" s="230"/>
      <c r="M2188" s="231"/>
      <c r="N2188" s="232"/>
      <c r="O2188" s="232"/>
      <c r="P2188" s="232"/>
      <c r="Q2188" s="232"/>
      <c r="R2188" s="232"/>
      <c r="S2188" s="232"/>
      <c r="T2188" s="233"/>
      <c r="U2188" s="13"/>
      <c r="V2188" s="13"/>
      <c r="W2188" s="13"/>
      <c r="X2188" s="13"/>
      <c r="Y2188" s="13"/>
      <c r="Z2188" s="13"/>
      <c r="AA2188" s="13"/>
      <c r="AB2188" s="13"/>
      <c r="AC2188" s="13"/>
      <c r="AD2188" s="13"/>
      <c r="AE2188" s="13"/>
      <c r="AT2188" s="234" t="s">
        <v>168</v>
      </c>
      <c r="AU2188" s="234" t="s">
        <v>82</v>
      </c>
      <c r="AV2188" s="13" t="s">
        <v>80</v>
      </c>
      <c r="AW2188" s="13" t="s">
        <v>34</v>
      </c>
      <c r="AX2188" s="13" t="s">
        <v>72</v>
      </c>
      <c r="AY2188" s="234" t="s">
        <v>148</v>
      </c>
    </row>
    <row r="2189" spans="1:51" s="14" customFormat="1" ht="12">
      <c r="A2189" s="14"/>
      <c r="B2189" s="235"/>
      <c r="C2189" s="236"/>
      <c r="D2189" s="226" t="s">
        <v>168</v>
      </c>
      <c r="E2189" s="237" t="s">
        <v>19</v>
      </c>
      <c r="F2189" s="238" t="s">
        <v>3468</v>
      </c>
      <c r="G2189" s="236"/>
      <c r="H2189" s="239">
        <v>0.588</v>
      </c>
      <c r="I2189" s="240"/>
      <c r="J2189" s="236"/>
      <c r="K2189" s="236"/>
      <c r="L2189" s="241"/>
      <c r="M2189" s="242"/>
      <c r="N2189" s="243"/>
      <c r="O2189" s="243"/>
      <c r="P2189" s="243"/>
      <c r="Q2189" s="243"/>
      <c r="R2189" s="243"/>
      <c r="S2189" s="243"/>
      <c r="T2189" s="244"/>
      <c r="U2189" s="14"/>
      <c r="V2189" s="14"/>
      <c r="W2189" s="14"/>
      <c r="X2189" s="14"/>
      <c r="Y2189" s="14"/>
      <c r="Z2189" s="14"/>
      <c r="AA2189" s="14"/>
      <c r="AB2189" s="14"/>
      <c r="AC2189" s="14"/>
      <c r="AD2189" s="14"/>
      <c r="AE2189" s="14"/>
      <c r="AT2189" s="245" t="s">
        <v>168</v>
      </c>
      <c r="AU2189" s="245" t="s">
        <v>82</v>
      </c>
      <c r="AV2189" s="14" t="s">
        <v>82</v>
      </c>
      <c r="AW2189" s="14" t="s">
        <v>34</v>
      </c>
      <c r="AX2189" s="14" t="s">
        <v>72</v>
      </c>
      <c r="AY2189" s="245" t="s">
        <v>148</v>
      </c>
    </row>
    <row r="2190" spans="1:51" s="13" customFormat="1" ht="12">
      <c r="A2190" s="13"/>
      <c r="B2190" s="224"/>
      <c r="C2190" s="225"/>
      <c r="D2190" s="226" t="s">
        <v>168</v>
      </c>
      <c r="E2190" s="227" t="s">
        <v>19</v>
      </c>
      <c r="F2190" s="228" t="s">
        <v>3469</v>
      </c>
      <c r="G2190" s="225"/>
      <c r="H2190" s="227" t="s">
        <v>19</v>
      </c>
      <c r="I2190" s="229"/>
      <c r="J2190" s="225"/>
      <c r="K2190" s="225"/>
      <c r="L2190" s="230"/>
      <c r="M2190" s="231"/>
      <c r="N2190" s="232"/>
      <c r="O2190" s="232"/>
      <c r="P2190" s="232"/>
      <c r="Q2190" s="232"/>
      <c r="R2190" s="232"/>
      <c r="S2190" s="232"/>
      <c r="T2190" s="233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T2190" s="234" t="s">
        <v>168</v>
      </c>
      <c r="AU2190" s="234" t="s">
        <v>82</v>
      </c>
      <c r="AV2190" s="13" t="s">
        <v>80</v>
      </c>
      <c r="AW2190" s="13" t="s">
        <v>34</v>
      </c>
      <c r="AX2190" s="13" t="s">
        <v>72</v>
      </c>
      <c r="AY2190" s="234" t="s">
        <v>148</v>
      </c>
    </row>
    <row r="2191" spans="1:51" s="14" customFormat="1" ht="12">
      <c r="A2191" s="14"/>
      <c r="B2191" s="235"/>
      <c r="C2191" s="236"/>
      <c r="D2191" s="226" t="s">
        <v>168</v>
      </c>
      <c r="E2191" s="237" t="s">
        <v>19</v>
      </c>
      <c r="F2191" s="238" t="s">
        <v>3470</v>
      </c>
      <c r="G2191" s="236"/>
      <c r="H2191" s="239">
        <v>17.4</v>
      </c>
      <c r="I2191" s="240"/>
      <c r="J2191" s="236"/>
      <c r="K2191" s="236"/>
      <c r="L2191" s="241"/>
      <c r="M2191" s="242"/>
      <c r="N2191" s="243"/>
      <c r="O2191" s="243"/>
      <c r="P2191" s="243"/>
      <c r="Q2191" s="243"/>
      <c r="R2191" s="243"/>
      <c r="S2191" s="243"/>
      <c r="T2191" s="244"/>
      <c r="U2191" s="14"/>
      <c r="V2191" s="14"/>
      <c r="W2191" s="14"/>
      <c r="X2191" s="14"/>
      <c r="Y2191" s="14"/>
      <c r="Z2191" s="14"/>
      <c r="AA2191" s="14"/>
      <c r="AB2191" s="14"/>
      <c r="AC2191" s="14"/>
      <c r="AD2191" s="14"/>
      <c r="AE2191" s="14"/>
      <c r="AT2191" s="245" t="s">
        <v>168</v>
      </c>
      <c r="AU2191" s="245" t="s">
        <v>82</v>
      </c>
      <c r="AV2191" s="14" t="s">
        <v>82</v>
      </c>
      <c r="AW2191" s="14" t="s">
        <v>34</v>
      </c>
      <c r="AX2191" s="14" t="s">
        <v>72</v>
      </c>
      <c r="AY2191" s="245" t="s">
        <v>148</v>
      </c>
    </row>
    <row r="2192" spans="1:51" s="14" customFormat="1" ht="12">
      <c r="A2192" s="14"/>
      <c r="B2192" s="235"/>
      <c r="C2192" s="236"/>
      <c r="D2192" s="226" t="s">
        <v>168</v>
      </c>
      <c r="E2192" s="237" t="s">
        <v>19</v>
      </c>
      <c r="F2192" s="238" t="s">
        <v>3471</v>
      </c>
      <c r="G2192" s="236"/>
      <c r="H2192" s="239">
        <v>7.092</v>
      </c>
      <c r="I2192" s="240"/>
      <c r="J2192" s="236"/>
      <c r="K2192" s="236"/>
      <c r="L2192" s="241"/>
      <c r="M2192" s="242"/>
      <c r="N2192" s="243"/>
      <c r="O2192" s="243"/>
      <c r="P2192" s="243"/>
      <c r="Q2192" s="243"/>
      <c r="R2192" s="243"/>
      <c r="S2192" s="243"/>
      <c r="T2192" s="244"/>
      <c r="U2192" s="14"/>
      <c r="V2192" s="14"/>
      <c r="W2192" s="14"/>
      <c r="X2192" s="14"/>
      <c r="Y2192" s="14"/>
      <c r="Z2192" s="14"/>
      <c r="AA2192" s="14"/>
      <c r="AB2192" s="14"/>
      <c r="AC2192" s="14"/>
      <c r="AD2192" s="14"/>
      <c r="AE2192" s="14"/>
      <c r="AT2192" s="245" t="s">
        <v>168</v>
      </c>
      <c r="AU2192" s="245" t="s">
        <v>82</v>
      </c>
      <c r="AV2192" s="14" t="s">
        <v>82</v>
      </c>
      <c r="AW2192" s="14" t="s">
        <v>34</v>
      </c>
      <c r="AX2192" s="14" t="s">
        <v>72</v>
      </c>
      <c r="AY2192" s="245" t="s">
        <v>148</v>
      </c>
    </row>
    <row r="2193" spans="1:51" s="14" customFormat="1" ht="12">
      <c r="A2193" s="14"/>
      <c r="B2193" s="235"/>
      <c r="C2193" s="236"/>
      <c r="D2193" s="226" t="s">
        <v>168</v>
      </c>
      <c r="E2193" s="237" t="s">
        <v>19</v>
      </c>
      <c r="F2193" s="238" t="s">
        <v>3472</v>
      </c>
      <c r="G2193" s="236"/>
      <c r="H2193" s="239">
        <v>18.912</v>
      </c>
      <c r="I2193" s="240"/>
      <c r="J2193" s="236"/>
      <c r="K2193" s="236"/>
      <c r="L2193" s="241"/>
      <c r="M2193" s="242"/>
      <c r="N2193" s="243"/>
      <c r="O2193" s="243"/>
      <c r="P2193" s="243"/>
      <c r="Q2193" s="243"/>
      <c r="R2193" s="243"/>
      <c r="S2193" s="243"/>
      <c r="T2193" s="244"/>
      <c r="U2193" s="14"/>
      <c r="V2193" s="14"/>
      <c r="W2193" s="14"/>
      <c r="X2193" s="14"/>
      <c r="Y2193" s="14"/>
      <c r="Z2193" s="14"/>
      <c r="AA2193" s="14"/>
      <c r="AB2193" s="14"/>
      <c r="AC2193" s="14"/>
      <c r="AD2193" s="14"/>
      <c r="AE2193" s="14"/>
      <c r="AT2193" s="245" t="s">
        <v>168</v>
      </c>
      <c r="AU2193" s="245" t="s">
        <v>82</v>
      </c>
      <c r="AV2193" s="14" t="s">
        <v>82</v>
      </c>
      <c r="AW2193" s="14" t="s">
        <v>34</v>
      </c>
      <c r="AX2193" s="14" t="s">
        <v>72</v>
      </c>
      <c r="AY2193" s="245" t="s">
        <v>148</v>
      </c>
    </row>
    <row r="2194" spans="1:51" s="14" customFormat="1" ht="12">
      <c r="A2194" s="14"/>
      <c r="B2194" s="235"/>
      <c r="C2194" s="236"/>
      <c r="D2194" s="226" t="s">
        <v>168</v>
      </c>
      <c r="E2194" s="237" t="s">
        <v>19</v>
      </c>
      <c r="F2194" s="238" t="s">
        <v>3473</v>
      </c>
      <c r="G2194" s="236"/>
      <c r="H2194" s="239">
        <v>19.306</v>
      </c>
      <c r="I2194" s="240"/>
      <c r="J2194" s="236"/>
      <c r="K2194" s="236"/>
      <c r="L2194" s="241"/>
      <c r="M2194" s="242"/>
      <c r="N2194" s="243"/>
      <c r="O2194" s="243"/>
      <c r="P2194" s="243"/>
      <c r="Q2194" s="243"/>
      <c r="R2194" s="243"/>
      <c r="S2194" s="243"/>
      <c r="T2194" s="244"/>
      <c r="U2194" s="14"/>
      <c r="V2194" s="14"/>
      <c r="W2194" s="14"/>
      <c r="X2194" s="14"/>
      <c r="Y2194" s="14"/>
      <c r="Z2194" s="14"/>
      <c r="AA2194" s="14"/>
      <c r="AB2194" s="14"/>
      <c r="AC2194" s="14"/>
      <c r="AD2194" s="14"/>
      <c r="AE2194" s="14"/>
      <c r="AT2194" s="245" t="s">
        <v>168</v>
      </c>
      <c r="AU2194" s="245" t="s">
        <v>82</v>
      </c>
      <c r="AV2194" s="14" t="s">
        <v>82</v>
      </c>
      <c r="AW2194" s="14" t="s">
        <v>34</v>
      </c>
      <c r="AX2194" s="14" t="s">
        <v>72</v>
      </c>
      <c r="AY2194" s="245" t="s">
        <v>148</v>
      </c>
    </row>
    <row r="2195" spans="1:51" s="14" customFormat="1" ht="12">
      <c r="A2195" s="14"/>
      <c r="B2195" s="235"/>
      <c r="C2195" s="236"/>
      <c r="D2195" s="226" t="s">
        <v>168</v>
      </c>
      <c r="E2195" s="237" t="s">
        <v>19</v>
      </c>
      <c r="F2195" s="238" t="s">
        <v>3474</v>
      </c>
      <c r="G2195" s="236"/>
      <c r="H2195" s="239">
        <v>7.74</v>
      </c>
      <c r="I2195" s="240"/>
      <c r="J2195" s="236"/>
      <c r="K2195" s="236"/>
      <c r="L2195" s="241"/>
      <c r="M2195" s="242"/>
      <c r="N2195" s="243"/>
      <c r="O2195" s="243"/>
      <c r="P2195" s="243"/>
      <c r="Q2195" s="243"/>
      <c r="R2195" s="243"/>
      <c r="S2195" s="243"/>
      <c r="T2195" s="244"/>
      <c r="U2195" s="14"/>
      <c r="V2195" s="14"/>
      <c r="W2195" s="14"/>
      <c r="X2195" s="14"/>
      <c r="Y2195" s="14"/>
      <c r="Z2195" s="14"/>
      <c r="AA2195" s="14"/>
      <c r="AB2195" s="14"/>
      <c r="AC2195" s="14"/>
      <c r="AD2195" s="14"/>
      <c r="AE2195" s="14"/>
      <c r="AT2195" s="245" t="s">
        <v>168</v>
      </c>
      <c r="AU2195" s="245" t="s">
        <v>82</v>
      </c>
      <c r="AV2195" s="14" t="s">
        <v>82</v>
      </c>
      <c r="AW2195" s="14" t="s">
        <v>34</v>
      </c>
      <c r="AX2195" s="14" t="s">
        <v>72</v>
      </c>
      <c r="AY2195" s="245" t="s">
        <v>148</v>
      </c>
    </row>
    <row r="2196" spans="1:51" s="14" customFormat="1" ht="12">
      <c r="A2196" s="14"/>
      <c r="B2196" s="235"/>
      <c r="C2196" s="236"/>
      <c r="D2196" s="226" t="s">
        <v>168</v>
      </c>
      <c r="E2196" s="237" t="s">
        <v>19</v>
      </c>
      <c r="F2196" s="238" t="s">
        <v>3475</v>
      </c>
      <c r="G2196" s="236"/>
      <c r="H2196" s="239">
        <v>7.88</v>
      </c>
      <c r="I2196" s="240"/>
      <c r="J2196" s="236"/>
      <c r="K2196" s="236"/>
      <c r="L2196" s="241"/>
      <c r="M2196" s="242"/>
      <c r="N2196" s="243"/>
      <c r="O2196" s="243"/>
      <c r="P2196" s="243"/>
      <c r="Q2196" s="243"/>
      <c r="R2196" s="243"/>
      <c r="S2196" s="243"/>
      <c r="T2196" s="244"/>
      <c r="U2196" s="14"/>
      <c r="V2196" s="14"/>
      <c r="W2196" s="14"/>
      <c r="X2196" s="14"/>
      <c r="Y2196" s="14"/>
      <c r="Z2196" s="14"/>
      <c r="AA2196" s="14"/>
      <c r="AB2196" s="14"/>
      <c r="AC2196" s="14"/>
      <c r="AD2196" s="14"/>
      <c r="AE2196" s="14"/>
      <c r="AT2196" s="245" t="s">
        <v>168</v>
      </c>
      <c r="AU2196" s="245" t="s">
        <v>82</v>
      </c>
      <c r="AV2196" s="14" t="s">
        <v>82</v>
      </c>
      <c r="AW2196" s="14" t="s">
        <v>34</v>
      </c>
      <c r="AX2196" s="14" t="s">
        <v>72</v>
      </c>
      <c r="AY2196" s="245" t="s">
        <v>148</v>
      </c>
    </row>
    <row r="2197" spans="1:51" s="14" customFormat="1" ht="12">
      <c r="A2197" s="14"/>
      <c r="B2197" s="235"/>
      <c r="C2197" s="236"/>
      <c r="D2197" s="226" t="s">
        <v>168</v>
      </c>
      <c r="E2197" s="237" t="s">
        <v>19</v>
      </c>
      <c r="F2197" s="238" t="s">
        <v>3476</v>
      </c>
      <c r="G2197" s="236"/>
      <c r="H2197" s="239">
        <v>12</v>
      </c>
      <c r="I2197" s="240"/>
      <c r="J2197" s="236"/>
      <c r="K2197" s="236"/>
      <c r="L2197" s="241"/>
      <c r="M2197" s="242"/>
      <c r="N2197" s="243"/>
      <c r="O2197" s="243"/>
      <c r="P2197" s="243"/>
      <c r="Q2197" s="243"/>
      <c r="R2197" s="243"/>
      <c r="S2197" s="243"/>
      <c r="T2197" s="244"/>
      <c r="U2197" s="14"/>
      <c r="V2197" s="14"/>
      <c r="W2197" s="14"/>
      <c r="X2197" s="14"/>
      <c r="Y2197" s="14"/>
      <c r="Z2197" s="14"/>
      <c r="AA2197" s="14"/>
      <c r="AB2197" s="14"/>
      <c r="AC2197" s="14"/>
      <c r="AD2197" s="14"/>
      <c r="AE2197" s="14"/>
      <c r="AT2197" s="245" t="s">
        <v>168</v>
      </c>
      <c r="AU2197" s="245" t="s">
        <v>82</v>
      </c>
      <c r="AV2197" s="14" t="s">
        <v>82</v>
      </c>
      <c r="AW2197" s="14" t="s">
        <v>34</v>
      </c>
      <c r="AX2197" s="14" t="s">
        <v>72</v>
      </c>
      <c r="AY2197" s="245" t="s">
        <v>148</v>
      </c>
    </row>
    <row r="2198" spans="1:51" s="14" customFormat="1" ht="12">
      <c r="A2198" s="14"/>
      <c r="B2198" s="235"/>
      <c r="C2198" s="236"/>
      <c r="D2198" s="226" t="s">
        <v>168</v>
      </c>
      <c r="E2198" s="237" t="s">
        <v>19</v>
      </c>
      <c r="F2198" s="238" t="s">
        <v>3477</v>
      </c>
      <c r="G2198" s="236"/>
      <c r="H2198" s="239">
        <v>4.3</v>
      </c>
      <c r="I2198" s="240"/>
      <c r="J2198" s="236"/>
      <c r="K2198" s="236"/>
      <c r="L2198" s="241"/>
      <c r="M2198" s="242"/>
      <c r="N2198" s="243"/>
      <c r="O2198" s="243"/>
      <c r="P2198" s="243"/>
      <c r="Q2198" s="243"/>
      <c r="R2198" s="243"/>
      <c r="S2198" s="243"/>
      <c r="T2198" s="244"/>
      <c r="U2198" s="14"/>
      <c r="V2198" s="14"/>
      <c r="W2198" s="14"/>
      <c r="X2198" s="14"/>
      <c r="Y2198" s="14"/>
      <c r="Z2198" s="14"/>
      <c r="AA2198" s="14"/>
      <c r="AB2198" s="14"/>
      <c r="AC2198" s="14"/>
      <c r="AD2198" s="14"/>
      <c r="AE2198" s="14"/>
      <c r="AT2198" s="245" t="s">
        <v>168</v>
      </c>
      <c r="AU2198" s="245" t="s">
        <v>82</v>
      </c>
      <c r="AV2198" s="14" t="s">
        <v>82</v>
      </c>
      <c r="AW2198" s="14" t="s">
        <v>34</v>
      </c>
      <c r="AX2198" s="14" t="s">
        <v>72</v>
      </c>
      <c r="AY2198" s="245" t="s">
        <v>148</v>
      </c>
    </row>
    <row r="2199" spans="1:51" s="14" customFormat="1" ht="12">
      <c r="A2199" s="14"/>
      <c r="B2199" s="235"/>
      <c r="C2199" s="236"/>
      <c r="D2199" s="226" t="s">
        <v>168</v>
      </c>
      <c r="E2199" s="237" t="s">
        <v>19</v>
      </c>
      <c r="F2199" s="238" t="s">
        <v>3478</v>
      </c>
      <c r="G2199" s="236"/>
      <c r="H2199" s="239">
        <v>7.74</v>
      </c>
      <c r="I2199" s="240"/>
      <c r="J2199" s="236"/>
      <c r="K2199" s="236"/>
      <c r="L2199" s="241"/>
      <c r="M2199" s="242"/>
      <c r="N2199" s="243"/>
      <c r="O2199" s="243"/>
      <c r="P2199" s="243"/>
      <c r="Q2199" s="243"/>
      <c r="R2199" s="243"/>
      <c r="S2199" s="243"/>
      <c r="T2199" s="244"/>
      <c r="U2199" s="14"/>
      <c r="V2199" s="14"/>
      <c r="W2199" s="14"/>
      <c r="X2199" s="14"/>
      <c r="Y2199" s="14"/>
      <c r="Z2199" s="14"/>
      <c r="AA2199" s="14"/>
      <c r="AB2199" s="14"/>
      <c r="AC2199" s="14"/>
      <c r="AD2199" s="14"/>
      <c r="AE2199" s="14"/>
      <c r="AT2199" s="245" t="s">
        <v>168</v>
      </c>
      <c r="AU2199" s="245" t="s">
        <v>82</v>
      </c>
      <c r="AV2199" s="14" t="s">
        <v>82</v>
      </c>
      <c r="AW2199" s="14" t="s">
        <v>34</v>
      </c>
      <c r="AX2199" s="14" t="s">
        <v>72</v>
      </c>
      <c r="AY2199" s="245" t="s">
        <v>148</v>
      </c>
    </row>
    <row r="2200" spans="1:51" s="14" customFormat="1" ht="12">
      <c r="A2200" s="14"/>
      <c r="B2200" s="235"/>
      <c r="C2200" s="236"/>
      <c r="D2200" s="226" t="s">
        <v>168</v>
      </c>
      <c r="E2200" s="237" t="s">
        <v>19</v>
      </c>
      <c r="F2200" s="238" t="s">
        <v>3479</v>
      </c>
      <c r="G2200" s="236"/>
      <c r="H2200" s="239">
        <v>14.08</v>
      </c>
      <c r="I2200" s="240"/>
      <c r="J2200" s="236"/>
      <c r="K2200" s="236"/>
      <c r="L2200" s="241"/>
      <c r="M2200" s="242"/>
      <c r="N2200" s="243"/>
      <c r="O2200" s="243"/>
      <c r="P2200" s="243"/>
      <c r="Q2200" s="243"/>
      <c r="R2200" s="243"/>
      <c r="S2200" s="243"/>
      <c r="T2200" s="244"/>
      <c r="U2200" s="14"/>
      <c r="V2200" s="14"/>
      <c r="W2200" s="14"/>
      <c r="X2200" s="14"/>
      <c r="Y2200" s="14"/>
      <c r="Z2200" s="14"/>
      <c r="AA2200" s="14"/>
      <c r="AB2200" s="14"/>
      <c r="AC2200" s="14"/>
      <c r="AD2200" s="14"/>
      <c r="AE2200" s="14"/>
      <c r="AT2200" s="245" t="s">
        <v>168</v>
      </c>
      <c r="AU2200" s="245" t="s">
        <v>82</v>
      </c>
      <c r="AV2200" s="14" t="s">
        <v>82</v>
      </c>
      <c r="AW2200" s="14" t="s">
        <v>34</v>
      </c>
      <c r="AX2200" s="14" t="s">
        <v>72</v>
      </c>
      <c r="AY2200" s="245" t="s">
        <v>148</v>
      </c>
    </row>
    <row r="2201" spans="1:51" s="14" customFormat="1" ht="12">
      <c r="A2201" s="14"/>
      <c r="B2201" s="235"/>
      <c r="C2201" s="236"/>
      <c r="D2201" s="226" t="s">
        <v>168</v>
      </c>
      <c r="E2201" s="237" t="s">
        <v>19</v>
      </c>
      <c r="F2201" s="238" t="s">
        <v>3480</v>
      </c>
      <c r="G2201" s="236"/>
      <c r="H2201" s="239">
        <v>10.56</v>
      </c>
      <c r="I2201" s="240"/>
      <c r="J2201" s="236"/>
      <c r="K2201" s="236"/>
      <c r="L2201" s="241"/>
      <c r="M2201" s="242"/>
      <c r="N2201" s="243"/>
      <c r="O2201" s="243"/>
      <c r="P2201" s="243"/>
      <c r="Q2201" s="243"/>
      <c r="R2201" s="243"/>
      <c r="S2201" s="243"/>
      <c r="T2201" s="244"/>
      <c r="U2201" s="14"/>
      <c r="V2201" s="14"/>
      <c r="W2201" s="14"/>
      <c r="X2201" s="14"/>
      <c r="Y2201" s="14"/>
      <c r="Z2201" s="14"/>
      <c r="AA2201" s="14"/>
      <c r="AB2201" s="14"/>
      <c r="AC2201" s="14"/>
      <c r="AD2201" s="14"/>
      <c r="AE2201" s="14"/>
      <c r="AT2201" s="245" t="s">
        <v>168</v>
      </c>
      <c r="AU2201" s="245" t="s">
        <v>82</v>
      </c>
      <c r="AV2201" s="14" t="s">
        <v>82</v>
      </c>
      <c r="AW2201" s="14" t="s">
        <v>34</v>
      </c>
      <c r="AX2201" s="14" t="s">
        <v>72</v>
      </c>
      <c r="AY2201" s="245" t="s">
        <v>148</v>
      </c>
    </row>
    <row r="2202" spans="1:51" s="14" customFormat="1" ht="12">
      <c r="A2202" s="14"/>
      <c r="B2202" s="235"/>
      <c r="C2202" s="236"/>
      <c r="D2202" s="226" t="s">
        <v>168</v>
      </c>
      <c r="E2202" s="237" t="s">
        <v>19</v>
      </c>
      <c r="F2202" s="238" t="s">
        <v>3481</v>
      </c>
      <c r="G2202" s="236"/>
      <c r="H2202" s="239">
        <v>6.82</v>
      </c>
      <c r="I2202" s="240"/>
      <c r="J2202" s="236"/>
      <c r="K2202" s="236"/>
      <c r="L2202" s="241"/>
      <c r="M2202" s="242"/>
      <c r="N2202" s="243"/>
      <c r="O2202" s="243"/>
      <c r="P2202" s="243"/>
      <c r="Q2202" s="243"/>
      <c r="R2202" s="243"/>
      <c r="S2202" s="243"/>
      <c r="T2202" s="244"/>
      <c r="U2202" s="14"/>
      <c r="V2202" s="14"/>
      <c r="W2202" s="14"/>
      <c r="X2202" s="14"/>
      <c r="Y2202" s="14"/>
      <c r="Z2202" s="14"/>
      <c r="AA2202" s="14"/>
      <c r="AB2202" s="14"/>
      <c r="AC2202" s="14"/>
      <c r="AD2202" s="14"/>
      <c r="AE2202" s="14"/>
      <c r="AT2202" s="245" t="s">
        <v>168</v>
      </c>
      <c r="AU2202" s="245" t="s">
        <v>82</v>
      </c>
      <c r="AV2202" s="14" t="s">
        <v>82</v>
      </c>
      <c r="AW2202" s="14" t="s">
        <v>34</v>
      </c>
      <c r="AX2202" s="14" t="s">
        <v>72</v>
      </c>
      <c r="AY2202" s="245" t="s">
        <v>148</v>
      </c>
    </row>
    <row r="2203" spans="1:51" s="14" customFormat="1" ht="12">
      <c r="A2203" s="14"/>
      <c r="B2203" s="235"/>
      <c r="C2203" s="236"/>
      <c r="D2203" s="226" t="s">
        <v>168</v>
      </c>
      <c r="E2203" s="237" t="s">
        <v>19</v>
      </c>
      <c r="F2203" s="238" t="s">
        <v>3482</v>
      </c>
      <c r="G2203" s="236"/>
      <c r="H2203" s="239">
        <v>8.36</v>
      </c>
      <c r="I2203" s="240"/>
      <c r="J2203" s="236"/>
      <c r="K2203" s="236"/>
      <c r="L2203" s="241"/>
      <c r="M2203" s="242"/>
      <c r="N2203" s="243"/>
      <c r="O2203" s="243"/>
      <c r="P2203" s="243"/>
      <c r="Q2203" s="243"/>
      <c r="R2203" s="243"/>
      <c r="S2203" s="243"/>
      <c r="T2203" s="244"/>
      <c r="U2203" s="14"/>
      <c r="V2203" s="14"/>
      <c r="W2203" s="14"/>
      <c r="X2203" s="14"/>
      <c r="Y2203" s="14"/>
      <c r="Z2203" s="14"/>
      <c r="AA2203" s="14"/>
      <c r="AB2203" s="14"/>
      <c r="AC2203" s="14"/>
      <c r="AD2203" s="14"/>
      <c r="AE2203" s="14"/>
      <c r="AT2203" s="245" t="s">
        <v>168</v>
      </c>
      <c r="AU2203" s="245" t="s">
        <v>82</v>
      </c>
      <c r="AV2203" s="14" t="s">
        <v>82</v>
      </c>
      <c r="AW2203" s="14" t="s">
        <v>34</v>
      </c>
      <c r="AX2203" s="14" t="s">
        <v>72</v>
      </c>
      <c r="AY2203" s="245" t="s">
        <v>148</v>
      </c>
    </row>
    <row r="2204" spans="1:51" s="14" customFormat="1" ht="12">
      <c r="A2204" s="14"/>
      <c r="B2204" s="235"/>
      <c r="C2204" s="236"/>
      <c r="D2204" s="226" t="s">
        <v>168</v>
      </c>
      <c r="E2204" s="237" t="s">
        <v>19</v>
      </c>
      <c r="F2204" s="238" t="s">
        <v>3483</v>
      </c>
      <c r="G2204" s="236"/>
      <c r="H2204" s="239">
        <v>9.612</v>
      </c>
      <c r="I2204" s="240"/>
      <c r="J2204" s="236"/>
      <c r="K2204" s="236"/>
      <c r="L2204" s="241"/>
      <c r="M2204" s="242"/>
      <c r="N2204" s="243"/>
      <c r="O2204" s="243"/>
      <c r="P2204" s="243"/>
      <c r="Q2204" s="243"/>
      <c r="R2204" s="243"/>
      <c r="S2204" s="243"/>
      <c r="T2204" s="244"/>
      <c r="U2204" s="14"/>
      <c r="V2204" s="14"/>
      <c r="W2204" s="14"/>
      <c r="X2204" s="14"/>
      <c r="Y2204" s="14"/>
      <c r="Z2204" s="14"/>
      <c r="AA2204" s="14"/>
      <c r="AB2204" s="14"/>
      <c r="AC2204" s="14"/>
      <c r="AD2204" s="14"/>
      <c r="AE2204" s="14"/>
      <c r="AT2204" s="245" t="s">
        <v>168</v>
      </c>
      <c r="AU2204" s="245" t="s">
        <v>82</v>
      </c>
      <c r="AV2204" s="14" t="s">
        <v>82</v>
      </c>
      <c r="AW2204" s="14" t="s">
        <v>34</v>
      </c>
      <c r="AX2204" s="14" t="s">
        <v>72</v>
      </c>
      <c r="AY2204" s="245" t="s">
        <v>148</v>
      </c>
    </row>
    <row r="2205" spans="1:51" s="13" customFormat="1" ht="12">
      <c r="A2205" s="13"/>
      <c r="B2205" s="224"/>
      <c r="C2205" s="225"/>
      <c r="D2205" s="226" t="s">
        <v>168</v>
      </c>
      <c r="E2205" s="227" t="s">
        <v>19</v>
      </c>
      <c r="F2205" s="228" t="s">
        <v>3484</v>
      </c>
      <c r="G2205" s="225"/>
      <c r="H2205" s="227" t="s">
        <v>19</v>
      </c>
      <c r="I2205" s="229"/>
      <c r="J2205" s="225"/>
      <c r="K2205" s="225"/>
      <c r="L2205" s="230"/>
      <c r="M2205" s="231"/>
      <c r="N2205" s="232"/>
      <c r="O2205" s="232"/>
      <c r="P2205" s="232"/>
      <c r="Q2205" s="232"/>
      <c r="R2205" s="232"/>
      <c r="S2205" s="232"/>
      <c r="T2205" s="233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T2205" s="234" t="s">
        <v>168</v>
      </c>
      <c r="AU2205" s="234" t="s">
        <v>82</v>
      </c>
      <c r="AV2205" s="13" t="s">
        <v>80</v>
      </c>
      <c r="AW2205" s="13" t="s">
        <v>34</v>
      </c>
      <c r="AX2205" s="13" t="s">
        <v>72</v>
      </c>
      <c r="AY2205" s="234" t="s">
        <v>148</v>
      </c>
    </row>
    <row r="2206" spans="1:51" s="14" customFormat="1" ht="12">
      <c r="A2206" s="14"/>
      <c r="B2206" s="235"/>
      <c r="C2206" s="236"/>
      <c r="D2206" s="226" t="s">
        <v>168</v>
      </c>
      <c r="E2206" s="237" t="s">
        <v>19</v>
      </c>
      <c r="F2206" s="238" t="s">
        <v>3485</v>
      </c>
      <c r="G2206" s="236"/>
      <c r="H2206" s="239">
        <v>0.829</v>
      </c>
      <c r="I2206" s="240"/>
      <c r="J2206" s="236"/>
      <c r="K2206" s="236"/>
      <c r="L2206" s="241"/>
      <c r="M2206" s="242"/>
      <c r="N2206" s="243"/>
      <c r="O2206" s="243"/>
      <c r="P2206" s="243"/>
      <c r="Q2206" s="243"/>
      <c r="R2206" s="243"/>
      <c r="S2206" s="243"/>
      <c r="T2206" s="244"/>
      <c r="U2206" s="14"/>
      <c r="V2206" s="14"/>
      <c r="W2206" s="14"/>
      <c r="X2206" s="14"/>
      <c r="Y2206" s="14"/>
      <c r="Z2206" s="14"/>
      <c r="AA2206" s="14"/>
      <c r="AB2206" s="14"/>
      <c r="AC2206" s="14"/>
      <c r="AD2206" s="14"/>
      <c r="AE2206" s="14"/>
      <c r="AT2206" s="245" t="s">
        <v>168</v>
      </c>
      <c r="AU2206" s="245" t="s">
        <v>82</v>
      </c>
      <c r="AV2206" s="14" t="s">
        <v>82</v>
      </c>
      <c r="AW2206" s="14" t="s">
        <v>34</v>
      </c>
      <c r="AX2206" s="14" t="s">
        <v>72</v>
      </c>
      <c r="AY2206" s="245" t="s">
        <v>148</v>
      </c>
    </row>
    <row r="2207" spans="1:51" s="15" customFormat="1" ht="12">
      <c r="A2207" s="15"/>
      <c r="B2207" s="246"/>
      <c r="C2207" s="247"/>
      <c r="D2207" s="226" t="s">
        <v>168</v>
      </c>
      <c r="E2207" s="248" t="s">
        <v>19</v>
      </c>
      <c r="F2207" s="249" t="s">
        <v>178</v>
      </c>
      <c r="G2207" s="247"/>
      <c r="H2207" s="250">
        <v>153.21899999999997</v>
      </c>
      <c r="I2207" s="251"/>
      <c r="J2207" s="247"/>
      <c r="K2207" s="247"/>
      <c r="L2207" s="252"/>
      <c r="M2207" s="253"/>
      <c r="N2207" s="254"/>
      <c r="O2207" s="254"/>
      <c r="P2207" s="254"/>
      <c r="Q2207" s="254"/>
      <c r="R2207" s="254"/>
      <c r="S2207" s="254"/>
      <c r="T2207" s="255"/>
      <c r="U2207" s="15"/>
      <c r="V2207" s="15"/>
      <c r="W2207" s="15"/>
      <c r="X2207" s="15"/>
      <c r="Y2207" s="15"/>
      <c r="Z2207" s="15"/>
      <c r="AA2207" s="15"/>
      <c r="AB2207" s="15"/>
      <c r="AC2207" s="15"/>
      <c r="AD2207" s="15"/>
      <c r="AE2207" s="15"/>
      <c r="AT2207" s="256" t="s">
        <v>168</v>
      </c>
      <c r="AU2207" s="256" t="s">
        <v>82</v>
      </c>
      <c r="AV2207" s="15" t="s">
        <v>155</v>
      </c>
      <c r="AW2207" s="15" t="s">
        <v>34</v>
      </c>
      <c r="AX2207" s="15" t="s">
        <v>80</v>
      </c>
      <c r="AY2207" s="256" t="s">
        <v>148</v>
      </c>
    </row>
    <row r="2208" spans="1:65" s="2" customFormat="1" ht="16.5" customHeight="1">
      <c r="A2208" s="40"/>
      <c r="B2208" s="41"/>
      <c r="C2208" s="206" t="s">
        <v>3486</v>
      </c>
      <c r="D2208" s="206" t="s">
        <v>150</v>
      </c>
      <c r="E2208" s="207" t="s">
        <v>3487</v>
      </c>
      <c r="F2208" s="208" t="s">
        <v>3488</v>
      </c>
      <c r="G2208" s="209" t="s">
        <v>166</v>
      </c>
      <c r="H2208" s="210">
        <v>153.219</v>
      </c>
      <c r="I2208" s="211"/>
      <c r="J2208" s="212">
        <f>ROUND(I2208*H2208,2)</f>
        <v>0</v>
      </c>
      <c r="K2208" s="208" t="s">
        <v>154</v>
      </c>
      <c r="L2208" s="46"/>
      <c r="M2208" s="213" t="s">
        <v>19</v>
      </c>
      <c r="N2208" s="214" t="s">
        <v>43</v>
      </c>
      <c r="O2208" s="86"/>
      <c r="P2208" s="215">
        <f>O2208*H2208</f>
        <v>0</v>
      </c>
      <c r="Q2208" s="215">
        <v>0.00013</v>
      </c>
      <c r="R2208" s="215">
        <f>Q2208*H2208</f>
        <v>0.019918469999999997</v>
      </c>
      <c r="S2208" s="215">
        <v>0</v>
      </c>
      <c r="T2208" s="216">
        <f>S2208*H2208</f>
        <v>0</v>
      </c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R2208" s="217" t="s">
        <v>285</v>
      </c>
      <c r="AT2208" s="217" t="s">
        <v>150</v>
      </c>
      <c r="AU2208" s="217" t="s">
        <v>82</v>
      </c>
      <c r="AY2208" s="19" t="s">
        <v>148</v>
      </c>
      <c r="BE2208" s="218">
        <f>IF(N2208="základní",J2208,0)</f>
        <v>0</v>
      </c>
      <c r="BF2208" s="218">
        <f>IF(N2208="snížená",J2208,0)</f>
        <v>0</v>
      </c>
      <c r="BG2208" s="218">
        <f>IF(N2208="zákl. přenesená",J2208,0)</f>
        <v>0</v>
      </c>
      <c r="BH2208" s="218">
        <f>IF(N2208="sníž. přenesená",J2208,0)</f>
        <v>0</v>
      </c>
      <c r="BI2208" s="218">
        <f>IF(N2208="nulová",J2208,0)</f>
        <v>0</v>
      </c>
      <c r="BJ2208" s="19" t="s">
        <v>80</v>
      </c>
      <c r="BK2208" s="218">
        <f>ROUND(I2208*H2208,2)</f>
        <v>0</v>
      </c>
      <c r="BL2208" s="19" t="s">
        <v>285</v>
      </c>
      <c r="BM2208" s="217" t="s">
        <v>3489</v>
      </c>
    </row>
    <row r="2209" spans="1:47" s="2" customFormat="1" ht="12">
      <c r="A2209" s="40"/>
      <c r="B2209" s="41"/>
      <c r="C2209" s="42"/>
      <c r="D2209" s="219" t="s">
        <v>157</v>
      </c>
      <c r="E2209" s="42"/>
      <c r="F2209" s="220" t="s">
        <v>3490</v>
      </c>
      <c r="G2209" s="42"/>
      <c r="H2209" s="42"/>
      <c r="I2209" s="221"/>
      <c r="J2209" s="42"/>
      <c r="K2209" s="42"/>
      <c r="L2209" s="46"/>
      <c r="M2209" s="222"/>
      <c r="N2209" s="223"/>
      <c r="O2209" s="86"/>
      <c r="P2209" s="86"/>
      <c r="Q2209" s="86"/>
      <c r="R2209" s="86"/>
      <c r="S2209" s="86"/>
      <c r="T2209" s="87"/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40"/>
      <c r="AE2209" s="40"/>
      <c r="AT2209" s="19" t="s">
        <v>157</v>
      </c>
      <c r="AU2209" s="19" t="s">
        <v>82</v>
      </c>
    </row>
    <row r="2210" spans="1:51" s="13" customFormat="1" ht="12">
      <c r="A2210" s="13"/>
      <c r="B2210" s="224"/>
      <c r="C2210" s="225"/>
      <c r="D2210" s="226" t="s">
        <v>168</v>
      </c>
      <c r="E2210" s="227" t="s">
        <v>19</v>
      </c>
      <c r="F2210" s="228" t="s">
        <v>3467</v>
      </c>
      <c r="G2210" s="225"/>
      <c r="H2210" s="227" t="s">
        <v>19</v>
      </c>
      <c r="I2210" s="229"/>
      <c r="J2210" s="225"/>
      <c r="K2210" s="225"/>
      <c r="L2210" s="230"/>
      <c r="M2210" s="231"/>
      <c r="N2210" s="232"/>
      <c r="O2210" s="232"/>
      <c r="P2210" s="232"/>
      <c r="Q2210" s="232"/>
      <c r="R2210" s="232"/>
      <c r="S2210" s="232"/>
      <c r="T2210" s="233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T2210" s="234" t="s">
        <v>168</v>
      </c>
      <c r="AU2210" s="234" t="s">
        <v>82</v>
      </c>
      <c r="AV2210" s="13" t="s">
        <v>80</v>
      </c>
      <c r="AW2210" s="13" t="s">
        <v>34</v>
      </c>
      <c r="AX2210" s="13" t="s">
        <v>72</v>
      </c>
      <c r="AY2210" s="234" t="s">
        <v>148</v>
      </c>
    </row>
    <row r="2211" spans="1:51" s="14" customFormat="1" ht="12">
      <c r="A2211" s="14"/>
      <c r="B2211" s="235"/>
      <c r="C2211" s="236"/>
      <c r="D2211" s="226" t="s">
        <v>168</v>
      </c>
      <c r="E2211" s="237" t="s">
        <v>19</v>
      </c>
      <c r="F2211" s="238" t="s">
        <v>3468</v>
      </c>
      <c r="G2211" s="236"/>
      <c r="H2211" s="239">
        <v>0.588</v>
      </c>
      <c r="I2211" s="240"/>
      <c r="J2211" s="236"/>
      <c r="K2211" s="236"/>
      <c r="L2211" s="241"/>
      <c r="M2211" s="242"/>
      <c r="N2211" s="243"/>
      <c r="O2211" s="243"/>
      <c r="P2211" s="243"/>
      <c r="Q2211" s="243"/>
      <c r="R2211" s="243"/>
      <c r="S2211" s="243"/>
      <c r="T2211" s="244"/>
      <c r="U2211" s="14"/>
      <c r="V2211" s="14"/>
      <c r="W2211" s="14"/>
      <c r="X2211" s="14"/>
      <c r="Y2211" s="14"/>
      <c r="Z2211" s="14"/>
      <c r="AA2211" s="14"/>
      <c r="AB2211" s="14"/>
      <c r="AC2211" s="14"/>
      <c r="AD2211" s="14"/>
      <c r="AE2211" s="14"/>
      <c r="AT2211" s="245" t="s">
        <v>168</v>
      </c>
      <c r="AU2211" s="245" t="s">
        <v>82</v>
      </c>
      <c r="AV2211" s="14" t="s">
        <v>82</v>
      </c>
      <c r="AW2211" s="14" t="s">
        <v>34</v>
      </c>
      <c r="AX2211" s="14" t="s">
        <v>72</v>
      </c>
      <c r="AY2211" s="245" t="s">
        <v>148</v>
      </c>
    </row>
    <row r="2212" spans="1:51" s="13" customFormat="1" ht="12">
      <c r="A2212" s="13"/>
      <c r="B2212" s="224"/>
      <c r="C2212" s="225"/>
      <c r="D2212" s="226" t="s">
        <v>168</v>
      </c>
      <c r="E2212" s="227" t="s">
        <v>19</v>
      </c>
      <c r="F2212" s="228" t="s">
        <v>3469</v>
      </c>
      <c r="G2212" s="225"/>
      <c r="H2212" s="227" t="s">
        <v>19</v>
      </c>
      <c r="I2212" s="229"/>
      <c r="J2212" s="225"/>
      <c r="K2212" s="225"/>
      <c r="L2212" s="230"/>
      <c r="M2212" s="231"/>
      <c r="N2212" s="232"/>
      <c r="O2212" s="232"/>
      <c r="P2212" s="232"/>
      <c r="Q2212" s="232"/>
      <c r="R2212" s="232"/>
      <c r="S2212" s="232"/>
      <c r="T2212" s="233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T2212" s="234" t="s">
        <v>168</v>
      </c>
      <c r="AU2212" s="234" t="s">
        <v>82</v>
      </c>
      <c r="AV2212" s="13" t="s">
        <v>80</v>
      </c>
      <c r="AW2212" s="13" t="s">
        <v>34</v>
      </c>
      <c r="AX2212" s="13" t="s">
        <v>72</v>
      </c>
      <c r="AY2212" s="234" t="s">
        <v>148</v>
      </c>
    </row>
    <row r="2213" spans="1:51" s="14" customFormat="1" ht="12">
      <c r="A2213" s="14"/>
      <c r="B2213" s="235"/>
      <c r="C2213" s="236"/>
      <c r="D2213" s="226" t="s">
        <v>168</v>
      </c>
      <c r="E2213" s="237" t="s">
        <v>19</v>
      </c>
      <c r="F2213" s="238" t="s">
        <v>3470</v>
      </c>
      <c r="G2213" s="236"/>
      <c r="H2213" s="239">
        <v>17.4</v>
      </c>
      <c r="I2213" s="240"/>
      <c r="J2213" s="236"/>
      <c r="K2213" s="236"/>
      <c r="L2213" s="241"/>
      <c r="M2213" s="242"/>
      <c r="N2213" s="243"/>
      <c r="O2213" s="243"/>
      <c r="P2213" s="243"/>
      <c r="Q2213" s="243"/>
      <c r="R2213" s="243"/>
      <c r="S2213" s="243"/>
      <c r="T2213" s="244"/>
      <c r="U2213" s="14"/>
      <c r="V2213" s="14"/>
      <c r="W2213" s="14"/>
      <c r="X2213" s="14"/>
      <c r="Y2213" s="14"/>
      <c r="Z2213" s="14"/>
      <c r="AA2213" s="14"/>
      <c r="AB2213" s="14"/>
      <c r="AC2213" s="14"/>
      <c r="AD2213" s="14"/>
      <c r="AE2213" s="14"/>
      <c r="AT2213" s="245" t="s">
        <v>168</v>
      </c>
      <c r="AU2213" s="245" t="s">
        <v>82</v>
      </c>
      <c r="AV2213" s="14" t="s">
        <v>82</v>
      </c>
      <c r="AW2213" s="14" t="s">
        <v>34</v>
      </c>
      <c r="AX2213" s="14" t="s">
        <v>72</v>
      </c>
      <c r="AY2213" s="245" t="s">
        <v>148</v>
      </c>
    </row>
    <row r="2214" spans="1:51" s="14" customFormat="1" ht="12">
      <c r="A2214" s="14"/>
      <c r="B2214" s="235"/>
      <c r="C2214" s="236"/>
      <c r="D2214" s="226" t="s">
        <v>168</v>
      </c>
      <c r="E2214" s="237" t="s">
        <v>19</v>
      </c>
      <c r="F2214" s="238" t="s">
        <v>3471</v>
      </c>
      <c r="G2214" s="236"/>
      <c r="H2214" s="239">
        <v>7.092</v>
      </c>
      <c r="I2214" s="240"/>
      <c r="J2214" s="236"/>
      <c r="K2214" s="236"/>
      <c r="L2214" s="241"/>
      <c r="M2214" s="242"/>
      <c r="N2214" s="243"/>
      <c r="O2214" s="243"/>
      <c r="P2214" s="243"/>
      <c r="Q2214" s="243"/>
      <c r="R2214" s="243"/>
      <c r="S2214" s="243"/>
      <c r="T2214" s="244"/>
      <c r="U2214" s="14"/>
      <c r="V2214" s="14"/>
      <c r="W2214" s="14"/>
      <c r="X2214" s="14"/>
      <c r="Y2214" s="14"/>
      <c r="Z2214" s="14"/>
      <c r="AA2214" s="14"/>
      <c r="AB2214" s="14"/>
      <c r="AC2214" s="14"/>
      <c r="AD2214" s="14"/>
      <c r="AE2214" s="14"/>
      <c r="AT2214" s="245" t="s">
        <v>168</v>
      </c>
      <c r="AU2214" s="245" t="s">
        <v>82</v>
      </c>
      <c r="AV2214" s="14" t="s">
        <v>82</v>
      </c>
      <c r="AW2214" s="14" t="s">
        <v>34</v>
      </c>
      <c r="AX2214" s="14" t="s">
        <v>72</v>
      </c>
      <c r="AY2214" s="245" t="s">
        <v>148</v>
      </c>
    </row>
    <row r="2215" spans="1:51" s="14" customFormat="1" ht="12">
      <c r="A2215" s="14"/>
      <c r="B2215" s="235"/>
      <c r="C2215" s="236"/>
      <c r="D2215" s="226" t="s">
        <v>168</v>
      </c>
      <c r="E2215" s="237" t="s">
        <v>19</v>
      </c>
      <c r="F2215" s="238" t="s">
        <v>3472</v>
      </c>
      <c r="G2215" s="236"/>
      <c r="H2215" s="239">
        <v>18.912</v>
      </c>
      <c r="I2215" s="240"/>
      <c r="J2215" s="236"/>
      <c r="K2215" s="236"/>
      <c r="L2215" s="241"/>
      <c r="M2215" s="242"/>
      <c r="N2215" s="243"/>
      <c r="O2215" s="243"/>
      <c r="P2215" s="243"/>
      <c r="Q2215" s="243"/>
      <c r="R2215" s="243"/>
      <c r="S2215" s="243"/>
      <c r="T2215" s="244"/>
      <c r="U2215" s="14"/>
      <c r="V2215" s="14"/>
      <c r="W2215" s="14"/>
      <c r="X2215" s="14"/>
      <c r="Y2215" s="14"/>
      <c r="Z2215" s="14"/>
      <c r="AA2215" s="14"/>
      <c r="AB2215" s="14"/>
      <c r="AC2215" s="14"/>
      <c r="AD2215" s="14"/>
      <c r="AE2215" s="14"/>
      <c r="AT2215" s="245" t="s">
        <v>168</v>
      </c>
      <c r="AU2215" s="245" t="s">
        <v>82</v>
      </c>
      <c r="AV2215" s="14" t="s">
        <v>82</v>
      </c>
      <c r="AW2215" s="14" t="s">
        <v>34</v>
      </c>
      <c r="AX2215" s="14" t="s">
        <v>72</v>
      </c>
      <c r="AY2215" s="245" t="s">
        <v>148</v>
      </c>
    </row>
    <row r="2216" spans="1:51" s="14" customFormat="1" ht="12">
      <c r="A2216" s="14"/>
      <c r="B2216" s="235"/>
      <c r="C2216" s="236"/>
      <c r="D2216" s="226" t="s">
        <v>168</v>
      </c>
      <c r="E2216" s="237" t="s">
        <v>19</v>
      </c>
      <c r="F2216" s="238" t="s">
        <v>3473</v>
      </c>
      <c r="G2216" s="236"/>
      <c r="H2216" s="239">
        <v>19.306</v>
      </c>
      <c r="I2216" s="240"/>
      <c r="J2216" s="236"/>
      <c r="K2216" s="236"/>
      <c r="L2216" s="241"/>
      <c r="M2216" s="242"/>
      <c r="N2216" s="243"/>
      <c r="O2216" s="243"/>
      <c r="P2216" s="243"/>
      <c r="Q2216" s="243"/>
      <c r="R2216" s="243"/>
      <c r="S2216" s="243"/>
      <c r="T2216" s="244"/>
      <c r="U2216" s="14"/>
      <c r="V2216" s="14"/>
      <c r="W2216" s="14"/>
      <c r="X2216" s="14"/>
      <c r="Y2216" s="14"/>
      <c r="Z2216" s="14"/>
      <c r="AA2216" s="14"/>
      <c r="AB2216" s="14"/>
      <c r="AC2216" s="14"/>
      <c r="AD2216" s="14"/>
      <c r="AE2216" s="14"/>
      <c r="AT2216" s="245" t="s">
        <v>168</v>
      </c>
      <c r="AU2216" s="245" t="s">
        <v>82</v>
      </c>
      <c r="AV2216" s="14" t="s">
        <v>82</v>
      </c>
      <c r="AW2216" s="14" t="s">
        <v>34</v>
      </c>
      <c r="AX2216" s="14" t="s">
        <v>72</v>
      </c>
      <c r="AY2216" s="245" t="s">
        <v>148</v>
      </c>
    </row>
    <row r="2217" spans="1:51" s="14" customFormat="1" ht="12">
      <c r="A2217" s="14"/>
      <c r="B2217" s="235"/>
      <c r="C2217" s="236"/>
      <c r="D2217" s="226" t="s">
        <v>168</v>
      </c>
      <c r="E2217" s="237" t="s">
        <v>19</v>
      </c>
      <c r="F2217" s="238" t="s">
        <v>3474</v>
      </c>
      <c r="G2217" s="236"/>
      <c r="H2217" s="239">
        <v>7.74</v>
      </c>
      <c r="I2217" s="240"/>
      <c r="J2217" s="236"/>
      <c r="K2217" s="236"/>
      <c r="L2217" s="241"/>
      <c r="M2217" s="242"/>
      <c r="N2217" s="243"/>
      <c r="O2217" s="243"/>
      <c r="P2217" s="243"/>
      <c r="Q2217" s="243"/>
      <c r="R2217" s="243"/>
      <c r="S2217" s="243"/>
      <c r="T2217" s="244"/>
      <c r="U2217" s="14"/>
      <c r="V2217" s="14"/>
      <c r="W2217" s="14"/>
      <c r="X2217" s="14"/>
      <c r="Y2217" s="14"/>
      <c r="Z2217" s="14"/>
      <c r="AA2217" s="14"/>
      <c r="AB2217" s="14"/>
      <c r="AC2217" s="14"/>
      <c r="AD2217" s="14"/>
      <c r="AE2217" s="14"/>
      <c r="AT2217" s="245" t="s">
        <v>168</v>
      </c>
      <c r="AU2217" s="245" t="s">
        <v>82</v>
      </c>
      <c r="AV2217" s="14" t="s">
        <v>82</v>
      </c>
      <c r="AW2217" s="14" t="s">
        <v>34</v>
      </c>
      <c r="AX2217" s="14" t="s">
        <v>72</v>
      </c>
      <c r="AY2217" s="245" t="s">
        <v>148</v>
      </c>
    </row>
    <row r="2218" spans="1:51" s="14" customFormat="1" ht="12">
      <c r="A2218" s="14"/>
      <c r="B2218" s="235"/>
      <c r="C2218" s="236"/>
      <c r="D2218" s="226" t="s">
        <v>168</v>
      </c>
      <c r="E2218" s="237" t="s">
        <v>19</v>
      </c>
      <c r="F2218" s="238" t="s">
        <v>3475</v>
      </c>
      <c r="G2218" s="236"/>
      <c r="H2218" s="239">
        <v>7.88</v>
      </c>
      <c r="I2218" s="240"/>
      <c r="J2218" s="236"/>
      <c r="K2218" s="236"/>
      <c r="L2218" s="241"/>
      <c r="M2218" s="242"/>
      <c r="N2218" s="243"/>
      <c r="O2218" s="243"/>
      <c r="P2218" s="243"/>
      <c r="Q2218" s="243"/>
      <c r="R2218" s="243"/>
      <c r="S2218" s="243"/>
      <c r="T2218" s="244"/>
      <c r="U2218" s="14"/>
      <c r="V2218" s="14"/>
      <c r="W2218" s="14"/>
      <c r="X2218" s="14"/>
      <c r="Y2218" s="14"/>
      <c r="Z2218" s="14"/>
      <c r="AA2218" s="14"/>
      <c r="AB2218" s="14"/>
      <c r="AC2218" s="14"/>
      <c r="AD2218" s="14"/>
      <c r="AE2218" s="14"/>
      <c r="AT2218" s="245" t="s">
        <v>168</v>
      </c>
      <c r="AU2218" s="245" t="s">
        <v>82</v>
      </c>
      <c r="AV2218" s="14" t="s">
        <v>82</v>
      </c>
      <c r="AW2218" s="14" t="s">
        <v>34</v>
      </c>
      <c r="AX2218" s="14" t="s">
        <v>72</v>
      </c>
      <c r="AY2218" s="245" t="s">
        <v>148</v>
      </c>
    </row>
    <row r="2219" spans="1:51" s="14" customFormat="1" ht="12">
      <c r="A2219" s="14"/>
      <c r="B2219" s="235"/>
      <c r="C2219" s="236"/>
      <c r="D2219" s="226" t="s">
        <v>168</v>
      </c>
      <c r="E2219" s="237" t="s">
        <v>19</v>
      </c>
      <c r="F2219" s="238" t="s">
        <v>3476</v>
      </c>
      <c r="G2219" s="236"/>
      <c r="H2219" s="239">
        <v>12</v>
      </c>
      <c r="I2219" s="240"/>
      <c r="J2219" s="236"/>
      <c r="K2219" s="236"/>
      <c r="L2219" s="241"/>
      <c r="M2219" s="242"/>
      <c r="N2219" s="243"/>
      <c r="O2219" s="243"/>
      <c r="P2219" s="243"/>
      <c r="Q2219" s="243"/>
      <c r="R2219" s="243"/>
      <c r="S2219" s="243"/>
      <c r="T2219" s="244"/>
      <c r="U2219" s="14"/>
      <c r="V2219" s="14"/>
      <c r="W2219" s="14"/>
      <c r="X2219" s="14"/>
      <c r="Y2219" s="14"/>
      <c r="Z2219" s="14"/>
      <c r="AA2219" s="14"/>
      <c r="AB2219" s="14"/>
      <c r="AC2219" s="14"/>
      <c r="AD2219" s="14"/>
      <c r="AE2219" s="14"/>
      <c r="AT2219" s="245" t="s">
        <v>168</v>
      </c>
      <c r="AU2219" s="245" t="s">
        <v>82</v>
      </c>
      <c r="AV2219" s="14" t="s">
        <v>82</v>
      </c>
      <c r="AW2219" s="14" t="s">
        <v>34</v>
      </c>
      <c r="AX2219" s="14" t="s">
        <v>72</v>
      </c>
      <c r="AY2219" s="245" t="s">
        <v>148</v>
      </c>
    </row>
    <row r="2220" spans="1:51" s="14" customFormat="1" ht="12">
      <c r="A2220" s="14"/>
      <c r="B2220" s="235"/>
      <c r="C2220" s="236"/>
      <c r="D2220" s="226" t="s">
        <v>168</v>
      </c>
      <c r="E2220" s="237" t="s">
        <v>19</v>
      </c>
      <c r="F2220" s="238" t="s">
        <v>3477</v>
      </c>
      <c r="G2220" s="236"/>
      <c r="H2220" s="239">
        <v>4.3</v>
      </c>
      <c r="I2220" s="240"/>
      <c r="J2220" s="236"/>
      <c r="K2220" s="236"/>
      <c r="L2220" s="241"/>
      <c r="M2220" s="242"/>
      <c r="N2220" s="243"/>
      <c r="O2220" s="243"/>
      <c r="P2220" s="243"/>
      <c r="Q2220" s="243"/>
      <c r="R2220" s="243"/>
      <c r="S2220" s="243"/>
      <c r="T2220" s="244"/>
      <c r="U2220" s="14"/>
      <c r="V2220" s="14"/>
      <c r="W2220" s="14"/>
      <c r="X2220" s="14"/>
      <c r="Y2220" s="14"/>
      <c r="Z2220" s="14"/>
      <c r="AA2220" s="14"/>
      <c r="AB2220" s="14"/>
      <c r="AC2220" s="14"/>
      <c r="AD2220" s="14"/>
      <c r="AE2220" s="14"/>
      <c r="AT2220" s="245" t="s">
        <v>168</v>
      </c>
      <c r="AU2220" s="245" t="s">
        <v>82</v>
      </c>
      <c r="AV2220" s="14" t="s">
        <v>82</v>
      </c>
      <c r="AW2220" s="14" t="s">
        <v>34</v>
      </c>
      <c r="AX2220" s="14" t="s">
        <v>72</v>
      </c>
      <c r="AY2220" s="245" t="s">
        <v>148</v>
      </c>
    </row>
    <row r="2221" spans="1:51" s="14" customFormat="1" ht="12">
      <c r="A2221" s="14"/>
      <c r="B2221" s="235"/>
      <c r="C2221" s="236"/>
      <c r="D2221" s="226" t="s">
        <v>168</v>
      </c>
      <c r="E2221" s="237" t="s">
        <v>19</v>
      </c>
      <c r="F2221" s="238" t="s">
        <v>3478</v>
      </c>
      <c r="G2221" s="236"/>
      <c r="H2221" s="239">
        <v>7.74</v>
      </c>
      <c r="I2221" s="240"/>
      <c r="J2221" s="236"/>
      <c r="K2221" s="236"/>
      <c r="L2221" s="241"/>
      <c r="M2221" s="242"/>
      <c r="N2221" s="243"/>
      <c r="O2221" s="243"/>
      <c r="P2221" s="243"/>
      <c r="Q2221" s="243"/>
      <c r="R2221" s="243"/>
      <c r="S2221" s="243"/>
      <c r="T2221" s="244"/>
      <c r="U2221" s="14"/>
      <c r="V2221" s="14"/>
      <c r="W2221" s="14"/>
      <c r="X2221" s="14"/>
      <c r="Y2221" s="14"/>
      <c r="Z2221" s="14"/>
      <c r="AA2221" s="14"/>
      <c r="AB2221" s="14"/>
      <c r="AC2221" s="14"/>
      <c r="AD2221" s="14"/>
      <c r="AE2221" s="14"/>
      <c r="AT2221" s="245" t="s">
        <v>168</v>
      </c>
      <c r="AU2221" s="245" t="s">
        <v>82</v>
      </c>
      <c r="AV2221" s="14" t="s">
        <v>82</v>
      </c>
      <c r="AW2221" s="14" t="s">
        <v>34</v>
      </c>
      <c r="AX2221" s="14" t="s">
        <v>72</v>
      </c>
      <c r="AY2221" s="245" t="s">
        <v>148</v>
      </c>
    </row>
    <row r="2222" spans="1:51" s="14" customFormat="1" ht="12">
      <c r="A2222" s="14"/>
      <c r="B2222" s="235"/>
      <c r="C2222" s="236"/>
      <c r="D2222" s="226" t="s">
        <v>168</v>
      </c>
      <c r="E2222" s="237" t="s">
        <v>19</v>
      </c>
      <c r="F2222" s="238" t="s">
        <v>3479</v>
      </c>
      <c r="G2222" s="236"/>
      <c r="H2222" s="239">
        <v>14.08</v>
      </c>
      <c r="I2222" s="240"/>
      <c r="J2222" s="236"/>
      <c r="K2222" s="236"/>
      <c r="L2222" s="241"/>
      <c r="M2222" s="242"/>
      <c r="N2222" s="243"/>
      <c r="O2222" s="243"/>
      <c r="P2222" s="243"/>
      <c r="Q2222" s="243"/>
      <c r="R2222" s="243"/>
      <c r="S2222" s="243"/>
      <c r="T2222" s="244"/>
      <c r="U2222" s="14"/>
      <c r="V2222" s="14"/>
      <c r="W2222" s="14"/>
      <c r="X2222" s="14"/>
      <c r="Y2222" s="14"/>
      <c r="Z2222" s="14"/>
      <c r="AA2222" s="14"/>
      <c r="AB2222" s="14"/>
      <c r="AC2222" s="14"/>
      <c r="AD2222" s="14"/>
      <c r="AE2222" s="14"/>
      <c r="AT2222" s="245" t="s">
        <v>168</v>
      </c>
      <c r="AU2222" s="245" t="s">
        <v>82</v>
      </c>
      <c r="AV2222" s="14" t="s">
        <v>82</v>
      </c>
      <c r="AW2222" s="14" t="s">
        <v>34</v>
      </c>
      <c r="AX2222" s="14" t="s">
        <v>72</v>
      </c>
      <c r="AY2222" s="245" t="s">
        <v>148</v>
      </c>
    </row>
    <row r="2223" spans="1:51" s="14" customFormat="1" ht="12">
      <c r="A2223" s="14"/>
      <c r="B2223" s="235"/>
      <c r="C2223" s="236"/>
      <c r="D2223" s="226" t="s">
        <v>168</v>
      </c>
      <c r="E2223" s="237" t="s">
        <v>19</v>
      </c>
      <c r="F2223" s="238" t="s">
        <v>3480</v>
      </c>
      <c r="G2223" s="236"/>
      <c r="H2223" s="239">
        <v>10.56</v>
      </c>
      <c r="I2223" s="240"/>
      <c r="J2223" s="236"/>
      <c r="K2223" s="236"/>
      <c r="L2223" s="241"/>
      <c r="M2223" s="242"/>
      <c r="N2223" s="243"/>
      <c r="O2223" s="243"/>
      <c r="P2223" s="243"/>
      <c r="Q2223" s="243"/>
      <c r="R2223" s="243"/>
      <c r="S2223" s="243"/>
      <c r="T2223" s="244"/>
      <c r="U2223" s="14"/>
      <c r="V2223" s="14"/>
      <c r="W2223" s="14"/>
      <c r="X2223" s="14"/>
      <c r="Y2223" s="14"/>
      <c r="Z2223" s="14"/>
      <c r="AA2223" s="14"/>
      <c r="AB2223" s="14"/>
      <c r="AC2223" s="14"/>
      <c r="AD2223" s="14"/>
      <c r="AE2223" s="14"/>
      <c r="AT2223" s="245" t="s">
        <v>168</v>
      </c>
      <c r="AU2223" s="245" t="s">
        <v>82</v>
      </c>
      <c r="AV2223" s="14" t="s">
        <v>82</v>
      </c>
      <c r="AW2223" s="14" t="s">
        <v>34</v>
      </c>
      <c r="AX2223" s="14" t="s">
        <v>72</v>
      </c>
      <c r="AY2223" s="245" t="s">
        <v>148</v>
      </c>
    </row>
    <row r="2224" spans="1:51" s="14" customFormat="1" ht="12">
      <c r="A2224" s="14"/>
      <c r="B2224" s="235"/>
      <c r="C2224" s="236"/>
      <c r="D2224" s="226" t="s">
        <v>168</v>
      </c>
      <c r="E2224" s="237" t="s">
        <v>19</v>
      </c>
      <c r="F2224" s="238" t="s">
        <v>3481</v>
      </c>
      <c r="G2224" s="236"/>
      <c r="H2224" s="239">
        <v>6.82</v>
      </c>
      <c r="I2224" s="240"/>
      <c r="J2224" s="236"/>
      <c r="K2224" s="236"/>
      <c r="L2224" s="241"/>
      <c r="M2224" s="242"/>
      <c r="N2224" s="243"/>
      <c r="O2224" s="243"/>
      <c r="P2224" s="243"/>
      <c r="Q2224" s="243"/>
      <c r="R2224" s="243"/>
      <c r="S2224" s="243"/>
      <c r="T2224" s="244"/>
      <c r="U2224" s="14"/>
      <c r="V2224" s="14"/>
      <c r="W2224" s="14"/>
      <c r="X2224" s="14"/>
      <c r="Y2224" s="14"/>
      <c r="Z2224" s="14"/>
      <c r="AA2224" s="14"/>
      <c r="AB2224" s="14"/>
      <c r="AC2224" s="14"/>
      <c r="AD2224" s="14"/>
      <c r="AE2224" s="14"/>
      <c r="AT2224" s="245" t="s">
        <v>168</v>
      </c>
      <c r="AU2224" s="245" t="s">
        <v>82</v>
      </c>
      <c r="AV2224" s="14" t="s">
        <v>82</v>
      </c>
      <c r="AW2224" s="14" t="s">
        <v>34</v>
      </c>
      <c r="AX2224" s="14" t="s">
        <v>72</v>
      </c>
      <c r="AY2224" s="245" t="s">
        <v>148</v>
      </c>
    </row>
    <row r="2225" spans="1:51" s="14" customFormat="1" ht="12">
      <c r="A2225" s="14"/>
      <c r="B2225" s="235"/>
      <c r="C2225" s="236"/>
      <c r="D2225" s="226" t="s">
        <v>168</v>
      </c>
      <c r="E2225" s="237" t="s">
        <v>19</v>
      </c>
      <c r="F2225" s="238" t="s">
        <v>3482</v>
      </c>
      <c r="G2225" s="236"/>
      <c r="H2225" s="239">
        <v>8.36</v>
      </c>
      <c r="I2225" s="240"/>
      <c r="J2225" s="236"/>
      <c r="K2225" s="236"/>
      <c r="L2225" s="241"/>
      <c r="M2225" s="242"/>
      <c r="N2225" s="243"/>
      <c r="O2225" s="243"/>
      <c r="P2225" s="243"/>
      <c r="Q2225" s="243"/>
      <c r="R2225" s="243"/>
      <c r="S2225" s="243"/>
      <c r="T2225" s="244"/>
      <c r="U2225" s="14"/>
      <c r="V2225" s="14"/>
      <c r="W2225" s="14"/>
      <c r="X2225" s="14"/>
      <c r="Y2225" s="14"/>
      <c r="Z2225" s="14"/>
      <c r="AA2225" s="14"/>
      <c r="AB2225" s="14"/>
      <c r="AC2225" s="14"/>
      <c r="AD2225" s="14"/>
      <c r="AE2225" s="14"/>
      <c r="AT2225" s="245" t="s">
        <v>168</v>
      </c>
      <c r="AU2225" s="245" t="s">
        <v>82</v>
      </c>
      <c r="AV2225" s="14" t="s">
        <v>82</v>
      </c>
      <c r="AW2225" s="14" t="s">
        <v>34</v>
      </c>
      <c r="AX2225" s="14" t="s">
        <v>72</v>
      </c>
      <c r="AY2225" s="245" t="s">
        <v>148</v>
      </c>
    </row>
    <row r="2226" spans="1:51" s="14" customFormat="1" ht="12">
      <c r="A2226" s="14"/>
      <c r="B2226" s="235"/>
      <c r="C2226" s="236"/>
      <c r="D2226" s="226" t="s">
        <v>168</v>
      </c>
      <c r="E2226" s="237" t="s">
        <v>19</v>
      </c>
      <c r="F2226" s="238" t="s">
        <v>3483</v>
      </c>
      <c r="G2226" s="236"/>
      <c r="H2226" s="239">
        <v>9.612</v>
      </c>
      <c r="I2226" s="240"/>
      <c r="J2226" s="236"/>
      <c r="K2226" s="236"/>
      <c r="L2226" s="241"/>
      <c r="M2226" s="242"/>
      <c r="N2226" s="243"/>
      <c r="O2226" s="243"/>
      <c r="P2226" s="243"/>
      <c r="Q2226" s="243"/>
      <c r="R2226" s="243"/>
      <c r="S2226" s="243"/>
      <c r="T2226" s="244"/>
      <c r="U2226" s="14"/>
      <c r="V2226" s="14"/>
      <c r="W2226" s="14"/>
      <c r="X2226" s="14"/>
      <c r="Y2226" s="14"/>
      <c r="Z2226" s="14"/>
      <c r="AA2226" s="14"/>
      <c r="AB2226" s="14"/>
      <c r="AC2226" s="14"/>
      <c r="AD2226" s="14"/>
      <c r="AE2226" s="14"/>
      <c r="AT2226" s="245" t="s">
        <v>168</v>
      </c>
      <c r="AU2226" s="245" t="s">
        <v>82</v>
      </c>
      <c r="AV2226" s="14" t="s">
        <v>82</v>
      </c>
      <c r="AW2226" s="14" t="s">
        <v>34</v>
      </c>
      <c r="AX2226" s="14" t="s">
        <v>72</v>
      </c>
      <c r="AY2226" s="245" t="s">
        <v>148</v>
      </c>
    </row>
    <row r="2227" spans="1:51" s="13" customFormat="1" ht="12">
      <c r="A2227" s="13"/>
      <c r="B2227" s="224"/>
      <c r="C2227" s="225"/>
      <c r="D2227" s="226" t="s">
        <v>168</v>
      </c>
      <c r="E2227" s="227" t="s">
        <v>19</v>
      </c>
      <c r="F2227" s="228" t="s">
        <v>3484</v>
      </c>
      <c r="G2227" s="225"/>
      <c r="H2227" s="227" t="s">
        <v>19</v>
      </c>
      <c r="I2227" s="229"/>
      <c r="J2227" s="225"/>
      <c r="K2227" s="225"/>
      <c r="L2227" s="230"/>
      <c r="M2227" s="231"/>
      <c r="N2227" s="232"/>
      <c r="O2227" s="232"/>
      <c r="P2227" s="232"/>
      <c r="Q2227" s="232"/>
      <c r="R2227" s="232"/>
      <c r="S2227" s="232"/>
      <c r="T2227" s="233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T2227" s="234" t="s">
        <v>168</v>
      </c>
      <c r="AU2227" s="234" t="s">
        <v>82</v>
      </c>
      <c r="AV2227" s="13" t="s">
        <v>80</v>
      </c>
      <c r="AW2227" s="13" t="s">
        <v>34</v>
      </c>
      <c r="AX2227" s="13" t="s">
        <v>72</v>
      </c>
      <c r="AY2227" s="234" t="s">
        <v>148</v>
      </c>
    </row>
    <row r="2228" spans="1:51" s="14" customFormat="1" ht="12">
      <c r="A2228" s="14"/>
      <c r="B2228" s="235"/>
      <c r="C2228" s="236"/>
      <c r="D2228" s="226" t="s">
        <v>168</v>
      </c>
      <c r="E2228" s="237" t="s">
        <v>19</v>
      </c>
      <c r="F2228" s="238" t="s">
        <v>3485</v>
      </c>
      <c r="G2228" s="236"/>
      <c r="H2228" s="239">
        <v>0.829</v>
      </c>
      <c r="I2228" s="240"/>
      <c r="J2228" s="236"/>
      <c r="K2228" s="236"/>
      <c r="L2228" s="241"/>
      <c r="M2228" s="242"/>
      <c r="N2228" s="243"/>
      <c r="O2228" s="243"/>
      <c r="P2228" s="243"/>
      <c r="Q2228" s="243"/>
      <c r="R2228" s="243"/>
      <c r="S2228" s="243"/>
      <c r="T2228" s="244"/>
      <c r="U2228" s="14"/>
      <c r="V2228" s="14"/>
      <c r="W2228" s="14"/>
      <c r="X2228" s="14"/>
      <c r="Y2228" s="14"/>
      <c r="Z2228" s="14"/>
      <c r="AA2228" s="14"/>
      <c r="AB2228" s="14"/>
      <c r="AC2228" s="14"/>
      <c r="AD2228" s="14"/>
      <c r="AE2228" s="14"/>
      <c r="AT2228" s="245" t="s">
        <v>168</v>
      </c>
      <c r="AU2228" s="245" t="s">
        <v>82</v>
      </c>
      <c r="AV2228" s="14" t="s">
        <v>82</v>
      </c>
      <c r="AW2228" s="14" t="s">
        <v>34</v>
      </c>
      <c r="AX2228" s="14" t="s">
        <v>72</v>
      </c>
      <c r="AY2228" s="245" t="s">
        <v>148</v>
      </c>
    </row>
    <row r="2229" spans="1:51" s="15" customFormat="1" ht="12">
      <c r="A2229" s="15"/>
      <c r="B2229" s="246"/>
      <c r="C2229" s="247"/>
      <c r="D2229" s="226" t="s">
        <v>168</v>
      </c>
      <c r="E2229" s="248" t="s">
        <v>19</v>
      </c>
      <c r="F2229" s="249" t="s">
        <v>178</v>
      </c>
      <c r="G2229" s="247"/>
      <c r="H2229" s="250">
        <v>153.21899999999997</v>
      </c>
      <c r="I2229" s="251"/>
      <c r="J2229" s="247"/>
      <c r="K2229" s="247"/>
      <c r="L2229" s="252"/>
      <c r="M2229" s="253"/>
      <c r="N2229" s="254"/>
      <c r="O2229" s="254"/>
      <c r="P2229" s="254"/>
      <c r="Q2229" s="254"/>
      <c r="R2229" s="254"/>
      <c r="S2229" s="254"/>
      <c r="T2229" s="255"/>
      <c r="U2229" s="15"/>
      <c r="V2229" s="15"/>
      <c r="W2229" s="15"/>
      <c r="X2229" s="15"/>
      <c r="Y2229" s="15"/>
      <c r="Z2229" s="15"/>
      <c r="AA2229" s="15"/>
      <c r="AB2229" s="15"/>
      <c r="AC2229" s="15"/>
      <c r="AD2229" s="15"/>
      <c r="AE2229" s="15"/>
      <c r="AT2229" s="256" t="s">
        <v>168</v>
      </c>
      <c r="AU2229" s="256" t="s">
        <v>82</v>
      </c>
      <c r="AV2229" s="15" t="s">
        <v>155</v>
      </c>
      <c r="AW2229" s="15" t="s">
        <v>34</v>
      </c>
      <c r="AX2229" s="15" t="s">
        <v>80</v>
      </c>
      <c r="AY2229" s="256" t="s">
        <v>148</v>
      </c>
    </row>
    <row r="2230" spans="1:65" s="2" customFormat="1" ht="16.5" customHeight="1">
      <c r="A2230" s="40"/>
      <c r="B2230" s="41"/>
      <c r="C2230" s="206" t="s">
        <v>3491</v>
      </c>
      <c r="D2230" s="206" t="s">
        <v>150</v>
      </c>
      <c r="E2230" s="207" t="s">
        <v>3492</v>
      </c>
      <c r="F2230" s="208" t="s">
        <v>3493</v>
      </c>
      <c r="G2230" s="209" t="s">
        <v>166</v>
      </c>
      <c r="H2230" s="210">
        <v>153.219</v>
      </c>
      <c r="I2230" s="211"/>
      <c r="J2230" s="212">
        <f>ROUND(I2230*H2230,2)</f>
        <v>0</v>
      </c>
      <c r="K2230" s="208" t="s">
        <v>154</v>
      </c>
      <c r="L2230" s="46"/>
      <c r="M2230" s="213" t="s">
        <v>19</v>
      </c>
      <c r="N2230" s="214" t="s">
        <v>43</v>
      </c>
      <c r="O2230" s="86"/>
      <c r="P2230" s="215">
        <f>O2230*H2230</f>
        <v>0</v>
      </c>
      <c r="Q2230" s="215">
        <v>0.00012</v>
      </c>
      <c r="R2230" s="215">
        <f>Q2230*H2230</f>
        <v>0.01838628</v>
      </c>
      <c r="S2230" s="215">
        <v>0</v>
      </c>
      <c r="T2230" s="216">
        <f>S2230*H2230</f>
        <v>0</v>
      </c>
      <c r="U2230" s="40"/>
      <c r="V2230" s="40"/>
      <c r="W2230" s="40"/>
      <c r="X2230" s="40"/>
      <c r="Y2230" s="40"/>
      <c r="Z2230" s="40"/>
      <c r="AA2230" s="40"/>
      <c r="AB2230" s="40"/>
      <c r="AC2230" s="40"/>
      <c r="AD2230" s="40"/>
      <c r="AE2230" s="40"/>
      <c r="AR2230" s="217" t="s">
        <v>285</v>
      </c>
      <c r="AT2230" s="217" t="s">
        <v>150</v>
      </c>
      <c r="AU2230" s="217" t="s">
        <v>82</v>
      </c>
      <c r="AY2230" s="19" t="s">
        <v>148</v>
      </c>
      <c r="BE2230" s="218">
        <f>IF(N2230="základní",J2230,0)</f>
        <v>0</v>
      </c>
      <c r="BF2230" s="218">
        <f>IF(N2230="snížená",J2230,0)</f>
        <v>0</v>
      </c>
      <c r="BG2230" s="218">
        <f>IF(N2230="zákl. přenesená",J2230,0)</f>
        <v>0</v>
      </c>
      <c r="BH2230" s="218">
        <f>IF(N2230="sníž. přenesená",J2230,0)</f>
        <v>0</v>
      </c>
      <c r="BI2230" s="218">
        <f>IF(N2230="nulová",J2230,0)</f>
        <v>0</v>
      </c>
      <c r="BJ2230" s="19" t="s">
        <v>80</v>
      </c>
      <c r="BK2230" s="218">
        <f>ROUND(I2230*H2230,2)</f>
        <v>0</v>
      </c>
      <c r="BL2230" s="19" t="s">
        <v>285</v>
      </c>
      <c r="BM2230" s="217" t="s">
        <v>3494</v>
      </c>
    </row>
    <row r="2231" spans="1:47" s="2" customFormat="1" ht="12">
      <c r="A2231" s="40"/>
      <c r="B2231" s="41"/>
      <c r="C2231" s="42"/>
      <c r="D2231" s="219" t="s">
        <v>157</v>
      </c>
      <c r="E2231" s="42"/>
      <c r="F2231" s="220" t="s">
        <v>3495</v>
      </c>
      <c r="G2231" s="42"/>
      <c r="H2231" s="42"/>
      <c r="I2231" s="221"/>
      <c r="J2231" s="42"/>
      <c r="K2231" s="42"/>
      <c r="L2231" s="46"/>
      <c r="M2231" s="222"/>
      <c r="N2231" s="223"/>
      <c r="O2231" s="86"/>
      <c r="P2231" s="86"/>
      <c r="Q2231" s="86"/>
      <c r="R2231" s="86"/>
      <c r="S2231" s="86"/>
      <c r="T2231" s="87"/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0"/>
      <c r="AE2231" s="40"/>
      <c r="AT2231" s="19" t="s">
        <v>157</v>
      </c>
      <c r="AU2231" s="19" t="s">
        <v>82</v>
      </c>
    </row>
    <row r="2232" spans="1:51" s="13" customFormat="1" ht="12">
      <c r="A2232" s="13"/>
      <c r="B2232" s="224"/>
      <c r="C2232" s="225"/>
      <c r="D2232" s="226" t="s">
        <v>168</v>
      </c>
      <c r="E2232" s="227" t="s">
        <v>19</v>
      </c>
      <c r="F2232" s="228" t="s">
        <v>3467</v>
      </c>
      <c r="G2232" s="225"/>
      <c r="H2232" s="227" t="s">
        <v>19</v>
      </c>
      <c r="I2232" s="229"/>
      <c r="J2232" s="225"/>
      <c r="K2232" s="225"/>
      <c r="L2232" s="230"/>
      <c r="M2232" s="231"/>
      <c r="N2232" s="232"/>
      <c r="O2232" s="232"/>
      <c r="P2232" s="232"/>
      <c r="Q2232" s="232"/>
      <c r="R2232" s="232"/>
      <c r="S2232" s="232"/>
      <c r="T2232" s="233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T2232" s="234" t="s">
        <v>168</v>
      </c>
      <c r="AU2232" s="234" t="s">
        <v>82</v>
      </c>
      <c r="AV2232" s="13" t="s">
        <v>80</v>
      </c>
      <c r="AW2232" s="13" t="s">
        <v>34</v>
      </c>
      <c r="AX2232" s="13" t="s">
        <v>72</v>
      </c>
      <c r="AY2232" s="234" t="s">
        <v>148</v>
      </c>
    </row>
    <row r="2233" spans="1:51" s="14" customFormat="1" ht="12">
      <c r="A2233" s="14"/>
      <c r="B2233" s="235"/>
      <c r="C2233" s="236"/>
      <c r="D2233" s="226" t="s">
        <v>168</v>
      </c>
      <c r="E2233" s="237" t="s">
        <v>19</v>
      </c>
      <c r="F2233" s="238" t="s">
        <v>3468</v>
      </c>
      <c r="G2233" s="236"/>
      <c r="H2233" s="239">
        <v>0.588</v>
      </c>
      <c r="I2233" s="240"/>
      <c r="J2233" s="236"/>
      <c r="K2233" s="236"/>
      <c r="L2233" s="241"/>
      <c r="M2233" s="242"/>
      <c r="N2233" s="243"/>
      <c r="O2233" s="243"/>
      <c r="P2233" s="243"/>
      <c r="Q2233" s="243"/>
      <c r="R2233" s="243"/>
      <c r="S2233" s="243"/>
      <c r="T2233" s="244"/>
      <c r="U2233" s="14"/>
      <c r="V2233" s="14"/>
      <c r="W2233" s="14"/>
      <c r="X2233" s="14"/>
      <c r="Y2233" s="14"/>
      <c r="Z2233" s="14"/>
      <c r="AA2233" s="14"/>
      <c r="AB2233" s="14"/>
      <c r="AC2233" s="14"/>
      <c r="AD2233" s="14"/>
      <c r="AE2233" s="14"/>
      <c r="AT2233" s="245" t="s">
        <v>168</v>
      </c>
      <c r="AU2233" s="245" t="s">
        <v>82</v>
      </c>
      <c r="AV2233" s="14" t="s">
        <v>82</v>
      </c>
      <c r="AW2233" s="14" t="s">
        <v>34</v>
      </c>
      <c r="AX2233" s="14" t="s">
        <v>72</v>
      </c>
      <c r="AY2233" s="245" t="s">
        <v>148</v>
      </c>
    </row>
    <row r="2234" spans="1:51" s="13" customFormat="1" ht="12">
      <c r="A2234" s="13"/>
      <c r="B2234" s="224"/>
      <c r="C2234" s="225"/>
      <c r="D2234" s="226" t="s">
        <v>168</v>
      </c>
      <c r="E2234" s="227" t="s">
        <v>19</v>
      </c>
      <c r="F2234" s="228" t="s">
        <v>3469</v>
      </c>
      <c r="G2234" s="225"/>
      <c r="H2234" s="227" t="s">
        <v>19</v>
      </c>
      <c r="I2234" s="229"/>
      <c r="J2234" s="225"/>
      <c r="K2234" s="225"/>
      <c r="L2234" s="230"/>
      <c r="M2234" s="231"/>
      <c r="N2234" s="232"/>
      <c r="O2234" s="232"/>
      <c r="P2234" s="232"/>
      <c r="Q2234" s="232"/>
      <c r="R2234" s="232"/>
      <c r="S2234" s="232"/>
      <c r="T2234" s="233"/>
      <c r="U2234" s="13"/>
      <c r="V2234" s="13"/>
      <c r="W2234" s="13"/>
      <c r="X2234" s="13"/>
      <c r="Y2234" s="13"/>
      <c r="Z2234" s="13"/>
      <c r="AA2234" s="13"/>
      <c r="AB2234" s="13"/>
      <c r="AC2234" s="13"/>
      <c r="AD2234" s="13"/>
      <c r="AE2234" s="13"/>
      <c r="AT2234" s="234" t="s">
        <v>168</v>
      </c>
      <c r="AU2234" s="234" t="s">
        <v>82</v>
      </c>
      <c r="AV2234" s="13" t="s">
        <v>80</v>
      </c>
      <c r="AW2234" s="13" t="s">
        <v>34</v>
      </c>
      <c r="AX2234" s="13" t="s">
        <v>72</v>
      </c>
      <c r="AY2234" s="234" t="s">
        <v>148</v>
      </c>
    </row>
    <row r="2235" spans="1:51" s="14" customFormat="1" ht="12">
      <c r="A2235" s="14"/>
      <c r="B2235" s="235"/>
      <c r="C2235" s="236"/>
      <c r="D2235" s="226" t="s">
        <v>168</v>
      </c>
      <c r="E2235" s="237" t="s">
        <v>19</v>
      </c>
      <c r="F2235" s="238" t="s">
        <v>3470</v>
      </c>
      <c r="G2235" s="236"/>
      <c r="H2235" s="239">
        <v>17.4</v>
      </c>
      <c r="I2235" s="240"/>
      <c r="J2235" s="236"/>
      <c r="K2235" s="236"/>
      <c r="L2235" s="241"/>
      <c r="M2235" s="242"/>
      <c r="N2235" s="243"/>
      <c r="O2235" s="243"/>
      <c r="P2235" s="243"/>
      <c r="Q2235" s="243"/>
      <c r="R2235" s="243"/>
      <c r="S2235" s="243"/>
      <c r="T2235" s="244"/>
      <c r="U2235" s="14"/>
      <c r="V2235" s="14"/>
      <c r="W2235" s="14"/>
      <c r="X2235" s="14"/>
      <c r="Y2235" s="14"/>
      <c r="Z2235" s="14"/>
      <c r="AA2235" s="14"/>
      <c r="AB2235" s="14"/>
      <c r="AC2235" s="14"/>
      <c r="AD2235" s="14"/>
      <c r="AE2235" s="14"/>
      <c r="AT2235" s="245" t="s">
        <v>168</v>
      </c>
      <c r="AU2235" s="245" t="s">
        <v>82</v>
      </c>
      <c r="AV2235" s="14" t="s">
        <v>82</v>
      </c>
      <c r="AW2235" s="14" t="s">
        <v>34</v>
      </c>
      <c r="AX2235" s="14" t="s">
        <v>72</v>
      </c>
      <c r="AY2235" s="245" t="s">
        <v>148</v>
      </c>
    </row>
    <row r="2236" spans="1:51" s="14" customFormat="1" ht="12">
      <c r="A2236" s="14"/>
      <c r="B2236" s="235"/>
      <c r="C2236" s="236"/>
      <c r="D2236" s="226" t="s">
        <v>168</v>
      </c>
      <c r="E2236" s="237" t="s">
        <v>19</v>
      </c>
      <c r="F2236" s="238" t="s">
        <v>3471</v>
      </c>
      <c r="G2236" s="236"/>
      <c r="H2236" s="239">
        <v>7.092</v>
      </c>
      <c r="I2236" s="240"/>
      <c r="J2236" s="236"/>
      <c r="K2236" s="236"/>
      <c r="L2236" s="241"/>
      <c r="M2236" s="242"/>
      <c r="N2236" s="243"/>
      <c r="O2236" s="243"/>
      <c r="P2236" s="243"/>
      <c r="Q2236" s="243"/>
      <c r="R2236" s="243"/>
      <c r="S2236" s="243"/>
      <c r="T2236" s="244"/>
      <c r="U2236" s="14"/>
      <c r="V2236" s="14"/>
      <c r="W2236" s="14"/>
      <c r="X2236" s="14"/>
      <c r="Y2236" s="14"/>
      <c r="Z2236" s="14"/>
      <c r="AA2236" s="14"/>
      <c r="AB2236" s="14"/>
      <c r="AC2236" s="14"/>
      <c r="AD2236" s="14"/>
      <c r="AE2236" s="14"/>
      <c r="AT2236" s="245" t="s">
        <v>168</v>
      </c>
      <c r="AU2236" s="245" t="s">
        <v>82</v>
      </c>
      <c r="AV2236" s="14" t="s">
        <v>82</v>
      </c>
      <c r="AW2236" s="14" t="s">
        <v>34</v>
      </c>
      <c r="AX2236" s="14" t="s">
        <v>72</v>
      </c>
      <c r="AY2236" s="245" t="s">
        <v>148</v>
      </c>
    </row>
    <row r="2237" spans="1:51" s="14" customFormat="1" ht="12">
      <c r="A2237" s="14"/>
      <c r="B2237" s="235"/>
      <c r="C2237" s="236"/>
      <c r="D2237" s="226" t="s">
        <v>168</v>
      </c>
      <c r="E2237" s="237" t="s">
        <v>19</v>
      </c>
      <c r="F2237" s="238" t="s">
        <v>3472</v>
      </c>
      <c r="G2237" s="236"/>
      <c r="H2237" s="239">
        <v>18.912</v>
      </c>
      <c r="I2237" s="240"/>
      <c r="J2237" s="236"/>
      <c r="K2237" s="236"/>
      <c r="L2237" s="241"/>
      <c r="M2237" s="242"/>
      <c r="N2237" s="243"/>
      <c r="O2237" s="243"/>
      <c r="P2237" s="243"/>
      <c r="Q2237" s="243"/>
      <c r="R2237" s="243"/>
      <c r="S2237" s="243"/>
      <c r="T2237" s="244"/>
      <c r="U2237" s="14"/>
      <c r="V2237" s="14"/>
      <c r="W2237" s="14"/>
      <c r="X2237" s="14"/>
      <c r="Y2237" s="14"/>
      <c r="Z2237" s="14"/>
      <c r="AA2237" s="14"/>
      <c r="AB2237" s="14"/>
      <c r="AC2237" s="14"/>
      <c r="AD2237" s="14"/>
      <c r="AE2237" s="14"/>
      <c r="AT2237" s="245" t="s">
        <v>168</v>
      </c>
      <c r="AU2237" s="245" t="s">
        <v>82</v>
      </c>
      <c r="AV2237" s="14" t="s">
        <v>82</v>
      </c>
      <c r="AW2237" s="14" t="s">
        <v>34</v>
      </c>
      <c r="AX2237" s="14" t="s">
        <v>72</v>
      </c>
      <c r="AY2237" s="245" t="s">
        <v>148</v>
      </c>
    </row>
    <row r="2238" spans="1:51" s="14" customFormat="1" ht="12">
      <c r="A2238" s="14"/>
      <c r="B2238" s="235"/>
      <c r="C2238" s="236"/>
      <c r="D2238" s="226" t="s">
        <v>168</v>
      </c>
      <c r="E2238" s="237" t="s">
        <v>19</v>
      </c>
      <c r="F2238" s="238" t="s">
        <v>3473</v>
      </c>
      <c r="G2238" s="236"/>
      <c r="H2238" s="239">
        <v>19.306</v>
      </c>
      <c r="I2238" s="240"/>
      <c r="J2238" s="236"/>
      <c r="K2238" s="236"/>
      <c r="L2238" s="241"/>
      <c r="M2238" s="242"/>
      <c r="N2238" s="243"/>
      <c r="O2238" s="243"/>
      <c r="P2238" s="243"/>
      <c r="Q2238" s="243"/>
      <c r="R2238" s="243"/>
      <c r="S2238" s="243"/>
      <c r="T2238" s="244"/>
      <c r="U2238" s="14"/>
      <c r="V2238" s="14"/>
      <c r="W2238" s="14"/>
      <c r="X2238" s="14"/>
      <c r="Y2238" s="14"/>
      <c r="Z2238" s="14"/>
      <c r="AA2238" s="14"/>
      <c r="AB2238" s="14"/>
      <c r="AC2238" s="14"/>
      <c r="AD2238" s="14"/>
      <c r="AE2238" s="14"/>
      <c r="AT2238" s="245" t="s">
        <v>168</v>
      </c>
      <c r="AU2238" s="245" t="s">
        <v>82</v>
      </c>
      <c r="AV2238" s="14" t="s">
        <v>82</v>
      </c>
      <c r="AW2238" s="14" t="s">
        <v>34</v>
      </c>
      <c r="AX2238" s="14" t="s">
        <v>72</v>
      </c>
      <c r="AY2238" s="245" t="s">
        <v>148</v>
      </c>
    </row>
    <row r="2239" spans="1:51" s="14" customFormat="1" ht="12">
      <c r="A2239" s="14"/>
      <c r="B2239" s="235"/>
      <c r="C2239" s="236"/>
      <c r="D2239" s="226" t="s">
        <v>168</v>
      </c>
      <c r="E2239" s="237" t="s">
        <v>19</v>
      </c>
      <c r="F2239" s="238" t="s">
        <v>3474</v>
      </c>
      <c r="G2239" s="236"/>
      <c r="H2239" s="239">
        <v>7.74</v>
      </c>
      <c r="I2239" s="240"/>
      <c r="J2239" s="236"/>
      <c r="K2239" s="236"/>
      <c r="L2239" s="241"/>
      <c r="M2239" s="242"/>
      <c r="N2239" s="243"/>
      <c r="O2239" s="243"/>
      <c r="P2239" s="243"/>
      <c r="Q2239" s="243"/>
      <c r="R2239" s="243"/>
      <c r="S2239" s="243"/>
      <c r="T2239" s="244"/>
      <c r="U2239" s="14"/>
      <c r="V2239" s="14"/>
      <c r="W2239" s="14"/>
      <c r="X2239" s="14"/>
      <c r="Y2239" s="14"/>
      <c r="Z2239" s="14"/>
      <c r="AA2239" s="14"/>
      <c r="AB2239" s="14"/>
      <c r="AC2239" s="14"/>
      <c r="AD2239" s="14"/>
      <c r="AE2239" s="14"/>
      <c r="AT2239" s="245" t="s">
        <v>168</v>
      </c>
      <c r="AU2239" s="245" t="s">
        <v>82</v>
      </c>
      <c r="AV2239" s="14" t="s">
        <v>82</v>
      </c>
      <c r="AW2239" s="14" t="s">
        <v>34</v>
      </c>
      <c r="AX2239" s="14" t="s">
        <v>72</v>
      </c>
      <c r="AY2239" s="245" t="s">
        <v>148</v>
      </c>
    </row>
    <row r="2240" spans="1:51" s="14" customFormat="1" ht="12">
      <c r="A2240" s="14"/>
      <c r="B2240" s="235"/>
      <c r="C2240" s="236"/>
      <c r="D2240" s="226" t="s">
        <v>168</v>
      </c>
      <c r="E2240" s="237" t="s">
        <v>19</v>
      </c>
      <c r="F2240" s="238" t="s">
        <v>3475</v>
      </c>
      <c r="G2240" s="236"/>
      <c r="H2240" s="239">
        <v>7.88</v>
      </c>
      <c r="I2240" s="240"/>
      <c r="J2240" s="236"/>
      <c r="K2240" s="236"/>
      <c r="L2240" s="241"/>
      <c r="M2240" s="242"/>
      <c r="N2240" s="243"/>
      <c r="O2240" s="243"/>
      <c r="P2240" s="243"/>
      <c r="Q2240" s="243"/>
      <c r="R2240" s="243"/>
      <c r="S2240" s="243"/>
      <c r="T2240" s="244"/>
      <c r="U2240" s="14"/>
      <c r="V2240" s="14"/>
      <c r="W2240" s="14"/>
      <c r="X2240" s="14"/>
      <c r="Y2240" s="14"/>
      <c r="Z2240" s="14"/>
      <c r="AA2240" s="14"/>
      <c r="AB2240" s="14"/>
      <c r="AC2240" s="14"/>
      <c r="AD2240" s="14"/>
      <c r="AE2240" s="14"/>
      <c r="AT2240" s="245" t="s">
        <v>168</v>
      </c>
      <c r="AU2240" s="245" t="s">
        <v>82</v>
      </c>
      <c r="AV2240" s="14" t="s">
        <v>82</v>
      </c>
      <c r="AW2240" s="14" t="s">
        <v>34</v>
      </c>
      <c r="AX2240" s="14" t="s">
        <v>72</v>
      </c>
      <c r="AY2240" s="245" t="s">
        <v>148</v>
      </c>
    </row>
    <row r="2241" spans="1:51" s="14" customFormat="1" ht="12">
      <c r="A2241" s="14"/>
      <c r="B2241" s="235"/>
      <c r="C2241" s="236"/>
      <c r="D2241" s="226" t="s">
        <v>168</v>
      </c>
      <c r="E2241" s="237" t="s">
        <v>19</v>
      </c>
      <c r="F2241" s="238" t="s">
        <v>3476</v>
      </c>
      <c r="G2241" s="236"/>
      <c r="H2241" s="239">
        <v>12</v>
      </c>
      <c r="I2241" s="240"/>
      <c r="J2241" s="236"/>
      <c r="K2241" s="236"/>
      <c r="L2241" s="241"/>
      <c r="M2241" s="242"/>
      <c r="N2241" s="243"/>
      <c r="O2241" s="243"/>
      <c r="P2241" s="243"/>
      <c r="Q2241" s="243"/>
      <c r="R2241" s="243"/>
      <c r="S2241" s="243"/>
      <c r="T2241" s="244"/>
      <c r="U2241" s="14"/>
      <c r="V2241" s="14"/>
      <c r="W2241" s="14"/>
      <c r="X2241" s="14"/>
      <c r="Y2241" s="14"/>
      <c r="Z2241" s="14"/>
      <c r="AA2241" s="14"/>
      <c r="AB2241" s="14"/>
      <c r="AC2241" s="14"/>
      <c r="AD2241" s="14"/>
      <c r="AE2241" s="14"/>
      <c r="AT2241" s="245" t="s">
        <v>168</v>
      </c>
      <c r="AU2241" s="245" t="s">
        <v>82</v>
      </c>
      <c r="AV2241" s="14" t="s">
        <v>82</v>
      </c>
      <c r="AW2241" s="14" t="s">
        <v>34</v>
      </c>
      <c r="AX2241" s="14" t="s">
        <v>72</v>
      </c>
      <c r="AY2241" s="245" t="s">
        <v>148</v>
      </c>
    </row>
    <row r="2242" spans="1:51" s="14" customFormat="1" ht="12">
      <c r="A2242" s="14"/>
      <c r="B2242" s="235"/>
      <c r="C2242" s="236"/>
      <c r="D2242" s="226" t="s">
        <v>168</v>
      </c>
      <c r="E2242" s="237" t="s">
        <v>19</v>
      </c>
      <c r="F2242" s="238" t="s">
        <v>3477</v>
      </c>
      <c r="G2242" s="236"/>
      <c r="H2242" s="239">
        <v>4.3</v>
      </c>
      <c r="I2242" s="240"/>
      <c r="J2242" s="236"/>
      <c r="K2242" s="236"/>
      <c r="L2242" s="241"/>
      <c r="M2242" s="242"/>
      <c r="N2242" s="243"/>
      <c r="O2242" s="243"/>
      <c r="P2242" s="243"/>
      <c r="Q2242" s="243"/>
      <c r="R2242" s="243"/>
      <c r="S2242" s="243"/>
      <c r="T2242" s="244"/>
      <c r="U2242" s="14"/>
      <c r="V2242" s="14"/>
      <c r="W2242" s="14"/>
      <c r="X2242" s="14"/>
      <c r="Y2242" s="14"/>
      <c r="Z2242" s="14"/>
      <c r="AA2242" s="14"/>
      <c r="AB2242" s="14"/>
      <c r="AC2242" s="14"/>
      <c r="AD2242" s="14"/>
      <c r="AE2242" s="14"/>
      <c r="AT2242" s="245" t="s">
        <v>168</v>
      </c>
      <c r="AU2242" s="245" t="s">
        <v>82</v>
      </c>
      <c r="AV2242" s="14" t="s">
        <v>82</v>
      </c>
      <c r="AW2242" s="14" t="s">
        <v>34</v>
      </c>
      <c r="AX2242" s="14" t="s">
        <v>72</v>
      </c>
      <c r="AY2242" s="245" t="s">
        <v>148</v>
      </c>
    </row>
    <row r="2243" spans="1:51" s="14" customFormat="1" ht="12">
      <c r="A2243" s="14"/>
      <c r="B2243" s="235"/>
      <c r="C2243" s="236"/>
      <c r="D2243" s="226" t="s">
        <v>168</v>
      </c>
      <c r="E2243" s="237" t="s">
        <v>19</v>
      </c>
      <c r="F2243" s="238" t="s">
        <v>3478</v>
      </c>
      <c r="G2243" s="236"/>
      <c r="H2243" s="239">
        <v>7.74</v>
      </c>
      <c r="I2243" s="240"/>
      <c r="J2243" s="236"/>
      <c r="K2243" s="236"/>
      <c r="L2243" s="241"/>
      <c r="M2243" s="242"/>
      <c r="N2243" s="243"/>
      <c r="O2243" s="243"/>
      <c r="P2243" s="243"/>
      <c r="Q2243" s="243"/>
      <c r="R2243" s="243"/>
      <c r="S2243" s="243"/>
      <c r="T2243" s="244"/>
      <c r="U2243" s="14"/>
      <c r="V2243" s="14"/>
      <c r="W2243" s="14"/>
      <c r="X2243" s="14"/>
      <c r="Y2243" s="14"/>
      <c r="Z2243" s="14"/>
      <c r="AA2243" s="14"/>
      <c r="AB2243" s="14"/>
      <c r="AC2243" s="14"/>
      <c r="AD2243" s="14"/>
      <c r="AE2243" s="14"/>
      <c r="AT2243" s="245" t="s">
        <v>168</v>
      </c>
      <c r="AU2243" s="245" t="s">
        <v>82</v>
      </c>
      <c r="AV2243" s="14" t="s">
        <v>82</v>
      </c>
      <c r="AW2243" s="14" t="s">
        <v>34</v>
      </c>
      <c r="AX2243" s="14" t="s">
        <v>72</v>
      </c>
      <c r="AY2243" s="245" t="s">
        <v>148</v>
      </c>
    </row>
    <row r="2244" spans="1:51" s="14" customFormat="1" ht="12">
      <c r="A2244" s="14"/>
      <c r="B2244" s="235"/>
      <c r="C2244" s="236"/>
      <c r="D2244" s="226" t="s">
        <v>168</v>
      </c>
      <c r="E2244" s="237" t="s">
        <v>19</v>
      </c>
      <c r="F2244" s="238" t="s">
        <v>3479</v>
      </c>
      <c r="G2244" s="236"/>
      <c r="H2244" s="239">
        <v>14.08</v>
      </c>
      <c r="I2244" s="240"/>
      <c r="J2244" s="236"/>
      <c r="K2244" s="236"/>
      <c r="L2244" s="241"/>
      <c r="M2244" s="242"/>
      <c r="N2244" s="243"/>
      <c r="O2244" s="243"/>
      <c r="P2244" s="243"/>
      <c r="Q2244" s="243"/>
      <c r="R2244" s="243"/>
      <c r="S2244" s="243"/>
      <c r="T2244" s="244"/>
      <c r="U2244" s="14"/>
      <c r="V2244" s="14"/>
      <c r="W2244" s="14"/>
      <c r="X2244" s="14"/>
      <c r="Y2244" s="14"/>
      <c r="Z2244" s="14"/>
      <c r="AA2244" s="14"/>
      <c r="AB2244" s="14"/>
      <c r="AC2244" s="14"/>
      <c r="AD2244" s="14"/>
      <c r="AE2244" s="14"/>
      <c r="AT2244" s="245" t="s">
        <v>168</v>
      </c>
      <c r="AU2244" s="245" t="s">
        <v>82</v>
      </c>
      <c r="AV2244" s="14" t="s">
        <v>82</v>
      </c>
      <c r="AW2244" s="14" t="s">
        <v>34</v>
      </c>
      <c r="AX2244" s="14" t="s">
        <v>72</v>
      </c>
      <c r="AY2244" s="245" t="s">
        <v>148</v>
      </c>
    </row>
    <row r="2245" spans="1:51" s="14" customFormat="1" ht="12">
      <c r="A2245" s="14"/>
      <c r="B2245" s="235"/>
      <c r="C2245" s="236"/>
      <c r="D2245" s="226" t="s">
        <v>168</v>
      </c>
      <c r="E2245" s="237" t="s">
        <v>19</v>
      </c>
      <c r="F2245" s="238" t="s">
        <v>3480</v>
      </c>
      <c r="G2245" s="236"/>
      <c r="H2245" s="239">
        <v>10.56</v>
      </c>
      <c r="I2245" s="240"/>
      <c r="J2245" s="236"/>
      <c r="K2245" s="236"/>
      <c r="L2245" s="241"/>
      <c r="M2245" s="242"/>
      <c r="N2245" s="243"/>
      <c r="O2245" s="243"/>
      <c r="P2245" s="243"/>
      <c r="Q2245" s="243"/>
      <c r="R2245" s="243"/>
      <c r="S2245" s="243"/>
      <c r="T2245" s="244"/>
      <c r="U2245" s="14"/>
      <c r="V2245" s="14"/>
      <c r="W2245" s="14"/>
      <c r="X2245" s="14"/>
      <c r="Y2245" s="14"/>
      <c r="Z2245" s="14"/>
      <c r="AA2245" s="14"/>
      <c r="AB2245" s="14"/>
      <c r="AC2245" s="14"/>
      <c r="AD2245" s="14"/>
      <c r="AE2245" s="14"/>
      <c r="AT2245" s="245" t="s">
        <v>168</v>
      </c>
      <c r="AU2245" s="245" t="s">
        <v>82</v>
      </c>
      <c r="AV2245" s="14" t="s">
        <v>82</v>
      </c>
      <c r="AW2245" s="14" t="s">
        <v>34</v>
      </c>
      <c r="AX2245" s="14" t="s">
        <v>72</v>
      </c>
      <c r="AY2245" s="245" t="s">
        <v>148</v>
      </c>
    </row>
    <row r="2246" spans="1:51" s="14" customFormat="1" ht="12">
      <c r="A2246" s="14"/>
      <c r="B2246" s="235"/>
      <c r="C2246" s="236"/>
      <c r="D2246" s="226" t="s">
        <v>168</v>
      </c>
      <c r="E2246" s="237" t="s">
        <v>19</v>
      </c>
      <c r="F2246" s="238" t="s">
        <v>3481</v>
      </c>
      <c r="G2246" s="236"/>
      <c r="H2246" s="239">
        <v>6.82</v>
      </c>
      <c r="I2246" s="240"/>
      <c r="J2246" s="236"/>
      <c r="K2246" s="236"/>
      <c r="L2246" s="241"/>
      <c r="M2246" s="242"/>
      <c r="N2246" s="243"/>
      <c r="O2246" s="243"/>
      <c r="P2246" s="243"/>
      <c r="Q2246" s="243"/>
      <c r="R2246" s="243"/>
      <c r="S2246" s="243"/>
      <c r="T2246" s="244"/>
      <c r="U2246" s="14"/>
      <c r="V2246" s="14"/>
      <c r="W2246" s="14"/>
      <c r="X2246" s="14"/>
      <c r="Y2246" s="14"/>
      <c r="Z2246" s="14"/>
      <c r="AA2246" s="14"/>
      <c r="AB2246" s="14"/>
      <c r="AC2246" s="14"/>
      <c r="AD2246" s="14"/>
      <c r="AE2246" s="14"/>
      <c r="AT2246" s="245" t="s">
        <v>168</v>
      </c>
      <c r="AU2246" s="245" t="s">
        <v>82</v>
      </c>
      <c r="AV2246" s="14" t="s">
        <v>82</v>
      </c>
      <c r="AW2246" s="14" t="s">
        <v>34</v>
      </c>
      <c r="AX2246" s="14" t="s">
        <v>72</v>
      </c>
      <c r="AY2246" s="245" t="s">
        <v>148</v>
      </c>
    </row>
    <row r="2247" spans="1:51" s="14" customFormat="1" ht="12">
      <c r="A2247" s="14"/>
      <c r="B2247" s="235"/>
      <c r="C2247" s="236"/>
      <c r="D2247" s="226" t="s">
        <v>168</v>
      </c>
      <c r="E2247" s="237" t="s">
        <v>19</v>
      </c>
      <c r="F2247" s="238" t="s">
        <v>3482</v>
      </c>
      <c r="G2247" s="236"/>
      <c r="H2247" s="239">
        <v>8.36</v>
      </c>
      <c r="I2247" s="240"/>
      <c r="J2247" s="236"/>
      <c r="K2247" s="236"/>
      <c r="L2247" s="241"/>
      <c r="M2247" s="242"/>
      <c r="N2247" s="243"/>
      <c r="O2247" s="243"/>
      <c r="P2247" s="243"/>
      <c r="Q2247" s="243"/>
      <c r="R2247" s="243"/>
      <c r="S2247" s="243"/>
      <c r="T2247" s="244"/>
      <c r="U2247" s="14"/>
      <c r="V2247" s="14"/>
      <c r="W2247" s="14"/>
      <c r="X2247" s="14"/>
      <c r="Y2247" s="14"/>
      <c r="Z2247" s="14"/>
      <c r="AA2247" s="14"/>
      <c r="AB2247" s="14"/>
      <c r="AC2247" s="14"/>
      <c r="AD2247" s="14"/>
      <c r="AE2247" s="14"/>
      <c r="AT2247" s="245" t="s">
        <v>168</v>
      </c>
      <c r="AU2247" s="245" t="s">
        <v>82</v>
      </c>
      <c r="AV2247" s="14" t="s">
        <v>82</v>
      </c>
      <c r="AW2247" s="14" t="s">
        <v>34</v>
      </c>
      <c r="AX2247" s="14" t="s">
        <v>72</v>
      </c>
      <c r="AY2247" s="245" t="s">
        <v>148</v>
      </c>
    </row>
    <row r="2248" spans="1:51" s="14" customFormat="1" ht="12">
      <c r="A2248" s="14"/>
      <c r="B2248" s="235"/>
      <c r="C2248" s="236"/>
      <c r="D2248" s="226" t="s">
        <v>168</v>
      </c>
      <c r="E2248" s="237" t="s">
        <v>19</v>
      </c>
      <c r="F2248" s="238" t="s">
        <v>3483</v>
      </c>
      <c r="G2248" s="236"/>
      <c r="H2248" s="239">
        <v>9.612</v>
      </c>
      <c r="I2248" s="240"/>
      <c r="J2248" s="236"/>
      <c r="K2248" s="236"/>
      <c r="L2248" s="241"/>
      <c r="M2248" s="242"/>
      <c r="N2248" s="243"/>
      <c r="O2248" s="243"/>
      <c r="P2248" s="243"/>
      <c r="Q2248" s="243"/>
      <c r="R2248" s="243"/>
      <c r="S2248" s="243"/>
      <c r="T2248" s="244"/>
      <c r="U2248" s="14"/>
      <c r="V2248" s="14"/>
      <c r="W2248" s="14"/>
      <c r="X2248" s="14"/>
      <c r="Y2248" s="14"/>
      <c r="Z2248" s="14"/>
      <c r="AA2248" s="14"/>
      <c r="AB2248" s="14"/>
      <c r="AC2248" s="14"/>
      <c r="AD2248" s="14"/>
      <c r="AE2248" s="14"/>
      <c r="AT2248" s="245" t="s">
        <v>168</v>
      </c>
      <c r="AU2248" s="245" t="s">
        <v>82</v>
      </c>
      <c r="AV2248" s="14" t="s">
        <v>82</v>
      </c>
      <c r="AW2248" s="14" t="s">
        <v>34</v>
      </c>
      <c r="AX2248" s="14" t="s">
        <v>72</v>
      </c>
      <c r="AY2248" s="245" t="s">
        <v>148</v>
      </c>
    </row>
    <row r="2249" spans="1:51" s="13" customFormat="1" ht="12">
      <c r="A2249" s="13"/>
      <c r="B2249" s="224"/>
      <c r="C2249" s="225"/>
      <c r="D2249" s="226" t="s">
        <v>168</v>
      </c>
      <c r="E2249" s="227" t="s">
        <v>19</v>
      </c>
      <c r="F2249" s="228" t="s">
        <v>3484</v>
      </c>
      <c r="G2249" s="225"/>
      <c r="H2249" s="227" t="s">
        <v>19</v>
      </c>
      <c r="I2249" s="229"/>
      <c r="J2249" s="225"/>
      <c r="K2249" s="225"/>
      <c r="L2249" s="230"/>
      <c r="M2249" s="231"/>
      <c r="N2249" s="232"/>
      <c r="O2249" s="232"/>
      <c r="P2249" s="232"/>
      <c r="Q2249" s="232"/>
      <c r="R2249" s="232"/>
      <c r="S2249" s="232"/>
      <c r="T2249" s="233"/>
      <c r="U2249" s="13"/>
      <c r="V2249" s="13"/>
      <c r="W2249" s="13"/>
      <c r="X2249" s="13"/>
      <c r="Y2249" s="13"/>
      <c r="Z2249" s="13"/>
      <c r="AA2249" s="13"/>
      <c r="AB2249" s="13"/>
      <c r="AC2249" s="13"/>
      <c r="AD2249" s="13"/>
      <c r="AE2249" s="13"/>
      <c r="AT2249" s="234" t="s">
        <v>168</v>
      </c>
      <c r="AU2249" s="234" t="s">
        <v>82</v>
      </c>
      <c r="AV2249" s="13" t="s">
        <v>80</v>
      </c>
      <c r="AW2249" s="13" t="s">
        <v>34</v>
      </c>
      <c r="AX2249" s="13" t="s">
        <v>72</v>
      </c>
      <c r="AY2249" s="234" t="s">
        <v>148</v>
      </c>
    </row>
    <row r="2250" spans="1:51" s="14" customFormat="1" ht="12">
      <c r="A2250" s="14"/>
      <c r="B2250" s="235"/>
      <c r="C2250" s="236"/>
      <c r="D2250" s="226" t="s">
        <v>168</v>
      </c>
      <c r="E2250" s="237" t="s">
        <v>19</v>
      </c>
      <c r="F2250" s="238" t="s">
        <v>3485</v>
      </c>
      <c r="G2250" s="236"/>
      <c r="H2250" s="239">
        <v>0.829</v>
      </c>
      <c r="I2250" s="240"/>
      <c r="J2250" s="236"/>
      <c r="K2250" s="236"/>
      <c r="L2250" s="241"/>
      <c r="M2250" s="242"/>
      <c r="N2250" s="243"/>
      <c r="O2250" s="243"/>
      <c r="P2250" s="243"/>
      <c r="Q2250" s="243"/>
      <c r="R2250" s="243"/>
      <c r="S2250" s="243"/>
      <c r="T2250" s="244"/>
      <c r="U2250" s="14"/>
      <c r="V2250" s="14"/>
      <c r="W2250" s="14"/>
      <c r="X2250" s="14"/>
      <c r="Y2250" s="14"/>
      <c r="Z2250" s="14"/>
      <c r="AA2250" s="14"/>
      <c r="AB2250" s="14"/>
      <c r="AC2250" s="14"/>
      <c r="AD2250" s="14"/>
      <c r="AE2250" s="14"/>
      <c r="AT2250" s="245" t="s">
        <v>168</v>
      </c>
      <c r="AU2250" s="245" t="s">
        <v>82</v>
      </c>
      <c r="AV2250" s="14" t="s">
        <v>82</v>
      </c>
      <c r="AW2250" s="14" t="s">
        <v>34</v>
      </c>
      <c r="AX2250" s="14" t="s">
        <v>72</v>
      </c>
      <c r="AY2250" s="245" t="s">
        <v>148</v>
      </c>
    </row>
    <row r="2251" spans="1:51" s="15" customFormat="1" ht="12">
      <c r="A2251" s="15"/>
      <c r="B2251" s="246"/>
      <c r="C2251" s="247"/>
      <c r="D2251" s="226" t="s">
        <v>168</v>
      </c>
      <c r="E2251" s="248" t="s">
        <v>19</v>
      </c>
      <c r="F2251" s="249" t="s">
        <v>178</v>
      </c>
      <c r="G2251" s="247"/>
      <c r="H2251" s="250">
        <v>153.21899999999997</v>
      </c>
      <c r="I2251" s="251"/>
      <c r="J2251" s="247"/>
      <c r="K2251" s="247"/>
      <c r="L2251" s="252"/>
      <c r="M2251" s="253"/>
      <c r="N2251" s="254"/>
      <c r="O2251" s="254"/>
      <c r="P2251" s="254"/>
      <c r="Q2251" s="254"/>
      <c r="R2251" s="254"/>
      <c r="S2251" s="254"/>
      <c r="T2251" s="255"/>
      <c r="U2251" s="15"/>
      <c r="V2251" s="15"/>
      <c r="W2251" s="15"/>
      <c r="X2251" s="15"/>
      <c r="Y2251" s="15"/>
      <c r="Z2251" s="15"/>
      <c r="AA2251" s="15"/>
      <c r="AB2251" s="15"/>
      <c r="AC2251" s="15"/>
      <c r="AD2251" s="15"/>
      <c r="AE2251" s="15"/>
      <c r="AT2251" s="256" t="s">
        <v>168</v>
      </c>
      <c r="AU2251" s="256" t="s">
        <v>82</v>
      </c>
      <c r="AV2251" s="15" t="s">
        <v>155</v>
      </c>
      <c r="AW2251" s="15" t="s">
        <v>34</v>
      </c>
      <c r="AX2251" s="15" t="s">
        <v>80</v>
      </c>
      <c r="AY2251" s="256" t="s">
        <v>148</v>
      </c>
    </row>
    <row r="2252" spans="1:65" s="2" customFormat="1" ht="16.5" customHeight="1">
      <c r="A2252" s="40"/>
      <c r="B2252" s="41"/>
      <c r="C2252" s="206" t="s">
        <v>3496</v>
      </c>
      <c r="D2252" s="206" t="s">
        <v>150</v>
      </c>
      <c r="E2252" s="207" t="s">
        <v>3497</v>
      </c>
      <c r="F2252" s="208" t="s">
        <v>3498</v>
      </c>
      <c r="G2252" s="209" t="s">
        <v>166</v>
      </c>
      <c r="H2252" s="210">
        <v>96.928</v>
      </c>
      <c r="I2252" s="211"/>
      <c r="J2252" s="212">
        <f>ROUND(I2252*H2252,2)</f>
        <v>0</v>
      </c>
      <c r="K2252" s="208" t="s">
        <v>154</v>
      </c>
      <c r="L2252" s="46"/>
      <c r="M2252" s="213" t="s">
        <v>19</v>
      </c>
      <c r="N2252" s="214" t="s">
        <v>43</v>
      </c>
      <c r="O2252" s="86"/>
      <c r="P2252" s="215">
        <f>O2252*H2252</f>
        <v>0</v>
      </c>
      <c r="Q2252" s="215">
        <v>2E-05</v>
      </c>
      <c r="R2252" s="215">
        <f>Q2252*H2252</f>
        <v>0.0019385600000000002</v>
      </c>
      <c r="S2252" s="215">
        <v>0</v>
      </c>
      <c r="T2252" s="216">
        <f>S2252*H2252</f>
        <v>0</v>
      </c>
      <c r="U2252" s="40"/>
      <c r="V2252" s="40"/>
      <c r="W2252" s="40"/>
      <c r="X2252" s="40"/>
      <c r="Y2252" s="40"/>
      <c r="Z2252" s="40"/>
      <c r="AA2252" s="40"/>
      <c r="AB2252" s="40"/>
      <c r="AC2252" s="40"/>
      <c r="AD2252" s="40"/>
      <c r="AE2252" s="40"/>
      <c r="AR2252" s="217" t="s">
        <v>285</v>
      </c>
      <c r="AT2252" s="217" t="s">
        <v>150</v>
      </c>
      <c r="AU2252" s="217" t="s">
        <v>82</v>
      </c>
      <c r="AY2252" s="19" t="s">
        <v>148</v>
      </c>
      <c r="BE2252" s="218">
        <f>IF(N2252="základní",J2252,0)</f>
        <v>0</v>
      </c>
      <c r="BF2252" s="218">
        <f>IF(N2252="snížená",J2252,0)</f>
        <v>0</v>
      </c>
      <c r="BG2252" s="218">
        <f>IF(N2252="zákl. přenesená",J2252,0)</f>
        <v>0</v>
      </c>
      <c r="BH2252" s="218">
        <f>IF(N2252="sníž. přenesená",J2252,0)</f>
        <v>0</v>
      </c>
      <c r="BI2252" s="218">
        <f>IF(N2252="nulová",J2252,0)</f>
        <v>0</v>
      </c>
      <c r="BJ2252" s="19" t="s">
        <v>80</v>
      </c>
      <c r="BK2252" s="218">
        <f>ROUND(I2252*H2252,2)</f>
        <v>0</v>
      </c>
      <c r="BL2252" s="19" t="s">
        <v>285</v>
      </c>
      <c r="BM2252" s="217" t="s">
        <v>3499</v>
      </c>
    </row>
    <row r="2253" spans="1:47" s="2" customFormat="1" ht="12">
      <c r="A2253" s="40"/>
      <c r="B2253" s="41"/>
      <c r="C2253" s="42"/>
      <c r="D2253" s="219" t="s">
        <v>157</v>
      </c>
      <c r="E2253" s="42"/>
      <c r="F2253" s="220" t="s">
        <v>3500</v>
      </c>
      <c r="G2253" s="42"/>
      <c r="H2253" s="42"/>
      <c r="I2253" s="221"/>
      <c r="J2253" s="42"/>
      <c r="K2253" s="42"/>
      <c r="L2253" s="46"/>
      <c r="M2253" s="222"/>
      <c r="N2253" s="223"/>
      <c r="O2253" s="86"/>
      <c r="P2253" s="86"/>
      <c r="Q2253" s="86"/>
      <c r="R2253" s="86"/>
      <c r="S2253" s="86"/>
      <c r="T2253" s="87"/>
      <c r="U2253" s="40"/>
      <c r="V2253" s="40"/>
      <c r="W2253" s="40"/>
      <c r="X2253" s="40"/>
      <c r="Y2253" s="40"/>
      <c r="Z2253" s="40"/>
      <c r="AA2253" s="40"/>
      <c r="AB2253" s="40"/>
      <c r="AC2253" s="40"/>
      <c r="AD2253" s="40"/>
      <c r="AE2253" s="40"/>
      <c r="AT2253" s="19" t="s">
        <v>157</v>
      </c>
      <c r="AU2253" s="19" t="s">
        <v>82</v>
      </c>
    </row>
    <row r="2254" spans="1:51" s="13" customFormat="1" ht="12">
      <c r="A2254" s="13"/>
      <c r="B2254" s="224"/>
      <c r="C2254" s="225"/>
      <c r="D2254" s="226" t="s">
        <v>168</v>
      </c>
      <c r="E2254" s="227" t="s">
        <v>19</v>
      </c>
      <c r="F2254" s="228" t="s">
        <v>400</v>
      </c>
      <c r="G2254" s="225"/>
      <c r="H2254" s="227" t="s">
        <v>19</v>
      </c>
      <c r="I2254" s="229"/>
      <c r="J2254" s="225"/>
      <c r="K2254" s="225"/>
      <c r="L2254" s="230"/>
      <c r="M2254" s="231"/>
      <c r="N2254" s="232"/>
      <c r="O2254" s="232"/>
      <c r="P2254" s="232"/>
      <c r="Q2254" s="232"/>
      <c r="R2254" s="232"/>
      <c r="S2254" s="232"/>
      <c r="T2254" s="233"/>
      <c r="U2254" s="13"/>
      <c r="V2254" s="13"/>
      <c r="W2254" s="13"/>
      <c r="X2254" s="13"/>
      <c r="Y2254" s="13"/>
      <c r="Z2254" s="13"/>
      <c r="AA2254" s="13"/>
      <c r="AB2254" s="13"/>
      <c r="AC2254" s="13"/>
      <c r="AD2254" s="13"/>
      <c r="AE2254" s="13"/>
      <c r="AT2254" s="234" t="s">
        <v>168</v>
      </c>
      <c r="AU2254" s="234" t="s">
        <v>82</v>
      </c>
      <c r="AV2254" s="13" t="s">
        <v>80</v>
      </c>
      <c r="AW2254" s="13" t="s">
        <v>34</v>
      </c>
      <c r="AX2254" s="13" t="s">
        <v>72</v>
      </c>
      <c r="AY2254" s="234" t="s">
        <v>148</v>
      </c>
    </row>
    <row r="2255" spans="1:51" s="14" customFormat="1" ht="12">
      <c r="A2255" s="14"/>
      <c r="B2255" s="235"/>
      <c r="C2255" s="236"/>
      <c r="D2255" s="226" t="s">
        <v>168</v>
      </c>
      <c r="E2255" s="237" t="s">
        <v>19</v>
      </c>
      <c r="F2255" s="238" t="s">
        <v>3501</v>
      </c>
      <c r="G2255" s="236"/>
      <c r="H2255" s="239">
        <v>12.222</v>
      </c>
      <c r="I2255" s="240"/>
      <c r="J2255" s="236"/>
      <c r="K2255" s="236"/>
      <c r="L2255" s="241"/>
      <c r="M2255" s="242"/>
      <c r="N2255" s="243"/>
      <c r="O2255" s="243"/>
      <c r="P2255" s="243"/>
      <c r="Q2255" s="243"/>
      <c r="R2255" s="243"/>
      <c r="S2255" s="243"/>
      <c r="T2255" s="244"/>
      <c r="U2255" s="14"/>
      <c r="V2255" s="14"/>
      <c r="W2255" s="14"/>
      <c r="X2255" s="14"/>
      <c r="Y2255" s="14"/>
      <c r="Z2255" s="14"/>
      <c r="AA2255" s="14"/>
      <c r="AB2255" s="14"/>
      <c r="AC2255" s="14"/>
      <c r="AD2255" s="14"/>
      <c r="AE2255" s="14"/>
      <c r="AT2255" s="245" t="s">
        <v>168</v>
      </c>
      <c r="AU2255" s="245" t="s">
        <v>82</v>
      </c>
      <c r="AV2255" s="14" t="s">
        <v>82</v>
      </c>
      <c r="AW2255" s="14" t="s">
        <v>34</v>
      </c>
      <c r="AX2255" s="14" t="s">
        <v>72</v>
      </c>
      <c r="AY2255" s="245" t="s">
        <v>148</v>
      </c>
    </row>
    <row r="2256" spans="1:51" s="14" customFormat="1" ht="12">
      <c r="A2256" s="14"/>
      <c r="B2256" s="235"/>
      <c r="C2256" s="236"/>
      <c r="D2256" s="226" t="s">
        <v>168</v>
      </c>
      <c r="E2256" s="237" t="s">
        <v>19</v>
      </c>
      <c r="F2256" s="238" t="s">
        <v>3502</v>
      </c>
      <c r="G2256" s="236"/>
      <c r="H2256" s="239">
        <v>0.884</v>
      </c>
      <c r="I2256" s="240"/>
      <c r="J2256" s="236"/>
      <c r="K2256" s="236"/>
      <c r="L2256" s="241"/>
      <c r="M2256" s="242"/>
      <c r="N2256" s="243"/>
      <c r="O2256" s="243"/>
      <c r="P2256" s="243"/>
      <c r="Q2256" s="243"/>
      <c r="R2256" s="243"/>
      <c r="S2256" s="243"/>
      <c r="T2256" s="244"/>
      <c r="U2256" s="14"/>
      <c r="V2256" s="14"/>
      <c r="W2256" s="14"/>
      <c r="X2256" s="14"/>
      <c r="Y2256" s="14"/>
      <c r="Z2256" s="14"/>
      <c r="AA2256" s="14"/>
      <c r="AB2256" s="14"/>
      <c r="AC2256" s="14"/>
      <c r="AD2256" s="14"/>
      <c r="AE2256" s="14"/>
      <c r="AT2256" s="245" t="s">
        <v>168</v>
      </c>
      <c r="AU2256" s="245" t="s">
        <v>82</v>
      </c>
      <c r="AV2256" s="14" t="s">
        <v>82</v>
      </c>
      <c r="AW2256" s="14" t="s">
        <v>34</v>
      </c>
      <c r="AX2256" s="14" t="s">
        <v>72</v>
      </c>
      <c r="AY2256" s="245" t="s">
        <v>148</v>
      </c>
    </row>
    <row r="2257" spans="1:51" s="14" customFormat="1" ht="12">
      <c r="A2257" s="14"/>
      <c r="B2257" s="235"/>
      <c r="C2257" s="236"/>
      <c r="D2257" s="226" t="s">
        <v>168</v>
      </c>
      <c r="E2257" s="237" t="s">
        <v>19</v>
      </c>
      <c r="F2257" s="238" t="s">
        <v>3503</v>
      </c>
      <c r="G2257" s="236"/>
      <c r="H2257" s="239">
        <v>5.32</v>
      </c>
      <c r="I2257" s="240"/>
      <c r="J2257" s="236"/>
      <c r="K2257" s="236"/>
      <c r="L2257" s="241"/>
      <c r="M2257" s="242"/>
      <c r="N2257" s="243"/>
      <c r="O2257" s="243"/>
      <c r="P2257" s="243"/>
      <c r="Q2257" s="243"/>
      <c r="R2257" s="243"/>
      <c r="S2257" s="243"/>
      <c r="T2257" s="244"/>
      <c r="U2257" s="14"/>
      <c r="V2257" s="14"/>
      <c r="W2257" s="14"/>
      <c r="X2257" s="14"/>
      <c r="Y2257" s="14"/>
      <c r="Z2257" s="14"/>
      <c r="AA2257" s="14"/>
      <c r="AB2257" s="14"/>
      <c r="AC2257" s="14"/>
      <c r="AD2257" s="14"/>
      <c r="AE2257" s="14"/>
      <c r="AT2257" s="245" t="s">
        <v>168</v>
      </c>
      <c r="AU2257" s="245" t="s">
        <v>82</v>
      </c>
      <c r="AV2257" s="14" t="s">
        <v>82</v>
      </c>
      <c r="AW2257" s="14" t="s">
        <v>34</v>
      </c>
      <c r="AX2257" s="14" t="s">
        <v>72</v>
      </c>
      <c r="AY2257" s="245" t="s">
        <v>148</v>
      </c>
    </row>
    <row r="2258" spans="1:51" s="16" customFormat="1" ht="12">
      <c r="A2258" s="16"/>
      <c r="B2258" s="257"/>
      <c r="C2258" s="258"/>
      <c r="D2258" s="226" t="s">
        <v>168</v>
      </c>
      <c r="E2258" s="259" t="s">
        <v>19</v>
      </c>
      <c r="F2258" s="260" t="s">
        <v>256</v>
      </c>
      <c r="G2258" s="258"/>
      <c r="H2258" s="261">
        <v>18.426</v>
      </c>
      <c r="I2258" s="262"/>
      <c r="J2258" s="258"/>
      <c r="K2258" s="258"/>
      <c r="L2258" s="263"/>
      <c r="M2258" s="264"/>
      <c r="N2258" s="265"/>
      <c r="O2258" s="265"/>
      <c r="P2258" s="265"/>
      <c r="Q2258" s="265"/>
      <c r="R2258" s="265"/>
      <c r="S2258" s="265"/>
      <c r="T2258" s="266"/>
      <c r="U2258" s="16"/>
      <c r="V2258" s="16"/>
      <c r="W2258" s="16"/>
      <c r="X2258" s="16"/>
      <c r="Y2258" s="16"/>
      <c r="Z2258" s="16"/>
      <c r="AA2258" s="16"/>
      <c r="AB2258" s="16"/>
      <c r="AC2258" s="16"/>
      <c r="AD2258" s="16"/>
      <c r="AE2258" s="16"/>
      <c r="AT2258" s="267" t="s">
        <v>168</v>
      </c>
      <c r="AU2258" s="267" t="s">
        <v>82</v>
      </c>
      <c r="AV2258" s="16" t="s">
        <v>163</v>
      </c>
      <c r="AW2258" s="16" t="s">
        <v>34</v>
      </c>
      <c r="AX2258" s="16" t="s">
        <v>72</v>
      </c>
      <c r="AY2258" s="267" t="s">
        <v>148</v>
      </c>
    </row>
    <row r="2259" spans="1:51" s="13" customFormat="1" ht="12">
      <c r="A2259" s="13"/>
      <c r="B2259" s="224"/>
      <c r="C2259" s="225"/>
      <c r="D2259" s="226" t="s">
        <v>168</v>
      </c>
      <c r="E2259" s="227" t="s">
        <v>19</v>
      </c>
      <c r="F2259" s="228" t="s">
        <v>576</v>
      </c>
      <c r="G2259" s="225"/>
      <c r="H2259" s="227" t="s">
        <v>19</v>
      </c>
      <c r="I2259" s="229"/>
      <c r="J2259" s="225"/>
      <c r="K2259" s="225"/>
      <c r="L2259" s="230"/>
      <c r="M2259" s="231"/>
      <c r="N2259" s="232"/>
      <c r="O2259" s="232"/>
      <c r="P2259" s="232"/>
      <c r="Q2259" s="232"/>
      <c r="R2259" s="232"/>
      <c r="S2259" s="232"/>
      <c r="T2259" s="233"/>
      <c r="U2259" s="13"/>
      <c r="V2259" s="13"/>
      <c r="W2259" s="13"/>
      <c r="X2259" s="13"/>
      <c r="Y2259" s="13"/>
      <c r="Z2259" s="13"/>
      <c r="AA2259" s="13"/>
      <c r="AB2259" s="13"/>
      <c r="AC2259" s="13"/>
      <c r="AD2259" s="13"/>
      <c r="AE2259" s="13"/>
      <c r="AT2259" s="234" t="s">
        <v>168</v>
      </c>
      <c r="AU2259" s="234" t="s">
        <v>82</v>
      </c>
      <c r="AV2259" s="13" t="s">
        <v>80</v>
      </c>
      <c r="AW2259" s="13" t="s">
        <v>34</v>
      </c>
      <c r="AX2259" s="13" t="s">
        <v>72</v>
      </c>
      <c r="AY2259" s="234" t="s">
        <v>148</v>
      </c>
    </row>
    <row r="2260" spans="1:51" s="14" customFormat="1" ht="12">
      <c r="A2260" s="14"/>
      <c r="B2260" s="235"/>
      <c r="C2260" s="236"/>
      <c r="D2260" s="226" t="s">
        <v>168</v>
      </c>
      <c r="E2260" s="237" t="s">
        <v>19</v>
      </c>
      <c r="F2260" s="238" t="s">
        <v>3504</v>
      </c>
      <c r="G2260" s="236"/>
      <c r="H2260" s="239">
        <v>6.624</v>
      </c>
      <c r="I2260" s="240"/>
      <c r="J2260" s="236"/>
      <c r="K2260" s="236"/>
      <c r="L2260" s="241"/>
      <c r="M2260" s="242"/>
      <c r="N2260" s="243"/>
      <c r="O2260" s="243"/>
      <c r="P2260" s="243"/>
      <c r="Q2260" s="243"/>
      <c r="R2260" s="243"/>
      <c r="S2260" s="243"/>
      <c r="T2260" s="244"/>
      <c r="U2260" s="14"/>
      <c r="V2260" s="14"/>
      <c r="W2260" s="14"/>
      <c r="X2260" s="14"/>
      <c r="Y2260" s="14"/>
      <c r="Z2260" s="14"/>
      <c r="AA2260" s="14"/>
      <c r="AB2260" s="14"/>
      <c r="AC2260" s="14"/>
      <c r="AD2260" s="14"/>
      <c r="AE2260" s="14"/>
      <c r="AT2260" s="245" t="s">
        <v>168</v>
      </c>
      <c r="AU2260" s="245" t="s">
        <v>82</v>
      </c>
      <c r="AV2260" s="14" t="s">
        <v>82</v>
      </c>
      <c r="AW2260" s="14" t="s">
        <v>34</v>
      </c>
      <c r="AX2260" s="14" t="s">
        <v>72</v>
      </c>
      <c r="AY2260" s="245" t="s">
        <v>148</v>
      </c>
    </row>
    <row r="2261" spans="1:51" s="14" customFormat="1" ht="12">
      <c r="A2261" s="14"/>
      <c r="B2261" s="235"/>
      <c r="C2261" s="236"/>
      <c r="D2261" s="226" t="s">
        <v>168</v>
      </c>
      <c r="E2261" s="237" t="s">
        <v>19</v>
      </c>
      <c r="F2261" s="238" t="s">
        <v>3505</v>
      </c>
      <c r="G2261" s="236"/>
      <c r="H2261" s="239">
        <v>1.018</v>
      </c>
      <c r="I2261" s="240"/>
      <c r="J2261" s="236"/>
      <c r="K2261" s="236"/>
      <c r="L2261" s="241"/>
      <c r="M2261" s="242"/>
      <c r="N2261" s="243"/>
      <c r="O2261" s="243"/>
      <c r="P2261" s="243"/>
      <c r="Q2261" s="243"/>
      <c r="R2261" s="243"/>
      <c r="S2261" s="243"/>
      <c r="T2261" s="244"/>
      <c r="U2261" s="14"/>
      <c r="V2261" s="14"/>
      <c r="W2261" s="14"/>
      <c r="X2261" s="14"/>
      <c r="Y2261" s="14"/>
      <c r="Z2261" s="14"/>
      <c r="AA2261" s="14"/>
      <c r="AB2261" s="14"/>
      <c r="AC2261" s="14"/>
      <c r="AD2261" s="14"/>
      <c r="AE2261" s="14"/>
      <c r="AT2261" s="245" t="s">
        <v>168</v>
      </c>
      <c r="AU2261" s="245" t="s">
        <v>82</v>
      </c>
      <c r="AV2261" s="14" t="s">
        <v>82</v>
      </c>
      <c r="AW2261" s="14" t="s">
        <v>34</v>
      </c>
      <c r="AX2261" s="14" t="s">
        <v>72</v>
      </c>
      <c r="AY2261" s="245" t="s">
        <v>148</v>
      </c>
    </row>
    <row r="2262" spans="1:51" s="16" customFormat="1" ht="12">
      <c r="A2262" s="16"/>
      <c r="B2262" s="257"/>
      <c r="C2262" s="258"/>
      <c r="D2262" s="226" t="s">
        <v>168</v>
      </c>
      <c r="E2262" s="259" t="s">
        <v>19</v>
      </c>
      <c r="F2262" s="260" t="s">
        <v>256</v>
      </c>
      <c r="G2262" s="258"/>
      <c r="H2262" s="261">
        <v>7.642</v>
      </c>
      <c r="I2262" s="262"/>
      <c r="J2262" s="258"/>
      <c r="K2262" s="258"/>
      <c r="L2262" s="263"/>
      <c r="M2262" s="264"/>
      <c r="N2262" s="265"/>
      <c r="O2262" s="265"/>
      <c r="P2262" s="265"/>
      <c r="Q2262" s="265"/>
      <c r="R2262" s="265"/>
      <c r="S2262" s="265"/>
      <c r="T2262" s="266"/>
      <c r="U2262" s="16"/>
      <c r="V2262" s="16"/>
      <c r="W2262" s="16"/>
      <c r="X2262" s="16"/>
      <c r="Y2262" s="16"/>
      <c r="Z2262" s="16"/>
      <c r="AA2262" s="16"/>
      <c r="AB2262" s="16"/>
      <c r="AC2262" s="16"/>
      <c r="AD2262" s="16"/>
      <c r="AE2262" s="16"/>
      <c r="AT2262" s="267" t="s">
        <v>168</v>
      </c>
      <c r="AU2262" s="267" t="s">
        <v>82</v>
      </c>
      <c r="AV2262" s="16" t="s">
        <v>163</v>
      </c>
      <c r="AW2262" s="16" t="s">
        <v>34</v>
      </c>
      <c r="AX2262" s="16" t="s">
        <v>72</v>
      </c>
      <c r="AY2262" s="267" t="s">
        <v>148</v>
      </c>
    </row>
    <row r="2263" spans="1:51" s="13" customFormat="1" ht="12">
      <c r="A2263" s="13"/>
      <c r="B2263" s="224"/>
      <c r="C2263" s="225"/>
      <c r="D2263" s="226" t="s">
        <v>168</v>
      </c>
      <c r="E2263" s="227" t="s">
        <v>19</v>
      </c>
      <c r="F2263" s="228" t="s">
        <v>211</v>
      </c>
      <c r="G2263" s="225"/>
      <c r="H2263" s="227" t="s">
        <v>19</v>
      </c>
      <c r="I2263" s="229"/>
      <c r="J2263" s="225"/>
      <c r="K2263" s="225"/>
      <c r="L2263" s="230"/>
      <c r="M2263" s="231"/>
      <c r="N2263" s="232"/>
      <c r="O2263" s="232"/>
      <c r="P2263" s="232"/>
      <c r="Q2263" s="232"/>
      <c r="R2263" s="232"/>
      <c r="S2263" s="232"/>
      <c r="T2263" s="233"/>
      <c r="U2263" s="13"/>
      <c r="V2263" s="13"/>
      <c r="W2263" s="13"/>
      <c r="X2263" s="13"/>
      <c r="Y2263" s="13"/>
      <c r="Z2263" s="13"/>
      <c r="AA2263" s="13"/>
      <c r="AB2263" s="13"/>
      <c r="AC2263" s="13"/>
      <c r="AD2263" s="13"/>
      <c r="AE2263" s="13"/>
      <c r="AT2263" s="234" t="s">
        <v>168</v>
      </c>
      <c r="AU2263" s="234" t="s">
        <v>82</v>
      </c>
      <c r="AV2263" s="13" t="s">
        <v>80</v>
      </c>
      <c r="AW2263" s="13" t="s">
        <v>34</v>
      </c>
      <c r="AX2263" s="13" t="s">
        <v>72</v>
      </c>
      <c r="AY2263" s="234" t="s">
        <v>148</v>
      </c>
    </row>
    <row r="2264" spans="1:51" s="14" customFormat="1" ht="12">
      <c r="A2264" s="14"/>
      <c r="B2264" s="235"/>
      <c r="C2264" s="236"/>
      <c r="D2264" s="226" t="s">
        <v>168</v>
      </c>
      <c r="E2264" s="237" t="s">
        <v>19</v>
      </c>
      <c r="F2264" s="238" t="s">
        <v>3506</v>
      </c>
      <c r="G2264" s="236"/>
      <c r="H2264" s="239">
        <v>36.971</v>
      </c>
      <c r="I2264" s="240"/>
      <c r="J2264" s="236"/>
      <c r="K2264" s="236"/>
      <c r="L2264" s="241"/>
      <c r="M2264" s="242"/>
      <c r="N2264" s="243"/>
      <c r="O2264" s="243"/>
      <c r="P2264" s="243"/>
      <c r="Q2264" s="243"/>
      <c r="R2264" s="243"/>
      <c r="S2264" s="243"/>
      <c r="T2264" s="244"/>
      <c r="U2264" s="14"/>
      <c r="V2264" s="14"/>
      <c r="W2264" s="14"/>
      <c r="X2264" s="14"/>
      <c r="Y2264" s="14"/>
      <c r="Z2264" s="14"/>
      <c r="AA2264" s="14"/>
      <c r="AB2264" s="14"/>
      <c r="AC2264" s="14"/>
      <c r="AD2264" s="14"/>
      <c r="AE2264" s="14"/>
      <c r="AT2264" s="245" t="s">
        <v>168</v>
      </c>
      <c r="AU2264" s="245" t="s">
        <v>82</v>
      </c>
      <c r="AV2264" s="14" t="s">
        <v>82</v>
      </c>
      <c r="AW2264" s="14" t="s">
        <v>34</v>
      </c>
      <c r="AX2264" s="14" t="s">
        <v>72</v>
      </c>
      <c r="AY2264" s="245" t="s">
        <v>148</v>
      </c>
    </row>
    <row r="2265" spans="1:51" s="14" customFormat="1" ht="12">
      <c r="A2265" s="14"/>
      <c r="B2265" s="235"/>
      <c r="C2265" s="236"/>
      <c r="D2265" s="226" t="s">
        <v>168</v>
      </c>
      <c r="E2265" s="237" t="s">
        <v>19</v>
      </c>
      <c r="F2265" s="238" t="s">
        <v>3507</v>
      </c>
      <c r="G2265" s="236"/>
      <c r="H2265" s="239">
        <v>8.448</v>
      </c>
      <c r="I2265" s="240"/>
      <c r="J2265" s="236"/>
      <c r="K2265" s="236"/>
      <c r="L2265" s="241"/>
      <c r="M2265" s="242"/>
      <c r="N2265" s="243"/>
      <c r="O2265" s="243"/>
      <c r="P2265" s="243"/>
      <c r="Q2265" s="243"/>
      <c r="R2265" s="243"/>
      <c r="S2265" s="243"/>
      <c r="T2265" s="244"/>
      <c r="U2265" s="14"/>
      <c r="V2265" s="14"/>
      <c r="W2265" s="14"/>
      <c r="X2265" s="14"/>
      <c r="Y2265" s="14"/>
      <c r="Z2265" s="14"/>
      <c r="AA2265" s="14"/>
      <c r="AB2265" s="14"/>
      <c r="AC2265" s="14"/>
      <c r="AD2265" s="14"/>
      <c r="AE2265" s="14"/>
      <c r="AT2265" s="245" t="s">
        <v>168</v>
      </c>
      <c r="AU2265" s="245" t="s">
        <v>82</v>
      </c>
      <c r="AV2265" s="14" t="s">
        <v>82</v>
      </c>
      <c r="AW2265" s="14" t="s">
        <v>34</v>
      </c>
      <c r="AX2265" s="14" t="s">
        <v>72</v>
      </c>
      <c r="AY2265" s="245" t="s">
        <v>148</v>
      </c>
    </row>
    <row r="2266" spans="1:51" s="14" customFormat="1" ht="12">
      <c r="A2266" s="14"/>
      <c r="B2266" s="235"/>
      <c r="C2266" s="236"/>
      <c r="D2266" s="226" t="s">
        <v>168</v>
      </c>
      <c r="E2266" s="237" t="s">
        <v>19</v>
      </c>
      <c r="F2266" s="238" t="s">
        <v>3508</v>
      </c>
      <c r="G2266" s="236"/>
      <c r="H2266" s="239">
        <v>4.032</v>
      </c>
      <c r="I2266" s="240"/>
      <c r="J2266" s="236"/>
      <c r="K2266" s="236"/>
      <c r="L2266" s="241"/>
      <c r="M2266" s="242"/>
      <c r="N2266" s="243"/>
      <c r="O2266" s="243"/>
      <c r="P2266" s="243"/>
      <c r="Q2266" s="243"/>
      <c r="R2266" s="243"/>
      <c r="S2266" s="243"/>
      <c r="T2266" s="244"/>
      <c r="U2266" s="14"/>
      <c r="V2266" s="14"/>
      <c r="W2266" s="14"/>
      <c r="X2266" s="14"/>
      <c r="Y2266" s="14"/>
      <c r="Z2266" s="14"/>
      <c r="AA2266" s="14"/>
      <c r="AB2266" s="14"/>
      <c r="AC2266" s="14"/>
      <c r="AD2266" s="14"/>
      <c r="AE2266" s="14"/>
      <c r="AT2266" s="245" t="s">
        <v>168</v>
      </c>
      <c r="AU2266" s="245" t="s">
        <v>82</v>
      </c>
      <c r="AV2266" s="14" t="s">
        <v>82</v>
      </c>
      <c r="AW2266" s="14" t="s">
        <v>34</v>
      </c>
      <c r="AX2266" s="14" t="s">
        <v>72</v>
      </c>
      <c r="AY2266" s="245" t="s">
        <v>148</v>
      </c>
    </row>
    <row r="2267" spans="1:51" s="14" customFormat="1" ht="12">
      <c r="A2267" s="14"/>
      <c r="B2267" s="235"/>
      <c r="C2267" s="236"/>
      <c r="D2267" s="226" t="s">
        <v>168</v>
      </c>
      <c r="E2267" s="237" t="s">
        <v>19</v>
      </c>
      <c r="F2267" s="238" t="s">
        <v>3509</v>
      </c>
      <c r="G2267" s="236"/>
      <c r="H2267" s="239">
        <v>7.68</v>
      </c>
      <c r="I2267" s="240"/>
      <c r="J2267" s="236"/>
      <c r="K2267" s="236"/>
      <c r="L2267" s="241"/>
      <c r="M2267" s="242"/>
      <c r="N2267" s="243"/>
      <c r="O2267" s="243"/>
      <c r="P2267" s="243"/>
      <c r="Q2267" s="243"/>
      <c r="R2267" s="243"/>
      <c r="S2267" s="243"/>
      <c r="T2267" s="244"/>
      <c r="U2267" s="14"/>
      <c r="V2267" s="14"/>
      <c r="W2267" s="14"/>
      <c r="X2267" s="14"/>
      <c r="Y2267" s="14"/>
      <c r="Z2267" s="14"/>
      <c r="AA2267" s="14"/>
      <c r="AB2267" s="14"/>
      <c r="AC2267" s="14"/>
      <c r="AD2267" s="14"/>
      <c r="AE2267" s="14"/>
      <c r="AT2267" s="245" t="s">
        <v>168</v>
      </c>
      <c r="AU2267" s="245" t="s">
        <v>82</v>
      </c>
      <c r="AV2267" s="14" t="s">
        <v>82</v>
      </c>
      <c r="AW2267" s="14" t="s">
        <v>34</v>
      </c>
      <c r="AX2267" s="14" t="s">
        <v>72</v>
      </c>
      <c r="AY2267" s="245" t="s">
        <v>148</v>
      </c>
    </row>
    <row r="2268" spans="1:51" s="14" customFormat="1" ht="12">
      <c r="A2268" s="14"/>
      <c r="B2268" s="235"/>
      <c r="C2268" s="236"/>
      <c r="D2268" s="226" t="s">
        <v>168</v>
      </c>
      <c r="E2268" s="237" t="s">
        <v>19</v>
      </c>
      <c r="F2268" s="238" t="s">
        <v>3510</v>
      </c>
      <c r="G2268" s="236"/>
      <c r="H2268" s="239">
        <v>13.729</v>
      </c>
      <c r="I2268" s="240"/>
      <c r="J2268" s="236"/>
      <c r="K2268" s="236"/>
      <c r="L2268" s="241"/>
      <c r="M2268" s="242"/>
      <c r="N2268" s="243"/>
      <c r="O2268" s="243"/>
      <c r="P2268" s="243"/>
      <c r="Q2268" s="243"/>
      <c r="R2268" s="243"/>
      <c r="S2268" s="243"/>
      <c r="T2268" s="244"/>
      <c r="U2268" s="14"/>
      <c r="V2268" s="14"/>
      <c r="W2268" s="14"/>
      <c r="X2268" s="14"/>
      <c r="Y2268" s="14"/>
      <c r="Z2268" s="14"/>
      <c r="AA2268" s="14"/>
      <c r="AB2268" s="14"/>
      <c r="AC2268" s="14"/>
      <c r="AD2268" s="14"/>
      <c r="AE2268" s="14"/>
      <c r="AT2268" s="245" t="s">
        <v>168</v>
      </c>
      <c r="AU2268" s="245" t="s">
        <v>82</v>
      </c>
      <c r="AV2268" s="14" t="s">
        <v>82</v>
      </c>
      <c r="AW2268" s="14" t="s">
        <v>34</v>
      </c>
      <c r="AX2268" s="14" t="s">
        <v>72</v>
      </c>
      <c r="AY2268" s="245" t="s">
        <v>148</v>
      </c>
    </row>
    <row r="2269" spans="1:51" s="16" customFormat="1" ht="12">
      <c r="A2269" s="16"/>
      <c r="B2269" s="257"/>
      <c r="C2269" s="258"/>
      <c r="D2269" s="226" t="s">
        <v>168</v>
      </c>
      <c r="E2269" s="259" t="s">
        <v>19</v>
      </c>
      <c r="F2269" s="260" t="s">
        <v>256</v>
      </c>
      <c r="G2269" s="258"/>
      <c r="H2269" s="261">
        <v>70.86</v>
      </c>
      <c r="I2269" s="262"/>
      <c r="J2269" s="258"/>
      <c r="K2269" s="258"/>
      <c r="L2269" s="263"/>
      <c r="M2269" s="264"/>
      <c r="N2269" s="265"/>
      <c r="O2269" s="265"/>
      <c r="P2269" s="265"/>
      <c r="Q2269" s="265"/>
      <c r="R2269" s="265"/>
      <c r="S2269" s="265"/>
      <c r="T2269" s="266"/>
      <c r="U2269" s="16"/>
      <c r="V2269" s="16"/>
      <c r="W2269" s="16"/>
      <c r="X2269" s="16"/>
      <c r="Y2269" s="16"/>
      <c r="Z2269" s="16"/>
      <c r="AA2269" s="16"/>
      <c r="AB2269" s="16"/>
      <c r="AC2269" s="16"/>
      <c r="AD2269" s="16"/>
      <c r="AE2269" s="16"/>
      <c r="AT2269" s="267" t="s">
        <v>168</v>
      </c>
      <c r="AU2269" s="267" t="s">
        <v>82</v>
      </c>
      <c r="AV2269" s="16" t="s">
        <v>163</v>
      </c>
      <c r="AW2269" s="16" t="s">
        <v>34</v>
      </c>
      <c r="AX2269" s="16" t="s">
        <v>72</v>
      </c>
      <c r="AY2269" s="267" t="s">
        <v>148</v>
      </c>
    </row>
    <row r="2270" spans="1:51" s="15" customFormat="1" ht="12">
      <c r="A2270" s="15"/>
      <c r="B2270" s="246"/>
      <c r="C2270" s="247"/>
      <c r="D2270" s="226" t="s">
        <v>168</v>
      </c>
      <c r="E2270" s="248" t="s">
        <v>19</v>
      </c>
      <c r="F2270" s="249" t="s">
        <v>178</v>
      </c>
      <c r="G2270" s="247"/>
      <c r="H2270" s="250">
        <v>96.928</v>
      </c>
      <c r="I2270" s="251"/>
      <c r="J2270" s="247"/>
      <c r="K2270" s="247"/>
      <c r="L2270" s="252"/>
      <c r="M2270" s="253"/>
      <c r="N2270" s="254"/>
      <c r="O2270" s="254"/>
      <c r="P2270" s="254"/>
      <c r="Q2270" s="254"/>
      <c r="R2270" s="254"/>
      <c r="S2270" s="254"/>
      <c r="T2270" s="255"/>
      <c r="U2270" s="15"/>
      <c r="V2270" s="15"/>
      <c r="W2270" s="15"/>
      <c r="X2270" s="15"/>
      <c r="Y2270" s="15"/>
      <c r="Z2270" s="15"/>
      <c r="AA2270" s="15"/>
      <c r="AB2270" s="15"/>
      <c r="AC2270" s="15"/>
      <c r="AD2270" s="15"/>
      <c r="AE2270" s="15"/>
      <c r="AT2270" s="256" t="s">
        <v>168</v>
      </c>
      <c r="AU2270" s="256" t="s">
        <v>82</v>
      </c>
      <c r="AV2270" s="15" t="s">
        <v>155</v>
      </c>
      <c r="AW2270" s="15" t="s">
        <v>34</v>
      </c>
      <c r="AX2270" s="15" t="s">
        <v>80</v>
      </c>
      <c r="AY2270" s="256" t="s">
        <v>148</v>
      </c>
    </row>
    <row r="2271" spans="1:65" s="2" customFormat="1" ht="24.15" customHeight="1">
      <c r="A2271" s="40"/>
      <c r="B2271" s="41"/>
      <c r="C2271" s="206" t="s">
        <v>3511</v>
      </c>
      <c r="D2271" s="206" t="s">
        <v>150</v>
      </c>
      <c r="E2271" s="207" t="s">
        <v>3512</v>
      </c>
      <c r="F2271" s="208" t="s">
        <v>3513</v>
      </c>
      <c r="G2271" s="209" t="s">
        <v>166</v>
      </c>
      <c r="H2271" s="210">
        <v>176.566</v>
      </c>
      <c r="I2271" s="211"/>
      <c r="J2271" s="212">
        <f>ROUND(I2271*H2271,2)</f>
        <v>0</v>
      </c>
      <c r="K2271" s="208" t="s">
        <v>154</v>
      </c>
      <c r="L2271" s="46"/>
      <c r="M2271" s="213" t="s">
        <v>19</v>
      </c>
      <c r="N2271" s="214" t="s">
        <v>43</v>
      </c>
      <c r="O2271" s="86"/>
      <c r="P2271" s="215">
        <f>O2271*H2271</f>
        <v>0</v>
      </c>
      <c r="Q2271" s="215">
        <v>0.00014</v>
      </c>
      <c r="R2271" s="215">
        <f>Q2271*H2271</f>
        <v>0.024719239999999996</v>
      </c>
      <c r="S2271" s="215">
        <v>0</v>
      </c>
      <c r="T2271" s="216">
        <f>S2271*H2271</f>
        <v>0</v>
      </c>
      <c r="U2271" s="40"/>
      <c r="V2271" s="40"/>
      <c r="W2271" s="40"/>
      <c r="X2271" s="40"/>
      <c r="Y2271" s="40"/>
      <c r="Z2271" s="40"/>
      <c r="AA2271" s="40"/>
      <c r="AB2271" s="40"/>
      <c r="AC2271" s="40"/>
      <c r="AD2271" s="40"/>
      <c r="AE2271" s="40"/>
      <c r="AR2271" s="217" t="s">
        <v>285</v>
      </c>
      <c r="AT2271" s="217" t="s">
        <v>150</v>
      </c>
      <c r="AU2271" s="217" t="s">
        <v>82</v>
      </c>
      <c r="AY2271" s="19" t="s">
        <v>148</v>
      </c>
      <c r="BE2271" s="218">
        <f>IF(N2271="základní",J2271,0)</f>
        <v>0</v>
      </c>
      <c r="BF2271" s="218">
        <f>IF(N2271="snížená",J2271,0)</f>
        <v>0</v>
      </c>
      <c r="BG2271" s="218">
        <f>IF(N2271="zákl. přenesená",J2271,0)</f>
        <v>0</v>
      </c>
      <c r="BH2271" s="218">
        <f>IF(N2271="sníž. přenesená",J2271,0)</f>
        <v>0</v>
      </c>
      <c r="BI2271" s="218">
        <f>IF(N2271="nulová",J2271,0)</f>
        <v>0</v>
      </c>
      <c r="BJ2271" s="19" t="s">
        <v>80</v>
      </c>
      <c r="BK2271" s="218">
        <f>ROUND(I2271*H2271,2)</f>
        <v>0</v>
      </c>
      <c r="BL2271" s="19" t="s">
        <v>285</v>
      </c>
      <c r="BM2271" s="217" t="s">
        <v>3514</v>
      </c>
    </row>
    <row r="2272" spans="1:47" s="2" customFormat="1" ht="12">
      <c r="A2272" s="40"/>
      <c r="B2272" s="41"/>
      <c r="C2272" s="42"/>
      <c r="D2272" s="219" t="s">
        <v>157</v>
      </c>
      <c r="E2272" s="42"/>
      <c r="F2272" s="220" t="s">
        <v>3515</v>
      </c>
      <c r="G2272" s="42"/>
      <c r="H2272" s="42"/>
      <c r="I2272" s="221"/>
      <c r="J2272" s="42"/>
      <c r="K2272" s="42"/>
      <c r="L2272" s="46"/>
      <c r="M2272" s="222"/>
      <c r="N2272" s="223"/>
      <c r="O2272" s="86"/>
      <c r="P2272" s="86"/>
      <c r="Q2272" s="86"/>
      <c r="R2272" s="86"/>
      <c r="S2272" s="86"/>
      <c r="T2272" s="87"/>
      <c r="U2272" s="40"/>
      <c r="V2272" s="40"/>
      <c r="W2272" s="40"/>
      <c r="X2272" s="40"/>
      <c r="Y2272" s="40"/>
      <c r="Z2272" s="40"/>
      <c r="AA2272" s="40"/>
      <c r="AB2272" s="40"/>
      <c r="AC2272" s="40"/>
      <c r="AD2272" s="40"/>
      <c r="AE2272" s="40"/>
      <c r="AT2272" s="19" t="s">
        <v>157</v>
      </c>
      <c r="AU2272" s="19" t="s">
        <v>82</v>
      </c>
    </row>
    <row r="2273" spans="1:51" s="13" customFormat="1" ht="12">
      <c r="A2273" s="13"/>
      <c r="B2273" s="224"/>
      <c r="C2273" s="225"/>
      <c r="D2273" s="226" t="s">
        <v>168</v>
      </c>
      <c r="E2273" s="227" t="s">
        <v>19</v>
      </c>
      <c r="F2273" s="228" t="s">
        <v>400</v>
      </c>
      <c r="G2273" s="225"/>
      <c r="H2273" s="227" t="s">
        <v>19</v>
      </c>
      <c r="I2273" s="229"/>
      <c r="J2273" s="225"/>
      <c r="K2273" s="225"/>
      <c r="L2273" s="230"/>
      <c r="M2273" s="231"/>
      <c r="N2273" s="232"/>
      <c r="O2273" s="232"/>
      <c r="P2273" s="232"/>
      <c r="Q2273" s="232"/>
      <c r="R2273" s="232"/>
      <c r="S2273" s="232"/>
      <c r="T2273" s="233"/>
      <c r="U2273" s="13"/>
      <c r="V2273" s="13"/>
      <c r="W2273" s="13"/>
      <c r="X2273" s="13"/>
      <c r="Y2273" s="13"/>
      <c r="Z2273" s="13"/>
      <c r="AA2273" s="13"/>
      <c r="AB2273" s="13"/>
      <c r="AC2273" s="13"/>
      <c r="AD2273" s="13"/>
      <c r="AE2273" s="13"/>
      <c r="AT2273" s="234" t="s">
        <v>168</v>
      </c>
      <c r="AU2273" s="234" t="s">
        <v>82</v>
      </c>
      <c r="AV2273" s="13" t="s">
        <v>80</v>
      </c>
      <c r="AW2273" s="13" t="s">
        <v>34</v>
      </c>
      <c r="AX2273" s="13" t="s">
        <v>72</v>
      </c>
      <c r="AY2273" s="234" t="s">
        <v>148</v>
      </c>
    </row>
    <row r="2274" spans="1:51" s="14" customFormat="1" ht="12">
      <c r="A2274" s="14"/>
      <c r="B2274" s="235"/>
      <c r="C2274" s="236"/>
      <c r="D2274" s="226" t="s">
        <v>168</v>
      </c>
      <c r="E2274" s="237" t="s">
        <v>19</v>
      </c>
      <c r="F2274" s="238" t="s">
        <v>3516</v>
      </c>
      <c r="G2274" s="236"/>
      <c r="H2274" s="239">
        <v>26.88</v>
      </c>
      <c r="I2274" s="240"/>
      <c r="J2274" s="236"/>
      <c r="K2274" s="236"/>
      <c r="L2274" s="241"/>
      <c r="M2274" s="242"/>
      <c r="N2274" s="243"/>
      <c r="O2274" s="243"/>
      <c r="P2274" s="243"/>
      <c r="Q2274" s="243"/>
      <c r="R2274" s="243"/>
      <c r="S2274" s="243"/>
      <c r="T2274" s="244"/>
      <c r="U2274" s="14"/>
      <c r="V2274" s="14"/>
      <c r="W2274" s="14"/>
      <c r="X2274" s="14"/>
      <c r="Y2274" s="14"/>
      <c r="Z2274" s="14"/>
      <c r="AA2274" s="14"/>
      <c r="AB2274" s="14"/>
      <c r="AC2274" s="14"/>
      <c r="AD2274" s="14"/>
      <c r="AE2274" s="14"/>
      <c r="AT2274" s="245" t="s">
        <v>168</v>
      </c>
      <c r="AU2274" s="245" t="s">
        <v>82</v>
      </c>
      <c r="AV2274" s="14" t="s">
        <v>82</v>
      </c>
      <c r="AW2274" s="14" t="s">
        <v>34</v>
      </c>
      <c r="AX2274" s="14" t="s">
        <v>72</v>
      </c>
      <c r="AY2274" s="245" t="s">
        <v>148</v>
      </c>
    </row>
    <row r="2275" spans="1:51" s="14" customFormat="1" ht="12">
      <c r="A2275" s="14"/>
      <c r="B2275" s="235"/>
      <c r="C2275" s="236"/>
      <c r="D2275" s="226" t="s">
        <v>168</v>
      </c>
      <c r="E2275" s="237" t="s">
        <v>19</v>
      </c>
      <c r="F2275" s="238" t="s">
        <v>3503</v>
      </c>
      <c r="G2275" s="236"/>
      <c r="H2275" s="239">
        <v>5.32</v>
      </c>
      <c r="I2275" s="240"/>
      <c r="J2275" s="236"/>
      <c r="K2275" s="236"/>
      <c r="L2275" s="241"/>
      <c r="M2275" s="242"/>
      <c r="N2275" s="243"/>
      <c r="O2275" s="243"/>
      <c r="P2275" s="243"/>
      <c r="Q2275" s="243"/>
      <c r="R2275" s="243"/>
      <c r="S2275" s="243"/>
      <c r="T2275" s="244"/>
      <c r="U2275" s="14"/>
      <c r="V2275" s="14"/>
      <c r="W2275" s="14"/>
      <c r="X2275" s="14"/>
      <c r="Y2275" s="14"/>
      <c r="Z2275" s="14"/>
      <c r="AA2275" s="14"/>
      <c r="AB2275" s="14"/>
      <c r="AC2275" s="14"/>
      <c r="AD2275" s="14"/>
      <c r="AE2275" s="14"/>
      <c r="AT2275" s="245" t="s">
        <v>168</v>
      </c>
      <c r="AU2275" s="245" t="s">
        <v>82</v>
      </c>
      <c r="AV2275" s="14" t="s">
        <v>82</v>
      </c>
      <c r="AW2275" s="14" t="s">
        <v>34</v>
      </c>
      <c r="AX2275" s="14" t="s">
        <v>72</v>
      </c>
      <c r="AY2275" s="245" t="s">
        <v>148</v>
      </c>
    </row>
    <row r="2276" spans="1:51" s="16" customFormat="1" ht="12">
      <c r="A2276" s="16"/>
      <c r="B2276" s="257"/>
      <c r="C2276" s="258"/>
      <c r="D2276" s="226" t="s">
        <v>168</v>
      </c>
      <c r="E2276" s="259" t="s">
        <v>19</v>
      </c>
      <c r="F2276" s="260" t="s">
        <v>256</v>
      </c>
      <c r="G2276" s="258"/>
      <c r="H2276" s="261">
        <v>32.2</v>
      </c>
      <c r="I2276" s="262"/>
      <c r="J2276" s="258"/>
      <c r="K2276" s="258"/>
      <c r="L2276" s="263"/>
      <c r="M2276" s="264"/>
      <c r="N2276" s="265"/>
      <c r="O2276" s="265"/>
      <c r="P2276" s="265"/>
      <c r="Q2276" s="265"/>
      <c r="R2276" s="265"/>
      <c r="S2276" s="265"/>
      <c r="T2276" s="266"/>
      <c r="U2276" s="16"/>
      <c r="V2276" s="16"/>
      <c r="W2276" s="16"/>
      <c r="X2276" s="16"/>
      <c r="Y2276" s="16"/>
      <c r="Z2276" s="16"/>
      <c r="AA2276" s="16"/>
      <c r="AB2276" s="16"/>
      <c r="AC2276" s="16"/>
      <c r="AD2276" s="16"/>
      <c r="AE2276" s="16"/>
      <c r="AT2276" s="267" t="s">
        <v>168</v>
      </c>
      <c r="AU2276" s="267" t="s">
        <v>82</v>
      </c>
      <c r="AV2276" s="16" t="s">
        <v>163</v>
      </c>
      <c r="AW2276" s="16" t="s">
        <v>34</v>
      </c>
      <c r="AX2276" s="16" t="s">
        <v>72</v>
      </c>
      <c r="AY2276" s="267" t="s">
        <v>148</v>
      </c>
    </row>
    <row r="2277" spans="1:51" s="13" customFormat="1" ht="12">
      <c r="A2277" s="13"/>
      <c r="B2277" s="224"/>
      <c r="C2277" s="225"/>
      <c r="D2277" s="226" t="s">
        <v>168</v>
      </c>
      <c r="E2277" s="227" t="s">
        <v>19</v>
      </c>
      <c r="F2277" s="228" t="s">
        <v>576</v>
      </c>
      <c r="G2277" s="225"/>
      <c r="H2277" s="227" t="s">
        <v>19</v>
      </c>
      <c r="I2277" s="229"/>
      <c r="J2277" s="225"/>
      <c r="K2277" s="225"/>
      <c r="L2277" s="230"/>
      <c r="M2277" s="231"/>
      <c r="N2277" s="232"/>
      <c r="O2277" s="232"/>
      <c r="P2277" s="232"/>
      <c r="Q2277" s="232"/>
      <c r="R2277" s="232"/>
      <c r="S2277" s="232"/>
      <c r="T2277" s="233"/>
      <c r="U2277" s="13"/>
      <c r="V2277" s="13"/>
      <c r="W2277" s="13"/>
      <c r="X2277" s="13"/>
      <c r="Y2277" s="13"/>
      <c r="Z2277" s="13"/>
      <c r="AA2277" s="13"/>
      <c r="AB2277" s="13"/>
      <c r="AC2277" s="13"/>
      <c r="AD2277" s="13"/>
      <c r="AE2277" s="13"/>
      <c r="AT2277" s="234" t="s">
        <v>168</v>
      </c>
      <c r="AU2277" s="234" t="s">
        <v>82</v>
      </c>
      <c r="AV2277" s="13" t="s">
        <v>80</v>
      </c>
      <c r="AW2277" s="13" t="s">
        <v>34</v>
      </c>
      <c r="AX2277" s="13" t="s">
        <v>72</v>
      </c>
      <c r="AY2277" s="234" t="s">
        <v>148</v>
      </c>
    </row>
    <row r="2278" spans="1:51" s="14" customFormat="1" ht="12">
      <c r="A2278" s="14"/>
      <c r="B2278" s="235"/>
      <c r="C2278" s="236"/>
      <c r="D2278" s="226" t="s">
        <v>168</v>
      </c>
      <c r="E2278" s="237" t="s">
        <v>19</v>
      </c>
      <c r="F2278" s="238" t="s">
        <v>3517</v>
      </c>
      <c r="G2278" s="236"/>
      <c r="H2278" s="239">
        <v>2.867</v>
      </c>
      <c r="I2278" s="240"/>
      <c r="J2278" s="236"/>
      <c r="K2278" s="236"/>
      <c r="L2278" s="241"/>
      <c r="M2278" s="242"/>
      <c r="N2278" s="243"/>
      <c r="O2278" s="243"/>
      <c r="P2278" s="243"/>
      <c r="Q2278" s="243"/>
      <c r="R2278" s="243"/>
      <c r="S2278" s="243"/>
      <c r="T2278" s="244"/>
      <c r="U2278" s="14"/>
      <c r="V2278" s="14"/>
      <c r="W2278" s="14"/>
      <c r="X2278" s="14"/>
      <c r="Y2278" s="14"/>
      <c r="Z2278" s="14"/>
      <c r="AA2278" s="14"/>
      <c r="AB2278" s="14"/>
      <c r="AC2278" s="14"/>
      <c r="AD2278" s="14"/>
      <c r="AE2278" s="14"/>
      <c r="AT2278" s="245" t="s">
        <v>168</v>
      </c>
      <c r="AU2278" s="245" t="s">
        <v>82</v>
      </c>
      <c r="AV2278" s="14" t="s">
        <v>82</v>
      </c>
      <c r="AW2278" s="14" t="s">
        <v>34</v>
      </c>
      <c r="AX2278" s="14" t="s">
        <v>72</v>
      </c>
      <c r="AY2278" s="245" t="s">
        <v>148</v>
      </c>
    </row>
    <row r="2279" spans="1:51" s="14" customFormat="1" ht="12">
      <c r="A2279" s="14"/>
      <c r="B2279" s="235"/>
      <c r="C2279" s="236"/>
      <c r="D2279" s="226" t="s">
        <v>168</v>
      </c>
      <c r="E2279" s="237" t="s">
        <v>19</v>
      </c>
      <c r="F2279" s="238" t="s">
        <v>3518</v>
      </c>
      <c r="G2279" s="236"/>
      <c r="H2279" s="239">
        <v>26.902</v>
      </c>
      <c r="I2279" s="240"/>
      <c r="J2279" s="236"/>
      <c r="K2279" s="236"/>
      <c r="L2279" s="241"/>
      <c r="M2279" s="242"/>
      <c r="N2279" s="243"/>
      <c r="O2279" s="243"/>
      <c r="P2279" s="243"/>
      <c r="Q2279" s="243"/>
      <c r="R2279" s="243"/>
      <c r="S2279" s="243"/>
      <c r="T2279" s="244"/>
      <c r="U2279" s="14"/>
      <c r="V2279" s="14"/>
      <c r="W2279" s="14"/>
      <c r="X2279" s="14"/>
      <c r="Y2279" s="14"/>
      <c r="Z2279" s="14"/>
      <c r="AA2279" s="14"/>
      <c r="AB2279" s="14"/>
      <c r="AC2279" s="14"/>
      <c r="AD2279" s="14"/>
      <c r="AE2279" s="14"/>
      <c r="AT2279" s="245" t="s">
        <v>168</v>
      </c>
      <c r="AU2279" s="245" t="s">
        <v>82</v>
      </c>
      <c r="AV2279" s="14" t="s">
        <v>82</v>
      </c>
      <c r="AW2279" s="14" t="s">
        <v>34</v>
      </c>
      <c r="AX2279" s="14" t="s">
        <v>72</v>
      </c>
      <c r="AY2279" s="245" t="s">
        <v>148</v>
      </c>
    </row>
    <row r="2280" spans="1:51" s="14" customFormat="1" ht="12">
      <c r="A2280" s="14"/>
      <c r="B2280" s="235"/>
      <c r="C2280" s="236"/>
      <c r="D2280" s="226" t="s">
        <v>168</v>
      </c>
      <c r="E2280" s="237" t="s">
        <v>19</v>
      </c>
      <c r="F2280" s="238" t="s">
        <v>3519</v>
      </c>
      <c r="G2280" s="236"/>
      <c r="H2280" s="239">
        <v>10.982</v>
      </c>
      <c r="I2280" s="240"/>
      <c r="J2280" s="236"/>
      <c r="K2280" s="236"/>
      <c r="L2280" s="241"/>
      <c r="M2280" s="242"/>
      <c r="N2280" s="243"/>
      <c r="O2280" s="243"/>
      <c r="P2280" s="243"/>
      <c r="Q2280" s="243"/>
      <c r="R2280" s="243"/>
      <c r="S2280" s="243"/>
      <c r="T2280" s="244"/>
      <c r="U2280" s="14"/>
      <c r="V2280" s="14"/>
      <c r="W2280" s="14"/>
      <c r="X2280" s="14"/>
      <c r="Y2280" s="14"/>
      <c r="Z2280" s="14"/>
      <c r="AA2280" s="14"/>
      <c r="AB2280" s="14"/>
      <c r="AC2280" s="14"/>
      <c r="AD2280" s="14"/>
      <c r="AE2280" s="14"/>
      <c r="AT2280" s="245" t="s">
        <v>168</v>
      </c>
      <c r="AU2280" s="245" t="s">
        <v>82</v>
      </c>
      <c r="AV2280" s="14" t="s">
        <v>82</v>
      </c>
      <c r="AW2280" s="14" t="s">
        <v>34</v>
      </c>
      <c r="AX2280" s="14" t="s">
        <v>72</v>
      </c>
      <c r="AY2280" s="245" t="s">
        <v>148</v>
      </c>
    </row>
    <row r="2281" spans="1:51" s="14" customFormat="1" ht="12">
      <c r="A2281" s="14"/>
      <c r="B2281" s="235"/>
      <c r="C2281" s="236"/>
      <c r="D2281" s="226" t="s">
        <v>168</v>
      </c>
      <c r="E2281" s="237" t="s">
        <v>19</v>
      </c>
      <c r="F2281" s="238" t="s">
        <v>3520</v>
      </c>
      <c r="G2281" s="236"/>
      <c r="H2281" s="239">
        <v>17.395</v>
      </c>
      <c r="I2281" s="240"/>
      <c r="J2281" s="236"/>
      <c r="K2281" s="236"/>
      <c r="L2281" s="241"/>
      <c r="M2281" s="242"/>
      <c r="N2281" s="243"/>
      <c r="O2281" s="243"/>
      <c r="P2281" s="243"/>
      <c r="Q2281" s="243"/>
      <c r="R2281" s="243"/>
      <c r="S2281" s="243"/>
      <c r="T2281" s="244"/>
      <c r="U2281" s="14"/>
      <c r="V2281" s="14"/>
      <c r="W2281" s="14"/>
      <c r="X2281" s="14"/>
      <c r="Y2281" s="14"/>
      <c r="Z2281" s="14"/>
      <c r="AA2281" s="14"/>
      <c r="AB2281" s="14"/>
      <c r="AC2281" s="14"/>
      <c r="AD2281" s="14"/>
      <c r="AE2281" s="14"/>
      <c r="AT2281" s="245" t="s">
        <v>168</v>
      </c>
      <c r="AU2281" s="245" t="s">
        <v>82</v>
      </c>
      <c r="AV2281" s="14" t="s">
        <v>82</v>
      </c>
      <c r="AW2281" s="14" t="s">
        <v>34</v>
      </c>
      <c r="AX2281" s="14" t="s">
        <v>72</v>
      </c>
      <c r="AY2281" s="245" t="s">
        <v>148</v>
      </c>
    </row>
    <row r="2282" spans="1:51" s="14" customFormat="1" ht="12">
      <c r="A2282" s="14"/>
      <c r="B2282" s="235"/>
      <c r="C2282" s="236"/>
      <c r="D2282" s="226" t="s">
        <v>168</v>
      </c>
      <c r="E2282" s="237" t="s">
        <v>19</v>
      </c>
      <c r="F2282" s="238" t="s">
        <v>3521</v>
      </c>
      <c r="G2282" s="236"/>
      <c r="H2282" s="239">
        <v>15.36</v>
      </c>
      <c r="I2282" s="240"/>
      <c r="J2282" s="236"/>
      <c r="K2282" s="236"/>
      <c r="L2282" s="241"/>
      <c r="M2282" s="242"/>
      <c r="N2282" s="243"/>
      <c r="O2282" s="243"/>
      <c r="P2282" s="243"/>
      <c r="Q2282" s="243"/>
      <c r="R2282" s="243"/>
      <c r="S2282" s="243"/>
      <c r="T2282" s="244"/>
      <c r="U2282" s="14"/>
      <c r="V2282" s="14"/>
      <c r="W2282" s="14"/>
      <c r="X2282" s="14"/>
      <c r="Y2282" s="14"/>
      <c r="Z2282" s="14"/>
      <c r="AA2282" s="14"/>
      <c r="AB2282" s="14"/>
      <c r="AC2282" s="14"/>
      <c r="AD2282" s="14"/>
      <c r="AE2282" s="14"/>
      <c r="AT2282" s="245" t="s">
        <v>168</v>
      </c>
      <c r="AU2282" s="245" t="s">
        <v>82</v>
      </c>
      <c r="AV2282" s="14" t="s">
        <v>82</v>
      </c>
      <c r="AW2282" s="14" t="s">
        <v>34</v>
      </c>
      <c r="AX2282" s="14" t="s">
        <v>72</v>
      </c>
      <c r="AY2282" s="245" t="s">
        <v>148</v>
      </c>
    </row>
    <row r="2283" spans="1:51" s="16" customFormat="1" ht="12">
      <c r="A2283" s="16"/>
      <c r="B2283" s="257"/>
      <c r="C2283" s="258"/>
      <c r="D2283" s="226" t="s">
        <v>168</v>
      </c>
      <c r="E2283" s="259" t="s">
        <v>19</v>
      </c>
      <c r="F2283" s="260" t="s">
        <v>256</v>
      </c>
      <c r="G2283" s="258"/>
      <c r="H2283" s="261">
        <v>73.506</v>
      </c>
      <c r="I2283" s="262"/>
      <c r="J2283" s="258"/>
      <c r="K2283" s="258"/>
      <c r="L2283" s="263"/>
      <c r="M2283" s="264"/>
      <c r="N2283" s="265"/>
      <c r="O2283" s="265"/>
      <c r="P2283" s="265"/>
      <c r="Q2283" s="265"/>
      <c r="R2283" s="265"/>
      <c r="S2283" s="265"/>
      <c r="T2283" s="266"/>
      <c r="U2283" s="16"/>
      <c r="V2283" s="16"/>
      <c r="W2283" s="16"/>
      <c r="X2283" s="16"/>
      <c r="Y2283" s="16"/>
      <c r="Z2283" s="16"/>
      <c r="AA2283" s="16"/>
      <c r="AB2283" s="16"/>
      <c r="AC2283" s="16"/>
      <c r="AD2283" s="16"/>
      <c r="AE2283" s="16"/>
      <c r="AT2283" s="267" t="s">
        <v>168</v>
      </c>
      <c r="AU2283" s="267" t="s">
        <v>82</v>
      </c>
      <c r="AV2283" s="16" t="s">
        <v>163</v>
      </c>
      <c r="AW2283" s="16" t="s">
        <v>34</v>
      </c>
      <c r="AX2283" s="16" t="s">
        <v>72</v>
      </c>
      <c r="AY2283" s="267" t="s">
        <v>148</v>
      </c>
    </row>
    <row r="2284" spans="1:51" s="13" customFormat="1" ht="12">
      <c r="A2284" s="13"/>
      <c r="B2284" s="224"/>
      <c r="C2284" s="225"/>
      <c r="D2284" s="226" t="s">
        <v>168</v>
      </c>
      <c r="E2284" s="227" t="s">
        <v>19</v>
      </c>
      <c r="F2284" s="228" t="s">
        <v>211</v>
      </c>
      <c r="G2284" s="225"/>
      <c r="H2284" s="227" t="s">
        <v>19</v>
      </c>
      <c r="I2284" s="229"/>
      <c r="J2284" s="225"/>
      <c r="K2284" s="225"/>
      <c r="L2284" s="230"/>
      <c r="M2284" s="231"/>
      <c r="N2284" s="232"/>
      <c r="O2284" s="232"/>
      <c r="P2284" s="232"/>
      <c r="Q2284" s="232"/>
      <c r="R2284" s="232"/>
      <c r="S2284" s="232"/>
      <c r="T2284" s="233"/>
      <c r="U2284" s="13"/>
      <c r="V2284" s="13"/>
      <c r="W2284" s="13"/>
      <c r="X2284" s="13"/>
      <c r="Y2284" s="13"/>
      <c r="Z2284" s="13"/>
      <c r="AA2284" s="13"/>
      <c r="AB2284" s="13"/>
      <c r="AC2284" s="13"/>
      <c r="AD2284" s="13"/>
      <c r="AE2284" s="13"/>
      <c r="AT2284" s="234" t="s">
        <v>168</v>
      </c>
      <c r="AU2284" s="234" t="s">
        <v>82</v>
      </c>
      <c r="AV2284" s="13" t="s">
        <v>80</v>
      </c>
      <c r="AW2284" s="13" t="s">
        <v>34</v>
      </c>
      <c r="AX2284" s="13" t="s">
        <v>72</v>
      </c>
      <c r="AY2284" s="234" t="s">
        <v>148</v>
      </c>
    </row>
    <row r="2285" spans="1:51" s="14" customFormat="1" ht="12">
      <c r="A2285" s="14"/>
      <c r="B2285" s="235"/>
      <c r="C2285" s="236"/>
      <c r="D2285" s="226" t="s">
        <v>168</v>
      </c>
      <c r="E2285" s="237" t="s">
        <v>19</v>
      </c>
      <c r="F2285" s="238" t="s">
        <v>3506</v>
      </c>
      <c r="G2285" s="236"/>
      <c r="H2285" s="239">
        <v>36.971</v>
      </c>
      <c r="I2285" s="240"/>
      <c r="J2285" s="236"/>
      <c r="K2285" s="236"/>
      <c r="L2285" s="241"/>
      <c r="M2285" s="242"/>
      <c r="N2285" s="243"/>
      <c r="O2285" s="243"/>
      <c r="P2285" s="243"/>
      <c r="Q2285" s="243"/>
      <c r="R2285" s="243"/>
      <c r="S2285" s="243"/>
      <c r="T2285" s="244"/>
      <c r="U2285" s="14"/>
      <c r="V2285" s="14"/>
      <c r="W2285" s="14"/>
      <c r="X2285" s="14"/>
      <c r="Y2285" s="14"/>
      <c r="Z2285" s="14"/>
      <c r="AA2285" s="14"/>
      <c r="AB2285" s="14"/>
      <c r="AC2285" s="14"/>
      <c r="AD2285" s="14"/>
      <c r="AE2285" s="14"/>
      <c r="AT2285" s="245" t="s">
        <v>168</v>
      </c>
      <c r="AU2285" s="245" t="s">
        <v>82</v>
      </c>
      <c r="AV2285" s="14" t="s">
        <v>82</v>
      </c>
      <c r="AW2285" s="14" t="s">
        <v>34</v>
      </c>
      <c r="AX2285" s="14" t="s">
        <v>72</v>
      </c>
      <c r="AY2285" s="245" t="s">
        <v>148</v>
      </c>
    </row>
    <row r="2286" spans="1:51" s="14" customFormat="1" ht="12">
      <c r="A2286" s="14"/>
      <c r="B2286" s="235"/>
      <c r="C2286" s="236"/>
      <c r="D2286" s="226" t="s">
        <v>168</v>
      </c>
      <c r="E2286" s="237" t="s">
        <v>19</v>
      </c>
      <c r="F2286" s="238" t="s">
        <v>3507</v>
      </c>
      <c r="G2286" s="236"/>
      <c r="H2286" s="239">
        <v>8.448</v>
      </c>
      <c r="I2286" s="240"/>
      <c r="J2286" s="236"/>
      <c r="K2286" s="236"/>
      <c r="L2286" s="241"/>
      <c r="M2286" s="242"/>
      <c r="N2286" s="243"/>
      <c r="O2286" s="243"/>
      <c r="P2286" s="243"/>
      <c r="Q2286" s="243"/>
      <c r="R2286" s="243"/>
      <c r="S2286" s="243"/>
      <c r="T2286" s="244"/>
      <c r="U2286" s="14"/>
      <c r="V2286" s="14"/>
      <c r="W2286" s="14"/>
      <c r="X2286" s="14"/>
      <c r="Y2286" s="14"/>
      <c r="Z2286" s="14"/>
      <c r="AA2286" s="14"/>
      <c r="AB2286" s="14"/>
      <c r="AC2286" s="14"/>
      <c r="AD2286" s="14"/>
      <c r="AE2286" s="14"/>
      <c r="AT2286" s="245" t="s">
        <v>168</v>
      </c>
      <c r="AU2286" s="245" t="s">
        <v>82</v>
      </c>
      <c r="AV2286" s="14" t="s">
        <v>82</v>
      </c>
      <c r="AW2286" s="14" t="s">
        <v>34</v>
      </c>
      <c r="AX2286" s="14" t="s">
        <v>72</v>
      </c>
      <c r="AY2286" s="245" t="s">
        <v>148</v>
      </c>
    </row>
    <row r="2287" spans="1:51" s="14" customFormat="1" ht="12">
      <c r="A2287" s="14"/>
      <c r="B2287" s="235"/>
      <c r="C2287" s="236"/>
      <c r="D2287" s="226" t="s">
        <v>168</v>
      </c>
      <c r="E2287" s="237" t="s">
        <v>19</v>
      </c>
      <c r="F2287" s="238" t="s">
        <v>3508</v>
      </c>
      <c r="G2287" s="236"/>
      <c r="H2287" s="239">
        <v>4.032</v>
      </c>
      <c r="I2287" s="240"/>
      <c r="J2287" s="236"/>
      <c r="K2287" s="236"/>
      <c r="L2287" s="241"/>
      <c r="M2287" s="242"/>
      <c r="N2287" s="243"/>
      <c r="O2287" s="243"/>
      <c r="P2287" s="243"/>
      <c r="Q2287" s="243"/>
      <c r="R2287" s="243"/>
      <c r="S2287" s="243"/>
      <c r="T2287" s="244"/>
      <c r="U2287" s="14"/>
      <c r="V2287" s="14"/>
      <c r="W2287" s="14"/>
      <c r="X2287" s="14"/>
      <c r="Y2287" s="14"/>
      <c r="Z2287" s="14"/>
      <c r="AA2287" s="14"/>
      <c r="AB2287" s="14"/>
      <c r="AC2287" s="14"/>
      <c r="AD2287" s="14"/>
      <c r="AE2287" s="14"/>
      <c r="AT2287" s="245" t="s">
        <v>168</v>
      </c>
      <c r="AU2287" s="245" t="s">
        <v>82</v>
      </c>
      <c r="AV2287" s="14" t="s">
        <v>82</v>
      </c>
      <c r="AW2287" s="14" t="s">
        <v>34</v>
      </c>
      <c r="AX2287" s="14" t="s">
        <v>72</v>
      </c>
      <c r="AY2287" s="245" t="s">
        <v>148</v>
      </c>
    </row>
    <row r="2288" spans="1:51" s="14" customFormat="1" ht="12">
      <c r="A2288" s="14"/>
      <c r="B2288" s="235"/>
      <c r="C2288" s="236"/>
      <c r="D2288" s="226" t="s">
        <v>168</v>
      </c>
      <c r="E2288" s="237" t="s">
        <v>19</v>
      </c>
      <c r="F2288" s="238" t="s">
        <v>3509</v>
      </c>
      <c r="G2288" s="236"/>
      <c r="H2288" s="239">
        <v>7.68</v>
      </c>
      <c r="I2288" s="240"/>
      <c r="J2288" s="236"/>
      <c r="K2288" s="236"/>
      <c r="L2288" s="241"/>
      <c r="M2288" s="242"/>
      <c r="N2288" s="243"/>
      <c r="O2288" s="243"/>
      <c r="P2288" s="243"/>
      <c r="Q2288" s="243"/>
      <c r="R2288" s="243"/>
      <c r="S2288" s="243"/>
      <c r="T2288" s="244"/>
      <c r="U2288" s="14"/>
      <c r="V2288" s="14"/>
      <c r="W2288" s="14"/>
      <c r="X2288" s="14"/>
      <c r="Y2288" s="14"/>
      <c r="Z2288" s="14"/>
      <c r="AA2288" s="14"/>
      <c r="AB2288" s="14"/>
      <c r="AC2288" s="14"/>
      <c r="AD2288" s="14"/>
      <c r="AE2288" s="14"/>
      <c r="AT2288" s="245" t="s">
        <v>168</v>
      </c>
      <c r="AU2288" s="245" t="s">
        <v>82</v>
      </c>
      <c r="AV2288" s="14" t="s">
        <v>82</v>
      </c>
      <c r="AW2288" s="14" t="s">
        <v>34</v>
      </c>
      <c r="AX2288" s="14" t="s">
        <v>72</v>
      </c>
      <c r="AY2288" s="245" t="s">
        <v>148</v>
      </c>
    </row>
    <row r="2289" spans="1:51" s="14" customFormat="1" ht="12">
      <c r="A2289" s="14"/>
      <c r="B2289" s="235"/>
      <c r="C2289" s="236"/>
      <c r="D2289" s="226" t="s">
        <v>168</v>
      </c>
      <c r="E2289" s="237" t="s">
        <v>19</v>
      </c>
      <c r="F2289" s="238" t="s">
        <v>3510</v>
      </c>
      <c r="G2289" s="236"/>
      <c r="H2289" s="239">
        <v>13.729</v>
      </c>
      <c r="I2289" s="240"/>
      <c r="J2289" s="236"/>
      <c r="K2289" s="236"/>
      <c r="L2289" s="241"/>
      <c r="M2289" s="242"/>
      <c r="N2289" s="243"/>
      <c r="O2289" s="243"/>
      <c r="P2289" s="243"/>
      <c r="Q2289" s="243"/>
      <c r="R2289" s="243"/>
      <c r="S2289" s="243"/>
      <c r="T2289" s="244"/>
      <c r="U2289" s="14"/>
      <c r="V2289" s="14"/>
      <c r="W2289" s="14"/>
      <c r="X2289" s="14"/>
      <c r="Y2289" s="14"/>
      <c r="Z2289" s="14"/>
      <c r="AA2289" s="14"/>
      <c r="AB2289" s="14"/>
      <c r="AC2289" s="14"/>
      <c r="AD2289" s="14"/>
      <c r="AE2289" s="14"/>
      <c r="AT2289" s="245" t="s">
        <v>168</v>
      </c>
      <c r="AU2289" s="245" t="s">
        <v>82</v>
      </c>
      <c r="AV2289" s="14" t="s">
        <v>82</v>
      </c>
      <c r="AW2289" s="14" t="s">
        <v>34</v>
      </c>
      <c r="AX2289" s="14" t="s">
        <v>72</v>
      </c>
      <c r="AY2289" s="245" t="s">
        <v>148</v>
      </c>
    </row>
    <row r="2290" spans="1:51" s="16" customFormat="1" ht="12">
      <c r="A2290" s="16"/>
      <c r="B2290" s="257"/>
      <c r="C2290" s="258"/>
      <c r="D2290" s="226" t="s">
        <v>168</v>
      </c>
      <c r="E2290" s="259" t="s">
        <v>19</v>
      </c>
      <c r="F2290" s="260" t="s">
        <v>256</v>
      </c>
      <c r="G2290" s="258"/>
      <c r="H2290" s="261">
        <v>70.86</v>
      </c>
      <c r="I2290" s="262"/>
      <c r="J2290" s="258"/>
      <c r="K2290" s="258"/>
      <c r="L2290" s="263"/>
      <c r="M2290" s="264"/>
      <c r="N2290" s="265"/>
      <c r="O2290" s="265"/>
      <c r="P2290" s="265"/>
      <c r="Q2290" s="265"/>
      <c r="R2290" s="265"/>
      <c r="S2290" s="265"/>
      <c r="T2290" s="266"/>
      <c r="U2290" s="16"/>
      <c r="V2290" s="16"/>
      <c r="W2290" s="16"/>
      <c r="X2290" s="16"/>
      <c r="Y2290" s="16"/>
      <c r="Z2290" s="16"/>
      <c r="AA2290" s="16"/>
      <c r="AB2290" s="16"/>
      <c r="AC2290" s="16"/>
      <c r="AD2290" s="16"/>
      <c r="AE2290" s="16"/>
      <c r="AT2290" s="267" t="s">
        <v>168</v>
      </c>
      <c r="AU2290" s="267" t="s">
        <v>82</v>
      </c>
      <c r="AV2290" s="16" t="s">
        <v>163</v>
      </c>
      <c r="AW2290" s="16" t="s">
        <v>34</v>
      </c>
      <c r="AX2290" s="16" t="s">
        <v>72</v>
      </c>
      <c r="AY2290" s="267" t="s">
        <v>148</v>
      </c>
    </row>
    <row r="2291" spans="1:51" s="15" customFormat="1" ht="12">
      <c r="A2291" s="15"/>
      <c r="B2291" s="246"/>
      <c r="C2291" s="247"/>
      <c r="D2291" s="226" t="s">
        <v>168</v>
      </c>
      <c r="E2291" s="248" t="s">
        <v>19</v>
      </c>
      <c r="F2291" s="249" t="s">
        <v>178</v>
      </c>
      <c r="G2291" s="247"/>
      <c r="H2291" s="250">
        <v>176.566</v>
      </c>
      <c r="I2291" s="251"/>
      <c r="J2291" s="247"/>
      <c r="K2291" s="247"/>
      <c r="L2291" s="252"/>
      <c r="M2291" s="253"/>
      <c r="N2291" s="254"/>
      <c r="O2291" s="254"/>
      <c r="P2291" s="254"/>
      <c r="Q2291" s="254"/>
      <c r="R2291" s="254"/>
      <c r="S2291" s="254"/>
      <c r="T2291" s="255"/>
      <c r="U2291" s="15"/>
      <c r="V2291" s="15"/>
      <c r="W2291" s="15"/>
      <c r="X2291" s="15"/>
      <c r="Y2291" s="15"/>
      <c r="Z2291" s="15"/>
      <c r="AA2291" s="15"/>
      <c r="AB2291" s="15"/>
      <c r="AC2291" s="15"/>
      <c r="AD2291" s="15"/>
      <c r="AE2291" s="15"/>
      <c r="AT2291" s="256" t="s">
        <v>168</v>
      </c>
      <c r="AU2291" s="256" t="s">
        <v>82</v>
      </c>
      <c r="AV2291" s="15" t="s">
        <v>155</v>
      </c>
      <c r="AW2291" s="15" t="s">
        <v>34</v>
      </c>
      <c r="AX2291" s="15" t="s">
        <v>80</v>
      </c>
      <c r="AY2291" s="256" t="s">
        <v>148</v>
      </c>
    </row>
    <row r="2292" spans="1:65" s="2" customFormat="1" ht="24.15" customHeight="1">
      <c r="A2292" s="40"/>
      <c r="B2292" s="41"/>
      <c r="C2292" s="206" t="s">
        <v>3522</v>
      </c>
      <c r="D2292" s="206" t="s">
        <v>150</v>
      </c>
      <c r="E2292" s="207" t="s">
        <v>3523</v>
      </c>
      <c r="F2292" s="208" t="s">
        <v>3524</v>
      </c>
      <c r="G2292" s="209" t="s">
        <v>166</v>
      </c>
      <c r="H2292" s="210">
        <v>333.677</v>
      </c>
      <c r="I2292" s="211"/>
      <c r="J2292" s="212">
        <f>ROUND(I2292*H2292,2)</f>
        <v>0</v>
      </c>
      <c r="K2292" s="208" t="s">
        <v>154</v>
      </c>
      <c r="L2292" s="46"/>
      <c r="M2292" s="213" t="s">
        <v>19</v>
      </c>
      <c r="N2292" s="214" t="s">
        <v>43</v>
      </c>
      <c r="O2292" s="86"/>
      <c r="P2292" s="215">
        <f>O2292*H2292</f>
        <v>0</v>
      </c>
      <c r="Q2292" s="215">
        <v>0.00014</v>
      </c>
      <c r="R2292" s="215">
        <f>Q2292*H2292</f>
        <v>0.04671478</v>
      </c>
      <c r="S2292" s="215">
        <v>0</v>
      </c>
      <c r="T2292" s="216">
        <f>S2292*H2292</f>
        <v>0</v>
      </c>
      <c r="U2292" s="40"/>
      <c r="V2292" s="40"/>
      <c r="W2292" s="40"/>
      <c r="X2292" s="40"/>
      <c r="Y2292" s="40"/>
      <c r="Z2292" s="40"/>
      <c r="AA2292" s="40"/>
      <c r="AB2292" s="40"/>
      <c r="AC2292" s="40"/>
      <c r="AD2292" s="40"/>
      <c r="AE2292" s="40"/>
      <c r="AR2292" s="217" t="s">
        <v>285</v>
      </c>
      <c r="AT2292" s="217" t="s">
        <v>150</v>
      </c>
      <c r="AU2292" s="217" t="s">
        <v>82</v>
      </c>
      <c r="AY2292" s="19" t="s">
        <v>148</v>
      </c>
      <c r="BE2292" s="218">
        <f>IF(N2292="základní",J2292,0)</f>
        <v>0</v>
      </c>
      <c r="BF2292" s="218">
        <f>IF(N2292="snížená",J2292,0)</f>
        <v>0</v>
      </c>
      <c r="BG2292" s="218">
        <f>IF(N2292="zákl. přenesená",J2292,0)</f>
        <v>0</v>
      </c>
      <c r="BH2292" s="218">
        <f>IF(N2292="sníž. přenesená",J2292,0)</f>
        <v>0</v>
      </c>
      <c r="BI2292" s="218">
        <f>IF(N2292="nulová",J2292,0)</f>
        <v>0</v>
      </c>
      <c r="BJ2292" s="19" t="s">
        <v>80</v>
      </c>
      <c r="BK2292" s="218">
        <f>ROUND(I2292*H2292,2)</f>
        <v>0</v>
      </c>
      <c r="BL2292" s="19" t="s">
        <v>285</v>
      </c>
      <c r="BM2292" s="217" t="s">
        <v>3525</v>
      </c>
    </row>
    <row r="2293" spans="1:47" s="2" customFormat="1" ht="12">
      <c r="A2293" s="40"/>
      <c r="B2293" s="41"/>
      <c r="C2293" s="42"/>
      <c r="D2293" s="219" t="s">
        <v>157</v>
      </c>
      <c r="E2293" s="42"/>
      <c r="F2293" s="220" t="s">
        <v>3526</v>
      </c>
      <c r="G2293" s="42"/>
      <c r="H2293" s="42"/>
      <c r="I2293" s="221"/>
      <c r="J2293" s="42"/>
      <c r="K2293" s="42"/>
      <c r="L2293" s="46"/>
      <c r="M2293" s="222"/>
      <c r="N2293" s="223"/>
      <c r="O2293" s="86"/>
      <c r="P2293" s="86"/>
      <c r="Q2293" s="86"/>
      <c r="R2293" s="86"/>
      <c r="S2293" s="86"/>
      <c r="T2293" s="87"/>
      <c r="U2293" s="40"/>
      <c r="V2293" s="40"/>
      <c r="W2293" s="40"/>
      <c r="X2293" s="40"/>
      <c r="Y2293" s="40"/>
      <c r="Z2293" s="40"/>
      <c r="AA2293" s="40"/>
      <c r="AB2293" s="40"/>
      <c r="AC2293" s="40"/>
      <c r="AD2293" s="40"/>
      <c r="AE2293" s="40"/>
      <c r="AT2293" s="19" t="s">
        <v>157</v>
      </c>
      <c r="AU2293" s="19" t="s">
        <v>82</v>
      </c>
    </row>
    <row r="2294" spans="1:51" s="13" customFormat="1" ht="12">
      <c r="A2294" s="13"/>
      <c r="B2294" s="224"/>
      <c r="C2294" s="225"/>
      <c r="D2294" s="226" t="s">
        <v>168</v>
      </c>
      <c r="E2294" s="227" t="s">
        <v>19</v>
      </c>
      <c r="F2294" s="228" t="s">
        <v>400</v>
      </c>
      <c r="G2294" s="225"/>
      <c r="H2294" s="227" t="s">
        <v>19</v>
      </c>
      <c r="I2294" s="229"/>
      <c r="J2294" s="225"/>
      <c r="K2294" s="225"/>
      <c r="L2294" s="230"/>
      <c r="M2294" s="231"/>
      <c r="N2294" s="232"/>
      <c r="O2294" s="232"/>
      <c r="P2294" s="232"/>
      <c r="Q2294" s="232"/>
      <c r="R2294" s="232"/>
      <c r="S2294" s="232"/>
      <c r="T2294" s="233"/>
      <c r="U2294" s="13"/>
      <c r="V2294" s="13"/>
      <c r="W2294" s="13"/>
      <c r="X2294" s="13"/>
      <c r="Y2294" s="13"/>
      <c r="Z2294" s="13"/>
      <c r="AA2294" s="13"/>
      <c r="AB2294" s="13"/>
      <c r="AC2294" s="13"/>
      <c r="AD2294" s="13"/>
      <c r="AE2294" s="13"/>
      <c r="AT2294" s="234" t="s">
        <v>168</v>
      </c>
      <c r="AU2294" s="234" t="s">
        <v>82</v>
      </c>
      <c r="AV2294" s="13" t="s">
        <v>80</v>
      </c>
      <c r="AW2294" s="13" t="s">
        <v>34</v>
      </c>
      <c r="AX2294" s="13" t="s">
        <v>72</v>
      </c>
      <c r="AY2294" s="234" t="s">
        <v>148</v>
      </c>
    </row>
    <row r="2295" spans="1:51" s="14" customFormat="1" ht="12">
      <c r="A2295" s="14"/>
      <c r="B2295" s="235"/>
      <c r="C2295" s="236"/>
      <c r="D2295" s="226" t="s">
        <v>168</v>
      </c>
      <c r="E2295" s="237" t="s">
        <v>19</v>
      </c>
      <c r="F2295" s="238" t="s">
        <v>3527</v>
      </c>
      <c r="G2295" s="236"/>
      <c r="H2295" s="239">
        <v>67.144</v>
      </c>
      <c r="I2295" s="240"/>
      <c r="J2295" s="236"/>
      <c r="K2295" s="236"/>
      <c r="L2295" s="241"/>
      <c r="M2295" s="242"/>
      <c r="N2295" s="243"/>
      <c r="O2295" s="243"/>
      <c r="P2295" s="243"/>
      <c r="Q2295" s="243"/>
      <c r="R2295" s="243"/>
      <c r="S2295" s="243"/>
      <c r="T2295" s="244"/>
      <c r="U2295" s="14"/>
      <c r="V2295" s="14"/>
      <c r="W2295" s="14"/>
      <c r="X2295" s="14"/>
      <c r="Y2295" s="14"/>
      <c r="Z2295" s="14"/>
      <c r="AA2295" s="14"/>
      <c r="AB2295" s="14"/>
      <c r="AC2295" s="14"/>
      <c r="AD2295" s="14"/>
      <c r="AE2295" s="14"/>
      <c r="AT2295" s="245" t="s">
        <v>168</v>
      </c>
      <c r="AU2295" s="245" t="s">
        <v>82</v>
      </c>
      <c r="AV2295" s="14" t="s">
        <v>82</v>
      </c>
      <c r="AW2295" s="14" t="s">
        <v>34</v>
      </c>
      <c r="AX2295" s="14" t="s">
        <v>72</v>
      </c>
      <c r="AY2295" s="245" t="s">
        <v>148</v>
      </c>
    </row>
    <row r="2296" spans="1:51" s="14" customFormat="1" ht="12">
      <c r="A2296" s="14"/>
      <c r="B2296" s="235"/>
      <c r="C2296" s="236"/>
      <c r="D2296" s="226" t="s">
        <v>168</v>
      </c>
      <c r="E2296" s="237" t="s">
        <v>19</v>
      </c>
      <c r="F2296" s="238" t="s">
        <v>3528</v>
      </c>
      <c r="G2296" s="236"/>
      <c r="H2296" s="239">
        <v>12.211</v>
      </c>
      <c r="I2296" s="240"/>
      <c r="J2296" s="236"/>
      <c r="K2296" s="236"/>
      <c r="L2296" s="241"/>
      <c r="M2296" s="242"/>
      <c r="N2296" s="243"/>
      <c r="O2296" s="243"/>
      <c r="P2296" s="243"/>
      <c r="Q2296" s="243"/>
      <c r="R2296" s="243"/>
      <c r="S2296" s="243"/>
      <c r="T2296" s="244"/>
      <c r="U2296" s="14"/>
      <c r="V2296" s="14"/>
      <c r="W2296" s="14"/>
      <c r="X2296" s="14"/>
      <c r="Y2296" s="14"/>
      <c r="Z2296" s="14"/>
      <c r="AA2296" s="14"/>
      <c r="AB2296" s="14"/>
      <c r="AC2296" s="14"/>
      <c r="AD2296" s="14"/>
      <c r="AE2296" s="14"/>
      <c r="AT2296" s="245" t="s">
        <v>168</v>
      </c>
      <c r="AU2296" s="245" t="s">
        <v>82</v>
      </c>
      <c r="AV2296" s="14" t="s">
        <v>82</v>
      </c>
      <c r="AW2296" s="14" t="s">
        <v>34</v>
      </c>
      <c r="AX2296" s="14" t="s">
        <v>72</v>
      </c>
      <c r="AY2296" s="245" t="s">
        <v>148</v>
      </c>
    </row>
    <row r="2297" spans="1:51" s="14" customFormat="1" ht="12">
      <c r="A2297" s="14"/>
      <c r="B2297" s="235"/>
      <c r="C2297" s="236"/>
      <c r="D2297" s="226" t="s">
        <v>168</v>
      </c>
      <c r="E2297" s="237" t="s">
        <v>19</v>
      </c>
      <c r="F2297" s="238" t="s">
        <v>3529</v>
      </c>
      <c r="G2297" s="236"/>
      <c r="H2297" s="239">
        <v>24.32</v>
      </c>
      <c r="I2297" s="240"/>
      <c r="J2297" s="236"/>
      <c r="K2297" s="236"/>
      <c r="L2297" s="241"/>
      <c r="M2297" s="242"/>
      <c r="N2297" s="243"/>
      <c r="O2297" s="243"/>
      <c r="P2297" s="243"/>
      <c r="Q2297" s="243"/>
      <c r="R2297" s="243"/>
      <c r="S2297" s="243"/>
      <c r="T2297" s="244"/>
      <c r="U2297" s="14"/>
      <c r="V2297" s="14"/>
      <c r="W2297" s="14"/>
      <c r="X2297" s="14"/>
      <c r="Y2297" s="14"/>
      <c r="Z2297" s="14"/>
      <c r="AA2297" s="14"/>
      <c r="AB2297" s="14"/>
      <c r="AC2297" s="14"/>
      <c r="AD2297" s="14"/>
      <c r="AE2297" s="14"/>
      <c r="AT2297" s="245" t="s">
        <v>168</v>
      </c>
      <c r="AU2297" s="245" t="s">
        <v>82</v>
      </c>
      <c r="AV2297" s="14" t="s">
        <v>82</v>
      </c>
      <c r="AW2297" s="14" t="s">
        <v>34</v>
      </c>
      <c r="AX2297" s="14" t="s">
        <v>72</v>
      </c>
      <c r="AY2297" s="245" t="s">
        <v>148</v>
      </c>
    </row>
    <row r="2298" spans="1:51" s="14" customFormat="1" ht="12">
      <c r="A2298" s="14"/>
      <c r="B2298" s="235"/>
      <c r="C2298" s="236"/>
      <c r="D2298" s="226" t="s">
        <v>168</v>
      </c>
      <c r="E2298" s="237" t="s">
        <v>19</v>
      </c>
      <c r="F2298" s="238" t="s">
        <v>3530</v>
      </c>
      <c r="G2298" s="236"/>
      <c r="H2298" s="239">
        <v>12.144</v>
      </c>
      <c r="I2298" s="240"/>
      <c r="J2298" s="236"/>
      <c r="K2298" s="236"/>
      <c r="L2298" s="241"/>
      <c r="M2298" s="242"/>
      <c r="N2298" s="243"/>
      <c r="O2298" s="243"/>
      <c r="P2298" s="243"/>
      <c r="Q2298" s="243"/>
      <c r="R2298" s="243"/>
      <c r="S2298" s="243"/>
      <c r="T2298" s="244"/>
      <c r="U2298" s="14"/>
      <c r="V2298" s="14"/>
      <c r="W2298" s="14"/>
      <c r="X2298" s="14"/>
      <c r="Y2298" s="14"/>
      <c r="Z2298" s="14"/>
      <c r="AA2298" s="14"/>
      <c r="AB2298" s="14"/>
      <c r="AC2298" s="14"/>
      <c r="AD2298" s="14"/>
      <c r="AE2298" s="14"/>
      <c r="AT2298" s="245" t="s">
        <v>168</v>
      </c>
      <c r="AU2298" s="245" t="s">
        <v>82</v>
      </c>
      <c r="AV2298" s="14" t="s">
        <v>82</v>
      </c>
      <c r="AW2298" s="14" t="s">
        <v>34</v>
      </c>
      <c r="AX2298" s="14" t="s">
        <v>72</v>
      </c>
      <c r="AY2298" s="245" t="s">
        <v>148</v>
      </c>
    </row>
    <row r="2299" spans="1:51" s="14" customFormat="1" ht="12">
      <c r="A2299" s="14"/>
      <c r="B2299" s="235"/>
      <c r="C2299" s="236"/>
      <c r="D2299" s="226" t="s">
        <v>168</v>
      </c>
      <c r="E2299" s="237" t="s">
        <v>19</v>
      </c>
      <c r="F2299" s="238" t="s">
        <v>3531</v>
      </c>
      <c r="G2299" s="236"/>
      <c r="H2299" s="239">
        <v>179.914</v>
      </c>
      <c r="I2299" s="240"/>
      <c r="J2299" s="236"/>
      <c r="K2299" s="236"/>
      <c r="L2299" s="241"/>
      <c r="M2299" s="242"/>
      <c r="N2299" s="243"/>
      <c r="O2299" s="243"/>
      <c r="P2299" s="243"/>
      <c r="Q2299" s="243"/>
      <c r="R2299" s="243"/>
      <c r="S2299" s="243"/>
      <c r="T2299" s="244"/>
      <c r="U2299" s="14"/>
      <c r="V2299" s="14"/>
      <c r="W2299" s="14"/>
      <c r="X2299" s="14"/>
      <c r="Y2299" s="14"/>
      <c r="Z2299" s="14"/>
      <c r="AA2299" s="14"/>
      <c r="AB2299" s="14"/>
      <c r="AC2299" s="14"/>
      <c r="AD2299" s="14"/>
      <c r="AE2299" s="14"/>
      <c r="AT2299" s="245" t="s">
        <v>168</v>
      </c>
      <c r="AU2299" s="245" t="s">
        <v>82</v>
      </c>
      <c r="AV2299" s="14" t="s">
        <v>82</v>
      </c>
      <c r="AW2299" s="14" t="s">
        <v>34</v>
      </c>
      <c r="AX2299" s="14" t="s">
        <v>72</v>
      </c>
      <c r="AY2299" s="245" t="s">
        <v>148</v>
      </c>
    </row>
    <row r="2300" spans="1:51" s="14" customFormat="1" ht="12">
      <c r="A2300" s="14"/>
      <c r="B2300" s="235"/>
      <c r="C2300" s="236"/>
      <c r="D2300" s="226" t="s">
        <v>168</v>
      </c>
      <c r="E2300" s="237" t="s">
        <v>19</v>
      </c>
      <c r="F2300" s="238" t="s">
        <v>3532</v>
      </c>
      <c r="G2300" s="236"/>
      <c r="H2300" s="239">
        <v>16.352</v>
      </c>
      <c r="I2300" s="240"/>
      <c r="J2300" s="236"/>
      <c r="K2300" s="236"/>
      <c r="L2300" s="241"/>
      <c r="M2300" s="242"/>
      <c r="N2300" s="243"/>
      <c r="O2300" s="243"/>
      <c r="P2300" s="243"/>
      <c r="Q2300" s="243"/>
      <c r="R2300" s="243"/>
      <c r="S2300" s="243"/>
      <c r="T2300" s="244"/>
      <c r="U2300" s="14"/>
      <c r="V2300" s="14"/>
      <c r="W2300" s="14"/>
      <c r="X2300" s="14"/>
      <c r="Y2300" s="14"/>
      <c r="Z2300" s="14"/>
      <c r="AA2300" s="14"/>
      <c r="AB2300" s="14"/>
      <c r="AC2300" s="14"/>
      <c r="AD2300" s="14"/>
      <c r="AE2300" s="14"/>
      <c r="AT2300" s="245" t="s">
        <v>168</v>
      </c>
      <c r="AU2300" s="245" t="s">
        <v>82</v>
      </c>
      <c r="AV2300" s="14" t="s">
        <v>82</v>
      </c>
      <c r="AW2300" s="14" t="s">
        <v>34</v>
      </c>
      <c r="AX2300" s="14" t="s">
        <v>72</v>
      </c>
      <c r="AY2300" s="245" t="s">
        <v>148</v>
      </c>
    </row>
    <row r="2301" spans="1:51" s="14" customFormat="1" ht="12">
      <c r="A2301" s="14"/>
      <c r="B2301" s="235"/>
      <c r="C2301" s="236"/>
      <c r="D2301" s="226" t="s">
        <v>168</v>
      </c>
      <c r="E2301" s="237" t="s">
        <v>19</v>
      </c>
      <c r="F2301" s="238" t="s">
        <v>3533</v>
      </c>
      <c r="G2301" s="236"/>
      <c r="H2301" s="239">
        <v>9.36</v>
      </c>
      <c r="I2301" s="240"/>
      <c r="J2301" s="236"/>
      <c r="K2301" s="236"/>
      <c r="L2301" s="241"/>
      <c r="M2301" s="242"/>
      <c r="N2301" s="243"/>
      <c r="O2301" s="243"/>
      <c r="P2301" s="243"/>
      <c r="Q2301" s="243"/>
      <c r="R2301" s="243"/>
      <c r="S2301" s="243"/>
      <c r="T2301" s="244"/>
      <c r="U2301" s="14"/>
      <c r="V2301" s="14"/>
      <c r="W2301" s="14"/>
      <c r="X2301" s="14"/>
      <c r="Y2301" s="14"/>
      <c r="Z2301" s="14"/>
      <c r="AA2301" s="14"/>
      <c r="AB2301" s="14"/>
      <c r="AC2301" s="14"/>
      <c r="AD2301" s="14"/>
      <c r="AE2301" s="14"/>
      <c r="AT2301" s="245" t="s">
        <v>168</v>
      </c>
      <c r="AU2301" s="245" t="s">
        <v>82</v>
      </c>
      <c r="AV2301" s="14" t="s">
        <v>82</v>
      </c>
      <c r="AW2301" s="14" t="s">
        <v>34</v>
      </c>
      <c r="AX2301" s="14" t="s">
        <v>72</v>
      </c>
      <c r="AY2301" s="245" t="s">
        <v>148</v>
      </c>
    </row>
    <row r="2302" spans="1:51" s="14" customFormat="1" ht="12">
      <c r="A2302" s="14"/>
      <c r="B2302" s="235"/>
      <c r="C2302" s="236"/>
      <c r="D2302" s="226" t="s">
        <v>168</v>
      </c>
      <c r="E2302" s="237" t="s">
        <v>19</v>
      </c>
      <c r="F2302" s="238" t="s">
        <v>3534</v>
      </c>
      <c r="G2302" s="236"/>
      <c r="H2302" s="239">
        <v>12.232</v>
      </c>
      <c r="I2302" s="240"/>
      <c r="J2302" s="236"/>
      <c r="K2302" s="236"/>
      <c r="L2302" s="241"/>
      <c r="M2302" s="242"/>
      <c r="N2302" s="243"/>
      <c r="O2302" s="243"/>
      <c r="P2302" s="243"/>
      <c r="Q2302" s="243"/>
      <c r="R2302" s="243"/>
      <c r="S2302" s="243"/>
      <c r="T2302" s="244"/>
      <c r="U2302" s="14"/>
      <c r="V2302" s="14"/>
      <c r="W2302" s="14"/>
      <c r="X2302" s="14"/>
      <c r="Y2302" s="14"/>
      <c r="Z2302" s="14"/>
      <c r="AA2302" s="14"/>
      <c r="AB2302" s="14"/>
      <c r="AC2302" s="14"/>
      <c r="AD2302" s="14"/>
      <c r="AE2302" s="14"/>
      <c r="AT2302" s="245" t="s">
        <v>168</v>
      </c>
      <c r="AU2302" s="245" t="s">
        <v>82</v>
      </c>
      <c r="AV2302" s="14" t="s">
        <v>82</v>
      </c>
      <c r="AW2302" s="14" t="s">
        <v>34</v>
      </c>
      <c r="AX2302" s="14" t="s">
        <v>72</v>
      </c>
      <c r="AY2302" s="245" t="s">
        <v>148</v>
      </c>
    </row>
    <row r="2303" spans="1:51" s="15" customFormat="1" ht="12">
      <c r="A2303" s="15"/>
      <c r="B2303" s="246"/>
      <c r="C2303" s="247"/>
      <c r="D2303" s="226" t="s">
        <v>168</v>
      </c>
      <c r="E2303" s="248" t="s">
        <v>19</v>
      </c>
      <c r="F2303" s="249" t="s">
        <v>178</v>
      </c>
      <c r="G2303" s="247"/>
      <c r="H2303" s="250">
        <v>333.677</v>
      </c>
      <c r="I2303" s="251"/>
      <c r="J2303" s="247"/>
      <c r="K2303" s="247"/>
      <c r="L2303" s="252"/>
      <c r="M2303" s="253"/>
      <c r="N2303" s="254"/>
      <c r="O2303" s="254"/>
      <c r="P2303" s="254"/>
      <c r="Q2303" s="254"/>
      <c r="R2303" s="254"/>
      <c r="S2303" s="254"/>
      <c r="T2303" s="255"/>
      <c r="U2303" s="15"/>
      <c r="V2303" s="15"/>
      <c r="W2303" s="15"/>
      <c r="X2303" s="15"/>
      <c r="Y2303" s="15"/>
      <c r="Z2303" s="15"/>
      <c r="AA2303" s="15"/>
      <c r="AB2303" s="15"/>
      <c r="AC2303" s="15"/>
      <c r="AD2303" s="15"/>
      <c r="AE2303" s="15"/>
      <c r="AT2303" s="256" t="s">
        <v>168</v>
      </c>
      <c r="AU2303" s="256" t="s">
        <v>82</v>
      </c>
      <c r="AV2303" s="15" t="s">
        <v>155</v>
      </c>
      <c r="AW2303" s="15" t="s">
        <v>34</v>
      </c>
      <c r="AX2303" s="15" t="s">
        <v>80</v>
      </c>
      <c r="AY2303" s="256" t="s">
        <v>148</v>
      </c>
    </row>
    <row r="2304" spans="1:65" s="2" customFormat="1" ht="16.5" customHeight="1">
      <c r="A2304" s="40"/>
      <c r="B2304" s="41"/>
      <c r="C2304" s="206" t="s">
        <v>3535</v>
      </c>
      <c r="D2304" s="206" t="s">
        <v>150</v>
      </c>
      <c r="E2304" s="207" t="s">
        <v>3536</v>
      </c>
      <c r="F2304" s="208" t="s">
        <v>3537</v>
      </c>
      <c r="G2304" s="209" t="s">
        <v>166</v>
      </c>
      <c r="H2304" s="210">
        <v>96.928</v>
      </c>
      <c r="I2304" s="211"/>
      <c r="J2304" s="212">
        <f>ROUND(I2304*H2304,2)</f>
        <v>0</v>
      </c>
      <c r="K2304" s="208" t="s">
        <v>154</v>
      </c>
      <c r="L2304" s="46"/>
      <c r="M2304" s="213" t="s">
        <v>19</v>
      </c>
      <c r="N2304" s="214" t="s">
        <v>43</v>
      </c>
      <c r="O2304" s="86"/>
      <c r="P2304" s="215">
        <f>O2304*H2304</f>
        <v>0</v>
      </c>
      <c r="Q2304" s="215">
        <v>0.00013</v>
      </c>
      <c r="R2304" s="215">
        <f>Q2304*H2304</f>
        <v>0.012600639999999998</v>
      </c>
      <c r="S2304" s="215">
        <v>0</v>
      </c>
      <c r="T2304" s="216">
        <f>S2304*H2304</f>
        <v>0</v>
      </c>
      <c r="U2304" s="40"/>
      <c r="V2304" s="40"/>
      <c r="W2304" s="40"/>
      <c r="X2304" s="40"/>
      <c r="Y2304" s="40"/>
      <c r="Z2304" s="40"/>
      <c r="AA2304" s="40"/>
      <c r="AB2304" s="40"/>
      <c r="AC2304" s="40"/>
      <c r="AD2304" s="40"/>
      <c r="AE2304" s="40"/>
      <c r="AR2304" s="217" t="s">
        <v>285</v>
      </c>
      <c r="AT2304" s="217" t="s">
        <v>150</v>
      </c>
      <c r="AU2304" s="217" t="s">
        <v>82</v>
      </c>
      <c r="AY2304" s="19" t="s">
        <v>148</v>
      </c>
      <c r="BE2304" s="218">
        <f>IF(N2304="základní",J2304,0)</f>
        <v>0</v>
      </c>
      <c r="BF2304" s="218">
        <f>IF(N2304="snížená",J2304,0)</f>
        <v>0</v>
      </c>
      <c r="BG2304" s="218">
        <f>IF(N2304="zákl. přenesená",J2304,0)</f>
        <v>0</v>
      </c>
      <c r="BH2304" s="218">
        <f>IF(N2304="sníž. přenesená",J2304,0)</f>
        <v>0</v>
      </c>
      <c r="BI2304" s="218">
        <f>IF(N2304="nulová",J2304,0)</f>
        <v>0</v>
      </c>
      <c r="BJ2304" s="19" t="s">
        <v>80</v>
      </c>
      <c r="BK2304" s="218">
        <f>ROUND(I2304*H2304,2)</f>
        <v>0</v>
      </c>
      <c r="BL2304" s="19" t="s">
        <v>285</v>
      </c>
      <c r="BM2304" s="217" t="s">
        <v>3538</v>
      </c>
    </row>
    <row r="2305" spans="1:47" s="2" customFormat="1" ht="12">
      <c r="A2305" s="40"/>
      <c r="B2305" s="41"/>
      <c r="C2305" s="42"/>
      <c r="D2305" s="219" t="s">
        <v>157</v>
      </c>
      <c r="E2305" s="42"/>
      <c r="F2305" s="220" t="s">
        <v>3539</v>
      </c>
      <c r="G2305" s="42"/>
      <c r="H2305" s="42"/>
      <c r="I2305" s="221"/>
      <c r="J2305" s="42"/>
      <c r="K2305" s="42"/>
      <c r="L2305" s="46"/>
      <c r="M2305" s="222"/>
      <c r="N2305" s="223"/>
      <c r="O2305" s="86"/>
      <c r="P2305" s="86"/>
      <c r="Q2305" s="86"/>
      <c r="R2305" s="86"/>
      <c r="S2305" s="86"/>
      <c r="T2305" s="87"/>
      <c r="U2305" s="40"/>
      <c r="V2305" s="40"/>
      <c r="W2305" s="40"/>
      <c r="X2305" s="40"/>
      <c r="Y2305" s="40"/>
      <c r="Z2305" s="40"/>
      <c r="AA2305" s="40"/>
      <c r="AB2305" s="40"/>
      <c r="AC2305" s="40"/>
      <c r="AD2305" s="40"/>
      <c r="AE2305" s="40"/>
      <c r="AT2305" s="19" t="s">
        <v>157</v>
      </c>
      <c r="AU2305" s="19" t="s">
        <v>82</v>
      </c>
    </row>
    <row r="2306" spans="1:51" s="13" customFormat="1" ht="12">
      <c r="A2306" s="13"/>
      <c r="B2306" s="224"/>
      <c r="C2306" s="225"/>
      <c r="D2306" s="226" t="s">
        <v>168</v>
      </c>
      <c r="E2306" s="227" t="s">
        <v>19</v>
      </c>
      <c r="F2306" s="228" t="s">
        <v>400</v>
      </c>
      <c r="G2306" s="225"/>
      <c r="H2306" s="227" t="s">
        <v>19</v>
      </c>
      <c r="I2306" s="229"/>
      <c r="J2306" s="225"/>
      <c r="K2306" s="225"/>
      <c r="L2306" s="230"/>
      <c r="M2306" s="231"/>
      <c r="N2306" s="232"/>
      <c r="O2306" s="232"/>
      <c r="P2306" s="232"/>
      <c r="Q2306" s="232"/>
      <c r="R2306" s="232"/>
      <c r="S2306" s="232"/>
      <c r="T2306" s="233"/>
      <c r="U2306" s="13"/>
      <c r="V2306" s="13"/>
      <c r="W2306" s="13"/>
      <c r="X2306" s="13"/>
      <c r="Y2306" s="13"/>
      <c r="Z2306" s="13"/>
      <c r="AA2306" s="13"/>
      <c r="AB2306" s="13"/>
      <c r="AC2306" s="13"/>
      <c r="AD2306" s="13"/>
      <c r="AE2306" s="13"/>
      <c r="AT2306" s="234" t="s">
        <v>168</v>
      </c>
      <c r="AU2306" s="234" t="s">
        <v>82</v>
      </c>
      <c r="AV2306" s="13" t="s">
        <v>80</v>
      </c>
      <c r="AW2306" s="13" t="s">
        <v>34</v>
      </c>
      <c r="AX2306" s="13" t="s">
        <v>72</v>
      </c>
      <c r="AY2306" s="234" t="s">
        <v>148</v>
      </c>
    </row>
    <row r="2307" spans="1:51" s="14" customFormat="1" ht="12">
      <c r="A2307" s="14"/>
      <c r="B2307" s="235"/>
      <c r="C2307" s="236"/>
      <c r="D2307" s="226" t="s">
        <v>168</v>
      </c>
      <c r="E2307" s="237" t="s">
        <v>19</v>
      </c>
      <c r="F2307" s="238" t="s">
        <v>3501</v>
      </c>
      <c r="G2307" s="236"/>
      <c r="H2307" s="239">
        <v>12.222</v>
      </c>
      <c r="I2307" s="240"/>
      <c r="J2307" s="236"/>
      <c r="K2307" s="236"/>
      <c r="L2307" s="241"/>
      <c r="M2307" s="242"/>
      <c r="N2307" s="243"/>
      <c r="O2307" s="243"/>
      <c r="P2307" s="243"/>
      <c r="Q2307" s="243"/>
      <c r="R2307" s="243"/>
      <c r="S2307" s="243"/>
      <c r="T2307" s="244"/>
      <c r="U2307" s="14"/>
      <c r="V2307" s="14"/>
      <c r="W2307" s="14"/>
      <c r="X2307" s="14"/>
      <c r="Y2307" s="14"/>
      <c r="Z2307" s="14"/>
      <c r="AA2307" s="14"/>
      <c r="AB2307" s="14"/>
      <c r="AC2307" s="14"/>
      <c r="AD2307" s="14"/>
      <c r="AE2307" s="14"/>
      <c r="AT2307" s="245" t="s">
        <v>168</v>
      </c>
      <c r="AU2307" s="245" t="s">
        <v>82</v>
      </c>
      <c r="AV2307" s="14" t="s">
        <v>82</v>
      </c>
      <c r="AW2307" s="14" t="s">
        <v>34</v>
      </c>
      <c r="AX2307" s="14" t="s">
        <v>72</v>
      </c>
      <c r="AY2307" s="245" t="s">
        <v>148</v>
      </c>
    </row>
    <row r="2308" spans="1:51" s="14" customFormat="1" ht="12">
      <c r="A2308" s="14"/>
      <c r="B2308" s="235"/>
      <c r="C2308" s="236"/>
      <c r="D2308" s="226" t="s">
        <v>168</v>
      </c>
      <c r="E2308" s="237" t="s">
        <v>19</v>
      </c>
      <c r="F2308" s="238" t="s">
        <v>3502</v>
      </c>
      <c r="G2308" s="236"/>
      <c r="H2308" s="239">
        <v>0.884</v>
      </c>
      <c r="I2308" s="240"/>
      <c r="J2308" s="236"/>
      <c r="K2308" s="236"/>
      <c r="L2308" s="241"/>
      <c r="M2308" s="242"/>
      <c r="N2308" s="243"/>
      <c r="O2308" s="243"/>
      <c r="P2308" s="243"/>
      <c r="Q2308" s="243"/>
      <c r="R2308" s="243"/>
      <c r="S2308" s="243"/>
      <c r="T2308" s="244"/>
      <c r="U2308" s="14"/>
      <c r="V2308" s="14"/>
      <c r="W2308" s="14"/>
      <c r="X2308" s="14"/>
      <c r="Y2308" s="14"/>
      <c r="Z2308" s="14"/>
      <c r="AA2308" s="14"/>
      <c r="AB2308" s="14"/>
      <c r="AC2308" s="14"/>
      <c r="AD2308" s="14"/>
      <c r="AE2308" s="14"/>
      <c r="AT2308" s="245" t="s">
        <v>168</v>
      </c>
      <c r="AU2308" s="245" t="s">
        <v>82</v>
      </c>
      <c r="AV2308" s="14" t="s">
        <v>82</v>
      </c>
      <c r="AW2308" s="14" t="s">
        <v>34</v>
      </c>
      <c r="AX2308" s="14" t="s">
        <v>72</v>
      </c>
      <c r="AY2308" s="245" t="s">
        <v>148</v>
      </c>
    </row>
    <row r="2309" spans="1:51" s="14" customFormat="1" ht="12">
      <c r="A2309" s="14"/>
      <c r="B2309" s="235"/>
      <c r="C2309" s="236"/>
      <c r="D2309" s="226" t="s">
        <v>168</v>
      </c>
      <c r="E2309" s="237" t="s">
        <v>19</v>
      </c>
      <c r="F2309" s="238" t="s">
        <v>3503</v>
      </c>
      <c r="G2309" s="236"/>
      <c r="H2309" s="239">
        <v>5.32</v>
      </c>
      <c r="I2309" s="240"/>
      <c r="J2309" s="236"/>
      <c r="K2309" s="236"/>
      <c r="L2309" s="241"/>
      <c r="M2309" s="242"/>
      <c r="N2309" s="243"/>
      <c r="O2309" s="243"/>
      <c r="P2309" s="243"/>
      <c r="Q2309" s="243"/>
      <c r="R2309" s="243"/>
      <c r="S2309" s="243"/>
      <c r="T2309" s="244"/>
      <c r="U2309" s="14"/>
      <c r="V2309" s="14"/>
      <c r="W2309" s="14"/>
      <c r="X2309" s="14"/>
      <c r="Y2309" s="14"/>
      <c r="Z2309" s="14"/>
      <c r="AA2309" s="14"/>
      <c r="AB2309" s="14"/>
      <c r="AC2309" s="14"/>
      <c r="AD2309" s="14"/>
      <c r="AE2309" s="14"/>
      <c r="AT2309" s="245" t="s">
        <v>168</v>
      </c>
      <c r="AU2309" s="245" t="s">
        <v>82</v>
      </c>
      <c r="AV2309" s="14" t="s">
        <v>82</v>
      </c>
      <c r="AW2309" s="14" t="s">
        <v>34</v>
      </c>
      <c r="AX2309" s="14" t="s">
        <v>72</v>
      </c>
      <c r="AY2309" s="245" t="s">
        <v>148</v>
      </c>
    </row>
    <row r="2310" spans="1:51" s="16" customFormat="1" ht="12">
      <c r="A2310" s="16"/>
      <c r="B2310" s="257"/>
      <c r="C2310" s="258"/>
      <c r="D2310" s="226" t="s">
        <v>168</v>
      </c>
      <c r="E2310" s="259" t="s">
        <v>19</v>
      </c>
      <c r="F2310" s="260" t="s">
        <v>256</v>
      </c>
      <c r="G2310" s="258"/>
      <c r="H2310" s="261">
        <v>18.426</v>
      </c>
      <c r="I2310" s="262"/>
      <c r="J2310" s="258"/>
      <c r="K2310" s="258"/>
      <c r="L2310" s="263"/>
      <c r="M2310" s="264"/>
      <c r="N2310" s="265"/>
      <c r="O2310" s="265"/>
      <c r="P2310" s="265"/>
      <c r="Q2310" s="265"/>
      <c r="R2310" s="265"/>
      <c r="S2310" s="265"/>
      <c r="T2310" s="266"/>
      <c r="U2310" s="16"/>
      <c r="V2310" s="16"/>
      <c r="W2310" s="16"/>
      <c r="X2310" s="16"/>
      <c r="Y2310" s="16"/>
      <c r="Z2310" s="16"/>
      <c r="AA2310" s="16"/>
      <c r="AB2310" s="16"/>
      <c r="AC2310" s="16"/>
      <c r="AD2310" s="16"/>
      <c r="AE2310" s="16"/>
      <c r="AT2310" s="267" t="s">
        <v>168</v>
      </c>
      <c r="AU2310" s="267" t="s">
        <v>82</v>
      </c>
      <c r="AV2310" s="16" t="s">
        <v>163</v>
      </c>
      <c r="AW2310" s="16" t="s">
        <v>34</v>
      </c>
      <c r="AX2310" s="16" t="s">
        <v>72</v>
      </c>
      <c r="AY2310" s="267" t="s">
        <v>148</v>
      </c>
    </row>
    <row r="2311" spans="1:51" s="13" customFormat="1" ht="12">
      <c r="A2311" s="13"/>
      <c r="B2311" s="224"/>
      <c r="C2311" s="225"/>
      <c r="D2311" s="226" t="s">
        <v>168</v>
      </c>
      <c r="E2311" s="227" t="s">
        <v>19</v>
      </c>
      <c r="F2311" s="228" t="s">
        <v>576</v>
      </c>
      <c r="G2311" s="225"/>
      <c r="H2311" s="227" t="s">
        <v>19</v>
      </c>
      <c r="I2311" s="229"/>
      <c r="J2311" s="225"/>
      <c r="K2311" s="225"/>
      <c r="L2311" s="230"/>
      <c r="M2311" s="231"/>
      <c r="N2311" s="232"/>
      <c r="O2311" s="232"/>
      <c r="P2311" s="232"/>
      <c r="Q2311" s="232"/>
      <c r="R2311" s="232"/>
      <c r="S2311" s="232"/>
      <c r="T2311" s="233"/>
      <c r="U2311" s="13"/>
      <c r="V2311" s="13"/>
      <c r="W2311" s="13"/>
      <c r="X2311" s="13"/>
      <c r="Y2311" s="13"/>
      <c r="Z2311" s="13"/>
      <c r="AA2311" s="13"/>
      <c r="AB2311" s="13"/>
      <c r="AC2311" s="13"/>
      <c r="AD2311" s="13"/>
      <c r="AE2311" s="13"/>
      <c r="AT2311" s="234" t="s">
        <v>168</v>
      </c>
      <c r="AU2311" s="234" t="s">
        <v>82</v>
      </c>
      <c r="AV2311" s="13" t="s">
        <v>80</v>
      </c>
      <c r="AW2311" s="13" t="s">
        <v>34</v>
      </c>
      <c r="AX2311" s="13" t="s">
        <v>72</v>
      </c>
      <c r="AY2311" s="234" t="s">
        <v>148</v>
      </c>
    </row>
    <row r="2312" spans="1:51" s="14" customFormat="1" ht="12">
      <c r="A2312" s="14"/>
      <c r="B2312" s="235"/>
      <c r="C2312" s="236"/>
      <c r="D2312" s="226" t="s">
        <v>168</v>
      </c>
      <c r="E2312" s="237" t="s">
        <v>19</v>
      </c>
      <c r="F2312" s="238" t="s">
        <v>3504</v>
      </c>
      <c r="G2312" s="236"/>
      <c r="H2312" s="239">
        <v>6.624</v>
      </c>
      <c r="I2312" s="240"/>
      <c r="J2312" s="236"/>
      <c r="K2312" s="236"/>
      <c r="L2312" s="241"/>
      <c r="M2312" s="242"/>
      <c r="N2312" s="243"/>
      <c r="O2312" s="243"/>
      <c r="P2312" s="243"/>
      <c r="Q2312" s="243"/>
      <c r="R2312" s="243"/>
      <c r="S2312" s="243"/>
      <c r="T2312" s="244"/>
      <c r="U2312" s="14"/>
      <c r="V2312" s="14"/>
      <c r="W2312" s="14"/>
      <c r="X2312" s="14"/>
      <c r="Y2312" s="14"/>
      <c r="Z2312" s="14"/>
      <c r="AA2312" s="14"/>
      <c r="AB2312" s="14"/>
      <c r="AC2312" s="14"/>
      <c r="AD2312" s="14"/>
      <c r="AE2312" s="14"/>
      <c r="AT2312" s="245" t="s">
        <v>168</v>
      </c>
      <c r="AU2312" s="245" t="s">
        <v>82</v>
      </c>
      <c r="AV2312" s="14" t="s">
        <v>82</v>
      </c>
      <c r="AW2312" s="14" t="s">
        <v>34</v>
      </c>
      <c r="AX2312" s="14" t="s">
        <v>72</v>
      </c>
      <c r="AY2312" s="245" t="s">
        <v>148</v>
      </c>
    </row>
    <row r="2313" spans="1:51" s="14" customFormat="1" ht="12">
      <c r="A2313" s="14"/>
      <c r="B2313" s="235"/>
      <c r="C2313" s="236"/>
      <c r="D2313" s="226" t="s">
        <v>168</v>
      </c>
      <c r="E2313" s="237" t="s">
        <v>19</v>
      </c>
      <c r="F2313" s="238" t="s">
        <v>3505</v>
      </c>
      <c r="G2313" s="236"/>
      <c r="H2313" s="239">
        <v>1.018</v>
      </c>
      <c r="I2313" s="240"/>
      <c r="J2313" s="236"/>
      <c r="K2313" s="236"/>
      <c r="L2313" s="241"/>
      <c r="M2313" s="242"/>
      <c r="N2313" s="243"/>
      <c r="O2313" s="243"/>
      <c r="P2313" s="243"/>
      <c r="Q2313" s="243"/>
      <c r="R2313" s="243"/>
      <c r="S2313" s="243"/>
      <c r="T2313" s="244"/>
      <c r="U2313" s="14"/>
      <c r="V2313" s="14"/>
      <c r="W2313" s="14"/>
      <c r="X2313" s="14"/>
      <c r="Y2313" s="14"/>
      <c r="Z2313" s="14"/>
      <c r="AA2313" s="14"/>
      <c r="AB2313" s="14"/>
      <c r="AC2313" s="14"/>
      <c r="AD2313" s="14"/>
      <c r="AE2313" s="14"/>
      <c r="AT2313" s="245" t="s">
        <v>168</v>
      </c>
      <c r="AU2313" s="245" t="s">
        <v>82</v>
      </c>
      <c r="AV2313" s="14" t="s">
        <v>82</v>
      </c>
      <c r="AW2313" s="14" t="s">
        <v>34</v>
      </c>
      <c r="AX2313" s="14" t="s">
        <v>72</v>
      </c>
      <c r="AY2313" s="245" t="s">
        <v>148</v>
      </c>
    </row>
    <row r="2314" spans="1:51" s="16" customFormat="1" ht="12">
      <c r="A2314" s="16"/>
      <c r="B2314" s="257"/>
      <c r="C2314" s="258"/>
      <c r="D2314" s="226" t="s">
        <v>168</v>
      </c>
      <c r="E2314" s="259" t="s">
        <v>19</v>
      </c>
      <c r="F2314" s="260" t="s">
        <v>256</v>
      </c>
      <c r="G2314" s="258"/>
      <c r="H2314" s="261">
        <v>7.642</v>
      </c>
      <c r="I2314" s="262"/>
      <c r="J2314" s="258"/>
      <c r="K2314" s="258"/>
      <c r="L2314" s="263"/>
      <c r="M2314" s="264"/>
      <c r="N2314" s="265"/>
      <c r="O2314" s="265"/>
      <c r="P2314" s="265"/>
      <c r="Q2314" s="265"/>
      <c r="R2314" s="265"/>
      <c r="S2314" s="265"/>
      <c r="T2314" s="266"/>
      <c r="U2314" s="16"/>
      <c r="V2314" s="16"/>
      <c r="W2314" s="16"/>
      <c r="X2314" s="16"/>
      <c r="Y2314" s="16"/>
      <c r="Z2314" s="16"/>
      <c r="AA2314" s="16"/>
      <c r="AB2314" s="16"/>
      <c r="AC2314" s="16"/>
      <c r="AD2314" s="16"/>
      <c r="AE2314" s="16"/>
      <c r="AT2314" s="267" t="s">
        <v>168</v>
      </c>
      <c r="AU2314" s="267" t="s">
        <v>82</v>
      </c>
      <c r="AV2314" s="16" t="s">
        <v>163</v>
      </c>
      <c r="AW2314" s="16" t="s">
        <v>34</v>
      </c>
      <c r="AX2314" s="16" t="s">
        <v>72</v>
      </c>
      <c r="AY2314" s="267" t="s">
        <v>148</v>
      </c>
    </row>
    <row r="2315" spans="1:51" s="13" customFormat="1" ht="12">
      <c r="A2315" s="13"/>
      <c r="B2315" s="224"/>
      <c r="C2315" s="225"/>
      <c r="D2315" s="226" t="s">
        <v>168</v>
      </c>
      <c r="E2315" s="227" t="s">
        <v>19</v>
      </c>
      <c r="F2315" s="228" t="s">
        <v>211</v>
      </c>
      <c r="G2315" s="225"/>
      <c r="H2315" s="227" t="s">
        <v>19</v>
      </c>
      <c r="I2315" s="229"/>
      <c r="J2315" s="225"/>
      <c r="K2315" s="225"/>
      <c r="L2315" s="230"/>
      <c r="M2315" s="231"/>
      <c r="N2315" s="232"/>
      <c r="O2315" s="232"/>
      <c r="P2315" s="232"/>
      <c r="Q2315" s="232"/>
      <c r="R2315" s="232"/>
      <c r="S2315" s="232"/>
      <c r="T2315" s="233"/>
      <c r="U2315" s="13"/>
      <c r="V2315" s="13"/>
      <c r="W2315" s="13"/>
      <c r="X2315" s="13"/>
      <c r="Y2315" s="13"/>
      <c r="Z2315" s="13"/>
      <c r="AA2315" s="13"/>
      <c r="AB2315" s="13"/>
      <c r="AC2315" s="13"/>
      <c r="AD2315" s="13"/>
      <c r="AE2315" s="13"/>
      <c r="AT2315" s="234" t="s">
        <v>168</v>
      </c>
      <c r="AU2315" s="234" t="s">
        <v>82</v>
      </c>
      <c r="AV2315" s="13" t="s">
        <v>80</v>
      </c>
      <c r="AW2315" s="13" t="s">
        <v>34</v>
      </c>
      <c r="AX2315" s="13" t="s">
        <v>72</v>
      </c>
      <c r="AY2315" s="234" t="s">
        <v>148</v>
      </c>
    </row>
    <row r="2316" spans="1:51" s="14" customFormat="1" ht="12">
      <c r="A2316" s="14"/>
      <c r="B2316" s="235"/>
      <c r="C2316" s="236"/>
      <c r="D2316" s="226" t="s">
        <v>168</v>
      </c>
      <c r="E2316" s="237" t="s">
        <v>19</v>
      </c>
      <c r="F2316" s="238" t="s">
        <v>3506</v>
      </c>
      <c r="G2316" s="236"/>
      <c r="H2316" s="239">
        <v>36.971</v>
      </c>
      <c r="I2316" s="240"/>
      <c r="J2316" s="236"/>
      <c r="K2316" s="236"/>
      <c r="L2316" s="241"/>
      <c r="M2316" s="242"/>
      <c r="N2316" s="243"/>
      <c r="O2316" s="243"/>
      <c r="P2316" s="243"/>
      <c r="Q2316" s="243"/>
      <c r="R2316" s="243"/>
      <c r="S2316" s="243"/>
      <c r="T2316" s="244"/>
      <c r="U2316" s="14"/>
      <c r="V2316" s="14"/>
      <c r="W2316" s="14"/>
      <c r="X2316" s="14"/>
      <c r="Y2316" s="14"/>
      <c r="Z2316" s="14"/>
      <c r="AA2316" s="14"/>
      <c r="AB2316" s="14"/>
      <c r="AC2316" s="14"/>
      <c r="AD2316" s="14"/>
      <c r="AE2316" s="14"/>
      <c r="AT2316" s="245" t="s">
        <v>168</v>
      </c>
      <c r="AU2316" s="245" t="s">
        <v>82</v>
      </c>
      <c r="AV2316" s="14" t="s">
        <v>82</v>
      </c>
      <c r="AW2316" s="14" t="s">
        <v>34</v>
      </c>
      <c r="AX2316" s="14" t="s">
        <v>72</v>
      </c>
      <c r="AY2316" s="245" t="s">
        <v>148</v>
      </c>
    </row>
    <row r="2317" spans="1:51" s="14" customFormat="1" ht="12">
      <c r="A2317" s="14"/>
      <c r="B2317" s="235"/>
      <c r="C2317" s="236"/>
      <c r="D2317" s="226" t="s">
        <v>168</v>
      </c>
      <c r="E2317" s="237" t="s">
        <v>19</v>
      </c>
      <c r="F2317" s="238" t="s">
        <v>3507</v>
      </c>
      <c r="G2317" s="236"/>
      <c r="H2317" s="239">
        <v>8.448</v>
      </c>
      <c r="I2317" s="240"/>
      <c r="J2317" s="236"/>
      <c r="K2317" s="236"/>
      <c r="L2317" s="241"/>
      <c r="M2317" s="242"/>
      <c r="N2317" s="243"/>
      <c r="O2317" s="243"/>
      <c r="P2317" s="243"/>
      <c r="Q2317" s="243"/>
      <c r="R2317" s="243"/>
      <c r="S2317" s="243"/>
      <c r="T2317" s="244"/>
      <c r="U2317" s="14"/>
      <c r="V2317" s="14"/>
      <c r="W2317" s="14"/>
      <c r="X2317" s="14"/>
      <c r="Y2317" s="14"/>
      <c r="Z2317" s="14"/>
      <c r="AA2317" s="14"/>
      <c r="AB2317" s="14"/>
      <c r="AC2317" s="14"/>
      <c r="AD2317" s="14"/>
      <c r="AE2317" s="14"/>
      <c r="AT2317" s="245" t="s">
        <v>168</v>
      </c>
      <c r="AU2317" s="245" t="s">
        <v>82</v>
      </c>
      <c r="AV2317" s="14" t="s">
        <v>82</v>
      </c>
      <c r="AW2317" s="14" t="s">
        <v>34</v>
      </c>
      <c r="AX2317" s="14" t="s">
        <v>72</v>
      </c>
      <c r="AY2317" s="245" t="s">
        <v>148</v>
      </c>
    </row>
    <row r="2318" spans="1:51" s="14" customFormat="1" ht="12">
      <c r="A2318" s="14"/>
      <c r="B2318" s="235"/>
      <c r="C2318" s="236"/>
      <c r="D2318" s="226" t="s">
        <v>168</v>
      </c>
      <c r="E2318" s="237" t="s">
        <v>19</v>
      </c>
      <c r="F2318" s="238" t="s">
        <v>3508</v>
      </c>
      <c r="G2318" s="236"/>
      <c r="H2318" s="239">
        <v>4.032</v>
      </c>
      <c r="I2318" s="240"/>
      <c r="J2318" s="236"/>
      <c r="K2318" s="236"/>
      <c r="L2318" s="241"/>
      <c r="M2318" s="242"/>
      <c r="N2318" s="243"/>
      <c r="O2318" s="243"/>
      <c r="P2318" s="243"/>
      <c r="Q2318" s="243"/>
      <c r="R2318" s="243"/>
      <c r="S2318" s="243"/>
      <c r="T2318" s="244"/>
      <c r="U2318" s="14"/>
      <c r="V2318" s="14"/>
      <c r="W2318" s="14"/>
      <c r="X2318" s="14"/>
      <c r="Y2318" s="14"/>
      <c r="Z2318" s="14"/>
      <c r="AA2318" s="14"/>
      <c r="AB2318" s="14"/>
      <c r="AC2318" s="14"/>
      <c r="AD2318" s="14"/>
      <c r="AE2318" s="14"/>
      <c r="AT2318" s="245" t="s">
        <v>168</v>
      </c>
      <c r="AU2318" s="245" t="s">
        <v>82</v>
      </c>
      <c r="AV2318" s="14" t="s">
        <v>82</v>
      </c>
      <c r="AW2318" s="14" t="s">
        <v>34</v>
      </c>
      <c r="AX2318" s="14" t="s">
        <v>72</v>
      </c>
      <c r="AY2318" s="245" t="s">
        <v>148</v>
      </c>
    </row>
    <row r="2319" spans="1:51" s="14" customFormat="1" ht="12">
      <c r="A2319" s="14"/>
      <c r="B2319" s="235"/>
      <c r="C2319" s="236"/>
      <c r="D2319" s="226" t="s">
        <v>168</v>
      </c>
      <c r="E2319" s="237" t="s">
        <v>19</v>
      </c>
      <c r="F2319" s="238" t="s">
        <v>3509</v>
      </c>
      <c r="G2319" s="236"/>
      <c r="H2319" s="239">
        <v>7.68</v>
      </c>
      <c r="I2319" s="240"/>
      <c r="J2319" s="236"/>
      <c r="K2319" s="236"/>
      <c r="L2319" s="241"/>
      <c r="M2319" s="242"/>
      <c r="N2319" s="243"/>
      <c r="O2319" s="243"/>
      <c r="P2319" s="243"/>
      <c r="Q2319" s="243"/>
      <c r="R2319" s="243"/>
      <c r="S2319" s="243"/>
      <c r="T2319" s="244"/>
      <c r="U2319" s="14"/>
      <c r="V2319" s="14"/>
      <c r="W2319" s="14"/>
      <c r="X2319" s="14"/>
      <c r="Y2319" s="14"/>
      <c r="Z2319" s="14"/>
      <c r="AA2319" s="14"/>
      <c r="AB2319" s="14"/>
      <c r="AC2319" s="14"/>
      <c r="AD2319" s="14"/>
      <c r="AE2319" s="14"/>
      <c r="AT2319" s="245" t="s">
        <v>168</v>
      </c>
      <c r="AU2319" s="245" t="s">
        <v>82</v>
      </c>
      <c r="AV2319" s="14" t="s">
        <v>82</v>
      </c>
      <c r="AW2319" s="14" t="s">
        <v>34</v>
      </c>
      <c r="AX2319" s="14" t="s">
        <v>72</v>
      </c>
      <c r="AY2319" s="245" t="s">
        <v>148</v>
      </c>
    </row>
    <row r="2320" spans="1:51" s="14" customFormat="1" ht="12">
      <c r="A2320" s="14"/>
      <c r="B2320" s="235"/>
      <c r="C2320" s="236"/>
      <c r="D2320" s="226" t="s">
        <v>168</v>
      </c>
      <c r="E2320" s="237" t="s">
        <v>19</v>
      </c>
      <c r="F2320" s="238" t="s">
        <v>3510</v>
      </c>
      <c r="G2320" s="236"/>
      <c r="H2320" s="239">
        <v>13.729</v>
      </c>
      <c r="I2320" s="240"/>
      <c r="J2320" s="236"/>
      <c r="K2320" s="236"/>
      <c r="L2320" s="241"/>
      <c r="M2320" s="242"/>
      <c r="N2320" s="243"/>
      <c r="O2320" s="243"/>
      <c r="P2320" s="243"/>
      <c r="Q2320" s="243"/>
      <c r="R2320" s="243"/>
      <c r="S2320" s="243"/>
      <c r="T2320" s="244"/>
      <c r="U2320" s="14"/>
      <c r="V2320" s="14"/>
      <c r="W2320" s="14"/>
      <c r="X2320" s="14"/>
      <c r="Y2320" s="14"/>
      <c r="Z2320" s="14"/>
      <c r="AA2320" s="14"/>
      <c r="AB2320" s="14"/>
      <c r="AC2320" s="14"/>
      <c r="AD2320" s="14"/>
      <c r="AE2320" s="14"/>
      <c r="AT2320" s="245" t="s">
        <v>168</v>
      </c>
      <c r="AU2320" s="245" t="s">
        <v>82</v>
      </c>
      <c r="AV2320" s="14" t="s">
        <v>82</v>
      </c>
      <c r="AW2320" s="14" t="s">
        <v>34</v>
      </c>
      <c r="AX2320" s="14" t="s">
        <v>72</v>
      </c>
      <c r="AY2320" s="245" t="s">
        <v>148</v>
      </c>
    </row>
    <row r="2321" spans="1:51" s="16" customFormat="1" ht="12">
      <c r="A2321" s="16"/>
      <c r="B2321" s="257"/>
      <c r="C2321" s="258"/>
      <c r="D2321" s="226" t="s">
        <v>168</v>
      </c>
      <c r="E2321" s="259" t="s">
        <v>19</v>
      </c>
      <c r="F2321" s="260" t="s">
        <v>256</v>
      </c>
      <c r="G2321" s="258"/>
      <c r="H2321" s="261">
        <v>70.86</v>
      </c>
      <c r="I2321" s="262"/>
      <c r="J2321" s="258"/>
      <c r="K2321" s="258"/>
      <c r="L2321" s="263"/>
      <c r="M2321" s="264"/>
      <c r="N2321" s="265"/>
      <c r="O2321" s="265"/>
      <c r="P2321" s="265"/>
      <c r="Q2321" s="265"/>
      <c r="R2321" s="265"/>
      <c r="S2321" s="265"/>
      <c r="T2321" s="266"/>
      <c r="U2321" s="16"/>
      <c r="V2321" s="16"/>
      <c r="W2321" s="16"/>
      <c r="X2321" s="16"/>
      <c r="Y2321" s="16"/>
      <c r="Z2321" s="16"/>
      <c r="AA2321" s="16"/>
      <c r="AB2321" s="16"/>
      <c r="AC2321" s="16"/>
      <c r="AD2321" s="16"/>
      <c r="AE2321" s="16"/>
      <c r="AT2321" s="267" t="s">
        <v>168</v>
      </c>
      <c r="AU2321" s="267" t="s">
        <v>82</v>
      </c>
      <c r="AV2321" s="16" t="s">
        <v>163</v>
      </c>
      <c r="AW2321" s="16" t="s">
        <v>34</v>
      </c>
      <c r="AX2321" s="16" t="s">
        <v>72</v>
      </c>
      <c r="AY2321" s="267" t="s">
        <v>148</v>
      </c>
    </row>
    <row r="2322" spans="1:51" s="15" customFormat="1" ht="12">
      <c r="A2322" s="15"/>
      <c r="B2322" s="246"/>
      <c r="C2322" s="247"/>
      <c r="D2322" s="226" t="s">
        <v>168</v>
      </c>
      <c r="E2322" s="248" t="s">
        <v>19</v>
      </c>
      <c r="F2322" s="249" t="s">
        <v>178</v>
      </c>
      <c r="G2322" s="247"/>
      <c r="H2322" s="250">
        <v>96.928</v>
      </c>
      <c r="I2322" s="251"/>
      <c r="J2322" s="247"/>
      <c r="K2322" s="247"/>
      <c r="L2322" s="252"/>
      <c r="M2322" s="253"/>
      <c r="N2322" s="254"/>
      <c r="O2322" s="254"/>
      <c r="P2322" s="254"/>
      <c r="Q2322" s="254"/>
      <c r="R2322" s="254"/>
      <c r="S2322" s="254"/>
      <c r="T2322" s="255"/>
      <c r="U2322" s="15"/>
      <c r="V2322" s="15"/>
      <c r="W2322" s="15"/>
      <c r="X2322" s="15"/>
      <c r="Y2322" s="15"/>
      <c r="Z2322" s="15"/>
      <c r="AA2322" s="15"/>
      <c r="AB2322" s="15"/>
      <c r="AC2322" s="15"/>
      <c r="AD2322" s="15"/>
      <c r="AE2322" s="15"/>
      <c r="AT2322" s="256" t="s">
        <v>168</v>
      </c>
      <c r="AU2322" s="256" t="s">
        <v>82</v>
      </c>
      <c r="AV2322" s="15" t="s">
        <v>155</v>
      </c>
      <c r="AW2322" s="15" t="s">
        <v>34</v>
      </c>
      <c r="AX2322" s="15" t="s">
        <v>80</v>
      </c>
      <c r="AY2322" s="256" t="s">
        <v>148</v>
      </c>
    </row>
    <row r="2323" spans="1:65" s="2" customFormat="1" ht="16.5" customHeight="1">
      <c r="A2323" s="40"/>
      <c r="B2323" s="41"/>
      <c r="C2323" s="206" t="s">
        <v>3540</v>
      </c>
      <c r="D2323" s="206" t="s">
        <v>150</v>
      </c>
      <c r="E2323" s="207" t="s">
        <v>3541</v>
      </c>
      <c r="F2323" s="208" t="s">
        <v>3542</v>
      </c>
      <c r="G2323" s="209" t="s">
        <v>166</v>
      </c>
      <c r="H2323" s="210">
        <v>96.928</v>
      </c>
      <c r="I2323" s="211"/>
      <c r="J2323" s="212">
        <f>ROUND(I2323*H2323,2)</f>
        <v>0</v>
      </c>
      <c r="K2323" s="208" t="s">
        <v>154</v>
      </c>
      <c r="L2323" s="46"/>
      <c r="M2323" s="213" t="s">
        <v>19</v>
      </c>
      <c r="N2323" s="214" t="s">
        <v>43</v>
      </c>
      <c r="O2323" s="86"/>
      <c r="P2323" s="215">
        <f>O2323*H2323</f>
        <v>0</v>
      </c>
      <c r="Q2323" s="215">
        <v>0.00025</v>
      </c>
      <c r="R2323" s="215">
        <f>Q2323*H2323</f>
        <v>0.024232</v>
      </c>
      <c r="S2323" s="215">
        <v>0</v>
      </c>
      <c r="T2323" s="216">
        <f>S2323*H2323</f>
        <v>0</v>
      </c>
      <c r="U2323" s="40"/>
      <c r="V2323" s="40"/>
      <c r="W2323" s="40"/>
      <c r="X2323" s="40"/>
      <c r="Y2323" s="40"/>
      <c r="Z2323" s="40"/>
      <c r="AA2323" s="40"/>
      <c r="AB2323" s="40"/>
      <c r="AC2323" s="40"/>
      <c r="AD2323" s="40"/>
      <c r="AE2323" s="40"/>
      <c r="AR2323" s="217" t="s">
        <v>285</v>
      </c>
      <c r="AT2323" s="217" t="s">
        <v>150</v>
      </c>
      <c r="AU2323" s="217" t="s">
        <v>82</v>
      </c>
      <c r="AY2323" s="19" t="s">
        <v>148</v>
      </c>
      <c r="BE2323" s="218">
        <f>IF(N2323="základní",J2323,0)</f>
        <v>0</v>
      </c>
      <c r="BF2323" s="218">
        <f>IF(N2323="snížená",J2323,0)</f>
        <v>0</v>
      </c>
      <c r="BG2323" s="218">
        <f>IF(N2323="zákl. přenesená",J2323,0)</f>
        <v>0</v>
      </c>
      <c r="BH2323" s="218">
        <f>IF(N2323="sníž. přenesená",J2323,0)</f>
        <v>0</v>
      </c>
      <c r="BI2323" s="218">
        <f>IF(N2323="nulová",J2323,0)</f>
        <v>0</v>
      </c>
      <c r="BJ2323" s="19" t="s">
        <v>80</v>
      </c>
      <c r="BK2323" s="218">
        <f>ROUND(I2323*H2323,2)</f>
        <v>0</v>
      </c>
      <c r="BL2323" s="19" t="s">
        <v>285</v>
      </c>
      <c r="BM2323" s="217" t="s">
        <v>3543</v>
      </c>
    </row>
    <row r="2324" spans="1:47" s="2" customFormat="1" ht="12">
      <c r="A2324" s="40"/>
      <c r="B2324" s="41"/>
      <c r="C2324" s="42"/>
      <c r="D2324" s="219" t="s">
        <v>157</v>
      </c>
      <c r="E2324" s="42"/>
      <c r="F2324" s="220" t="s">
        <v>3544</v>
      </c>
      <c r="G2324" s="42"/>
      <c r="H2324" s="42"/>
      <c r="I2324" s="221"/>
      <c r="J2324" s="42"/>
      <c r="K2324" s="42"/>
      <c r="L2324" s="46"/>
      <c r="M2324" s="222"/>
      <c r="N2324" s="223"/>
      <c r="O2324" s="86"/>
      <c r="P2324" s="86"/>
      <c r="Q2324" s="86"/>
      <c r="R2324" s="86"/>
      <c r="S2324" s="86"/>
      <c r="T2324" s="87"/>
      <c r="U2324" s="40"/>
      <c r="V2324" s="40"/>
      <c r="W2324" s="40"/>
      <c r="X2324" s="40"/>
      <c r="Y2324" s="40"/>
      <c r="Z2324" s="40"/>
      <c r="AA2324" s="40"/>
      <c r="AB2324" s="40"/>
      <c r="AC2324" s="40"/>
      <c r="AD2324" s="40"/>
      <c r="AE2324" s="40"/>
      <c r="AT2324" s="19" t="s">
        <v>157</v>
      </c>
      <c r="AU2324" s="19" t="s">
        <v>82</v>
      </c>
    </row>
    <row r="2325" spans="1:51" s="13" customFormat="1" ht="12">
      <c r="A2325" s="13"/>
      <c r="B2325" s="224"/>
      <c r="C2325" s="225"/>
      <c r="D2325" s="226" t="s">
        <v>168</v>
      </c>
      <c r="E2325" s="227" t="s">
        <v>19</v>
      </c>
      <c r="F2325" s="228" t="s">
        <v>400</v>
      </c>
      <c r="G2325" s="225"/>
      <c r="H2325" s="227" t="s">
        <v>19</v>
      </c>
      <c r="I2325" s="229"/>
      <c r="J2325" s="225"/>
      <c r="K2325" s="225"/>
      <c r="L2325" s="230"/>
      <c r="M2325" s="231"/>
      <c r="N2325" s="232"/>
      <c r="O2325" s="232"/>
      <c r="P2325" s="232"/>
      <c r="Q2325" s="232"/>
      <c r="R2325" s="232"/>
      <c r="S2325" s="232"/>
      <c r="T2325" s="233"/>
      <c r="U2325" s="13"/>
      <c r="V2325" s="13"/>
      <c r="W2325" s="13"/>
      <c r="X2325" s="13"/>
      <c r="Y2325" s="13"/>
      <c r="Z2325" s="13"/>
      <c r="AA2325" s="13"/>
      <c r="AB2325" s="13"/>
      <c r="AC2325" s="13"/>
      <c r="AD2325" s="13"/>
      <c r="AE2325" s="13"/>
      <c r="AT2325" s="234" t="s">
        <v>168</v>
      </c>
      <c r="AU2325" s="234" t="s">
        <v>82</v>
      </c>
      <c r="AV2325" s="13" t="s">
        <v>80</v>
      </c>
      <c r="AW2325" s="13" t="s">
        <v>34</v>
      </c>
      <c r="AX2325" s="13" t="s">
        <v>72</v>
      </c>
      <c r="AY2325" s="234" t="s">
        <v>148</v>
      </c>
    </row>
    <row r="2326" spans="1:51" s="14" customFormat="1" ht="12">
      <c r="A2326" s="14"/>
      <c r="B2326" s="235"/>
      <c r="C2326" s="236"/>
      <c r="D2326" s="226" t="s">
        <v>168</v>
      </c>
      <c r="E2326" s="237" t="s">
        <v>19</v>
      </c>
      <c r="F2326" s="238" t="s">
        <v>3501</v>
      </c>
      <c r="G2326" s="236"/>
      <c r="H2326" s="239">
        <v>12.222</v>
      </c>
      <c r="I2326" s="240"/>
      <c r="J2326" s="236"/>
      <c r="K2326" s="236"/>
      <c r="L2326" s="241"/>
      <c r="M2326" s="242"/>
      <c r="N2326" s="243"/>
      <c r="O2326" s="243"/>
      <c r="P2326" s="243"/>
      <c r="Q2326" s="243"/>
      <c r="R2326" s="243"/>
      <c r="S2326" s="243"/>
      <c r="T2326" s="244"/>
      <c r="U2326" s="14"/>
      <c r="V2326" s="14"/>
      <c r="W2326" s="14"/>
      <c r="X2326" s="14"/>
      <c r="Y2326" s="14"/>
      <c r="Z2326" s="14"/>
      <c r="AA2326" s="14"/>
      <c r="AB2326" s="14"/>
      <c r="AC2326" s="14"/>
      <c r="AD2326" s="14"/>
      <c r="AE2326" s="14"/>
      <c r="AT2326" s="245" t="s">
        <v>168</v>
      </c>
      <c r="AU2326" s="245" t="s">
        <v>82</v>
      </c>
      <c r="AV2326" s="14" t="s">
        <v>82</v>
      </c>
      <c r="AW2326" s="14" t="s">
        <v>34</v>
      </c>
      <c r="AX2326" s="14" t="s">
        <v>72</v>
      </c>
      <c r="AY2326" s="245" t="s">
        <v>148</v>
      </c>
    </row>
    <row r="2327" spans="1:51" s="14" customFormat="1" ht="12">
      <c r="A2327" s="14"/>
      <c r="B2327" s="235"/>
      <c r="C2327" s="236"/>
      <c r="D2327" s="226" t="s">
        <v>168</v>
      </c>
      <c r="E2327" s="237" t="s">
        <v>19</v>
      </c>
      <c r="F2327" s="238" t="s">
        <v>3502</v>
      </c>
      <c r="G2327" s="236"/>
      <c r="H2327" s="239">
        <v>0.884</v>
      </c>
      <c r="I2327" s="240"/>
      <c r="J2327" s="236"/>
      <c r="K2327" s="236"/>
      <c r="L2327" s="241"/>
      <c r="M2327" s="242"/>
      <c r="N2327" s="243"/>
      <c r="O2327" s="243"/>
      <c r="P2327" s="243"/>
      <c r="Q2327" s="243"/>
      <c r="R2327" s="243"/>
      <c r="S2327" s="243"/>
      <c r="T2327" s="244"/>
      <c r="U2327" s="14"/>
      <c r="V2327" s="14"/>
      <c r="W2327" s="14"/>
      <c r="X2327" s="14"/>
      <c r="Y2327" s="14"/>
      <c r="Z2327" s="14"/>
      <c r="AA2327" s="14"/>
      <c r="AB2327" s="14"/>
      <c r="AC2327" s="14"/>
      <c r="AD2327" s="14"/>
      <c r="AE2327" s="14"/>
      <c r="AT2327" s="245" t="s">
        <v>168</v>
      </c>
      <c r="AU2327" s="245" t="s">
        <v>82</v>
      </c>
      <c r="AV2327" s="14" t="s">
        <v>82</v>
      </c>
      <c r="AW2327" s="14" t="s">
        <v>34</v>
      </c>
      <c r="AX2327" s="14" t="s">
        <v>72</v>
      </c>
      <c r="AY2327" s="245" t="s">
        <v>148</v>
      </c>
    </row>
    <row r="2328" spans="1:51" s="14" customFormat="1" ht="12">
      <c r="A2328" s="14"/>
      <c r="B2328" s="235"/>
      <c r="C2328" s="236"/>
      <c r="D2328" s="226" t="s">
        <v>168</v>
      </c>
      <c r="E2328" s="237" t="s">
        <v>19</v>
      </c>
      <c r="F2328" s="238" t="s">
        <v>3503</v>
      </c>
      <c r="G2328" s="236"/>
      <c r="H2328" s="239">
        <v>5.32</v>
      </c>
      <c r="I2328" s="240"/>
      <c r="J2328" s="236"/>
      <c r="K2328" s="236"/>
      <c r="L2328" s="241"/>
      <c r="M2328" s="242"/>
      <c r="N2328" s="243"/>
      <c r="O2328" s="243"/>
      <c r="P2328" s="243"/>
      <c r="Q2328" s="243"/>
      <c r="R2328" s="243"/>
      <c r="S2328" s="243"/>
      <c r="T2328" s="244"/>
      <c r="U2328" s="14"/>
      <c r="V2328" s="14"/>
      <c r="W2328" s="14"/>
      <c r="X2328" s="14"/>
      <c r="Y2328" s="14"/>
      <c r="Z2328" s="14"/>
      <c r="AA2328" s="14"/>
      <c r="AB2328" s="14"/>
      <c r="AC2328" s="14"/>
      <c r="AD2328" s="14"/>
      <c r="AE2328" s="14"/>
      <c r="AT2328" s="245" t="s">
        <v>168</v>
      </c>
      <c r="AU2328" s="245" t="s">
        <v>82</v>
      </c>
      <c r="AV2328" s="14" t="s">
        <v>82</v>
      </c>
      <c r="AW2328" s="14" t="s">
        <v>34</v>
      </c>
      <c r="AX2328" s="14" t="s">
        <v>72</v>
      </c>
      <c r="AY2328" s="245" t="s">
        <v>148</v>
      </c>
    </row>
    <row r="2329" spans="1:51" s="16" customFormat="1" ht="12">
      <c r="A2329" s="16"/>
      <c r="B2329" s="257"/>
      <c r="C2329" s="258"/>
      <c r="D2329" s="226" t="s">
        <v>168</v>
      </c>
      <c r="E2329" s="259" t="s">
        <v>19</v>
      </c>
      <c r="F2329" s="260" t="s">
        <v>256</v>
      </c>
      <c r="G2329" s="258"/>
      <c r="H2329" s="261">
        <v>18.426</v>
      </c>
      <c r="I2329" s="262"/>
      <c r="J2329" s="258"/>
      <c r="K2329" s="258"/>
      <c r="L2329" s="263"/>
      <c r="M2329" s="264"/>
      <c r="N2329" s="265"/>
      <c r="O2329" s="265"/>
      <c r="P2329" s="265"/>
      <c r="Q2329" s="265"/>
      <c r="R2329" s="265"/>
      <c r="S2329" s="265"/>
      <c r="T2329" s="266"/>
      <c r="U2329" s="16"/>
      <c r="V2329" s="16"/>
      <c r="W2329" s="16"/>
      <c r="X2329" s="16"/>
      <c r="Y2329" s="16"/>
      <c r="Z2329" s="16"/>
      <c r="AA2329" s="16"/>
      <c r="AB2329" s="16"/>
      <c r="AC2329" s="16"/>
      <c r="AD2329" s="16"/>
      <c r="AE2329" s="16"/>
      <c r="AT2329" s="267" t="s">
        <v>168</v>
      </c>
      <c r="AU2329" s="267" t="s">
        <v>82</v>
      </c>
      <c r="AV2329" s="16" t="s">
        <v>163</v>
      </c>
      <c r="AW2329" s="16" t="s">
        <v>34</v>
      </c>
      <c r="AX2329" s="16" t="s">
        <v>72</v>
      </c>
      <c r="AY2329" s="267" t="s">
        <v>148</v>
      </c>
    </row>
    <row r="2330" spans="1:51" s="13" customFormat="1" ht="12">
      <c r="A2330" s="13"/>
      <c r="B2330" s="224"/>
      <c r="C2330" s="225"/>
      <c r="D2330" s="226" t="s">
        <v>168</v>
      </c>
      <c r="E2330" s="227" t="s">
        <v>19</v>
      </c>
      <c r="F2330" s="228" t="s">
        <v>576</v>
      </c>
      <c r="G2330" s="225"/>
      <c r="H2330" s="227" t="s">
        <v>19</v>
      </c>
      <c r="I2330" s="229"/>
      <c r="J2330" s="225"/>
      <c r="K2330" s="225"/>
      <c r="L2330" s="230"/>
      <c r="M2330" s="231"/>
      <c r="N2330" s="232"/>
      <c r="O2330" s="232"/>
      <c r="P2330" s="232"/>
      <c r="Q2330" s="232"/>
      <c r="R2330" s="232"/>
      <c r="S2330" s="232"/>
      <c r="T2330" s="233"/>
      <c r="U2330" s="13"/>
      <c r="V2330" s="13"/>
      <c r="W2330" s="13"/>
      <c r="X2330" s="13"/>
      <c r="Y2330" s="13"/>
      <c r="Z2330" s="13"/>
      <c r="AA2330" s="13"/>
      <c r="AB2330" s="13"/>
      <c r="AC2330" s="13"/>
      <c r="AD2330" s="13"/>
      <c r="AE2330" s="13"/>
      <c r="AT2330" s="234" t="s">
        <v>168</v>
      </c>
      <c r="AU2330" s="234" t="s">
        <v>82</v>
      </c>
      <c r="AV2330" s="13" t="s">
        <v>80</v>
      </c>
      <c r="AW2330" s="13" t="s">
        <v>34</v>
      </c>
      <c r="AX2330" s="13" t="s">
        <v>72</v>
      </c>
      <c r="AY2330" s="234" t="s">
        <v>148</v>
      </c>
    </row>
    <row r="2331" spans="1:51" s="14" customFormat="1" ht="12">
      <c r="A2331" s="14"/>
      <c r="B2331" s="235"/>
      <c r="C2331" s="236"/>
      <c r="D2331" s="226" t="s">
        <v>168</v>
      </c>
      <c r="E2331" s="237" t="s">
        <v>19</v>
      </c>
      <c r="F2331" s="238" t="s">
        <v>3504</v>
      </c>
      <c r="G2331" s="236"/>
      <c r="H2331" s="239">
        <v>6.624</v>
      </c>
      <c r="I2331" s="240"/>
      <c r="J2331" s="236"/>
      <c r="K2331" s="236"/>
      <c r="L2331" s="241"/>
      <c r="M2331" s="242"/>
      <c r="N2331" s="243"/>
      <c r="O2331" s="243"/>
      <c r="P2331" s="243"/>
      <c r="Q2331" s="243"/>
      <c r="R2331" s="243"/>
      <c r="S2331" s="243"/>
      <c r="T2331" s="244"/>
      <c r="U2331" s="14"/>
      <c r="V2331" s="14"/>
      <c r="W2331" s="14"/>
      <c r="X2331" s="14"/>
      <c r="Y2331" s="14"/>
      <c r="Z2331" s="14"/>
      <c r="AA2331" s="14"/>
      <c r="AB2331" s="14"/>
      <c r="AC2331" s="14"/>
      <c r="AD2331" s="14"/>
      <c r="AE2331" s="14"/>
      <c r="AT2331" s="245" t="s">
        <v>168</v>
      </c>
      <c r="AU2331" s="245" t="s">
        <v>82</v>
      </c>
      <c r="AV2331" s="14" t="s">
        <v>82</v>
      </c>
      <c r="AW2331" s="14" t="s">
        <v>34</v>
      </c>
      <c r="AX2331" s="14" t="s">
        <v>72</v>
      </c>
      <c r="AY2331" s="245" t="s">
        <v>148</v>
      </c>
    </row>
    <row r="2332" spans="1:51" s="14" customFormat="1" ht="12">
      <c r="A2332" s="14"/>
      <c r="B2332" s="235"/>
      <c r="C2332" s="236"/>
      <c r="D2332" s="226" t="s">
        <v>168</v>
      </c>
      <c r="E2332" s="237" t="s">
        <v>19</v>
      </c>
      <c r="F2332" s="238" t="s">
        <v>3505</v>
      </c>
      <c r="G2332" s="236"/>
      <c r="H2332" s="239">
        <v>1.018</v>
      </c>
      <c r="I2332" s="240"/>
      <c r="J2332" s="236"/>
      <c r="K2332" s="236"/>
      <c r="L2332" s="241"/>
      <c r="M2332" s="242"/>
      <c r="N2332" s="243"/>
      <c r="O2332" s="243"/>
      <c r="P2332" s="243"/>
      <c r="Q2332" s="243"/>
      <c r="R2332" s="243"/>
      <c r="S2332" s="243"/>
      <c r="T2332" s="244"/>
      <c r="U2332" s="14"/>
      <c r="V2332" s="14"/>
      <c r="W2332" s="14"/>
      <c r="X2332" s="14"/>
      <c r="Y2332" s="14"/>
      <c r="Z2332" s="14"/>
      <c r="AA2332" s="14"/>
      <c r="AB2332" s="14"/>
      <c r="AC2332" s="14"/>
      <c r="AD2332" s="14"/>
      <c r="AE2332" s="14"/>
      <c r="AT2332" s="245" t="s">
        <v>168</v>
      </c>
      <c r="AU2332" s="245" t="s">
        <v>82</v>
      </c>
      <c r="AV2332" s="14" t="s">
        <v>82</v>
      </c>
      <c r="AW2332" s="14" t="s">
        <v>34</v>
      </c>
      <c r="AX2332" s="14" t="s">
        <v>72</v>
      </c>
      <c r="AY2332" s="245" t="s">
        <v>148</v>
      </c>
    </row>
    <row r="2333" spans="1:51" s="16" customFormat="1" ht="12">
      <c r="A2333" s="16"/>
      <c r="B2333" s="257"/>
      <c r="C2333" s="258"/>
      <c r="D2333" s="226" t="s">
        <v>168</v>
      </c>
      <c r="E2333" s="259" t="s">
        <v>19</v>
      </c>
      <c r="F2333" s="260" t="s">
        <v>256</v>
      </c>
      <c r="G2333" s="258"/>
      <c r="H2333" s="261">
        <v>7.642</v>
      </c>
      <c r="I2333" s="262"/>
      <c r="J2333" s="258"/>
      <c r="K2333" s="258"/>
      <c r="L2333" s="263"/>
      <c r="M2333" s="264"/>
      <c r="N2333" s="265"/>
      <c r="O2333" s="265"/>
      <c r="P2333" s="265"/>
      <c r="Q2333" s="265"/>
      <c r="R2333" s="265"/>
      <c r="S2333" s="265"/>
      <c r="T2333" s="266"/>
      <c r="U2333" s="16"/>
      <c r="V2333" s="16"/>
      <c r="W2333" s="16"/>
      <c r="X2333" s="16"/>
      <c r="Y2333" s="16"/>
      <c r="Z2333" s="16"/>
      <c r="AA2333" s="16"/>
      <c r="AB2333" s="16"/>
      <c r="AC2333" s="16"/>
      <c r="AD2333" s="16"/>
      <c r="AE2333" s="16"/>
      <c r="AT2333" s="267" t="s">
        <v>168</v>
      </c>
      <c r="AU2333" s="267" t="s">
        <v>82</v>
      </c>
      <c r="AV2333" s="16" t="s">
        <v>163</v>
      </c>
      <c r="AW2333" s="16" t="s">
        <v>34</v>
      </c>
      <c r="AX2333" s="16" t="s">
        <v>72</v>
      </c>
      <c r="AY2333" s="267" t="s">
        <v>148</v>
      </c>
    </row>
    <row r="2334" spans="1:51" s="13" customFormat="1" ht="12">
      <c r="A2334" s="13"/>
      <c r="B2334" s="224"/>
      <c r="C2334" s="225"/>
      <c r="D2334" s="226" t="s">
        <v>168</v>
      </c>
      <c r="E2334" s="227" t="s">
        <v>19</v>
      </c>
      <c r="F2334" s="228" t="s">
        <v>211</v>
      </c>
      <c r="G2334" s="225"/>
      <c r="H2334" s="227" t="s">
        <v>19</v>
      </c>
      <c r="I2334" s="229"/>
      <c r="J2334" s="225"/>
      <c r="K2334" s="225"/>
      <c r="L2334" s="230"/>
      <c r="M2334" s="231"/>
      <c r="N2334" s="232"/>
      <c r="O2334" s="232"/>
      <c r="P2334" s="232"/>
      <c r="Q2334" s="232"/>
      <c r="R2334" s="232"/>
      <c r="S2334" s="232"/>
      <c r="T2334" s="233"/>
      <c r="U2334" s="13"/>
      <c r="V2334" s="13"/>
      <c r="W2334" s="13"/>
      <c r="X2334" s="13"/>
      <c r="Y2334" s="13"/>
      <c r="Z2334" s="13"/>
      <c r="AA2334" s="13"/>
      <c r="AB2334" s="13"/>
      <c r="AC2334" s="13"/>
      <c r="AD2334" s="13"/>
      <c r="AE2334" s="13"/>
      <c r="AT2334" s="234" t="s">
        <v>168</v>
      </c>
      <c r="AU2334" s="234" t="s">
        <v>82</v>
      </c>
      <c r="AV2334" s="13" t="s">
        <v>80</v>
      </c>
      <c r="AW2334" s="13" t="s">
        <v>34</v>
      </c>
      <c r="AX2334" s="13" t="s">
        <v>72</v>
      </c>
      <c r="AY2334" s="234" t="s">
        <v>148</v>
      </c>
    </row>
    <row r="2335" spans="1:51" s="14" customFormat="1" ht="12">
      <c r="A2335" s="14"/>
      <c r="B2335" s="235"/>
      <c r="C2335" s="236"/>
      <c r="D2335" s="226" t="s">
        <v>168</v>
      </c>
      <c r="E2335" s="237" t="s">
        <v>19</v>
      </c>
      <c r="F2335" s="238" t="s">
        <v>3506</v>
      </c>
      <c r="G2335" s="236"/>
      <c r="H2335" s="239">
        <v>36.971</v>
      </c>
      <c r="I2335" s="240"/>
      <c r="J2335" s="236"/>
      <c r="K2335" s="236"/>
      <c r="L2335" s="241"/>
      <c r="M2335" s="242"/>
      <c r="N2335" s="243"/>
      <c r="O2335" s="243"/>
      <c r="P2335" s="243"/>
      <c r="Q2335" s="243"/>
      <c r="R2335" s="243"/>
      <c r="S2335" s="243"/>
      <c r="T2335" s="244"/>
      <c r="U2335" s="14"/>
      <c r="V2335" s="14"/>
      <c r="W2335" s="14"/>
      <c r="X2335" s="14"/>
      <c r="Y2335" s="14"/>
      <c r="Z2335" s="14"/>
      <c r="AA2335" s="14"/>
      <c r="AB2335" s="14"/>
      <c r="AC2335" s="14"/>
      <c r="AD2335" s="14"/>
      <c r="AE2335" s="14"/>
      <c r="AT2335" s="245" t="s">
        <v>168</v>
      </c>
      <c r="AU2335" s="245" t="s">
        <v>82</v>
      </c>
      <c r="AV2335" s="14" t="s">
        <v>82</v>
      </c>
      <c r="AW2335" s="14" t="s">
        <v>34</v>
      </c>
      <c r="AX2335" s="14" t="s">
        <v>72</v>
      </c>
      <c r="AY2335" s="245" t="s">
        <v>148</v>
      </c>
    </row>
    <row r="2336" spans="1:51" s="14" customFormat="1" ht="12">
      <c r="A2336" s="14"/>
      <c r="B2336" s="235"/>
      <c r="C2336" s="236"/>
      <c r="D2336" s="226" t="s">
        <v>168</v>
      </c>
      <c r="E2336" s="237" t="s">
        <v>19</v>
      </c>
      <c r="F2336" s="238" t="s">
        <v>3507</v>
      </c>
      <c r="G2336" s="236"/>
      <c r="H2336" s="239">
        <v>8.448</v>
      </c>
      <c r="I2336" s="240"/>
      <c r="J2336" s="236"/>
      <c r="K2336" s="236"/>
      <c r="L2336" s="241"/>
      <c r="M2336" s="242"/>
      <c r="N2336" s="243"/>
      <c r="O2336" s="243"/>
      <c r="P2336" s="243"/>
      <c r="Q2336" s="243"/>
      <c r="R2336" s="243"/>
      <c r="S2336" s="243"/>
      <c r="T2336" s="244"/>
      <c r="U2336" s="14"/>
      <c r="V2336" s="14"/>
      <c r="W2336" s="14"/>
      <c r="X2336" s="14"/>
      <c r="Y2336" s="14"/>
      <c r="Z2336" s="14"/>
      <c r="AA2336" s="14"/>
      <c r="AB2336" s="14"/>
      <c r="AC2336" s="14"/>
      <c r="AD2336" s="14"/>
      <c r="AE2336" s="14"/>
      <c r="AT2336" s="245" t="s">
        <v>168</v>
      </c>
      <c r="AU2336" s="245" t="s">
        <v>82</v>
      </c>
      <c r="AV2336" s="14" t="s">
        <v>82</v>
      </c>
      <c r="AW2336" s="14" t="s">
        <v>34</v>
      </c>
      <c r="AX2336" s="14" t="s">
        <v>72</v>
      </c>
      <c r="AY2336" s="245" t="s">
        <v>148</v>
      </c>
    </row>
    <row r="2337" spans="1:51" s="14" customFormat="1" ht="12">
      <c r="A2337" s="14"/>
      <c r="B2337" s="235"/>
      <c r="C2337" s="236"/>
      <c r="D2337" s="226" t="s">
        <v>168</v>
      </c>
      <c r="E2337" s="237" t="s">
        <v>19</v>
      </c>
      <c r="F2337" s="238" t="s">
        <v>3508</v>
      </c>
      <c r="G2337" s="236"/>
      <c r="H2337" s="239">
        <v>4.032</v>
      </c>
      <c r="I2337" s="240"/>
      <c r="J2337" s="236"/>
      <c r="K2337" s="236"/>
      <c r="L2337" s="241"/>
      <c r="M2337" s="242"/>
      <c r="N2337" s="243"/>
      <c r="O2337" s="243"/>
      <c r="P2337" s="243"/>
      <c r="Q2337" s="243"/>
      <c r="R2337" s="243"/>
      <c r="S2337" s="243"/>
      <c r="T2337" s="244"/>
      <c r="U2337" s="14"/>
      <c r="V2337" s="14"/>
      <c r="W2337" s="14"/>
      <c r="X2337" s="14"/>
      <c r="Y2337" s="14"/>
      <c r="Z2337" s="14"/>
      <c r="AA2337" s="14"/>
      <c r="AB2337" s="14"/>
      <c r="AC2337" s="14"/>
      <c r="AD2337" s="14"/>
      <c r="AE2337" s="14"/>
      <c r="AT2337" s="245" t="s">
        <v>168</v>
      </c>
      <c r="AU2337" s="245" t="s">
        <v>82</v>
      </c>
      <c r="AV2337" s="14" t="s">
        <v>82</v>
      </c>
      <c r="AW2337" s="14" t="s">
        <v>34</v>
      </c>
      <c r="AX2337" s="14" t="s">
        <v>72</v>
      </c>
      <c r="AY2337" s="245" t="s">
        <v>148</v>
      </c>
    </row>
    <row r="2338" spans="1:51" s="14" customFormat="1" ht="12">
      <c r="A2338" s="14"/>
      <c r="B2338" s="235"/>
      <c r="C2338" s="236"/>
      <c r="D2338" s="226" t="s">
        <v>168</v>
      </c>
      <c r="E2338" s="237" t="s">
        <v>19</v>
      </c>
      <c r="F2338" s="238" t="s">
        <v>3509</v>
      </c>
      <c r="G2338" s="236"/>
      <c r="H2338" s="239">
        <v>7.68</v>
      </c>
      <c r="I2338" s="240"/>
      <c r="J2338" s="236"/>
      <c r="K2338" s="236"/>
      <c r="L2338" s="241"/>
      <c r="M2338" s="242"/>
      <c r="N2338" s="243"/>
      <c r="O2338" s="243"/>
      <c r="P2338" s="243"/>
      <c r="Q2338" s="243"/>
      <c r="R2338" s="243"/>
      <c r="S2338" s="243"/>
      <c r="T2338" s="244"/>
      <c r="U2338" s="14"/>
      <c r="V2338" s="14"/>
      <c r="W2338" s="14"/>
      <c r="X2338" s="14"/>
      <c r="Y2338" s="14"/>
      <c r="Z2338" s="14"/>
      <c r="AA2338" s="14"/>
      <c r="AB2338" s="14"/>
      <c r="AC2338" s="14"/>
      <c r="AD2338" s="14"/>
      <c r="AE2338" s="14"/>
      <c r="AT2338" s="245" t="s">
        <v>168</v>
      </c>
      <c r="AU2338" s="245" t="s">
        <v>82</v>
      </c>
      <c r="AV2338" s="14" t="s">
        <v>82</v>
      </c>
      <c r="AW2338" s="14" t="s">
        <v>34</v>
      </c>
      <c r="AX2338" s="14" t="s">
        <v>72</v>
      </c>
      <c r="AY2338" s="245" t="s">
        <v>148</v>
      </c>
    </row>
    <row r="2339" spans="1:51" s="14" customFormat="1" ht="12">
      <c r="A2339" s="14"/>
      <c r="B2339" s="235"/>
      <c r="C2339" s="236"/>
      <c r="D2339" s="226" t="s">
        <v>168</v>
      </c>
      <c r="E2339" s="237" t="s">
        <v>19</v>
      </c>
      <c r="F2339" s="238" t="s">
        <v>3510</v>
      </c>
      <c r="G2339" s="236"/>
      <c r="H2339" s="239">
        <v>13.729</v>
      </c>
      <c r="I2339" s="240"/>
      <c r="J2339" s="236"/>
      <c r="K2339" s="236"/>
      <c r="L2339" s="241"/>
      <c r="M2339" s="242"/>
      <c r="N2339" s="243"/>
      <c r="O2339" s="243"/>
      <c r="P2339" s="243"/>
      <c r="Q2339" s="243"/>
      <c r="R2339" s="243"/>
      <c r="S2339" s="243"/>
      <c r="T2339" s="244"/>
      <c r="U2339" s="14"/>
      <c r="V2339" s="14"/>
      <c r="W2339" s="14"/>
      <c r="X2339" s="14"/>
      <c r="Y2339" s="14"/>
      <c r="Z2339" s="14"/>
      <c r="AA2339" s="14"/>
      <c r="AB2339" s="14"/>
      <c r="AC2339" s="14"/>
      <c r="AD2339" s="14"/>
      <c r="AE2339" s="14"/>
      <c r="AT2339" s="245" t="s">
        <v>168</v>
      </c>
      <c r="AU2339" s="245" t="s">
        <v>82</v>
      </c>
      <c r="AV2339" s="14" t="s">
        <v>82</v>
      </c>
      <c r="AW2339" s="14" t="s">
        <v>34</v>
      </c>
      <c r="AX2339" s="14" t="s">
        <v>72</v>
      </c>
      <c r="AY2339" s="245" t="s">
        <v>148</v>
      </c>
    </row>
    <row r="2340" spans="1:51" s="16" customFormat="1" ht="12">
      <c r="A2340" s="16"/>
      <c r="B2340" s="257"/>
      <c r="C2340" s="258"/>
      <c r="D2340" s="226" t="s">
        <v>168</v>
      </c>
      <c r="E2340" s="259" t="s">
        <v>19</v>
      </c>
      <c r="F2340" s="260" t="s">
        <v>256</v>
      </c>
      <c r="G2340" s="258"/>
      <c r="H2340" s="261">
        <v>70.86</v>
      </c>
      <c r="I2340" s="262"/>
      <c r="J2340" s="258"/>
      <c r="K2340" s="258"/>
      <c r="L2340" s="263"/>
      <c r="M2340" s="264"/>
      <c r="N2340" s="265"/>
      <c r="O2340" s="265"/>
      <c r="P2340" s="265"/>
      <c r="Q2340" s="265"/>
      <c r="R2340" s="265"/>
      <c r="S2340" s="265"/>
      <c r="T2340" s="266"/>
      <c r="U2340" s="16"/>
      <c r="V2340" s="16"/>
      <c r="W2340" s="16"/>
      <c r="X2340" s="16"/>
      <c r="Y2340" s="16"/>
      <c r="Z2340" s="16"/>
      <c r="AA2340" s="16"/>
      <c r="AB2340" s="16"/>
      <c r="AC2340" s="16"/>
      <c r="AD2340" s="16"/>
      <c r="AE2340" s="16"/>
      <c r="AT2340" s="267" t="s">
        <v>168</v>
      </c>
      <c r="AU2340" s="267" t="s">
        <v>82</v>
      </c>
      <c r="AV2340" s="16" t="s">
        <v>163</v>
      </c>
      <c r="AW2340" s="16" t="s">
        <v>34</v>
      </c>
      <c r="AX2340" s="16" t="s">
        <v>72</v>
      </c>
      <c r="AY2340" s="267" t="s">
        <v>148</v>
      </c>
    </row>
    <row r="2341" spans="1:51" s="15" customFormat="1" ht="12">
      <c r="A2341" s="15"/>
      <c r="B2341" s="246"/>
      <c r="C2341" s="247"/>
      <c r="D2341" s="226" t="s">
        <v>168</v>
      </c>
      <c r="E2341" s="248" t="s">
        <v>19</v>
      </c>
      <c r="F2341" s="249" t="s">
        <v>178</v>
      </c>
      <c r="G2341" s="247"/>
      <c r="H2341" s="250">
        <v>96.928</v>
      </c>
      <c r="I2341" s="251"/>
      <c r="J2341" s="247"/>
      <c r="K2341" s="247"/>
      <c r="L2341" s="252"/>
      <c r="M2341" s="253"/>
      <c r="N2341" s="254"/>
      <c r="O2341" s="254"/>
      <c r="P2341" s="254"/>
      <c r="Q2341" s="254"/>
      <c r="R2341" s="254"/>
      <c r="S2341" s="254"/>
      <c r="T2341" s="255"/>
      <c r="U2341" s="15"/>
      <c r="V2341" s="15"/>
      <c r="W2341" s="15"/>
      <c r="X2341" s="15"/>
      <c r="Y2341" s="15"/>
      <c r="Z2341" s="15"/>
      <c r="AA2341" s="15"/>
      <c r="AB2341" s="15"/>
      <c r="AC2341" s="15"/>
      <c r="AD2341" s="15"/>
      <c r="AE2341" s="15"/>
      <c r="AT2341" s="256" t="s">
        <v>168</v>
      </c>
      <c r="AU2341" s="256" t="s">
        <v>82</v>
      </c>
      <c r="AV2341" s="15" t="s">
        <v>155</v>
      </c>
      <c r="AW2341" s="15" t="s">
        <v>34</v>
      </c>
      <c r="AX2341" s="15" t="s">
        <v>80</v>
      </c>
      <c r="AY2341" s="256" t="s">
        <v>148</v>
      </c>
    </row>
    <row r="2342" spans="1:65" s="2" customFormat="1" ht="24.15" customHeight="1">
      <c r="A2342" s="40"/>
      <c r="B2342" s="41"/>
      <c r="C2342" s="206" t="s">
        <v>3545</v>
      </c>
      <c r="D2342" s="206" t="s">
        <v>150</v>
      </c>
      <c r="E2342" s="207" t="s">
        <v>3546</v>
      </c>
      <c r="F2342" s="208" t="s">
        <v>3547</v>
      </c>
      <c r="G2342" s="209" t="s">
        <v>166</v>
      </c>
      <c r="H2342" s="210">
        <v>19.003</v>
      </c>
      <c r="I2342" s="211"/>
      <c r="J2342" s="212">
        <f>ROUND(I2342*H2342,2)</f>
        <v>0</v>
      </c>
      <c r="K2342" s="208" t="s">
        <v>154</v>
      </c>
      <c r="L2342" s="46"/>
      <c r="M2342" s="213" t="s">
        <v>19</v>
      </c>
      <c r="N2342" s="214" t="s">
        <v>43</v>
      </c>
      <c r="O2342" s="86"/>
      <c r="P2342" s="215">
        <f>O2342*H2342</f>
        <v>0</v>
      </c>
      <c r="Q2342" s="215">
        <v>8E-05</v>
      </c>
      <c r="R2342" s="215">
        <f>Q2342*H2342</f>
        <v>0.0015202400000000002</v>
      </c>
      <c r="S2342" s="215">
        <v>0</v>
      </c>
      <c r="T2342" s="216">
        <f>S2342*H2342</f>
        <v>0</v>
      </c>
      <c r="U2342" s="40"/>
      <c r="V2342" s="40"/>
      <c r="W2342" s="40"/>
      <c r="X2342" s="40"/>
      <c r="Y2342" s="40"/>
      <c r="Z2342" s="40"/>
      <c r="AA2342" s="40"/>
      <c r="AB2342" s="40"/>
      <c r="AC2342" s="40"/>
      <c r="AD2342" s="40"/>
      <c r="AE2342" s="40"/>
      <c r="AR2342" s="217" t="s">
        <v>285</v>
      </c>
      <c r="AT2342" s="217" t="s">
        <v>150</v>
      </c>
      <c r="AU2342" s="217" t="s">
        <v>82</v>
      </c>
      <c r="AY2342" s="19" t="s">
        <v>148</v>
      </c>
      <c r="BE2342" s="218">
        <f>IF(N2342="základní",J2342,0)</f>
        <v>0</v>
      </c>
      <c r="BF2342" s="218">
        <f>IF(N2342="snížená",J2342,0)</f>
        <v>0</v>
      </c>
      <c r="BG2342" s="218">
        <f>IF(N2342="zákl. přenesená",J2342,0)</f>
        <v>0</v>
      </c>
      <c r="BH2342" s="218">
        <f>IF(N2342="sníž. přenesená",J2342,0)</f>
        <v>0</v>
      </c>
      <c r="BI2342" s="218">
        <f>IF(N2342="nulová",J2342,0)</f>
        <v>0</v>
      </c>
      <c r="BJ2342" s="19" t="s">
        <v>80</v>
      </c>
      <c r="BK2342" s="218">
        <f>ROUND(I2342*H2342,2)</f>
        <v>0</v>
      </c>
      <c r="BL2342" s="19" t="s">
        <v>285</v>
      </c>
      <c r="BM2342" s="217" t="s">
        <v>3548</v>
      </c>
    </row>
    <row r="2343" spans="1:47" s="2" customFormat="1" ht="12">
      <c r="A2343" s="40"/>
      <c r="B2343" s="41"/>
      <c r="C2343" s="42"/>
      <c r="D2343" s="219" t="s">
        <v>157</v>
      </c>
      <c r="E2343" s="42"/>
      <c r="F2343" s="220" t="s">
        <v>3549</v>
      </c>
      <c r="G2343" s="42"/>
      <c r="H2343" s="42"/>
      <c r="I2343" s="221"/>
      <c r="J2343" s="42"/>
      <c r="K2343" s="42"/>
      <c r="L2343" s="46"/>
      <c r="M2343" s="222"/>
      <c r="N2343" s="223"/>
      <c r="O2343" s="86"/>
      <c r="P2343" s="86"/>
      <c r="Q2343" s="86"/>
      <c r="R2343" s="86"/>
      <c r="S2343" s="86"/>
      <c r="T2343" s="87"/>
      <c r="U2343" s="40"/>
      <c r="V2343" s="40"/>
      <c r="W2343" s="40"/>
      <c r="X2343" s="40"/>
      <c r="Y2343" s="40"/>
      <c r="Z2343" s="40"/>
      <c r="AA2343" s="40"/>
      <c r="AB2343" s="40"/>
      <c r="AC2343" s="40"/>
      <c r="AD2343" s="40"/>
      <c r="AE2343" s="40"/>
      <c r="AT2343" s="19" t="s">
        <v>157</v>
      </c>
      <c r="AU2343" s="19" t="s">
        <v>82</v>
      </c>
    </row>
    <row r="2344" spans="1:51" s="13" customFormat="1" ht="12">
      <c r="A2344" s="13"/>
      <c r="B2344" s="224"/>
      <c r="C2344" s="225"/>
      <c r="D2344" s="226" t="s">
        <v>168</v>
      </c>
      <c r="E2344" s="227" t="s">
        <v>19</v>
      </c>
      <c r="F2344" s="228" t="s">
        <v>3550</v>
      </c>
      <c r="G2344" s="225"/>
      <c r="H2344" s="227" t="s">
        <v>19</v>
      </c>
      <c r="I2344" s="229"/>
      <c r="J2344" s="225"/>
      <c r="K2344" s="225"/>
      <c r="L2344" s="230"/>
      <c r="M2344" s="231"/>
      <c r="N2344" s="232"/>
      <c r="O2344" s="232"/>
      <c r="P2344" s="232"/>
      <c r="Q2344" s="232"/>
      <c r="R2344" s="232"/>
      <c r="S2344" s="232"/>
      <c r="T2344" s="233"/>
      <c r="U2344" s="13"/>
      <c r="V2344" s="13"/>
      <c r="W2344" s="13"/>
      <c r="X2344" s="13"/>
      <c r="Y2344" s="13"/>
      <c r="Z2344" s="13"/>
      <c r="AA2344" s="13"/>
      <c r="AB2344" s="13"/>
      <c r="AC2344" s="13"/>
      <c r="AD2344" s="13"/>
      <c r="AE2344" s="13"/>
      <c r="AT2344" s="234" t="s">
        <v>168</v>
      </c>
      <c r="AU2344" s="234" t="s">
        <v>82</v>
      </c>
      <c r="AV2344" s="13" t="s">
        <v>80</v>
      </c>
      <c r="AW2344" s="13" t="s">
        <v>34</v>
      </c>
      <c r="AX2344" s="13" t="s">
        <v>72</v>
      </c>
      <c r="AY2344" s="234" t="s">
        <v>148</v>
      </c>
    </row>
    <row r="2345" spans="1:51" s="14" customFormat="1" ht="12">
      <c r="A2345" s="14"/>
      <c r="B2345" s="235"/>
      <c r="C2345" s="236"/>
      <c r="D2345" s="226" t="s">
        <v>168</v>
      </c>
      <c r="E2345" s="237" t="s">
        <v>19</v>
      </c>
      <c r="F2345" s="238" t="s">
        <v>3551</v>
      </c>
      <c r="G2345" s="236"/>
      <c r="H2345" s="239">
        <v>6.826</v>
      </c>
      <c r="I2345" s="240"/>
      <c r="J2345" s="236"/>
      <c r="K2345" s="236"/>
      <c r="L2345" s="241"/>
      <c r="M2345" s="242"/>
      <c r="N2345" s="243"/>
      <c r="O2345" s="243"/>
      <c r="P2345" s="243"/>
      <c r="Q2345" s="243"/>
      <c r="R2345" s="243"/>
      <c r="S2345" s="243"/>
      <c r="T2345" s="244"/>
      <c r="U2345" s="14"/>
      <c r="V2345" s="14"/>
      <c r="W2345" s="14"/>
      <c r="X2345" s="14"/>
      <c r="Y2345" s="14"/>
      <c r="Z2345" s="14"/>
      <c r="AA2345" s="14"/>
      <c r="AB2345" s="14"/>
      <c r="AC2345" s="14"/>
      <c r="AD2345" s="14"/>
      <c r="AE2345" s="14"/>
      <c r="AT2345" s="245" t="s">
        <v>168</v>
      </c>
      <c r="AU2345" s="245" t="s">
        <v>82</v>
      </c>
      <c r="AV2345" s="14" t="s">
        <v>82</v>
      </c>
      <c r="AW2345" s="14" t="s">
        <v>34</v>
      </c>
      <c r="AX2345" s="14" t="s">
        <v>72</v>
      </c>
      <c r="AY2345" s="245" t="s">
        <v>148</v>
      </c>
    </row>
    <row r="2346" spans="1:51" s="14" customFormat="1" ht="12">
      <c r="A2346" s="14"/>
      <c r="B2346" s="235"/>
      <c r="C2346" s="236"/>
      <c r="D2346" s="226" t="s">
        <v>168</v>
      </c>
      <c r="E2346" s="237" t="s">
        <v>19</v>
      </c>
      <c r="F2346" s="238" t="s">
        <v>3552</v>
      </c>
      <c r="G2346" s="236"/>
      <c r="H2346" s="239">
        <v>7.893</v>
      </c>
      <c r="I2346" s="240"/>
      <c r="J2346" s="236"/>
      <c r="K2346" s="236"/>
      <c r="L2346" s="241"/>
      <c r="M2346" s="242"/>
      <c r="N2346" s="243"/>
      <c r="O2346" s="243"/>
      <c r="P2346" s="243"/>
      <c r="Q2346" s="243"/>
      <c r="R2346" s="243"/>
      <c r="S2346" s="243"/>
      <c r="T2346" s="244"/>
      <c r="U2346" s="14"/>
      <c r="V2346" s="14"/>
      <c r="W2346" s="14"/>
      <c r="X2346" s="14"/>
      <c r="Y2346" s="14"/>
      <c r="Z2346" s="14"/>
      <c r="AA2346" s="14"/>
      <c r="AB2346" s="14"/>
      <c r="AC2346" s="14"/>
      <c r="AD2346" s="14"/>
      <c r="AE2346" s="14"/>
      <c r="AT2346" s="245" t="s">
        <v>168</v>
      </c>
      <c r="AU2346" s="245" t="s">
        <v>82</v>
      </c>
      <c r="AV2346" s="14" t="s">
        <v>82</v>
      </c>
      <c r="AW2346" s="14" t="s">
        <v>34</v>
      </c>
      <c r="AX2346" s="14" t="s">
        <v>72</v>
      </c>
      <c r="AY2346" s="245" t="s">
        <v>148</v>
      </c>
    </row>
    <row r="2347" spans="1:51" s="14" customFormat="1" ht="12">
      <c r="A2347" s="14"/>
      <c r="B2347" s="235"/>
      <c r="C2347" s="236"/>
      <c r="D2347" s="226" t="s">
        <v>168</v>
      </c>
      <c r="E2347" s="237" t="s">
        <v>19</v>
      </c>
      <c r="F2347" s="238" t="s">
        <v>3553</v>
      </c>
      <c r="G2347" s="236"/>
      <c r="H2347" s="239">
        <v>1.186</v>
      </c>
      <c r="I2347" s="240"/>
      <c r="J2347" s="236"/>
      <c r="K2347" s="236"/>
      <c r="L2347" s="241"/>
      <c r="M2347" s="242"/>
      <c r="N2347" s="243"/>
      <c r="O2347" s="243"/>
      <c r="P2347" s="243"/>
      <c r="Q2347" s="243"/>
      <c r="R2347" s="243"/>
      <c r="S2347" s="243"/>
      <c r="T2347" s="244"/>
      <c r="U2347" s="14"/>
      <c r="V2347" s="14"/>
      <c r="W2347" s="14"/>
      <c r="X2347" s="14"/>
      <c r="Y2347" s="14"/>
      <c r="Z2347" s="14"/>
      <c r="AA2347" s="14"/>
      <c r="AB2347" s="14"/>
      <c r="AC2347" s="14"/>
      <c r="AD2347" s="14"/>
      <c r="AE2347" s="14"/>
      <c r="AT2347" s="245" t="s">
        <v>168</v>
      </c>
      <c r="AU2347" s="245" t="s">
        <v>82</v>
      </c>
      <c r="AV2347" s="14" t="s">
        <v>82</v>
      </c>
      <c r="AW2347" s="14" t="s">
        <v>34</v>
      </c>
      <c r="AX2347" s="14" t="s">
        <v>72</v>
      </c>
      <c r="AY2347" s="245" t="s">
        <v>148</v>
      </c>
    </row>
    <row r="2348" spans="1:51" s="14" customFormat="1" ht="12">
      <c r="A2348" s="14"/>
      <c r="B2348" s="235"/>
      <c r="C2348" s="236"/>
      <c r="D2348" s="226" t="s">
        <v>168</v>
      </c>
      <c r="E2348" s="237" t="s">
        <v>19</v>
      </c>
      <c r="F2348" s="238" t="s">
        <v>3554</v>
      </c>
      <c r="G2348" s="236"/>
      <c r="H2348" s="239">
        <v>1.176</v>
      </c>
      <c r="I2348" s="240"/>
      <c r="J2348" s="236"/>
      <c r="K2348" s="236"/>
      <c r="L2348" s="241"/>
      <c r="M2348" s="242"/>
      <c r="N2348" s="243"/>
      <c r="O2348" s="243"/>
      <c r="P2348" s="243"/>
      <c r="Q2348" s="243"/>
      <c r="R2348" s="243"/>
      <c r="S2348" s="243"/>
      <c r="T2348" s="244"/>
      <c r="U2348" s="14"/>
      <c r="V2348" s="14"/>
      <c r="W2348" s="14"/>
      <c r="X2348" s="14"/>
      <c r="Y2348" s="14"/>
      <c r="Z2348" s="14"/>
      <c r="AA2348" s="14"/>
      <c r="AB2348" s="14"/>
      <c r="AC2348" s="14"/>
      <c r="AD2348" s="14"/>
      <c r="AE2348" s="14"/>
      <c r="AT2348" s="245" t="s">
        <v>168</v>
      </c>
      <c r="AU2348" s="245" t="s">
        <v>82</v>
      </c>
      <c r="AV2348" s="14" t="s">
        <v>82</v>
      </c>
      <c r="AW2348" s="14" t="s">
        <v>34</v>
      </c>
      <c r="AX2348" s="14" t="s">
        <v>72</v>
      </c>
      <c r="AY2348" s="245" t="s">
        <v>148</v>
      </c>
    </row>
    <row r="2349" spans="1:51" s="16" customFormat="1" ht="12">
      <c r="A2349" s="16"/>
      <c r="B2349" s="257"/>
      <c r="C2349" s="258"/>
      <c r="D2349" s="226" t="s">
        <v>168</v>
      </c>
      <c r="E2349" s="259" t="s">
        <v>19</v>
      </c>
      <c r="F2349" s="260" t="s">
        <v>256</v>
      </c>
      <c r="G2349" s="258"/>
      <c r="H2349" s="261">
        <v>17.081</v>
      </c>
      <c r="I2349" s="262"/>
      <c r="J2349" s="258"/>
      <c r="K2349" s="258"/>
      <c r="L2349" s="263"/>
      <c r="M2349" s="264"/>
      <c r="N2349" s="265"/>
      <c r="O2349" s="265"/>
      <c r="P2349" s="265"/>
      <c r="Q2349" s="265"/>
      <c r="R2349" s="265"/>
      <c r="S2349" s="265"/>
      <c r="T2349" s="266"/>
      <c r="U2349" s="16"/>
      <c r="V2349" s="16"/>
      <c r="W2349" s="16"/>
      <c r="X2349" s="16"/>
      <c r="Y2349" s="16"/>
      <c r="Z2349" s="16"/>
      <c r="AA2349" s="16"/>
      <c r="AB2349" s="16"/>
      <c r="AC2349" s="16"/>
      <c r="AD2349" s="16"/>
      <c r="AE2349" s="16"/>
      <c r="AT2349" s="267" t="s">
        <v>168</v>
      </c>
      <c r="AU2349" s="267" t="s">
        <v>82</v>
      </c>
      <c r="AV2349" s="16" t="s">
        <v>163</v>
      </c>
      <c r="AW2349" s="16" t="s">
        <v>34</v>
      </c>
      <c r="AX2349" s="16" t="s">
        <v>72</v>
      </c>
      <c r="AY2349" s="267" t="s">
        <v>148</v>
      </c>
    </row>
    <row r="2350" spans="1:51" s="13" customFormat="1" ht="12">
      <c r="A2350" s="13"/>
      <c r="B2350" s="224"/>
      <c r="C2350" s="225"/>
      <c r="D2350" s="226" t="s">
        <v>168</v>
      </c>
      <c r="E2350" s="227" t="s">
        <v>19</v>
      </c>
      <c r="F2350" s="228" t="s">
        <v>3555</v>
      </c>
      <c r="G2350" s="225"/>
      <c r="H2350" s="227" t="s">
        <v>19</v>
      </c>
      <c r="I2350" s="229"/>
      <c r="J2350" s="225"/>
      <c r="K2350" s="225"/>
      <c r="L2350" s="230"/>
      <c r="M2350" s="231"/>
      <c r="N2350" s="232"/>
      <c r="O2350" s="232"/>
      <c r="P2350" s="232"/>
      <c r="Q2350" s="232"/>
      <c r="R2350" s="232"/>
      <c r="S2350" s="232"/>
      <c r="T2350" s="233"/>
      <c r="U2350" s="13"/>
      <c r="V2350" s="13"/>
      <c r="W2350" s="13"/>
      <c r="X2350" s="13"/>
      <c r="Y2350" s="13"/>
      <c r="Z2350" s="13"/>
      <c r="AA2350" s="13"/>
      <c r="AB2350" s="13"/>
      <c r="AC2350" s="13"/>
      <c r="AD2350" s="13"/>
      <c r="AE2350" s="13"/>
      <c r="AT2350" s="234" t="s">
        <v>168</v>
      </c>
      <c r="AU2350" s="234" t="s">
        <v>82</v>
      </c>
      <c r="AV2350" s="13" t="s">
        <v>80</v>
      </c>
      <c r="AW2350" s="13" t="s">
        <v>34</v>
      </c>
      <c r="AX2350" s="13" t="s">
        <v>72</v>
      </c>
      <c r="AY2350" s="234" t="s">
        <v>148</v>
      </c>
    </row>
    <row r="2351" spans="1:51" s="14" customFormat="1" ht="12">
      <c r="A2351" s="14"/>
      <c r="B2351" s="235"/>
      <c r="C2351" s="236"/>
      <c r="D2351" s="226" t="s">
        <v>168</v>
      </c>
      <c r="E2351" s="237" t="s">
        <v>19</v>
      </c>
      <c r="F2351" s="238" t="s">
        <v>3556</v>
      </c>
      <c r="G2351" s="236"/>
      <c r="H2351" s="239">
        <v>0.554</v>
      </c>
      <c r="I2351" s="240"/>
      <c r="J2351" s="236"/>
      <c r="K2351" s="236"/>
      <c r="L2351" s="241"/>
      <c r="M2351" s="242"/>
      <c r="N2351" s="243"/>
      <c r="O2351" s="243"/>
      <c r="P2351" s="243"/>
      <c r="Q2351" s="243"/>
      <c r="R2351" s="243"/>
      <c r="S2351" s="243"/>
      <c r="T2351" s="244"/>
      <c r="U2351" s="14"/>
      <c r="V2351" s="14"/>
      <c r="W2351" s="14"/>
      <c r="X2351" s="14"/>
      <c r="Y2351" s="14"/>
      <c r="Z2351" s="14"/>
      <c r="AA2351" s="14"/>
      <c r="AB2351" s="14"/>
      <c r="AC2351" s="14"/>
      <c r="AD2351" s="14"/>
      <c r="AE2351" s="14"/>
      <c r="AT2351" s="245" t="s">
        <v>168</v>
      </c>
      <c r="AU2351" s="245" t="s">
        <v>82</v>
      </c>
      <c r="AV2351" s="14" t="s">
        <v>82</v>
      </c>
      <c r="AW2351" s="14" t="s">
        <v>34</v>
      </c>
      <c r="AX2351" s="14" t="s">
        <v>72</v>
      </c>
      <c r="AY2351" s="245" t="s">
        <v>148</v>
      </c>
    </row>
    <row r="2352" spans="1:51" s="14" customFormat="1" ht="12">
      <c r="A2352" s="14"/>
      <c r="B2352" s="235"/>
      <c r="C2352" s="236"/>
      <c r="D2352" s="226" t="s">
        <v>168</v>
      </c>
      <c r="E2352" s="237" t="s">
        <v>19</v>
      </c>
      <c r="F2352" s="238" t="s">
        <v>3557</v>
      </c>
      <c r="G2352" s="236"/>
      <c r="H2352" s="239">
        <v>0.95</v>
      </c>
      <c r="I2352" s="240"/>
      <c r="J2352" s="236"/>
      <c r="K2352" s="236"/>
      <c r="L2352" s="241"/>
      <c r="M2352" s="242"/>
      <c r="N2352" s="243"/>
      <c r="O2352" s="243"/>
      <c r="P2352" s="243"/>
      <c r="Q2352" s="243"/>
      <c r="R2352" s="243"/>
      <c r="S2352" s="243"/>
      <c r="T2352" s="244"/>
      <c r="U2352" s="14"/>
      <c r="V2352" s="14"/>
      <c r="W2352" s="14"/>
      <c r="X2352" s="14"/>
      <c r="Y2352" s="14"/>
      <c r="Z2352" s="14"/>
      <c r="AA2352" s="14"/>
      <c r="AB2352" s="14"/>
      <c r="AC2352" s="14"/>
      <c r="AD2352" s="14"/>
      <c r="AE2352" s="14"/>
      <c r="AT2352" s="245" t="s">
        <v>168</v>
      </c>
      <c r="AU2352" s="245" t="s">
        <v>82</v>
      </c>
      <c r="AV2352" s="14" t="s">
        <v>82</v>
      </c>
      <c r="AW2352" s="14" t="s">
        <v>34</v>
      </c>
      <c r="AX2352" s="14" t="s">
        <v>72</v>
      </c>
      <c r="AY2352" s="245" t="s">
        <v>148</v>
      </c>
    </row>
    <row r="2353" spans="1:51" s="14" customFormat="1" ht="12">
      <c r="A2353" s="14"/>
      <c r="B2353" s="235"/>
      <c r="C2353" s="236"/>
      <c r="D2353" s="226" t="s">
        <v>168</v>
      </c>
      <c r="E2353" s="237" t="s">
        <v>19</v>
      </c>
      <c r="F2353" s="238" t="s">
        <v>3558</v>
      </c>
      <c r="G2353" s="236"/>
      <c r="H2353" s="239">
        <v>0.418</v>
      </c>
      <c r="I2353" s="240"/>
      <c r="J2353" s="236"/>
      <c r="K2353" s="236"/>
      <c r="L2353" s="241"/>
      <c r="M2353" s="242"/>
      <c r="N2353" s="243"/>
      <c r="O2353" s="243"/>
      <c r="P2353" s="243"/>
      <c r="Q2353" s="243"/>
      <c r="R2353" s="243"/>
      <c r="S2353" s="243"/>
      <c r="T2353" s="244"/>
      <c r="U2353" s="14"/>
      <c r="V2353" s="14"/>
      <c r="W2353" s="14"/>
      <c r="X2353" s="14"/>
      <c r="Y2353" s="14"/>
      <c r="Z2353" s="14"/>
      <c r="AA2353" s="14"/>
      <c r="AB2353" s="14"/>
      <c r="AC2353" s="14"/>
      <c r="AD2353" s="14"/>
      <c r="AE2353" s="14"/>
      <c r="AT2353" s="245" t="s">
        <v>168</v>
      </c>
      <c r="AU2353" s="245" t="s">
        <v>82</v>
      </c>
      <c r="AV2353" s="14" t="s">
        <v>82</v>
      </c>
      <c r="AW2353" s="14" t="s">
        <v>34</v>
      </c>
      <c r="AX2353" s="14" t="s">
        <v>72</v>
      </c>
      <c r="AY2353" s="245" t="s">
        <v>148</v>
      </c>
    </row>
    <row r="2354" spans="1:51" s="16" customFormat="1" ht="12">
      <c r="A2354" s="16"/>
      <c r="B2354" s="257"/>
      <c r="C2354" s="258"/>
      <c r="D2354" s="226" t="s">
        <v>168</v>
      </c>
      <c r="E2354" s="259" t="s">
        <v>19</v>
      </c>
      <c r="F2354" s="260" t="s">
        <v>256</v>
      </c>
      <c r="G2354" s="258"/>
      <c r="H2354" s="261">
        <v>1.922</v>
      </c>
      <c r="I2354" s="262"/>
      <c r="J2354" s="258"/>
      <c r="K2354" s="258"/>
      <c r="L2354" s="263"/>
      <c r="M2354" s="264"/>
      <c r="N2354" s="265"/>
      <c r="O2354" s="265"/>
      <c r="P2354" s="265"/>
      <c r="Q2354" s="265"/>
      <c r="R2354" s="265"/>
      <c r="S2354" s="265"/>
      <c r="T2354" s="266"/>
      <c r="U2354" s="16"/>
      <c r="V2354" s="16"/>
      <c r="W2354" s="16"/>
      <c r="X2354" s="16"/>
      <c r="Y2354" s="16"/>
      <c r="Z2354" s="16"/>
      <c r="AA2354" s="16"/>
      <c r="AB2354" s="16"/>
      <c r="AC2354" s="16"/>
      <c r="AD2354" s="16"/>
      <c r="AE2354" s="16"/>
      <c r="AT2354" s="267" t="s">
        <v>168</v>
      </c>
      <c r="AU2354" s="267" t="s">
        <v>82</v>
      </c>
      <c r="AV2354" s="16" t="s">
        <v>163</v>
      </c>
      <c r="AW2354" s="16" t="s">
        <v>34</v>
      </c>
      <c r="AX2354" s="16" t="s">
        <v>72</v>
      </c>
      <c r="AY2354" s="267" t="s">
        <v>148</v>
      </c>
    </row>
    <row r="2355" spans="1:51" s="15" customFormat="1" ht="12">
      <c r="A2355" s="15"/>
      <c r="B2355" s="246"/>
      <c r="C2355" s="247"/>
      <c r="D2355" s="226" t="s">
        <v>168</v>
      </c>
      <c r="E2355" s="248" t="s">
        <v>19</v>
      </c>
      <c r="F2355" s="249" t="s">
        <v>178</v>
      </c>
      <c r="G2355" s="247"/>
      <c r="H2355" s="250">
        <v>19.003</v>
      </c>
      <c r="I2355" s="251"/>
      <c r="J2355" s="247"/>
      <c r="K2355" s="247"/>
      <c r="L2355" s="252"/>
      <c r="M2355" s="253"/>
      <c r="N2355" s="254"/>
      <c r="O2355" s="254"/>
      <c r="P2355" s="254"/>
      <c r="Q2355" s="254"/>
      <c r="R2355" s="254"/>
      <c r="S2355" s="254"/>
      <c r="T2355" s="255"/>
      <c r="U2355" s="15"/>
      <c r="V2355" s="15"/>
      <c r="W2355" s="15"/>
      <c r="X2355" s="15"/>
      <c r="Y2355" s="15"/>
      <c r="Z2355" s="15"/>
      <c r="AA2355" s="15"/>
      <c r="AB2355" s="15"/>
      <c r="AC2355" s="15"/>
      <c r="AD2355" s="15"/>
      <c r="AE2355" s="15"/>
      <c r="AT2355" s="256" t="s">
        <v>168</v>
      </c>
      <c r="AU2355" s="256" t="s">
        <v>82</v>
      </c>
      <c r="AV2355" s="15" t="s">
        <v>155</v>
      </c>
      <c r="AW2355" s="15" t="s">
        <v>34</v>
      </c>
      <c r="AX2355" s="15" t="s">
        <v>80</v>
      </c>
      <c r="AY2355" s="256" t="s">
        <v>148</v>
      </c>
    </row>
    <row r="2356" spans="1:65" s="2" customFormat="1" ht="16.5" customHeight="1">
      <c r="A2356" s="40"/>
      <c r="B2356" s="41"/>
      <c r="C2356" s="206" t="s">
        <v>3559</v>
      </c>
      <c r="D2356" s="206" t="s">
        <v>150</v>
      </c>
      <c r="E2356" s="207" t="s">
        <v>3560</v>
      </c>
      <c r="F2356" s="208" t="s">
        <v>3561</v>
      </c>
      <c r="G2356" s="209" t="s">
        <v>166</v>
      </c>
      <c r="H2356" s="210">
        <v>19.003</v>
      </c>
      <c r="I2356" s="211"/>
      <c r="J2356" s="212">
        <f>ROUND(I2356*H2356,2)</f>
        <v>0</v>
      </c>
      <c r="K2356" s="208" t="s">
        <v>154</v>
      </c>
      <c r="L2356" s="46"/>
      <c r="M2356" s="213" t="s">
        <v>19</v>
      </c>
      <c r="N2356" s="214" t="s">
        <v>43</v>
      </c>
      <c r="O2356" s="86"/>
      <c r="P2356" s="215">
        <f>O2356*H2356</f>
        <v>0</v>
      </c>
      <c r="Q2356" s="215">
        <v>0.00014</v>
      </c>
      <c r="R2356" s="215">
        <f>Q2356*H2356</f>
        <v>0.0026604199999999997</v>
      </c>
      <c r="S2356" s="215">
        <v>0</v>
      </c>
      <c r="T2356" s="216">
        <f>S2356*H2356</f>
        <v>0</v>
      </c>
      <c r="U2356" s="40"/>
      <c r="V2356" s="40"/>
      <c r="W2356" s="40"/>
      <c r="X2356" s="40"/>
      <c r="Y2356" s="40"/>
      <c r="Z2356" s="40"/>
      <c r="AA2356" s="40"/>
      <c r="AB2356" s="40"/>
      <c r="AC2356" s="40"/>
      <c r="AD2356" s="40"/>
      <c r="AE2356" s="40"/>
      <c r="AR2356" s="217" t="s">
        <v>285</v>
      </c>
      <c r="AT2356" s="217" t="s">
        <v>150</v>
      </c>
      <c r="AU2356" s="217" t="s">
        <v>82</v>
      </c>
      <c r="AY2356" s="19" t="s">
        <v>148</v>
      </c>
      <c r="BE2356" s="218">
        <f>IF(N2356="základní",J2356,0)</f>
        <v>0</v>
      </c>
      <c r="BF2356" s="218">
        <f>IF(N2356="snížená",J2356,0)</f>
        <v>0</v>
      </c>
      <c r="BG2356" s="218">
        <f>IF(N2356="zákl. přenesená",J2356,0)</f>
        <v>0</v>
      </c>
      <c r="BH2356" s="218">
        <f>IF(N2356="sníž. přenesená",J2356,0)</f>
        <v>0</v>
      </c>
      <c r="BI2356" s="218">
        <f>IF(N2356="nulová",J2356,0)</f>
        <v>0</v>
      </c>
      <c r="BJ2356" s="19" t="s">
        <v>80</v>
      </c>
      <c r="BK2356" s="218">
        <f>ROUND(I2356*H2356,2)</f>
        <v>0</v>
      </c>
      <c r="BL2356" s="19" t="s">
        <v>285</v>
      </c>
      <c r="BM2356" s="217" t="s">
        <v>3562</v>
      </c>
    </row>
    <row r="2357" spans="1:47" s="2" customFormat="1" ht="12">
      <c r="A2357" s="40"/>
      <c r="B2357" s="41"/>
      <c r="C2357" s="42"/>
      <c r="D2357" s="219" t="s">
        <v>157</v>
      </c>
      <c r="E2357" s="42"/>
      <c r="F2357" s="220" t="s">
        <v>3563</v>
      </c>
      <c r="G2357" s="42"/>
      <c r="H2357" s="42"/>
      <c r="I2357" s="221"/>
      <c r="J2357" s="42"/>
      <c r="K2357" s="42"/>
      <c r="L2357" s="46"/>
      <c r="M2357" s="222"/>
      <c r="N2357" s="223"/>
      <c r="O2357" s="86"/>
      <c r="P2357" s="86"/>
      <c r="Q2357" s="86"/>
      <c r="R2357" s="86"/>
      <c r="S2357" s="86"/>
      <c r="T2357" s="87"/>
      <c r="U2357" s="40"/>
      <c r="V2357" s="40"/>
      <c r="W2357" s="40"/>
      <c r="X2357" s="40"/>
      <c r="Y2357" s="40"/>
      <c r="Z2357" s="40"/>
      <c r="AA2357" s="40"/>
      <c r="AB2357" s="40"/>
      <c r="AC2357" s="40"/>
      <c r="AD2357" s="40"/>
      <c r="AE2357" s="40"/>
      <c r="AT2357" s="19" t="s">
        <v>157</v>
      </c>
      <c r="AU2357" s="19" t="s">
        <v>82</v>
      </c>
    </row>
    <row r="2358" spans="1:51" s="13" customFormat="1" ht="12">
      <c r="A2358" s="13"/>
      <c r="B2358" s="224"/>
      <c r="C2358" s="225"/>
      <c r="D2358" s="226" t="s">
        <v>168</v>
      </c>
      <c r="E2358" s="227" t="s">
        <v>19</v>
      </c>
      <c r="F2358" s="228" t="s">
        <v>3550</v>
      </c>
      <c r="G2358" s="225"/>
      <c r="H2358" s="227" t="s">
        <v>19</v>
      </c>
      <c r="I2358" s="229"/>
      <c r="J2358" s="225"/>
      <c r="K2358" s="225"/>
      <c r="L2358" s="230"/>
      <c r="M2358" s="231"/>
      <c r="N2358" s="232"/>
      <c r="O2358" s="232"/>
      <c r="P2358" s="232"/>
      <c r="Q2358" s="232"/>
      <c r="R2358" s="232"/>
      <c r="S2358" s="232"/>
      <c r="T2358" s="233"/>
      <c r="U2358" s="13"/>
      <c r="V2358" s="13"/>
      <c r="W2358" s="13"/>
      <c r="X2358" s="13"/>
      <c r="Y2358" s="13"/>
      <c r="Z2358" s="13"/>
      <c r="AA2358" s="13"/>
      <c r="AB2358" s="13"/>
      <c r="AC2358" s="13"/>
      <c r="AD2358" s="13"/>
      <c r="AE2358" s="13"/>
      <c r="AT2358" s="234" t="s">
        <v>168</v>
      </c>
      <c r="AU2358" s="234" t="s">
        <v>82</v>
      </c>
      <c r="AV2358" s="13" t="s">
        <v>80</v>
      </c>
      <c r="AW2358" s="13" t="s">
        <v>34</v>
      </c>
      <c r="AX2358" s="13" t="s">
        <v>72</v>
      </c>
      <c r="AY2358" s="234" t="s">
        <v>148</v>
      </c>
    </row>
    <row r="2359" spans="1:51" s="14" customFormat="1" ht="12">
      <c r="A2359" s="14"/>
      <c r="B2359" s="235"/>
      <c r="C2359" s="236"/>
      <c r="D2359" s="226" t="s">
        <v>168</v>
      </c>
      <c r="E2359" s="237" t="s">
        <v>19</v>
      </c>
      <c r="F2359" s="238" t="s">
        <v>3551</v>
      </c>
      <c r="G2359" s="236"/>
      <c r="H2359" s="239">
        <v>6.826</v>
      </c>
      <c r="I2359" s="240"/>
      <c r="J2359" s="236"/>
      <c r="K2359" s="236"/>
      <c r="L2359" s="241"/>
      <c r="M2359" s="242"/>
      <c r="N2359" s="243"/>
      <c r="O2359" s="243"/>
      <c r="P2359" s="243"/>
      <c r="Q2359" s="243"/>
      <c r="R2359" s="243"/>
      <c r="S2359" s="243"/>
      <c r="T2359" s="244"/>
      <c r="U2359" s="14"/>
      <c r="V2359" s="14"/>
      <c r="W2359" s="14"/>
      <c r="X2359" s="14"/>
      <c r="Y2359" s="14"/>
      <c r="Z2359" s="14"/>
      <c r="AA2359" s="14"/>
      <c r="AB2359" s="14"/>
      <c r="AC2359" s="14"/>
      <c r="AD2359" s="14"/>
      <c r="AE2359" s="14"/>
      <c r="AT2359" s="245" t="s">
        <v>168</v>
      </c>
      <c r="AU2359" s="245" t="s">
        <v>82</v>
      </c>
      <c r="AV2359" s="14" t="s">
        <v>82</v>
      </c>
      <c r="AW2359" s="14" t="s">
        <v>34</v>
      </c>
      <c r="AX2359" s="14" t="s">
        <v>72</v>
      </c>
      <c r="AY2359" s="245" t="s">
        <v>148</v>
      </c>
    </row>
    <row r="2360" spans="1:51" s="14" customFormat="1" ht="12">
      <c r="A2360" s="14"/>
      <c r="B2360" s="235"/>
      <c r="C2360" s="236"/>
      <c r="D2360" s="226" t="s">
        <v>168</v>
      </c>
      <c r="E2360" s="237" t="s">
        <v>19</v>
      </c>
      <c r="F2360" s="238" t="s">
        <v>3552</v>
      </c>
      <c r="G2360" s="236"/>
      <c r="H2360" s="239">
        <v>7.893</v>
      </c>
      <c r="I2360" s="240"/>
      <c r="J2360" s="236"/>
      <c r="K2360" s="236"/>
      <c r="L2360" s="241"/>
      <c r="M2360" s="242"/>
      <c r="N2360" s="243"/>
      <c r="O2360" s="243"/>
      <c r="P2360" s="243"/>
      <c r="Q2360" s="243"/>
      <c r="R2360" s="243"/>
      <c r="S2360" s="243"/>
      <c r="T2360" s="244"/>
      <c r="U2360" s="14"/>
      <c r="V2360" s="14"/>
      <c r="W2360" s="14"/>
      <c r="X2360" s="14"/>
      <c r="Y2360" s="14"/>
      <c r="Z2360" s="14"/>
      <c r="AA2360" s="14"/>
      <c r="AB2360" s="14"/>
      <c r="AC2360" s="14"/>
      <c r="AD2360" s="14"/>
      <c r="AE2360" s="14"/>
      <c r="AT2360" s="245" t="s">
        <v>168</v>
      </c>
      <c r="AU2360" s="245" t="s">
        <v>82</v>
      </c>
      <c r="AV2360" s="14" t="s">
        <v>82</v>
      </c>
      <c r="AW2360" s="14" t="s">
        <v>34</v>
      </c>
      <c r="AX2360" s="14" t="s">
        <v>72</v>
      </c>
      <c r="AY2360" s="245" t="s">
        <v>148</v>
      </c>
    </row>
    <row r="2361" spans="1:51" s="14" customFormat="1" ht="12">
      <c r="A2361" s="14"/>
      <c r="B2361" s="235"/>
      <c r="C2361" s="236"/>
      <c r="D2361" s="226" t="s">
        <v>168</v>
      </c>
      <c r="E2361" s="237" t="s">
        <v>19</v>
      </c>
      <c r="F2361" s="238" t="s">
        <v>3553</v>
      </c>
      <c r="G2361" s="236"/>
      <c r="H2361" s="239">
        <v>1.186</v>
      </c>
      <c r="I2361" s="240"/>
      <c r="J2361" s="236"/>
      <c r="K2361" s="236"/>
      <c r="L2361" s="241"/>
      <c r="M2361" s="242"/>
      <c r="N2361" s="243"/>
      <c r="O2361" s="243"/>
      <c r="P2361" s="243"/>
      <c r="Q2361" s="243"/>
      <c r="R2361" s="243"/>
      <c r="S2361" s="243"/>
      <c r="T2361" s="244"/>
      <c r="U2361" s="14"/>
      <c r="V2361" s="14"/>
      <c r="W2361" s="14"/>
      <c r="X2361" s="14"/>
      <c r="Y2361" s="14"/>
      <c r="Z2361" s="14"/>
      <c r="AA2361" s="14"/>
      <c r="AB2361" s="14"/>
      <c r="AC2361" s="14"/>
      <c r="AD2361" s="14"/>
      <c r="AE2361" s="14"/>
      <c r="AT2361" s="245" t="s">
        <v>168</v>
      </c>
      <c r="AU2361" s="245" t="s">
        <v>82</v>
      </c>
      <c r="AV2361" s="14" t="s">
        <v>82</v>
      </c>
      <c r="AW2361" s="14" t="s">
        <v>34</v>
      </c>
      <c r="AX2361" s="14" t="s">
        <v>72</v>
      </c>
      <c r="AY2361" s="245" t="s">
        <v>148</v>
      </c>
    </row>
    <row r="2362" spans="1:51" s="14" customFormat="1" ht="12">
      <c r="A2362" s="14"/>
      <c r="B2362" s="235"/>
      <c r="C2362" s="236"/>
      <c r="D2362" s="226" t="s">
        <v>168</v>
      </c>
      <c r="E2362" s="237" t="s">
        <v>19</v>
      </c>
      <c r="F2362" s="238" t="s">
        <v>3554</v>
      </c>
      <c r="G2362" s="236"/>
      <c r="H2362" s="239">
        <v>1.176</v>
      </c>
      <c r="I2362" s="240"/>
      <c r="J2362" s="236"/>
      <c r="K2362" s="236"/>
      <c r="L2362" s="241"/>
      <c r="M2362" s="242"/>
      <c r="N2362" s="243"/>
      <c r="O2362" s="243"/>
      <c r="P2362" s="243"/>
      <c r="Q2362" s="243"/>
      <c r="R2362" s="243"/>
      <c r="S2362" s="243"/>
      <c r="T2362" s="244"/>
      <c r="U2362" s="14"/>
      <c r="V2362" s="14"/>
      <c r="W2362" s="14"/>
      <c r="X2362" s="14"/>
      <c r="Y2362" s="14"/>
      <c r="Z2362" s="14"/>
      <c r="AA2362" s="14"/>
      <c r="AB2362" s="14"/>
      <c r="AC2362" s="14"/>
      <c r="AD2362" s="14"/>
      <c r="AE2362" s="14"/>
      <c r="AT2362" s="245" t="s">
        <v>168</v>
      </c>
      <c r="AU2362" s="245" t="s">
        <v>82</v>
      </c>
      <c r="AV2362" s="14" t="s">
        <v>82</v>
      </c>
      <c r="AW2362" s="14" t="s">
        <v>34</v>
      </c>
      <c r="AX2362" s="14" t="s">
        <v>72</v>
      </c>
      <c r="AY2362" s="245" t="s">
        <v>148</v>
      </c>
    </row>
    <row r="2363" spans="1:51" s="16" customFormat="1" ht="12">
      <c r="A2363" s="16"/>
      <c r="B2363" s="257"/>
      <c r="C2363" s="258"/>
      <c r="D2363" s="226" t="s">
        <v>168</v>
      </c>
      <c r="E2363" s="259" t="s">
        <v>19</v>
      </c>
      <c r="F2363" s="260" t="s">
        <v>256</v>
      </c>
      <c r="G2363" s="258"/>
      <c r="H2363" s="261">
        <v>17.081</v>
      </c>
      <c r="I2363" s="262"/>
      <c r="J2363" s="258"/>
      <c r="K2363" s="258"/>
      <c r="L2363" s="263"/>
      <c r="M2363" s="264"/>
      <c r="N2363" s="265"/>
      <c r="O2363" s="265"/>
      <c r="P2363" s="265"/>
      <c r="Q2363" s="265"/>
      <c r="R2363" s="265"/>
      <c r="S2363" s="265"/>
      <c r="T2363" s="266"/>
      <c r="U2363" s="16"/>
      <c r="V2363" s="16"/>
      <c r="W2363" s="16"/>
      <c r="X2363" s="16"/>
      <c r="Y2363" s="16"/>
      <c r="Z2363" s="16"/>
      <c r="AA2363" s="16"/>
      <c r="AB2363" s="16"/>
      <c r="AC2363" s="16"/>
      <c r="AD2363" s="16"/>
      <c r="AE2363" s="16"/>
      <c r="AT2363" s="267" t="s">
        <v>168</v>
      </c>
      <c r="AU2363" s="267" t="s">
        <v>82</v>
      </c>
      <c r="AV2363" s="16" t="s">
        <v>163</v>
      </c>
      <c r="AW2363" s="16" t="s">
        <v>34</v>
      </c>
      <c r="AX2363" s="16" t="s">
        <v>72</v>
      </c>
      <c r="AY2363" s="267" t="s">
        <v>148</v>
      </c>
    </row>
    <row r="2364" spans="1:51" s="13" customFormat="1" ht="12">
      <c r="A2364" s="13"/>
      <c r="B2364" s="224"/>
      <c r="C2364" s="225"/>
      <c r="D2364" s="226" t="s">
        <v>168</v>
      </c>
      <c r="E2364" s="227" t="s">
        <v>19</v>
      </c>
      <c r="F2364" s="228" t="s">
        <v>3555</v>
      </c>
      <c r="G2364" s="225"/>
      <c r="H2364" s="227" t="s">
        <v>19</v>
      </c>
      <c r="I2364" s="229"/>
      <c r="J2364" s="225"/>
      <c r="K2364" s="225"/>
      <c r="L2364" s="230"/>
      <c r="M2364" s="231"/>
      <c r="N2364" s="232"/>
      <c r="O2364" s="232"/>
      <c r="P2364" s="232"/>
      <c r="Q2364" s="232"/>
      <c r="R2364" s="232"/>
      <c r="S2364" s="232"/>
      <c r="T2364" s="233"/>
      <c r="U2364" s="13"/>
      <c r="V2364" s="13"/>
      <c r="W2364" s="13"/>
      <c r="X2364" s="13"/>
      <c r="Y2364" s="13"/>
      <c r="Z2364" s="13"/>
      <c r="AA2364" s="13"/>
      <c r="AB2364" s="13"/>
      <c r="AC2364" s="13"/>
      <c r="AD2364" s="13"/>
      <c r="AE2364" s="13"/>
      <c r="AT2364" s="234" t="s">
        <v>168</v>
      </c>
      <c r="AU2364" s="234" t="s">
        <v>82</v>
      </c>
      <c r="AV2364" s="13" t="s">
        <v>80</v>
      </c>
      <c r="AW2364" s="13" t="s">
        <v>34</v>
      </c>
      <c r="AX2364" s="13" t="s">
        <v>72</v>
      </c>
      <c r="AY2364" s="234" t="s">
        <v>148</v>
      </c>
    </row>
    <row r="2365" spans="1:51" s="14" customFormat="1" ht="12">
      <c r="A2365" s="14"/>
      <c r="B2365" s="235"/>
      <c r="C2365" s="236"/>
      <c r="D2365" s="226" t="s">
        <v>168</v>
      </c>
      <c r="E2365" s="237" t="s">
        <v>19</v>
      </c>
      <c r="F2365" s="238" t="s">
        <v>3556</v>
      </c>
      <c r="G2365" s="236"/>
      <c r="H2365" s="239">
        <v>0.554</v>
      </c>
      <c r="I2365" s="240"/>
      <c r="J2365" s="236"/>
      <c r="K2365" s="236"/>
      <c r="L2365" s="241"/>
      <c r="M2365" s="242"/>
      <c r="N2365" s="243"/>
      <c r="O2365" s="243"/>
      <c r="P2365" s="243"/>
      <c r="Q2365" s="243"/>
      <c r="R2365" s="243"/>
      <c r="S2365" s="243"/>
      <c r="T2365" s="244"/>
      <c r="U2365" s="14"/>
      <c r="V2365" s="14"/>
      <c r="W2365" s="14"/>
      <c r="X2365" s="14"/>
      <c r="Y2365" s="14"/>
      <c r="Z2365" s="14"/>
      <c r="AA2365" s="14"/>
      <c r="AB2365" s="14"/>
      <c r="AC2365" s="14"/>
      <c r="AD2365" s="14"/>
      <c r="AE2365" s="14"/>
      <c r="AT2365" s="245" t="s">
        <v>168</v>
      </c>
      <c r="AU2365" s="245" t="s">
        <v>82</v>
      </c>
      <c r="AV2365" s="14" t="s">
        <v>82</v>
      </c>
      <c r="AW2365" s="14" t="s">
        <v>34</v>
      </c>
      <c r="AX2365" s="14" t="s">
        <v>72</v>
      </c>
      <c r="AY2365" s="245" t="s">
        <v>148</v>
      </c>
    </row>
    <row r="2366" spans="1:51" s="14" customFormat="1" ht="12">
      <c r="A2366" s="14"/>
      <c r="B2366" s="235"/>
      <c r="C2366" s="236"/>
      <c r="D2366" s="226" t="s">
        <v>168</v>
      </c>
      <c r="E2366" s="237" t="s">
        <v>19</v>
      </c>
      <c r="F2366" s="238" t="s">
        <v>3557</v>
      </c>
      <c r="G2366" s="236"/>
      <c r="H2366" s="239">
        <v>0.95</v>
      </c>
      <c r="I2366" s="240"/>
      <c r="J2366" s="236"/>
      <c r="K2366" s="236"/>
      <c r="L2366" s="241"/>
      <c r="M2366" s="242"/>
      <c r="N2366" s="243"/>
      <c r="O2366" s="243"/>
      <c r="P2366" s="243"/>
      <c r="Q2366" s="243"/>
      <c r="R2366" s="243"/>
      <c r="S2366" s="243"/>
      <c r="T2366" s="244"/>
      <c r="U2366" s="14"/>
      <c r="V2366" s="14"/>
      <c r="W2366" s="14"/>
      <c r="X2366" s="14"/>
      <c r="Y2366" s="14"/>
      <c r="Z2366" s="14"/>
      <c r="AA2366" s="14"/>
      <c r="AB2366" s="14"/>
      <c r="AC2366" s="14"/>
      <c r="AD2366" s="14"/>
      <c r="AE2366" s="14"/>
      <c r="AT2366" s="245" t="s">
        <v>168</v>
      </c>
      <c r="AU2366" s="245" t="s">
        <v>82</v>
      </c>
      <c r="AV2366" s="14" t="s">
        <v>82</v>
      </c>
      <c r="AW2366" s="14" t="s">
        <v>34</v>
      </c>
      <c r="AX2366" s="14" t="s">
        <v>72</v>
      </c>
      <c r="AY2366" s="245" t="s">
        <v>148</v>
      </c>
    </row>
    <row r="2367" spans="1:51" s="14" customFormat="1" ht="12">
      <c r="A2367" s="14"/>
      <c r="B2367" s="235"/>
      <c r="C2367" s="236"/>
      <c r="D2367" s="226" t="s">
        <v>168</v>
      </c>
      <c r="E2367" s="237" t="s">
        <v>19</v>
      </c>
      <c r="F2367" s="238" t="s">
        <v>3558</v>
      </c>
      <c r="G2367" s="236"/>
      <c r="H2367" s="239">
        <v>0.418</v>
      </c>
      <c r="I2367" s="240"/>
      <c r="J2367" s="236"/>
      <c r="K2367" s="236"/>
      <c r="L2367" s="241"/>
      <c r="M2367" s="242"/>
      <c r="N2367" s="243"/>
      <c r="O2367" s="243"/>
      <c r="P2367" s="243"/>
      <c r="Q2367" s="243"/>
      <c r="R2367" s="243"/>
      <c r="S2367" s="243"/>
      <c r="T2367" s="244"/>
      <c r="U2367" s="14"/>
      <c r="V2367" s="14"/>
      <c r="W2367" s="14"/>
      <c r="X2367" s="14"/>
      <c r="Y2367" s="14"/>
      <c r="Z2367" s="14"/>
      <c r="AA2367" s="14"/>
      <c r="AB2367" s="14"/>
      <c r="AC2367" s="14"/>
      <c r="AD2367" s="14"/>
      <c r="AE2367" s="14"/>
      <c r="AT2367" s="245" t="s">
        <v>168</v>
      </c>
      <c r="AU2367" s="245" t="s">
        <v>82</v>
      </c>
      <c r="AV2367" s="14" t="s">
        <v>82</v>
      </c>
      <c r="AW2367" s="14" t="s">
        <v>34</v>
      </c>
      <c r="AX2367" s="14" t="s">
        <v>72</v>
      </c>
      <c r="AY2367" s="245" t="s">
        <v>148</v>
      </c>
    </row>
    <row r="2368" spans="1:51" s="16" customFormat="1" ht="12">
      <c r="A2368" s="16"/>
      <c r="B2368" s="257"/>
      <c r="C2368" s="258"/>
      <c r="D2368" s="226" t="s">
        <v>168</v>
      </c>
      <c r="E2368" s="259" t="s">
        <v>19</v>
      </c>
      <c r="F2368" s="260" t="s">
        <v>256</v>
      </c>
      <c r="G2368" s="258"/>
      <c r="H2368" s="261">
        <v>1.922</v>
      </c>
      <c r="I2368" s="262"/>
      <c r="J2368" s="258"/>
      <c r="K2368" s="258"/>
      <c r="L2368" s="263"/>
      <c r="M2368" s="264"/>
      <c r="N2368" s="265"/>
      <c r="O2368" s="265"/>
      <c r="P2368" s="265"/>
      <c r="Q2368" s="265"/>
      <c r="R2368" s="265"/>
      <c r="S2368" s="265"/>
      <c r="T2368" s="266"/>
      <c r="U2368" s="16"/>
      <c r="V2368" s="16"/>
      <c r="W2368" s="16"/>
      <c r="X2368" s="16"/>
      <c r="Y2368" s="16"/>
      <c r="Z2368" s="16"/>
      <c r="AA2368" s="16"/>
      <c r="AB2368" s="16"/>
      <c r="AC2368" s="16"/>
      <c r="AD2368" s="16"/>
      <c r="AE2368" s="16"/>
      <c r="AT2368" s="267" t="s">
        <v>168</v>
      </c>
      <c r="AU2368" s="267" t="s">
        <v>82</v>
      </c>
      <c r="AV2368" s="16" t="s">
        <v>163</v>
      </c>
      <c r="AW2368" s="16" t="s">
        <v>34</v>
      </c>
      <c r="AX2368" s="16" t="s">
        <v>72</v>
      </c>
      <c r="AY2368" s="267" t="s">
        <v>148</v>
      </c>
    </row>
    <row r="2369" spans="1:51" s="15" customFormat="1" ht="12">
      <c r="A2369" s="15"/>
      <c r="B2369" s="246"/>
      <c r="C2369" s="247"/>
      <c r="D2369" s="226" t="s">
        <v>168</v>
      </c>
      <c r="E2369" s="248" t="s">
        <v>19</v>
      </c>
      <c r="F2369" s="249" t="s">
        <v>178</v>
      </c>
      <c r="G2369" s="247"/>
      <c r="H2369" s="250">
        <v>19.003</v>
      </c>
      <c r="I2369" s="251"/>
      <c r="J2369" s="247"/>
      <c r="K2369" s="247"/>
      <c r="L2369" s="252"/>
      <c r="M2369" s="253"/>
      <c r="N2369" s="254"/>
      <c r="O2369" s="254"/>
      <c r="P2369" s="254"/>
      <c r="Q2369" s="254"/>
      <c r="R2369" s="254"/>
      <c r="S2369" s="254"/>
      <c r="T2369" s="255"/>
      <c r="U2369" s="15"/>
      <c r="V2369" s="15"/>
      <c r="W2369" s="15"/>
      <c r="X2369" s="15"/>
      <c r="Y2369" s="15"/>
      <c r="Z2369" s="15"/>
      <c r="AA2369" s="15"/>
      <c r="AB2369" s="15"/>
      <c r="AC2369" s="15"/>
      <c r="AD2369" s="15"/>
      <c r="AE2369" s="15"/>
      <c r="AT2369" s="256" t="s">
        <v>168</v>
      </c>
      <c r="AU2369" s="256" t="s">
        <v>82</v>
      </c>
      <c r="AV2369" s="15" t="s">
        <v>155</v>
      </c>
      <c r="AW2369" s="15" t="s">
        <v>34</v>
      </c>
      <c r="AX2369" s="15" t="s">
        <v>80</v>
      </c>
      <c r="AY2369" s="256" t="s">
        <v>148</v>
      </c>
    </row>
    <row r="2370" spans="1:65" s="2" customFormat="1" ht="16.5" customHeight="1">
      <c r="A2370" s="40"/>
      <c r="B2370" s="41"/>
      <c r="C2370" s="206" t="s">
        <v>3564</v>
      </c>
      <c r="D2370" s="206" t="s">
        <v>150</v>
      </c>
      <c r="E2370" s="207" t="s">
        <v>3565</v>
      </c>
      <c r="F2370" s="208" t="s">
        <v>3566</v>
      </c>
      <c r="G2370" s="209" t="s">
        <v>166</v>
      </c>
      <c r="H2370" s="210">
        <v>19.003</v>
      </c>
      <c r="I2370" s="211"/>
      <c r="J2370" s="212">
        <f>ROUND(I2370*H2370,2)</f>
        <v>0</v>
      </c>
      <c r="K2370" s="208" t="s">
        <v>154</v>
      </c>
      <c r="L2370" s="46"/>
      <c r="M2370" s="213" t="s">
        <v>19</v>
      </c>
      <c r="N2370" s="214" t="s">
        <v>43</v>
      </c>
      <c r="O2370" s="86"/>
      <c r="P2370" s="215">
        <f>O2370*H2370</f>
        <v>0</v>
      </c>
      <c r="Q2370" s="215">
        <v>0.00012</v>
      </c>
      <c r="R2370" s="215">
        <f>Q2370*H2370</f>
        <v>0.00228036</v>
      </c>
      <c r="S2370" s="215">
        <v>0</v>
      </c>
      <c r="T2370" s="216">
        <f>S2370*H2370</f>
        <v>0</v>
      </c>
      <c r="U2370" s="40"/>
      <c r="V2370" s="40"/>
      <c r="W2370" s="40"/>
      <c r="X2370" s="40"/>
      <c r="Y2370" s="40"/>
      <c r="Z2370" s="40"/>
      <c r="AA2370" s="40"/>
      <c r="AB2370" s="40"/>
      <c r="AC2370" s="40"/>
      <c r="AD2370" s="40"/>
      <c r="AE2370" s="40"/>
      <c r="AR2370" s="217" t="s">
        <v>285</v>
      </c>
      <c r="AT2370" s="217" t="s">
        <v>150</v>
      </c>
      <c r="AU2370" s="217" t="s">
        <v>82</v>
      </c>
      <c r="AY2370" s="19" t="s">
        <v>148</v>
      </c>
      <c r="BE2370" s="218">
        <f>IF(N2370="základní",J2370,0)</f>
        <v>0</v>
      </c>
      <c r="BF2370" s="218">
        <f>IF(N2370="snížená",J2370,0)</f>
        <v>0</v>
      </c>
      <c r="BG2370" s="218">
        <f>IF(N2370="zákl. přenesená",J2370,0)</f>
        <v>0</v>
      </c>
      <c r="BH2370" s="218">
        <f>IF(N2370="sníž. přenesená",J2370,0)</f>
        <v>0</v>
      </c>
      <c r="BI2370" s="218">
        <f>IF(N2370="nulová",J2370,0)</f>
        <v>0</v>
      </c>
      <c r="BJ2370" s="19" t="s">
        <v>80</v>
      </c>
      <c r="BK2370" s="218">
        <f>ROUND(I2370*H2370,2)</f>
        <v>0</v>
      </c>
      <c r="BL2370" s="19" t="s">
        <v>285</v>
      </c>
      <c r="BM2370" s="217" t="s">
        <v>3567</v>
      </c>
    </row>
    <row r="2371" spans="1:47" s="2" customFormat="1" ht="12">
      <c r="A2371" s="40"/>
      <c r="B2371" s="41"/>
      <c r="C2371" s="42"/>
      <c r="D2371" s="219" t="s">
        <v>157</v>
      </c>
      <c r="E2371" s="42"/>
      <c r="F2371" s="220" t="s">
        <v>3568</v>
      </c>
      <c r="G2371" s="42"/>
      <c r="H2371" s="42"/>
      <c r="I2371" s="221"/>
      <c r="J2371" s="42"/>
      <c r="K2371" s="42"/>
      <c r="L2371" s="46"/>
      <c r="M2371" s="222"/>
      <c r="N2371" s="223"/>
      <c r="O2371" s="86"/>
      <c r="P2371" s="86"/>
      <c r="Q2371" s="86"/>
      <c r="R2371" s="86"/>
      <c r="S2371" s="86"/>
      <c r="T2371" s="87"/>
      <c r="U2371" s="40"/>
      <c r="V2371" s="40"/>
      <c r="W2371" s="40"/>
      <c r="X2371" s="40"/>
      <c r="Y2371" s="40"/>
      <c r="Z2371" s="40"/>
      <c r="AA2371" s="40"/>
      <c r="AB2371" s="40"/>
      <c r="AC2371" s="40"/>
      <c r="AD2371" s="40"/>
      <c r="AE2371" s="40"/>
      <c r="AT2371" s="19" t="s">
        <v>157</v>
      </c>
      <c r="AU2371" s="19" t="s">
        <v>82</v>
      </c>
    </row>
    <row r="2372" spans="1:51" s="13" customFormat="1" ht="12">
      <c r="A2372" s="13"/>
      <c r="B2372" s="224"/>
      <c r="C2372" s="225"/>
      <c r="D2372" s="226" t="s">
        <v>168</v>
      </c>
      <c r="E2372" s="227" t="s">
        <v>19</v>
      </c>
      <c r="F2372" s="228" t="s">
        <v>3550</v>
      </c>
      <c r="G2372" s="225"/>
      <c r="H2372" s="227" t="s">
        <v>19</v>
      </c>
      <c r="I2372" s="229"/>
      <c r="J2372" s="225"/>
      <c r="K2372" s="225"/>
      <c r="L2372" s="230"/>
      <c r="M2372" s="231"/>
      <c r="N2372" s="232"/>
      <c r="O2372" s="232"/>
      <c r="P2372" s="232"/>
      <c r="Q2372" s="232"/>
      <c r="R2372" s="232"/>
      <c r="S2372" s="232"/>
      <c r="T2372" s="233"/>
      <c r="U2372" s="13"/>
      <c r="V2372" s="13"/>
      <c r="W2372" s="13"/>
      <c r="X2372" s="13"/>
      <c r="Y2372" s="13"/>
      <c r="Z2372" s="13"/>
      <c r="AA2372" s="13"/>
      <c r="AB2372" s="13"/>
      <c r="AC2372" s="13"/>
      <c r="AD2372" s="13"/>
      <c r="AE2372" s="13"/>
      <c r="AT2372" s="234" t="s">
        <v>168</v>
      </c>
      <c r="AU2372" s="234" t="s">
        <v>82</v>
      </c>
      <c r="AV2372" s="13" t="s">
        <v>80</v>
      </c>
      <c r="AW2372" s="13" t="s">
        <v>34</v>
      </c>
      <c r="AX2372" s="13" t="s">
        <v>72</v>
      </c>
      <c r="AY2372" s="234" t="s">
        <v>148</v>
      </c>
    </row>
    <row r="2373" spans="1:51" s="14" customFormat="1" ht="12">
      <c r="A2373" s="14"/>
      <c r="B2373" s="235"/>
      <c r="C2373" s="236"/>
      <c r="D2373" s="226" t="s">
        <v>168</v>
      </c>
      <c r="E2373" s="237" t="s">
        <v>19</v>
      </c>
      <c r="F2373" s="238" t="s">
        <v>3551</v>
      </c>
      <c r="G2373" s="236"/>
      <c r="H2373" s="239">
        <v>6.826</v>
      </c>
      <c r="I2373" s="240"/>
      <c r="J2373" s="236"/>
      <c r="K2373" s="236"/>
      <c r="L2373" s="241"/>
      <c r="M2373" s="242"/>
      <c r="N2373" s="243"/>
      <c r="O2373" s="243"/>
      <c r="P2373" s="243"/>
      <c r="Q2373" s="243"/>
      <c r="R2373" s="243"/>
      <c r="S2373" s="243"/>
      <c r="T2373" s="244"/>
      <c r="U2373" s="14"/>
      <c r="V2373" s="14"/>
      <c r="W2373" s="14"/>
      <c r="X2373" s="14"/>
      <c r="Y2373" s="14"/>
      <c r="Z2373" s="14"/>
      <c r="AA2373" s="14"/>
      <c r="AB2373" s="14"/>
      <c r="AC2373" s="14"/>
      <c r="AD2373" s="14"/>
      <c r="AE2373" s="14"/>
      <c r="AT2373" s="245" t="s">
        <v>168</v>
      </c>
      <c r="AU2373" s="245" t="s">
        <v>82</v>
      </c>
      <c r="AV2373" s="14" t="s">
        <v>82</v>
      </c>
      <c r="AW2373" s="14" t="s">
        <v>34</v>
      </c>
      <c r="AX2373" s="14" t="s">
        <v>72</v>
      </c>
      <c r="AY2373" s="245" t="s">
        <v>148</v>
      </c>
    </row>
    <row r="2374" spans="1:51" s="14" customFormat="1" ht="12">
      <c r="A2374" s="14"/>
      <c r="B2374" s="235"/>
      <c r="C2374" s="236"/>
      <c r="D2374" s="226" t="s">
        <v>168</v>
      </c>
      <c r="E2374" s="237" t="s">
        <v>19</v>
      </c>
      <c r="F2374" s="238" t="s">
        <v>3552</v>
      </c>
      <c r="G2374" s="236"/>
      <c r="H2374" s="239">
        <v>7.893</v>
      </c>
      <c r="I2374" s="240"/>
      <c r="J2374" s="236"/>
      <c r="K2374" s="236"/>
      <c r="L2374" s="241"/>
      <c r="M2374" s="242"/>
      <c r="N2374" s="243"/>
      <c r="O2374" s="243"/>
      <c r="P2374" s="243"/>
      <c r="Q2374" s="243"/>
      <c r="R2374" s="243"/>
      <c r="S2374" s="243"/>
      <c r="T2374" s="244"/>
      <c r="U2374" s="14"/>
      <c r="V2374" s="14"/>
      <c r="W2374" s="14"/>
      <c r="X2374" s="14"/>
      <c r="Y2374" s="14"/>
      <c r="Z2374" s="14"/>
      <c r="AA2374" s="14"/>
      <c r="AB2374" s="14"/>
      <c r="AC2374" s="14"/>
      <c r="AD2374" s="14"/>
      <c r="AE2374" s="14"/>
      <c r="AT2374" s="245" t="s">
        <v>168</v>
      </c>
      <c r="AU2374" s="245" t="s">
        <v>82</v>
      </c>
      <c r="AV2374" s="14" t="s">
        <v>82</v>
      </c>
      <c r="AW2374" s="14" t="s">
        <v>34</v>
      </c>
      <c r="AX2374" s="14" t="s">
        <v>72</v>
      </c>
      <c r="AY2374" s="245" t="s">
        <v>148</v>
      </c>
    </row>
    <row r="2375" spans="1:51" s="14" customFormat="1" ht="12">
      <c r="A2375" s="14"/>
      <c r="B2375" s="235"/>
      <c r="C2375" s="236"/>
      <c r="D2375" s="226" t="s">
        <v>168</v>
      </c>
      <c r="E2375" s="237" t="s">
        <v>19</v>
      </c>
      <c r="F2375" s="238" t="s">
        <v>3553</v>
      </c>
      <c r="G2375" s="236"/>
      <c r="H2375" s="239">
        <v>1.186</v>
      </c>
      <c r="I2375" s="240"/>
      <c r="J2375" s="236"/>
      <c r="K2375" s="236"/>
      <c r="L2375" s="241"/>
      <c r="M2375" s="242"/>
      <c r="N2375" s="243"/>
      <c r="O2375" s="243"/>
      <c r="P2375" s="243"/>
      <c r="Q2375" s="243"/>
      <c r="R2375" s="243"/>
      <c r="S2375" s="243"/>
      <c r="T2375" s="244"/>
      <c r="U2375" s="14"/>
      <c r="V2375" s="14"/>
      <c r="W2375" s="14"/>
      <c r="X2375" s="14"/>
      <c r="Y2375" s="14"/>
      <c r="Z2375" s="14"/>
      <c r="AA2375" s="14"/>
      <c r="AB2375" s="14"/>
      <c r="AC2375" s="14"/>
      <c r="AD2375" s="14"/>
      <c r="AE2375" s="14"/>
      <c r="AT2375" s="245" t="s">
        <v>168</v>
      </c>
      <c r="AU2375" s="245" t="s">
        <v>82</v>
      </c>
      <c r="AV2375" s="14" t="s">
        <v>82</v>
      </c>
      <c r="AW2375" s="14" t="s">
        <v>34</v>
      </c>
      <c r="AX2375" s="14" t="s">
        <v>72</v>
      </c>
      <c r="AY2375" s="245" t="s">
        <v>148</v>
      </c>
    </row>
    <row r="2376" spans="1:51" s="14" customFormat="1" ht="12">
      <c r="A2376" s="14"/>
      <c r="B2376" s="235"/>
      <c r="C2376" s="236"/>
      <c r="D2376" s="226" t="s">
        <v>168</v>
      </c>
      <c r="E2376" s="237" t="s">
        <v>19</v>
      </c>
      <c r="F2376" s="238" t="s">
        <v>3554</v>
      </c>
      <c r="G2376" s="236"/>
      <c r="H2376" s="239">
        <v>1.176</v>
      </c>
      <c r="I2376" s="240"/>
      <c r="J2376" s="236"/>
      <c r="K2376" s="236"/>
      <c r="L2376" s="241"/>
      <c r="M2376" s="242"/>
      <c r="N2376" s="243"/>
      <c r="O2376" s="243"/>
      <c r="P2376" s="243"/>
      <c r="Q2376" s="243"/>
      <c r="R2376" s="243"/>
      <c r="S2376" s="243"/>
      <c r="T2376" s="244"/>
      <c r="U2376" s="14"/>
      <c r="V2376" s="14"/>
      <c r="W2376" s="14"/>
      <c r="X2376" s="14"/>
      <c r="Y2376" s="14"/>
      <c r="Z2376" s="14"/>
      <c r="AA2376" s="14"/>
      <c r="AB2376" s="14"/>
      <c r="AC2376" s="14"/>
      <c r="AD2376" s="14"/>
      <c r="AE2376" s="14"/>
      <c r="AT2376" s="245" t="s">
        <v>168</v>
      </c>
      <c r="AU2376" s="245" t="s">
        <v>82</v>
      </c>
      <c r="AV2376" s="14" t="s">
        <v>82</v>
      </c>
      <c r="AW2376" s="14" t="s">
        <v>34</v>
      </c>
      <c r="AX2376" s="14" t="s">
        <v>72</v>
      </c>
      <c r="AY2376" s="245" t="s">
        <v>148</v>
      </c>
    </row>
    <row r="2377" spans="1:51" s="16" customFormat="1" ht="12">
      <c r="A2377" s="16"/>
      <c r="B2377" s="257"/>
      <c r="C2377" s="258"/>
      <c r="D2377" s="226" t="s">
        <v>168</v>
      </c>
      <c r="E2377" s="259" t="s">
        <v>19</v>
      </c>
      <c r="F2377" s="260" t="s">
        <v>256</v>
      </c>
      <c r="G2377" s="258"/>
      <c r="H2377" s="261">
        <v>17.081</v>
      </c>
      <c r="I2377" s="262"/>
      <c r="J2377" s="258"/>
      <c r="K2377" s="258"/>
      <c r="L2377" s="263"/>
      <c r="M2377" s="264"/>
      <c r="N2377" s="265"/>
      <c r="O2377" s="265"/>
      <c r="P2377" s="265"/>
      <c r="Q2377" s="265"/>
      <c r="R2377" s="265"/>
      <c r="S2377" s="265"/>
      <c r="T2377" s="266"/>
      <c r="U2377" s="16"/>
      <c r="V2377" s="16"/>
      <c r="W2377" s="16"/>
      <c r="X2377" s="16"/>
      <c r="Y2377" s="16"/>
      <c r="Z2377" s="16"/>
      <c r="AA2377" s="16"/>
      <c r="AB2377" s="16"/>
      <c r="AC2377" s="16"/>
      <c r="AD2377" s="16"/>
      <c r="AE2377" s="16"/>
      <c r="AT2377" s="267" t="s">
        <v>168</v>
      </c>
      <c r="AU2377" s="267" t="s">
        <v>82</v>
      </c>
      <c r="AV2377" s="16" t="s">
        <v>163</v>
      </c>
      <c r="AW2377" s="16" t="s">
        <v>34</v>
      </c>
      <c r="AX2377" s="16" t="s">
        <v>72</v>
      </c>
      <c r="AY2377" s="267" t="s">
        <v>148</v>
      </c>
    </row>
    <row r="2378" spans="1:51" s="13" customFormat="1" ht="12">
      <c r="A2378" s="13"/>
      <c r="B2378" s="224"/>
      <c r="C2378" s="225"/>
      <c r="D2378" s="226" t="s">
        <v>168</v>
      </c>
      <c r="E2378" s="227" t="s">
        <v>19</v>
      </c>
      <c r="F2378" s="228" t="s">
        <v>3555</v>
      </c>
      <c r="G2378" s="225"/>
      <c r="H2378" s="227" t="s">
        <v>19</v>
      </c>
      <c r="I2378" s="229"/>
      <c r="J2378" s="225"/>
      <c r="K2378" s="225"/>
      <c r="L2378" s="230"/>
      <c r="M2378" s="231"/>
      <c r="N2378" s="232"/>
      <c r="O2378" s="232"/>
      <c r="P2378" s="232"/>
      <c r="Q2378" s="232"/>
      <c r="R2378" s="232"/>
      <c r="S2378" s="232"/>
      <c r="T2378" s="233"/>
      <c r="U2378" s="13"/>
      <c r="V2378" s="13"/>
      <c r="W2378" s="13"/>
      <c r="X2378" s="13"/>
      <c r="Y2378" s="13"/>
      <c r="Z2378" s="13"/>
      <c r="AA2378" s="13"/>
      <c r="AB2378" s="13"/>
      <c r="AC2378" s="13"/>
      <c r="AD2378" s="13"/>
      <c r="AE2378" s="13"/>
      <c r="AT2378" s="234" t="s">
        <v>168</v>
      </c>
      <c r="AU2378" s="234" t="s">
        <v>82</v>
      </c>
      <c r="AV2378" s="13" t="s">
        <v>80</v>
      </c>
      <c r="AW2378" s="13" t="s">
        <v>34</v>
      </c>
      <c r="AX2378" s="13" t="s">
        <v>72</v>
      </c>
      <c r="AY2378" s="234" t="s">
        <v>148</v>
      </c>
    </row>
    <row r="2379" spans="1:51" s="14" customFormat="1" ht="12">
      <c r="A2379" s="14"/>
      <c r="B2379" s="235"/>
      <c r="C2379" s="236"/>
      <c r="D2379" s="226" t="s">
        <v>168</v>
      </c>
      <c r="E2379" s="237" t="s">
        <v>19</v>
      </c>
      <c r="F2379" s="238" t="s">
        <v>3556</v>
      </c>
      <c r="G2379" s="236"/>
      <c r="H2379" s="239">
        <v>0.554</v>
      </c>
      <c r="I2379" s="240"/>
      <c r="J2379" s="236"/>
      <c r="K2379" s="236"/>
      <c r="L2379" s="241"/>
      <c r="M2379" s="242"/>
      <c r="N2379" s="243"/>
      <c r="O2379" s="243"/>
      <c r="P2379" s="243"/>
      <c r="Q2379" s="243"/>
      <c r="R2379" s="243"/>
      <c r="S2379" s="243"/>
      <c r="T2379" s="244"/>
      <c r="U2379" s="14"/>
      <c r="V2379" s="14"/>
      <c r="W2379" s="14"/>
      <c r="X2379" s="14"/>
      <c r="Y2379" s="14"/>
      <c r="Z2379" s="14"/>
      <c r="AA2379" s="14"/>
      <c r="AB2379" s="14"/>
      <c r="AC2379" s="14"/>
      <c r="AD2379" s="14"/>
      <c r="AE2379" s="14"/>
      <c r="AT2379" s="245" t="s">
        <v>168</v>
      </c>
      <c r="AU2379" s="245" t="s">
        <v>82</v>
      </c>
      <c r="AV2379" s="14" t="s">
        <v>82</v>
      </c>
      <c r="AW2379" s="14" t="s">
        <v>34</v>
      </c>
      <c r="AX2379" s="14" t="s">
        <v>72</v>
      </c>
      <c r="AY2379" s="245" t="s">
        <v>148</v>
      </c>
    </row>
    <row r="2380" spans="1:51" s="14" customFormat="1" ht="12">
      <c r="A2380" s="14"/>
      <c r="B2380" s="235"/>
      <c r="C2380" s="236"/>
      <c r="D2380" s="226" t="s">
        <v>168</v>
      </c>
      <c r="E2380" s="237" t="s">
        <v>19</v>
      </c>
      <c r="F2380" s="238" t="s">
        <v>3557</v>
      </c>
      <c r="G2380" s="236"/>
      <c r="H2380" s="239">
        <v>0.95</v>
      </c>
      <c r="I2380" s="240"/>
      <c r="J2380" s="236"/>
      <c r="K2380" s="236"/>
      <c r="L2380" s="241"/>
      <c r="M2380" s="242"/>
      <c r="N2380" s="243"/>
      <c r="O2380" s="243"/>
      <c r="P2380" s="243"/>
      <c r="Q2380" s="243"/>
      <c r="R2380" s="243"/>
      <c r="S2380" s="243"/>
      <c r="T2380" s="244"/>
      <c r="U2380" s="14"/>
      <c r="V2380" s="14"/>
      <c r="W2380" s="14"/>
      <c r="X2380" s="14"/>
      <c r="Y2380" s="14"/>
      <c r="Z2380" s="14"/>
      <c r="AA2380" s="14"/>
      <c r="AB2380" s="14"/>
      <c r="AC2380" s="14"/>
      <c r="AD2380" s="14"/>
      <c r="AE2380" s="14"/>
      <c r="AT2380" s="245" t="s">
        <v>168</v>
      </c>
      <c r="AU2380" s="245" t="s">
        <v>82</v>
      </c>
      <c r="AV2380" s="14" t="s">
        <v>82</v>
      </c>
      <c r="AW2380" s="14" t="s">
        <v>34</v>
      </c>
      <c r="AX2380" s="14" t="s">
        <v>72</v>
      </c>
      <c r="AY2380" s="245" t="s">
        <v>148</v>
      </c>
    </row>
    <row r="2381" spans="1:51" s="14" customFormat="1" ht="12">
      <c r="A2381" s="14"/>
      <c r="B2381" s="235"/>
      <c r="C2381" s="236"/>
      <c r="D2381" s="226" t="s">
        <v>168</v>
      </c>
      <c r="E2381" s="237" t="s">
        <v>19</v>
      </c>
      <c r="F2381" s="238" t="s">
        <v>3558</v>
      </c>
      <c r="G2381" s="236"/>
      <c r="H2381" s="239">
        <v>0.418</v>
      </c>
      <c r="I2381" s="240"/>
      <c r="J2381" s="236"/>
      <c r="K2381" s="236"/>
      <c r="L2381" s="241"/>
      <c r="M2381" s="242"/>
      <c r="N2381" s="243"/>
      <c r="O2381" s="243"/>
      <c r="P2381" s="243"/>
      <c r="Q2381" s="243"/>
      <c r="R2381" s="243"/>
      <c r="S2381" s="243"/>
      <c r="T2381" s="244"/>
      <c r="U2381" s="14"/>
      <c r="V2381" s="14"/>
      <c r="W2381" s="14"/>
      <c r="X2381" s="14"/>
      <c r="Y2381" s="14"/>
      <c r="Z2381" s="14"/>
      <c r="AA2381" s="14"/>
      <c r="AB2381" s="14"/>
      <c r="AC2381" s="14"/>
      <c r="AD2381" s="14"/>
      <c r="AE2381" s="14"/>
      <c r="AT2381" s="245" t="s">
        <v>168</v>
      </c>
      <c r="AU2381" s="245" t="s">
        <v>82</v>
      </c>
      <c r="AV2381" s="14" t="s">
        <v>82</v>
      </c>
      <c r="AW2381" s="14" t="s">
        <v>34</v>
      </c>
      <c r="AX2381" s="14" t="s">
        <v>72</v>
      </c>
      <c r="AY2381" s="245" t="s">
        <v>148</v>
      </c>
    </row>
    <row r="2382" spans="1:51" s="16" customFormat="1" ht="12">
      <c r="A2382" s="16"/>
      <c r="B2382" s="257"/>
      <c r="C2382" s="258"/>
      <c r="D2382" s="226" t="s">
        <v>168</v>
      </c>
      <c r="E2382" s="259" t="s">
        <v>19</v>
      </c>
      <c r="F2382" s="260" t="s">
        <v>256</v>
      </c>
      <c r="G2382" s="258"/>
      <c r="H2382" s="261">
        <v>1.922</v>
      </c>
      <c r="I2382" s="262"/>
      <c r="J2382" s="258"/>
      <c r="K2382" s="258"/>
      <c r="L2382" s="263"/>
      <c r="M2382" s="264"/>
      <c r="N2382" s="265"/>
      <c r="O2382" s="265"/>
      <c r="P2382" s="265"/>
      <c r="Q2382" s="265"/>
      <c r="R2382" s="265"/>
      <c r="S2382" s="265"/>
      <c r="T2382" s="266"/>
      <c r="U2382" s="16"/>
      <c r="V2382" s="16"/>
      <c r="W2382" s="16"/>
      <c r="X2382" s="16"/>
      <c r="Y2382" s="16"/>
      <c r="Z2382" s="16"/>
      <c r="AA2382" s="16"/>
      <c r="AB2382" s="16"/>
      <c r="AC2382" s="16"/>
      <c r="AD2382" s="16"/>
      <c r="AE2382" s="16"/>
      <c r="AT2382" s="267" t="s">
        <v>168</v>
      </c>
      <c r="AU2382" s="267" t="s">
        <v>82</v>
      </c>
      <c r="AV2382" s="16" t="s">
        <v>163</v>
      </c>
      <c r="AW2382" s="16" t="s">
        <v>34</v>
      </c>
      <c r="AX2382" s="16" t="s">
        <v>72</v>
      </c>
      <c r="AY2382" s="267" t="s">
        <v>148</v>
      </c>
    </row>
    <row r="2383" spans="1:51" s="15" customFormat="1" ht="12">
      <c r="A2383" s="15"/>
      <c r="B2383" s="246"/>
      <c r="C2383" s="247"/>
      <c r="D2383" s="226" t="s">
        <v>168</v>
      </c>
      <c r="E2383" s="248" t="s">
        <v>19</v>
      </c>
      <c r="F2383" s="249" t="s">
        <v>178</v>
      </c>
      <c r="G2383" s="247"/>
      <c r="H2383" s="250">
        <v>19.003</v>
      </c>
      <c r="I2383" s="251"/>
      <c r="J2383" s="247"/>
      <c r="K2383" s="247"/>
      <c r="L2383" s="252"/>
      <c r="M2383" s="253"/>
      <c r="N2383" s="254"/>
      <c r="O2383" s="254"/>
      <c r="P2383" s="254"/>
      <c r="Q2383" s="254"/>
      <c r="R2383" s="254"/>
      <c r="S2383" s="254"/>
      <c r="T2383" s="255"/>
      <c r="U2383" s="15"/>
      <c r="V2383" s="15"/>
      <c r="W2383" s="15"/>
      <c r="X2383" s="15"/>
      <c r="Y2383" s="15"/>
      <c r="Z2383" s="15"/>
      <c r="AA2383" s="15"/>
      <c r="AB2383" s="15"/>
      <c r="AC2383" s="15"/>
      <c r="AD2383" s="15"/>
      <c r="AE2383" s="15"/>
      <c r="AT2383" s="256" t="s">
        <v>168</v>
      </c>
      <c r="AU2383" s="256" t="s">
        <v>82</v>
      </c>
      <c r="AV2383" s="15" t="s">
        <v>155</v>
      </c>
      <c r="AW2383" s="15" t="s">
        <v>34</v>
      </c>
      <c r="AX2383" s="15" t="s">
        <v>80</v>
      </c>
      <c r="AY2383" s="256" t="s">
        <v>148</v>
      </c>
    </row>
    <row r="2384" spans="1:65" s="2" customFormat="1" ht="16.5" customHeight="1">
      <c r="A2384" s="40"/>
      <c r="B2384" s="41"/>
      <c r="C2384" s="206" t="s">
        <v>3569</v>
      </c>
      <c r="D2384" s="206" t="s">
        <v>150</v>
      </c>
      <c r="E2384" s="207" t="s">
        <v>3570</v>
      </c>
      <c r="F2384" s="208" t="s">
        <v>3571</v>
      </c>
      <c r="G2384" s="209" t="s">
        <v>166</v>
      </c>
      <c r="H2384" s="210">
        <v>1277.236</v>
      </c>
      <c r="I2384" s="211"/>
      <c r="J2384" s="212">
        <f>ROUND(I2384*H2384,2)</f>
        <v>0</v>
      </c>
      <c r="K2384" s="208" t="s">
        <v>154</v>
      </c>
      <c r="L2384" s="46"/>
      <c r="M2384" s="213" t="s">
        <v>19</v>
      </c>
      <c r="N2384" s="214" t="s">
        <v>43</v>
      </c>
      <c r="O2384" s="86"/>
      <c r="P2384" s="215">
        <f>O2384*H2384</f>
        <v>0</v>
      </c>
      <c r="Q2384" s="215">
        <v>0.005</v>
      </c>
      <c r="R2384" s="215">
        <f>Q2384*H2384</f>
        <v>6.38618</v>
      </c>
      <c r="S2384" s="215">
        <v>0</v>
      </c>
      <c r="T2384" s="216">
        <f>S2384*H2384</f>
        <v>0</v>
      </c>
      <c r="U2384" s="40"/>
      <c r="V2384" s="40"/>
      <c r="W2384" s="40"/>
      <c r="X2384" s="40"/>
      <c r="Y2384" s="40"/>
      <c r="Z2384" s="40"/>
      <c r="AA2384" s="40"/>
      <c r="AB2384" s="40"/>
      <c r="AC2384" s="40"/>
      <c r="AD2384" s="40"/>
      <c r="AE2384" s="40"/>
      <c r="AR2384" s="217" t="s">
        <v>285</v>
      </c>
      <c r="AT2384" s="217" t="s">
        <v>150</v>
      </c>
      <c r="AU2384" s="217" t="s">
        <v>82</v>
      </c>
      <c r="AY2384" s="19" t="s">
        <v>148</v>
      </c>
      <c r="BE2384" s="218">
        <f>IF(N2384="základní",J2384,0)</f>
        <v>0</v>
      </c>
      <c r="BF2384" s="218">
        <f>IF(N2384="snížená",J2384,0)</f>
        <v>0</v>
      </c>
      <c r="BG2384" s="218">
        <f>IF(N2384="zákl. přenesená",J2384,0)</f>
        <v>0</v>
      </c>
      <c r="BH2384" s="218">
        <f>IF(N2384="sníž. přenesená",J2384,0)</f>
        <v>0</v>
      </c>
      <c r="BI2384" s="218">
        <f>IF(N2384="nulová",J2384,0)</f>
        <v>0</v>
      </c>
      <c r="BJ2384" s="19" t="s">
        <v>80</v>
      </c>
      <c r="BK2384" s="218">
        <f>ROUND(I2384*H2384,2)</f>
        <v>0</v>
      </c>
      <c r="BL2384" s="19" t="s">
        <v>285</v>
      </c>
      <c r="BM2384" s="217" t="s">
        <v>3572</v>
      </c>
    </row>
    <row r="2385" spans="1:47" s="2" customFormat="1" ht="12">
      <c r="A2385" s="40"/>
      <c r="B2385" s="41"/>
      <c r="C2385" s="42"/>
      <c r="D2385" s="219" t="s">
        <v>157</v>
      </c>
      <c r="E2385" s="42"/>
      <c r="F2385" s="220" t="s">
        <v>3573</v>
      </c>
      <c r="G2385" s="42"/>
      <c r="H2385" s="42"/>
      <c r="I2385" s="221"/>
      <c r="J2385" s="42"/>
      <c r="K2385" s="42"/>
      <c r="L2385" s="46"/>
      <c r="M2385" s="222"/>
      <c r="N2385" s="223"/>
      <c r="O2385" s="86"/>
      <c r="P2385" s="86"/>
      <c r="Q2385" s="86"/>
      <c r="R2385" s="86"/>
      <c r="S2385" s="86"/>
      <c r="T2385" s="87"/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0"/>
      <c r="AE2385" s="40"/>
      <c r="AT2385" s="19" t="s">
        <v>157</v>
      </c>
      <c r="AU2385" s="19" t="s">
        <v>82</v>
      </c>
    </row>
    <row r="2386" spans="1:51" s="13" customFormat="1" ht="12">
      <c r="A2386" s="13"/>
      <c r="B2386" s="224"/>
      <c r="C2386" s="225"/>
      <c r="D2386" s="226" t="s">
        <v>168</v>
      </c>
      <c r="E2386" s="227" t="s">
        <v>19</v>
      </c>
      <c r="F2386" s="228" t="s">
        <v>400</v>
      </c>
      <c r="G2386" s="225"/>
      <c r="H2386" s="227" t="s">
        <v>19</v>
      </c>
      <c r="I2386" s="229"/>
      <c r="J2386" s="225"/>
      <c r="K2386" s="225"/>
      <c r="L2386" s="230"/>
      <c r="M2386" s="231"/>
      <c r="N2386" s="232"/>
      <c r="O2386" s="232"/>
      <c r="P2386" s="232"/>
      <c r="Q2386" s="232"/>
      <c r="R2386" s="232"/>
      <c r="S2386" s="232"/>
      <c r="T2386" s="233"/>
      <c r="U2386" s="13"/>
      <c r="V2386" s="13"/>
      <c r="W2386" s="13"/>
      <c r="X2386" s="13"/>
      <c r="Y2386" s="13"/>
      <c r="Z2386" s="13"/>
      <c r="AA2386" s="13"/>
      <c r="AB2386" s="13"/>
      <c r="AC2386" s="13"/>
      <c r="AD2386" s="13"/>
      <c r="AE2386" s="13"/>
      <c r="AT2386" s="234" t="s">
        <v>168</v>
      </c>
      <c r="AU2386" s="234" t="s">
        <v>82</v>
      </c>
      <c r="AV2386" s="13" t="s">
        <v>80</v>
      </c>
      <c r="AW2386" s="13" t="s">
        <v>34</v>
      </c>
      <c r="AX2386" s="13" t="s">
        <v>72</v>
      </c>
      <c r="AY2386" s="234" t="s">
        <v>148</v>
      </c>
    </row>
    <row r="2387" spans="1:51" s="14" customFormat="1" ht="12">
      <c r="A2387" s="14"/>
      <c r="B2387" s="235"/>
      <c r="C2387" s="236"/>
      <c r="D2387" s="226" t="s">
        <v>168</v>
      </c>
      <c r="E2387" s="237" t="s">
        <v>19</v>
      </c>
      <c r="F2387" s="238" t="s">
        <v>3574</v>
      </c>
      <c r="G2387" s="236"/>
      <c r="H2387" s="239">
        <v>37.894</v>
      </c>
      <c r="I2387" s="240"/>
      <c r="J2387" s="236"/>
      <c r="K2387" s="236"/>
      <c r="L2387" s="241"/>
      <c r="M2387" s="242"/>
      <c r="N2387" s="243"/>
      <c r="O2387" s="243"/>
      <c r="P2387" s="243"/>
      <c r="Q2387" s="243"/>
      <c r="R2387" s="243"/>
      <c r="S2387" s="243"/>
      <c r="T2387" s="244"/>
      <c r="U2387" s="14"/>
      <c r="V2387" s="14"/>
      <c r="W2387" s="14"/>
      <c r="X2387" s="14"/>
      <c r="Y2387" s="14"/>
      <c r="Z2387" s="14"/>
      <c r="AA2387" s="14"/>
      <c r="AB2387" s="14"/>
      <c r="AC2387" s="14"/>
      <c r="AD2387" s="14"/>
      <c r="AE2387" s="14"/>
      <c r="AT2387" s="245" t="s">
        <v>168</v>
      </c>
      <c r="AU2387" s="245" t="s">
        <v>82</v>
      </c>
      <c r="AV2387" s="14" t="s">
        <v>82</v>
      </c>
      <c r="AW2387" s="14" t="s">
        <v>34</v>
      </c>
      <c r="AX2387" s="14" t="s">
        <v>72</v>
      </c>
      <c r="AY2387" s="245" t="s">
        <v>148</v>
      </c>
    </row>
    <row r="2388" spans="1:51" s="14" customFormat="1" ht="12">
      <c r="A2388" s="14"/>
      <c r="B2388" s="235"/>
      <c r="C2388" s="236"/>
      <c r="D2388" s="226" t="s">
        <v>168</v>
      </c>
      <c r="E2388" s="237" t="s">
        <v>19</v>
      </c>
      <c r="F2388" s="238" t="s">
        <v>3575</v>
      </c>
      <c r="G2388" s="236"/>
      <c r="H2388" s="239">
        <v>199.187</v>
      </c>
      <c r="I2388" s="240"/>
      <c r="J2388" s="236"/>
      <c r="K2388" s="236"/>
      <c r="L2388" s="241"/>
      <c r="M2388" s="242"/>
      <c r="N2388" s="243"/>
      <c r="O2388" s="243"/>
      <c r="P2388" s="243"/>
      <c r="Q2388" s="243"/>
      <c r="R2388" s="243"/>
      <c r="S2388" s="243"/>
      <c r="T2388" s="244"/>
      <c r="U2388" s="14"/>
      <c r="V2388" s="14"/>
      <c r="W2388" s="14"/>
      <c r="X2388" s="14"/>
      <c r="Y2388" s="14"/>
      <c r="Z2388" s="14"/>
      <c r="AA2388" s="14"/>
      <c r="AB2388" s="14"/>
      <c r="AC2388" s="14"/>
      <c r="AD2388" s="14"/>
      <c r="AE2388" s="14"/>
      <c r="AT2388" s="245" t="s">
        <v>168</v>
      </c>
      <c r="AU2388" s="245" t="s">
        <v>82</v>
      </c>
      <c r="AV2388" s="14" t="s">
        <v>82</v>
      </c>
      <c r="AW2388" s="14" t="s">
        <v>34</v>
      </c>
      <c r="AX2388" s="14" t="s">
        <v>72</v>
      </c>
      <c r="AY2388" s="245" t="s">
        <v>148</v>
      </c>
    </row>
    <row r="2389" spans="1:51" s="14" customFormat="1" ht="12">
      <c r="A2389" s="14"/>
      <c r="B2389" s="235"/>
      <c r="C2389" s="236"/>
      <c r="D2389" s="226" t="s">
        <v>168</v>
      </c>
      <c r="E2389" s="237" t="s">
        <v>19</v>
      </c>
      <c r="F2389" s="238" t="s">
        <v>3576</v>
      </c>
      <c r="G2389" s="236"/>
      <c r="H2389" s="239">
        <v>23.65</v>
      </c>
      <c r="I2389" s="240"/>
      <c r="J2389" s="236"/>
      <c r="K2389" s="236"/>
      <c r="L2389" s="241"/>
      <c r="M2389" s="242"/>
      <c r="N2389" s="243"/>
      <c r="O2389" s="243"/>
      <c r="P2389" s="243"/>
      <c r="Q2389" s="243"/>
      <c r="R2389" s="243"/>
      <c r="S2389" s="243"/>
      <c r="T2389" s="244"/>
      <c r="U2389" s="14"/>
      <c r="V2389" s="14"/>
      <c r="W2389" s="14"/>
      <c r="X2389" s="14"/>
      <c r="Y2389" s="14"/>
      <c r="Z2389" s="14"/>
      <c r="AA2389" s="14"/>
      <c r="AB2389" s="14"/>
      <c r="AC2389" s="14"/>
      <c r="AD2389" s="14"/>
      <c r="AE2389" s="14"/>
      <c r="AT2389" s="245" t="s">
        <v>168</v>
      </c>
      <c r="AU2389" s="245" t="s">
        <v>82</v>
      </c>
      <c r="AV2389" s="14" t="s">
        <v>82</v>
      </c>
      <c r="AW2389" s="14" t="s">
        <v>34</v>
      </c>
      <c r="AX2389" s="14" t="s">
        <v>72</v>
      </c>
      <c r="AY2389" s="245" t="s">
        <v>148</v>
      </c>
    </row>
    <row r="2390" spans="1:51" s="14" customFormat="1" ht="12">
      <c r="A2390" s="14"/>
      <c r="B2390" s="235"/>
      <c r="C2390" s="236"/>
      <c r="D2390" s="226" t="s">
        <v>168</v>
      </c>
      <c r="E2390" s="237" t="s">
        <v>19</v>
      </c>
      <c r="F2390" s="238" t="s">
        <v>3577</v>
      </c>
      <c r="G2390" s="236"/>
      <c r="H2390" s="239">
        <v>80.796</v>
      </c>
      <c r="I2390" s="240"/>
      <c r="J2390" s="236"/>
      <c r="K2390" s="236"/>
      <c r="L2390" s="241"/>
      <c r="M2390" s="242"/>
      <c r="N2390" s="243"/>
      <c r="O2390" s="243"/>
      <c r="P2390" s="243"/>
      <c r="Q2390" s="243"/>
      <c r="R2390" s="243"/>
      <c r="S2390" s="243"/>
      <c r="T2390" s="244"/>
      <c r="U2390" s="14"/>
      <c r="V2390" s="14"/>
      <c r="W2390" s="14"/>
      <c r="X2390" s="14"/>
      <c r="Y2390" s="14"/>
      <c r="Z2390" s="14"/>
      <c r="AA2390" s="14"/>
      <c r="AB2390" s="14"/>
      <c r="AC2390" s="14"/>
      <c r="AD2390" s="14"/>
      <c r="AE2390" s="14"/>
      <c r="AT2390" s="245" t="s">
        <v>168</v>
      </c>
      <c r="AU2390" s="245" t="s">
        <v>82</v>
      </c>
      <c r="AV2390" s="14" t="s">
        <v>82</v>
      </c>
      <c r="AW2390" s="14" t="s">
        <v>34</v>
      </c>
      <c r="AX2390" s="14" t="s">
        <v>72</v>
      </c>
      <c r="AY2390" s="245" t="s">
        <v>148</v>
      </c>
    </row>
    <row r="2391" spans="1:51" s="14" customFormat="1" ht="12">
      <c r="A2391" s="14"/>
      <c r="B2391" s="235"/>
      <c r="C2391" s="236"/>
      <c r="D2391" s="226" t="s">
        <v>168</v>
      </c>
      <c r="E2391" s="237" t="s">
        <v>19</v>
      </c>
      <c r="F2391" s="238" t="s">
        <v>651</v>
      </c>
      <c r="G2391" s="236"/>
      <c r="H2391" s="239">
        <v>26.122</v>
      </c>
      <c r="I2391" s="240"/>
      <c r="J2391" s="236"/>
      <c r="K2391" s="236"/>
      <c r="L2391" s="241"/>
      <c r="M2391" s="242"/>
      <c r="N2391" s="243"/>
      <c r="O2391" s="243"/>
      <c r="P2391" s="243"/>
      <c r="Q2391" s="243"/>
      <c r="R2391" s="243"/>
      <c r="S2391" s="243"/>
      <c r="T2391" s="244"/>
      <c r="U2391" s="14"/>
      <c r="V2391" s="14"/>
      <c r="W2391" s="14"/>
      <c r="X2391" s="14"/>
      <c r="Y2391" s="14"/>
      <c r="Z2391" s="14"/>
      <c r="AA2391" s="14"/>
      <c r="AB2391" s="14"/>
      <c r="AC2391" s="14"/>
      <c r="AD2391" s="14"/>
      <c r="AE2391" s="14"/>
      <c r="AT2391" s="245" t="s">
        <v>168</v>
      </c>
      <c r="AU2391" s="245" t="s">
        <v>82</v>
      </c>
      <c r="AV2391" s="14" t="s">
        <v>82</v>
      </c>
      <c r="AW2391" s="14" t="s">
        <v>34</v>
      </c>
      <c r="AX2391" s="14" t="s">
        <v>72</v>
      </c>
      <c r="AY2391" s="245" t="s">
        <v>148</v>
      </c>
    </row>
    <row r="2392" spans="1:51" s="14" customFormat="1" ht="12">
      <c r="A2392" s="14"/>
      <c r="B2392" s="235"/>
      <c r="C2392" s="236"/>
      <c r="D2392" s="226" t="s">
        <v>168</v>
      </c>
      <c r="E2392" s="237" t="s">
        <v>19</v>
      </c>
      <c r="F2392" s="238" t="s">
        <v>3578</v>
      </c>
      <c r="G2392" s="236"/>
      <c r="H2392" s="239">
        <v>20.582</v>
      </c>
      <c r="I2392" s="240"/>
      <c r="J2392" s="236"/>
      <c r="K2392" s="236"/>
      <c r="L2392" s="241"/>
      <c r="M2392" s="242"/>
      <c r="N2392" s="243"/>
      <c r="O2392" s="243"/>
      <c r="P2392" s="243"/>
      <c r="Q2392" s="243"/>
      <c r="R2392" s="243"/>
      <c r="S2392" s="243"/>
      <c r="T2392" s="244"/>
      <c r="U2392" s="14"/>
      <c r="V2392" s="14"/>
      <c r="W2392" s="14"/>
      <c r="X2392" s="14"/>
      <c r="Y2392" s="14"/>
      <c r="Z2392" s="14"/>
      <c r="AA2392" s="14"/>
      <c r="AB2392" s="14"/>
      <c r="AC2392" s="14"/>
      <c r="AD2392" s="14"/>
      <c r="AE2392" s="14"/>
      <c r="AT2392" s="245" t="s">
        <v>168</v>
      </c>
      <c r="AU2392" s="245" t="s">
        <v>82</v>
      </c>
      <c r="AV2392" s="14" t="s">
        <v>82</v>
      </c>
      <c r="AW2392" s="14" t="s">
        <v>34</v>
      </c>
      <c r="AX2392" s="14" t="s">
        <v>72</v>
      </c>
      <c r="AY2392" s="245" t="s">
        <v>148</v>
      </c>
    </row>
    <row r="2393" spans="1:51" s="14" customFormat="1" ht="12">
      <c r="A2393" s="14"/>
      <c r="B2393" s="235"/>
      <c r="C2393" s="236"/>
      <c r="D2393" s="226" t="s">
        <v>168</v>
      </c>
      <c r="E2393" s="237" t="s">
        <v>19</v>
      </c>
      <c r="F2393" s="238" t="s">
        <v>3579</v>
      </c>
      <c r="G2393" s="236"/>
      <c r="H2393" s="239">
        <v>20.308</v>
      </c>
      <c r="I2393" s="240"/>
      <c r="J2393" s="236"/>
      <c r="K2393" s="236"/>
      <c r="L2393" s="241"/>
      <c r="M2393" s="242"/>
      <c r="N2393" s="243"/>
      <c r="O2393" s="243"/>
      <c r="P2393" s="243"/>
      <c r="Q2393" s="243"/>
      <c r="R2393" s="243"/>
      <c r="S2393" s="243"/>
      <c r="T2393" s="244"/>
      <c r="U2393" s="14"/>
      <c r="V2393" s="14"/>
      <c r="W2393" s="14"/>
      <c r="X2393" s="14"/>
      <c r="Y2393" s="14"/>
      <c r="Z2393" s="14"/>
      <c r="AA2393" s="14"/>
      <c r="AB2393" s="14"/>
      <c r="AC2393" s="14"/>
      <c r="AD2393" s="14"/>
      <c r="AE2393" s="14"/>
      <c r="AT2393" s="245" t="s">
        <v>168</v>
      </c>
      <c r="AU2393" s="245" t="s">
        <v>82</v>
      </c>
      <c r="AV2393" s="14" t="s">
        <v>82</v>
      </c>
      <c r="AW2393" s="14" t="s">
        <v>34</v>
      </c>
      <c r="AX2393" s="14" t="s">
        <v>72</v>
      </c>
      <c r="AY2393" s="245" t="s">
        <v>148</v>
      </c>
    </row>
    <row r="2394" spans="1:51" s="14" customFormat="1" ht="12">
      <c r="A2394" s="14"/>
      <c r="B2394" s="235"/>
      <c r="C2394" s="236"/>
      <c r="D2394" s="226" t="s">
        <v>168</v>
      </c>
      <c r="E2394" s="237" t="s">
        <v>19</v>
      </c>
      <c r="F2394" s="238" t="s">
        <v>3580</v>
      </c>
      <c r="G2394" s="236"/>
      <c r="H2394" s="239">
        <v>22.576</v>
      </c>
      <c r="I2394" s="240"/>
      <c r="J2394" s="236"/>
      <c r="K2394" s="236"/>
      <c r="L2394" s="241"/>
      <c r="M2394" s="242"/>
      <c r="N2394" s="243"/>
      <c r="O2394" s="243"/>
      <c r="P2394" s="243"/>
      <c r="Q2394" s="243"/>
      <c r="R2394" s="243"/>
      <c r="S2394" s="243"/>
      <c r="T2394" s="244"/>
      <c r="U2394" s="14"/>
      <c r="V2394" s="14"/>
      <c r="W2394" s="14"/>
      <c r="X2394" s="14"/>
      <c r="Y2394" s="14"/>
      <c r="Z2394" s="14"/>
      <c r="AA2394" s="14"/>
      <c r="AB2394" s="14"/>
      <c r="AC2394" s="14"/>
      <c r="AD2394" s="14"/>
      <c r="AE2394" s="14"/>
      <c r="AT2394" s="245" t="s">
        <v>168</v>
      </c>
      <c r="AU2394" s="245" t="s">
        <v>82</v>
      </c>
      <c r="AV2394" s="14" t="s">
        <v>82</v>
      </c>
      <c r="AW2394" s="14" t="s">
        <v>34</v>
      </c>
      <c r="AX2394" s="14" t="s">
        <v>72</v>
      </c>
      <c r="AY2394" s="245" t="s">
        <v>148</v>
      </c>
    </row>
    <row r="2395" spans="1:51" s="14" customFormat="1" ht="12">
      <c r="A2395" s="14"/>
      <c r="B2395" s="235"/>
      <c r="C2395" s="236"/>
      <c r="D2395" s="226" t="s">
        <v>168</v>
      </c>
      <c r="E2395" s="237" t="s">
        <v>19</v>
      </c>
      <c r="F2395" s="238" t="s">
        <v>655</v>
      </c>
      <c r="G2395" s="236"/>
      <c r="H2395" s="239">
        <v>96.661</v>
      </c>
      <c r="I2395" s="240"/>
      <c r="J2395" s="236"/>
      <c r="K2395" s="236"/>
      <c r="L2395" s="241"/>
      <c r="M2395" s="242"/>
      <c r="N2395" s="243"/>
      <c r="O2395" s="243"/>
      <c r="P2395" s="243"/>
      <c r="Q2395" s="243"/>
      <c r="R2395" s="243"/>
      <c r="S2395" s="243"/>
      <c r="T2395" s="244"/>
      <c r="U2395" s="14"/>
      <c r="V2395" s="14"/>
      <c r="W2395" s="14"/>
      <c r="X2395" s="14"/>
      <c r="Y2395" s="14"/>
      <c r="Z2395" s="14"/>
      <c r="AA2395" s="14"/>
      <c r="AB2395" s="14"/>
      <c r="AC2395" s="14"/>
      <c r="AD2395" s="14"/>
      <c r="AE2395" s="14"/>
      <c r="AT2395" s="245" t="s">
        <v>168</v>
      </c>
      <c r="AU2395" s="245" t="s">
        <v>82</v>
      </c>
      <c r="AV2395" s="14" t="s">
        <v>82</v>
      </c>
      <c r="AW2395" s="14" t="s">
        <v>34</v>
      </c>
      <c r="AX2395" s="14" t="s">
        <v>72</v>
      </c>
      <c r="AY2395" s="245" t="s">
        <v>148</v>
      </c>
    </row>
    <row r="2396" spans="1:51" s="14" customFormat="1" ht="12">
      <c r="A2396" s="14"/>
      <c r="B2396" s="235"/>
      <c r="C2396" s="236"/>
      <c r="D2396" s="226" t="s">
        <v>168</v>
      </c>
      <c r="E2396" s="237" t="s">
        <v>19</v>
      </c>
      <c r="F2396" s="238" t="s">
        <v>3581</v>
      </c>
      <c r="G2396" s="236"/>
      <c r="H2396" s="239">
        <v>22.197</v>
      </c>
      <c r="I2396" s="240"/>
      <c r="J2396" s="236"/>
      <c r="K2396" s="236"/>
      <c r="L2396" s="241"/>
      <c r="M2396" s="242"/>
      <c r="N2396" s="243"/>
      <c r="O2396" s="243"/>
      <c r="P2396" s="243"/>
      <c r="Q2396" s="243"/>
      <c r="R2396" s="243"/>
      <c r="S2396" s="243"/>
      <c r="T2396" s="244"/>
      <c r="U2396" s="14"/>
      <c r="V2396" s="14"/>
      <c r="W2396" s="14"/>
      <c r="X2396" s="14"/>
      <c r="Y2396" s="14"/>
      <c r="Z2396" s="14"/>
      <c r="AA2396" s="14"/>
      <c r="AB2396" s="14"/>
      <c r="AC2396" s="14"/>
      <c r="AD2396" s="14"/>
      <c r="AE2396" s="14"/>
      <c r="AT2396" s="245" t="s">
        <v>168</v>
      </c>
      <c r="AU2396" s="245" t="s">
        <v>82</v>
      </c>
      <c r="AV2396" s="14" t="s">
        <v>82</v>
      </c>
      <c r="AW2396" s="14" t="s">
        <v>34</v>
      </c>
      <c r="AX2396" s="14" t="s">
        <v>72</v>
      </c>
      <c r="AY2396" s="245" t="s">
        <v>148</v>
      </c>
    </row>
    <row r="2397" spans="1:51" s="14" customFormat="1" ht="12">
      <c r="A2397" s="14"/>
      <c r="B2397" s="235"/>
      <c r="C2397" s="236"/>
      <c r="D2397" s="226" t="s">
        <v>168</v>
      </c>
      <c r="E2397" s="237" t="s">
        <v>19</v>
      </c>
      <c r="F2397" s="238" t="s">
        <v>3582</v>
      </c>
      <c r="G2397" s="236"/>
      <c r="H2397" s="239">
        <v>155.28</v>
      </c>
      <c r="I2397" s="240"/>
      <c r="J2397" s="236"/>
      <c r="K2397" s="236"/>
      <c r="L2397" s="241"/>
      <c r="M2397" s="242"/>
      <c r="N2397" s="243"/>
      <c r="O2397" s="243"/>
      <c r="P2397" s="243"/>
      <c r="Q2397" s="243"/>
      <c r="R2397" s="243"/>
      <c r="S2397" s="243"/>
      <c r="T2397" s="244"/>
      <c r="U2397" s="14"/>
      <c r="V2397" s="14"/>
      <c r="W2397" s="14"/>
      <c r="X2397" s="14"/>
      <c r="Y2397" s="14"/>
      <c r="Z2397" s="14"/>
      <c r="AA2397" s="14"/>
      <c r="AB2397" s="14"/>
      <c r="AC2397" s="14"/>
      <c r="AD2397" s="14"/>
      <c r="AE2397" s="14"/>
      <c r="AT2397" s="245" t="s">
        <v>168</v>
      </c>
      <c r="AU2397" s="245" t="s">
        <v>82</v>
      </c>
      <c r="AV2397" s="14" t="s">
        <v>82</v>
      </c>
      <c r="AW2397" s="14" t="s">
        <v>34</v>
      </c>
      <c r="AX2397" s="14" t="s">
        <v>72</v>
      </c>
      <c r="AY2397" s="245" t="s">
        <v>148</v>
      </c>
    </row>
    <row r="2398" spans="1:51" s="16" customFormat="1" ht="12">
      <c r="A2398" s="16"/>
      <c r="B2398" s="257"/>
      <c r="C2398" s="258"/>
      <c r="D2398" s="226" t="s">
        <v>168</v>
      </c>
      <c r="E2398" s="259" t="s">
        <v>19</v>
      </c>
      <c r="F2398" s="260" t="s">
        <v>256</v>
      </c>
      <c r="G2398" s="258"/>
      <c r="H2398" s="261">
        <v>705.253</v>
      </c>
      <c r="I2398" s="262"/>
      <c r="J2398" s="258"/>
      <c r="K2398" s="258"/>
      <c r="L2398" s="263"/>
      <c r="M2398" s="264"/>
      <c r="N2398" s="265"/>
      <c r="O2398" s="265"/>
      <c r="P2398" s="265"/>
      <c r="Q2398" s="265"/>
      <c r="R2398" s="265"/>
      <c r="S2398" s="265"/>
      <c r="T2398" s="266"/>
      <c r="U2398" s="16"/>
      <c r="V2398" s="16"/>
      <c r="W2398" s="16"/>
      <c r="X2398" s="16"/>
      <c r="Y2398" s="16"/>
      <c r="Z2398" s="16"/>
      <c r="AA2398" s="16"/>
      <c r="AB2398" s="16"/>
      <c r="AC2398" s="16"/>
      <c r="AD2398" s="16"/>
      <c r="AE2398" s="16"/>
      <c r="AT2398" s="267" t="s">
        <v>168</v>
      </c>
      <c r="AU2398" s="267" t="s">
        <v>82</v>
      </c>
      <c r="AV2398" s="16" t="s">
        <v>163</v>
      </c>
      <c r="AW2398" s="16" t="s">
        <v>34</v>
      </c>
      <c r="AX2398" s="16" t="s">
        <v>72</v>
      </c>
      <c r="AY2398" s="267" t="s">
        <v>148</v>
      </c>
    </row>
    <row r="2399" spans="1:51" s="13" customFormat="1" ht="12">
      <c r="A2399" s="13"/>
      <c r="B2399" s="224"/>
      <c r="C2399" s="225"/>
      <c r="D2399" s="226" t="s">
        <v>168</v>
      </c>
      <c r="E2399" s="227" t="s">
        <v>19</v>
      </c>
      <c r="F2399" s="228" t="s">
        <v>576</v>
      </c>
      <c r="G2399" s="225"/>
      <c r="H2399" s="227" t="s">
        <v>19</v>
      </c>
      <c r="I2399" s="229"/>
      <c r="J2399" s="225"/>
      <c r="K2399" s="225"/>
      <c r="L2399" s="230"/>
      <c r="M2399" s="231"/>
      <c r="N2399" s="232"/>
      <c r="O2399" s="232"/>
      <c r="P2399" s="232"/>
      <c r="Q2399" s="232"/>
      <c r="R2399" s="232"/>
      <c r="S2399" s="232"/>
      <c r="T2399" s="233"/>
      <c r="U2399" s="13"/>
      <c r="V2399" s="13"/>
      <c r="W2399" s="13"/>
      <c r="X2399" s="13"/>
      <c r="Y2399" s="13"/>
      <c r="Z2399" s="13"/>
      <c r="AA2399" s="13"/>
      <c r="AB2399" s="13"/>
      <c r="AC2399" s="13"/>
      <c r="AD2399" s="13"/>
      <c r="AE2399" s="13"/>
      <c r="AT2399" s="234" t="s">
        <v>168</v>
      </c>
      <c r="AU2399" s="234" t="s">
        <v>82</v>
      </c>
      <c r="AV2399" s="13" t="s">
        <v>80</v>
      </c>
      <c r="AW2399" s="13" t="s">
        <v>34</v>
      </c>
      <c r="AX2399" s="13" t="s">
        <v>72</v>
      </c>
      <c r="AY2399" s="234" t="s">
        <v>148</v>
      </c>
    </row>
    <row r="2400" spans="1:51" s="14" customFormat="1" ht="12">
      <c r="A2400" s="14"/>
      <c r="B2400" s="235"/>
      <c r="C2400" s="236"/>
      <c r="D2400" s="226" t="s">
        <v>168</v>
      </c>
      <c r="E2400" s="237" t="s">
        <v>19</v>
      </c>
      <c r="F2400" s="238" t="s">
        <v>3583</v>
      </c>
      <c r="G2400" s="236"/>
      <c r="H2400" s="239">
        <v>21.722</v>
      </c>
      <c r="I2400" s="240"/>
      <c r="J2400" s="236"/>
      <c r="K2400" s="236"/>
      <c r="L2400" s="241"/>
      <c r="M2400" s="242"/>
      <c r="N2400" s="243"/>
      <c r="O2400" s="243"/>
      <c r="P2400" s="243"/>
      <c r="Q2400" s="243"/>
      <c r="R2400" s="243"/>
      <c r="S2400" s="243"/>
      <c r="T2400" s="244"/>
      <c r="U2400" s="14"/>
      <c r="V2400" s="14"/>
      <c r="W2400" s="14"/>
      <c r="X2400" s="14"/>
      <c r="Y2400" s="14"/>
      <c r="Z2400" s="14"/>
      <c r="AA2400" s="14"/>
      <c r="AB2400" s="14"/>
      <c r="AC2400" s="14"/>
      <c r="AD2400" s="14"/>
      <c r="AE2400" s="14"/>
      <c r="AT2400" s="245" t="s">
        <v>168</v>
      </c>
      <c r="AU2400" s="245" t="s">
        <v>82</v>
      </c>
      <c r="AV2400" s="14" t="s">
        <v>82</v>
      </c>
      <c r="AW2400" s="14" t="s">
        <v>34</v>
      </c>
      <c r="AX2400" s="14" t="s">
        <v>72</v>
      </c>
      <c r="AY2400" s="245" t="s">
        <v>148</v>
      </c>
    </row>
    <row r="2401" spans="1:51" s="14" customFormat="1" ht="12">
      <c r="A2401" s="14"/>
      <c r="B2401" s="235"/>
      <c r="C2401" s="236"/>
      <c r="D2401" s="226" t="s">
        <v>168</v>
      </c>
      <c r="E2401" s="237" t="s">
        <v>19</v>
      </c>
      <c r="F2401" s="238" t="s">
        <v>3584</v>
      </c>
      <c r="G2401" s="236"/>
      <c r="H2401" s="239">
        <v>110.772</v>
      </c>
      <c r="I2401" s="240"/>
      <c r="J2401" s="236"/>
      <c r="K2401" s="236"/>
      <c r="L2401" s="241"/>
      <c r="M2401" s="242"/>
      <c r="N2401" s="243"/>
      <c r="O2401" s="243"/>
      <c r="P2401" s="243"/>
      <c r="Q2401" s="243"/>
      <c r="R2401" s="243"/>
      <c r="S2401" s="243"/>
      <c r="T2401" s="244"/>
      <c r="U2401" s="14"/>
      <c r="V2401" s="14"/>
      <c r="W2401" s="14"/>
      <c r="X2401" s="14"/>
      <c r="Y2401" s="14"/>
      <c r="Z2401" s="14"/>
      <c r="AA2401" s="14"/>
      <c r="AB2401" s="14"/>
      <c r="AC2401" s="14"/>
      <c r="AD2401" s="14"/>
      <c r="AE2401" s="14"/>
      <c r="AT2401" s="245" t="s">
        <v>168</v>
      </c>
      <c r="AU2401" s="245" t="s">
        <v>82</v>
      </c>
      <c r="AV2401" s="14" t="s">
        <v>82</v>
      </c>
      <c r="AW2401" s="14" t="s">
        <v>34</v>
      </c>
      <c r="AX2401" s="14" t="s">
        <v>72</v>
      </c>
      <c r="AY2401" s="245" t="s">
        <v>148</v>
      </c>
    </row>
    <row r="2402" spans="1:51" s="14" customFormat="1" ht="12">
      <c r="A2402" s="14"/>
      <c r="B2402" s="235"/>
      <c r="C2402" s="236"/>
      <c r="D2402" s="226" t="s">
        <v>168</v>
      </c>
      <c r="E2402" s="237" t="s">
        <v>19</v>
      </c>
      <c r="F2402" s="238" t="s">
        <v>3585</v>
      </c>
      <c r="G2402" s="236"/>
      <c r="H2402" s="239">
        <v>6.231</v>
      </c>
      <c r="I2402" s="240"/>
      <c r="J2402" s="236"/>
      <c r="K2402" s="236"/>
      <c r="L2402" s="241"/>
      <c r="M2402" s="242"/>
      <c r="N2402" s="243"/>
      <c r="O2402" s="243"/>
      <c r="P2402" s="243"/>
      <c r="Q2402" s="243"/>
      <c r="R2402" s="243"/>
      <c r="S2402" s="243"/>
      <c r="T2402" s="244"/>
      <c r="U2402" s="14"/>
      <c r="V2402" s="14"/>
      <c r="W2402" s="14"/>
      <c r="X2402" s="14"/>
      <c r="Y2402" s="14"/>
      <c r="Z2402" s="14"/>
      <c r="AA2402" s="14"/>
      <c r="AB2402" s="14"/>
      <c r="AC2402" s="14"/>
      <c r="AD2402" s="14"/>
      <c r="AE2402" s="14"/>
      <c r="AT2402" s="245" t="s">
        <v>168</v>
      </c>
      <c r="AU2402" s="245" t="s">
        <v>82</v>
      </c>
      <c r="AV2402" s="14" t="s">
        <v>82</v>
      </c>
      <c r="AW2402" s="14" t="s">
        <v>34</v>
      </c>
      <c r="AX2402" s="14" t="s">
        <v>72</v>
      </c>
      <c r="AY2402" s="245" t="s">
        <v>148</v>
      </c>
    </row>
    <row r="2403" spans="1:51" s="14" customFormat="1" ht="12">
      <c r="A2403" s="14"/>
      <c r="B2403" s="235"/>
      <c r="C2403" s="236"/>
      <c r="D2403" s="226" t="s">
        <v>168</v>
      </c>
      <c r="E2403" s="237" t="s">
        <v>19</v>
      </c>
      <c r="F2403" s="238" t="s">
        <v>3586</v>
      </c>
      <c r="G2403" s="236"/>
      <c r="H2403" s="239">
        <v>34.299</v>
      </c>
      <c r="I2403" s="240"/>
      <c r="J2403" s="236"/>
      <c r="K2403" s="236"/>
      <c r="L2403" s="241"/>
      <c r="M2403" s="242"/>
      <c r="N2403" s="243"/>
      <c r="O2403" s="243"/>
      <c r="P2403" s="243"/>
      <c r="Q2403" s="243"/>
      <c r="R2403" s="243"/>
      <c r="S2403" s="243"/>
      <c r="T2403" s="244"/>
      <c r="U2403" s="14"/>
      <c r="V2403" s="14"/>
      <c r="W2403" s="14"/>
      <c r="X2403" s="14"/>
      <c r="Y2403" s="14"/>
      <c r="Z2403" s="14"/>
      <c r="AA2403" s="14"/>
      <c r="AB2403" s="14"/>
      <c r="AC2403" s="14"/>
      <c r="AD2403" s="14"/>
      <c r="AE2403" s="14"/>
      <c r="AT2403" s="245" t="s">
        <v>168</v>
      </c>
      <c r="AU2403" s="245" t="s">
        <v>82</v>
      </c>
      <c r="AV2403" s="14" t="s">
        <v>82</v>
      </c>
      <c r="AW2403" s="14" t="s">
        <v>34</v>
      </c>
      <c r="AX2403" s="14" t="s">
        <v>72</v>
      </c>
      <c r="AY2403" s="245" t="s">
        <v>148</v>
      </c>
    </row>
    <row r="2404" spans="1:51" s="14" customFormat="1" ht="12">
      <c r="A2404" s="14"/>
      <c r="B2404" s="235"/>
      <c r="C2404" s="236"/>
      <c r="D2404" s="226" t="s">
        <v>168</v>
      </c>
      <c r="E2404" s="237" t="s">
        <v>19</v>
      </c>
      <c r="F2404" s="238" t="s">
        <v>3587</v>
      </c>
      <c r="G2404" s="236"/>
      <c r="H2404" s="239">
        <v>8.35</v>
      </c>
      <c r="I2404" s="240"/>
      <c r="J2404" s="236"/>
      <c r="K2404" s="236"/>
      <c r="L2404" s="241"/>
      <c r="M2404" s="242"/>
      <c r="N2404" s="243"/>
      <c r="O2404" s="243"/>
      <c r="P2404" s="243"/>
      <c r="Q2404" s="243"/>
      <c r="R2404" s="243"/>
      <c r="S2404" s="243"/>
      <c r="T2404" s="244"/>
      <c r="U2404" s="14"/>
      <c r="V2404" s="14"/>
      <c r="W2404" s="14"/>
      <c r="X2404" s="14"/>
      <c r="Y2404" s="14"/>
      <c r="Z2404" s="14"/>
      <c r="AA2404" s="14"/>
      <c r="AB2404" s="14"/>
      <c r="AC2404" s="14"/>
      <c r="AD2404" s="14"/>
      <c r="AE2404" s="14"/>
      <c r="AT2404" s="245" t="s">
        <v>168</v>
      </c>
      <c r="AU2404" s="245" t="s">
        <v>82</v>
      </c>
      <c r="AV2404" s="14" t="s">
        <v>82</v>
      </c>
      <c r="AW2404" s="14" t="s">
        <v>34</v>
      </c>
      <c r="AX2404" s="14" t="s">
        <v>72</v>
      </c>
      <c r="AY2404" s="245" t="s">
        <v>148</v>
      </c>
    </row>
    <row r="2405" spans="1:51" s="14" customFormat="1" ht="12">
      <c r="A2405" s="14"/>
      <c r="B2405" s="235"/>
      <c r="C2405" s="236"/>
      <c r="D2405" s="226" t="s">
        <v>168</v>
      </c>
      <c r="E2405" s="237" t="s">
        <v>19</v>
      </c>
      <c r="F2405" s="238" t="s">
        <v>3588</v>
      </c>
      <c r="G2405" s="236"/>
      <c r="H2405" s="239">
        <v>13.394</v>
      </c>
      <c r="I2405" s="240"/>
      <c r="J2405" s="236"/>
      <c r="K2405" s="236"/>
      <c r="L2405" s="241"/>
      <c r="M2405" s="242"/>
      <c r="N2405" s="243"/>
      <c r="O2405" s="243"/>
      <c r="P2405" s="243"/>
      <c r="Q2405" s="243"/>
      <c r="R2405" s="243"/>
      <c r="S2405" s="243"/>
      <c r="T2405" s="244"/>
      <c r="U2405" s="14"/>
      <c r="V2405" s="14"/>
      <c r="W2405" s="14"/>
      <c r="X2405" s="14"/>
      <c r="Y2405" s="14"/>
      <c r="Z2405" s="14"/>
      <c r="AA2405" s="14"/>
      <c r="AB2405" s="14"/>
      <c r="AC2405" s="14"/>
      <c r="AD2405" s="14"/>
      <c r="AE2405" s="14"/>
      <c r="AT2405" s="245" t="s">
        <v>168</v>
      </c>
      <c r="AU2405" s="245" t="s">
        <v>82</v>
      </c>
      <c r="AV2405" s="14" t="s">
        <v>82</v>
      </c>
      <c r="AW2405" s="14" t="s">
        <v>34</v>
      </c>
      <c r="AX2405" s="14" t="s">
        <v>72</v>
      </c>
      <c r="AY2405" s="245" t="s">
        <v>148</v>
      </c>
    </row>
    <row r="2406" spans="1:51" s="14" customFormat="1" ht="12">
      <c r="A2406" s="14"/>
      <c r="B2406" s="235"/>
      <c r="C2406" s="236"/>
      <c r="D2406" s="226" t="s">
        <v>168</v>
      </c>
      <c r="E2406" s="237" t="s">
        <v>19</v>
      </c>
      <c r="F2406" s="238" t="s">
        <v>3589</v>
      </c>
      <c r="G2406" s="236"/>
      <c r="H2406" s="239">
        <v>10.156</v>
      </c>
      <c r="I2406" s="240"/>
      <c r="J2406" s="236"/>
      <c r="K2406" s="236"/>
      <c r="L2406" s="241"/>
      <c r="M2406" s="242"/>
      <c r="N2406" s="243"/>
      <c r="O2406" s="243"/>
      <c r="P2406" s="243"/>
      <c r="Q2406" s="243"/>
      <c r="R2406" s="243"/>
      <c r="S2406" s="243"/>
      <c r="T2406" s="244"/>
      <c r="U2406" s="14"/>
      <c r="V2406" s="14"/>
      <c r="W2406" s="14"/>
      <c r="X2406" s="14"/>
      <c r="Y2406" s="14"/>
      <c r="Z2406" s="14"/>
      <c r="AA2406" s="14"/>
      <c r="AB2406" s="14"/>
      <c r="AC2406" s="14"/>
      <c r="AD2406" s="14"/>
      <c r="AE2406" s="14"/>
      <c r="AT2406" s="245" t="s">
        <v>168</v>
      </c>
      <c r="AU2406" s="245" t="s">
        <v>82</v>
      </c>
      <c r="AV2406" s="14" t="s">
        <v>82</v>
      </c>
      <c r="AW2406" s="14" t="s">
        <v>34</v>
      </c>
      <c r="AX2406" s="14" t="s">
        <v>72</v>
      </c>
      <c r="AY2406" s="245" t="s">
        <v>148</v>
      </c>
    </row>
    <row r="2407" spans="1:51" s="14" customFormat="1" ht="12">
      <c r="A2407" s="14"/>
      <c r="B2407" s="235"/>
      <c r="C2407" s="236"/>
      <c r="D2407" s="226" t="s">
        <v>168</v>
      </c>
      <c r="E2407" s="237" t="s">
        <v>19</v>
      </c>
      <c r="F2407" s="238" t="s">
        <v>3590</v>
      </c>
      <c r="G2407" s="236"/>
      <c r="H2407" s="239">
        <v>6.799</v>
      </c>
      <c r="I2407" s="240"/>
      <c r="J2407" s="236"/>
      <c r="K2407" s="236"/>
      <c r="L2407" s="241"/>
      <c r="M2407" s="242"/>
      <c r="N2407" s="243"/>
      <c r="O2407" s="243"/>
      <c r="P2407" s="243"/>
      <c r="Q2407" s="243"/>
      <c r="R2407" s="243"/>
      <c r="S2407" s="243"/>
      <c r="T2407" s="244"/>
      <c r="U2407" s="14"/>
      <c r="V2407" s="14"/>
      <c r="W2407" s="14"/>
      <c r="X2407" s="14"/>
      <c r="Y2407" s="14"/>
      <c r="Z2407" s="14"/>
      <c r="AA2407" s="14"/>
      <c r="AB2407" s="14"/>
      <c r="AC2407" s="14"/>
      <c r="AD2407" s="14"/>
      <c r="AE2407" s="14"/>
      <c r="AT2407" s="245" t="s">
        <v>168</v>
      </c>
      <c r="AU2407" s="245" t="s">
        <v>82</v>
      </c>
      <c r="AV2407" s="14" t="s">
        <v>82</v>
      </c>
      <c r="AW2407" s="14" t="s">
        <v>34</v>
      </c>
      <c r="AX2407" s="14" t="s">
        <v>72</v>
      </c>
      <c r="AY2407" s="245" t="s">
        <v>148</v>
      </c>
    </row>
    <row r="2408" spans="1:51" s="14" customFormat="1" ht="12">
      <c r="A2408" s="14"/>
      <c r="B2408" s="235"/>
      <c r="C2408" s="236"/>
      <c r="D2408" s="226" t="s">
        <v>168</v>
      </c>
      <c r="E2408" s="237" t="s">
        <v>19</v>
      </c>
      <c r="F2408" s="238" t="s">
        <v>3591</v>
      </c>
      <c r="G2408" s="236"/>
      <c r="H2408" s="239">
        <v>12.318</v>
      </c>
      <c r="I2408" s="240"/>
      <c r="J2408" s="236"/>
      <c r="K2408" s="236"/>
      <c r="L2408" s="241"/>
      <c r="M2408" s="242"/>
      <c r="N2408" s="243"/>
      <c r="O2408" s="243"/>
      <c r="P2408" s="243"/>
      <c r="Q2408" s="243"/>
      <c r="R2408" s="243"/>
      <c r="S2408" s="243"/>
      <c r="T2408" s="244"/>
      <c r="U2408" s="14"/>
      <c r="V2408" s="14"/>
      <c r="W2408" s="14"/>
      <c r="X2408" s="14"/>
      <c r="Y2408" s="14"/>
      <c r="Z2408" s="14"/>
      <c r="AA2408" s="14"/>
      <c r="AB2408" s="14"/>
      <c r="AC2408" s="14"/>
      <c r="AD2408" s="14"/>
      <c r="AE2408" s="14"/>
      <c r="AT2408" s="245" t="s">
        <v>168</v>
      </c>
      <c r="AU2408" s="245" t="s">
        <v>82</v>
      </c>
      <c r="AV2408" s="14" t="s">
        <v>82</v>
      </c>
      <c r="AW2408" s="14" t="s">
        <v>34</v>
      </c>
      <c r="AX2408" s="14" t="s">
        <v>72</v>
      </c>
      <c r="AY2408" s="245" t="s">
        <v>148</v>
      </c>
    </row>
    <row r="2409" spans="1:51" s="14" customFormat="1" ht="12">
      <c r="A2409" s="14"/>
      <c r="B2409" s="235"/>
      <c r="C2409" s="236"/>
      <c r="D2409" s="226" t="s">
        <v>168</v>
      </c>
      <c r="E2409" s="237" t="s">
        <v>19</v>
      </c>
      <c r="F2409" s="238" t="s">
        <v>3592</v>
      </c>
      <c r="G2409" s="236"/>
      <c r="H2409" s="239">
        <v>13.526</v>
      </c>
      <c r="I2409" s="240"/>
      <c r="J2409" s="236"/>
      <c r="K2409" s="236"/>
      <c r="L2409" s="241"/>
      <c r="M2409" s="242"/>
      <c r="N2409" s="243"/>
      <c r="O2409" s="243"/>
      <c r="P2409" s="243"/>
      <c r="Q2409" s="243"/>
      <c r="R2409" s="243"/>
      <c r="S2409" s="243"/>
      <c r="T2409" s="244"/>
      <c r="U2409" s="14"/>
      <c r="V2409" s="14"/>
      <c r="W2409" s="14"/>
      <c r="X2409" s="14"/>
      <c r="Y2409" s="14"/>
      <c r="Z2409" s="14"/>
      <c r="AA2409" s="14"/>
      <c r="AB2409" s="14"/>
      <c r="AC2409" s="14"/>
      <c r="AD2409" s="14"/>
      <c r="AE2409" s="14"/>
      <c r="AT2409" s="245" t="s">
        <v>168</v>
      </c>
      <c r="AU2409" s="245" t="s">
        <v>82</v>
      </c>
      <c r="AV2409" s="14" t="s">
        <v>82</v>
      </c>
      <c r="AW2409" s="14" t="s">
        <v>34</v>
      </c>
      <c r="AX2409" s="14" t="s">
        <v>72</v>
      </c>
      <c r="AY2409" s="245" t="s">
        <v>148</v>
      </c>
    </row>
    <row r="2410" spans="1:51" s="14" customFormat="1" ht="12">
      <c r="A2410" s="14"/>
      <c r="B2410" s="235"/>
      <c r="C2410" s="236"/>
      <c r="D2410" s="226" t="s">
        <v>168</v>
      </c>
      <c r="E2410" s="237" t="s">
        <v>19</v>
      </c>
      <c r="F2410" s="238" t="s">
        <v>3593</v>
      </c>
      <c r="G2410" s="236"/>
      <c r="H2410" s="239">
        <v>8.171</v>
      </c>
      <c r="I2410" s="240"/>
      <c r="J2410" s="236"/>
      <c r="K2410" s="236"/>
      <c r="L2410" s="241"/>
      <c r="M2410" s="242"/>
      <c r="N2410" s="243"/>
      <c r="O2410" s="243"/>
      <c r="P2410" s="243"/>
      <c r="Q2410" s="243"/>
      <c r="R2410" s="243"/>
      <c r="S2410" s="243"/>
      <c r="T2410" s="244"/>
      <c r="U2410" s="14"/>
      <c r="V2410" s="14"/>
      <c r="W2410" s="14"/>
      <c r="X2410" s="14"/>
      <c r="Y2410" s="14"/>
      <c r="Z2410" s="14"/>
      <c r="AA2410" s="14"/>
      <c r="AB2410" s="14"/>
      <c r="AC2410" s="14"/>
      <c r="AD2410" s="14"/>
      <c r="AE2410" s="14"/>
      <c r="AT2410" s="245" t="s">
        <v>168</v>
      </c>
      <c r="AU2410" s="245" t="s">
        <v>82</v>
      </c>
      <c r="AV2410" s="14" t="s">
        <v>82</v>
      </c>
      <c r="AW2410" s="14" t="s">
        <v>34</v>
      </c>
      <c r="AX2410" s="14" t="s">
        <v>72</v>
      </c>
      <c r="AY2410" s="245" t="s">
        <v>148</v>
      </c>
    </row>
    <row r="2411" spans="1:51" s="14" customFormat="1" ht="12">
      <c r="A2411" s="14"/>
      <c r="B2411" s="235"/>
      <c r="C2411" s="236"/>
      <c r="D2411" s="226" t="s">
        <v>168</v>
      </c>
      <c r="E2411" s="237" t="s">
        <v>19</v>
      </c>
      <c r="F2411" s="238" t="s">
        <v>3594</v>
      </c>
      <c r="G2411" s="236"/>
      <c r="H2411" s="239">
        <v>10.627</v>
      </c>
      <c r="I2411" s="240"/>
      <c r="J2411" s="236"/>
      <c r="K2411" s="236"/>
      <c r="L2411" s="241"/>
      <c r="M2411" s="242"/>
      <c r="N2411" s="243"/>
      <c r="O2411" s="243"/>
      <c r="P2411" s="243"/>
      <c r="Q2411" s="243"/>
      <c r="R2411" s="243"/>
      <c r="S2411" s="243"/>
      <c r="T2411" s="244"/>
      <c r="U2411" s="14"/>
      <c r="V2411" s="14"/>
      <c r="W2411" s="14"/>
      <c r="X2411" s="14"/>
      <c r="Y2411" s="14"/>
      <c r="Z2411" s="14"/>
      <c r="AA2411" s="14"/>
      <c r="AB2411" s="14"/>
      <c r="AC2411" s="14"/>
      <c r="AD2411" s="14"/>
      <c r="AE2411" s="14"/>
      <c r="AT2411" s="245" t="s">
        <v>168</v>
      </c>
      <c r="AU2411" s="245" t="s">
        <v>82</v>
      </c>
      <c r="AV2411" s="14" t="s">
        <v>82</v>
      </c>
      <c r="AW2411" s="14" t="s">
        <v>34</v>
      </c>
      <c r="AX2411" s="14" t="s">
        <v>72</v>
      </c>
      <c r="AY2411" s="245" t="s">
        <v>148</v>
      </c>
    </row>
    <row r="2412" spans="1:51" s="16" customFormat="1" ht="12">
      <c r="A2412" s="16"/>
      <c r="B2412" s="257"/>
      <c r="C2412" s="258"/>
      <c r="D2412" s="226" t="s">
        <v>168</v>
      </c>
      <c r="E2412" s="259" t="s">
        <v>19</v>
      </c>
      <c r="F2412" s="260" t="s">
        <v>256</v>
      </c>
      <c r="G2412" s="258"/>
      <c r="H2412" s="261">
        <v>256.365</v>
      </c>
      <c r="I2412" s="262"/>
      <c r="J2412" s="258"/>
      <c r="K2412" s="258"/>
      <c r="L2412" s="263"/>
      <c r="M2412" s="264"/>
      <c r="N2412" s="265"/>
      <c r="O2412" s="265"/>
      <c r="P2412" s="265"/>
      <c r="Q2412" s="265"/>
      <c r="R2412" s="265"/>
      <c r="S2412" s="265"/>
      <c r="T2412" s="266"/>
      <c r="U2412" s="16"/>
      <c r="V2412" s="16"/>
      <c r="W2412" s="16"/>
      <c r="X2412" s="16"/>
      <c r="Y2412" s="16"/>
      <c r="Z2412" s="16"/>
      <c r="AA2412" s="16"/>
      <c r="AB2412" s="16"/>
      <c r="AC2412" s="16"/>
      <c r="AD2412" s="16"/>
      <c r="AE2412" s="16"/>
      <c r="AT2412" s="267" t="s">
        <v>168</v>
      </c>
      <c r="AU2412" s="267" t="s">
        <v>82</v>
      </c>
      <c r="AV2412" s="16" t="s">
        <v>163</v>
      </c>
      <c r="AW2412" s="16" t="s">
        <v>34</v>
      </c>
      <c r="AX2412" s="16" t="s">
        <v>72</v>
      </c>
      <c r="AY2412" s="267" t="s">
        <v>148</v>
      </c>
    </row>
    <row r="2413" spans="1:51" s="13" customFormat="1" ht="12">
      <c r="A2413" s="13"/>
      <c r="B2413" s="224"/>
      <c r="C2413" s="225"/>
      <c r="D2413" s="226" t="s">
        <v>168</v>
      </c>
      <c r="E2413" s="227" t="s">
        <v>19</v>
      </c>
      <c r="F2413" s="228" t="s">
        <v>211</v>
      </c>
      <c r="G2413" s="225"/>
      <c r="H2413" s="227" t="s">
        <v>19</v>
      </c>
      <c r="I2413" s="229"/>
      <c r="J2413" s="225"/>
      <c r="K2413" s="225"/>
      <c r="L2413" s="230"/>
      <c r="M2413" s="231"/>
      <c r="N2413" s="232"/>
      <c r="O2413" s="232"/>
      <c r="P2413" s="232"/>
      <c r="Q2413" s="232"/>
      <c r="R2413" s="232"/>
      <c r="S2413" s="232"/>
      <c r="T2413" s="233"/>
      <c r="U2413" s="13"/>
      <c r="V2413" s="13"/>
      <c r="W2413" s="13"/>
      <c r="X2413" s="13"/>
      <c r="Y2413" s="13"/>
      <c r="Z2413" s="13"/>
      <c r="AA2413" s="13"/>
      <c r="AB2413" s="13"/>
      <c r="AC2413" s="13"/>
      <c r="AD2413" s="13"/>
      <c r="AE2413" s="13"/>
      <c r="AT2413" s="234" t="s">
        <v>168</v>
      </c>
      <c r="AU2413" s="234" t="s">
        <v>82</v>
      </c>
      <c r="AV2413" s="13" t="s">
        <v>80</v>
      </c>
      <c r="AW2413" s="13" t="s">
        <v>34</v>
      </c>
      <c r="AX2413" s="13" t="s">
        <v>72</v>
      </c>
      <c r="AY2413" s="234" t="s">
        <v>148</v>
      </c>
    </row>
    <row r="2414" spans="1:51" s="14" customFormat="1" ht="12">
      <c r="A2414" s="14"/>
      <c r="B2414" s="235"/>
      <c r="C2414" s="236"/>
      <c r="D2414" s="226" t="s">
        <v>168</v>
      </c>
      <c r="E2414" s="237" t="s">
        <v>19</v>
      </c>
      <c r="F2414" s="238" t="s">
        <v>3595</v>
      </c>
      <c r="G2414" s="236"/>
      <c r="H2414" s="239">
        <v>146.657</v>
      </c>
      <c r="I2414" s="240"/>
      <c r="J2414" s="236"/>
      <c r="K2414" s="236"/>
      <c r="L2414" s="241"/>
      <c r="M2414" s="242"/>
      <c r="N2414" s="243"/>
      <c r="O2414" s="243"/>
      <c r="P2414" s="243"/>
      <c r="Q2414" s="243"/>
      <c r="R2414" s="243"/>
      <c r="S2414" s="243"/>
      <c r="T2414" s="244"/>
      <c r="U2414" s="14"/>
      <c r="V2414" s="14"/>
      <c r="W2414" s="14"/>
      <c r="X2414" s="14"/>
      <c r="Y2414" s="14"/>
      <c r="Z2414" s="14"/>
      <c r="AA2414" s="14"/>
      <c r="AB2414" s="14"/>
      <c r="AC2414" s="14"/>
      <c r="AD2414" s="14"/>
      <c r="AE2414" s="14"/>
      <c r="AT2414" s="245" t="s">
        <v>168</v>
      </c>
      <c r="AU2414" s="245" t="s">
        <v>82</v>
      </c>
      <c r="AV2414" s="14" t="s">
        <v>82</v>
      </c>
      <c r="AW2414" s="14" t="s">
        <v>34</v>
      </c>
      <c r="AX2414" s="14" t="s">
        <v>72</v>
      </c>
      <c r="AY2414" s="245" t="s">
        <v>148</v>
      </c>
    </row>
    <row r="2415" spans="1:51" s="14" customFormat="1" ht="12">
      <c r="A2415" s="14"/>
      <c r="B2415" s="235"/>
      <c r="C2415" s="236"/>
      <c r="D2415" s="226" t="s">
        <v>168</v>
      </c>
      <c r="E2415" s="237" t="s">
        <v>19</v>
      </c>
      <c r="F2415" s="238" t="s">
        <v>3596</v>
      </c>
      <c r="G2415" s="236"/>
      <c r="H2415" s="239">
        <v>44.977</v>
      </c>
      <c r="I2415" s="240"/>
      <c r="J2415" s="236"/>
      <c r="K2415" s="236"/>
      <c r="L2415" s="241"/>
      <c r="M2415" s="242"/>
      <c r="N2415" s="243"/>
      <c r="O2415" s="243"/>
      <c r="P2415" s="243"/>
      <c r="Q2415" s="243"/>
      <c r="R2415" s="243"/>
      <c r="S2415" s="243"/>
      <c r="T2415" s="244"/>
      <c r="U2415" s="14"/>
      <c r="V2415" s="14"/>
      <c r="W2415" s="14"/>
      <c r="X2415" s="14"/>
      <c r="Y2415" s="14"/>
      <c r="Z2415" s="14"/>
      <c r="AA2415" s="14"/>
      <c r="AB2415" s="14"/>
      <c r="AC2415" s="14"/>
      <c r="AD2415" s="14"/>
      <c r="AE2415" s="14"/>
      <c r="AT2415" s="245" t="s">
        <v>168</v>
      </c>
      <c r="AU2415" s="245" t="s">
        <v>82</v>
      </c>
      <c r="AV2415" s="14" t="s">
        <v>82</v>
      </c>
      <c r="AW2415" s="14" t="s">
        <v>34</v>
      </c>
      <c r="AX2415" s="14" t="s">
        <v>72</v>
      </c>
      <c r="AY2415" s="245" t="s">
        <v>148</v>
      </c>
    </row>
    <row r="2416" spans="1:51" s="14" customFormat="1" ht="12">
      <c r="A2416" s="14"/>
      <c r="B2416" s="235"/>
      <c r="C2416" s="236"/>
      <c r="D2416" s="226" t="s">
        <v>168</v>
      </c>
      <c r="E2416" s="237" t="s">
        <v>19</v>
      </c>
      <c r="F2416" s="238" t="s">
        <v>693</v>
      </c>
      <c r="G2416" s="236"/>
      <c r="H2416" s="239">
        <v>123.984</v>
      </c>
      <c r="I2416" s="240"/>
      <c r="J2416" s="236"/>
      <c r="K2416" s="236"/>
      <c r="L2416" s="241"/>
      <c r="M2416" s="242"/>
      <c r="N2416" s="243"/>
      <c r="O2416" s="243"/>
      <c r="P2416" s="243"/>
      <c r="Q2416" s="243"/>
      <c r="R2416" s="243"/>
      <c r="S2416" s="243"/>
      <c r="T2416" s="244"/>
      <c r="U2416" s="14"/>
      <c r="V2416" s="14"/>
      <c r="W2416" s="14"/>
      <c r="X2416" s="14"/>
      <c r="Y2416" s="14"/>
      <c r="Z2416" s="14"/>
      <c r="AA2416" s="14"/>
      <c r="AB2416" s="14"/>
      <c r="AC2416" s="14"/>
      <c r="AD2416" s="14"/>
      <c r="AE2416" s="14"/>
      <c r="AT2416" s="245" t="s">
        <v>168</v>
      </c>
      <c r="AU2416" s="245" t="s">
        <v>82</v>
      </c>
      <c r="AV2416" s="14" t="s">
        <v>82</v>
      </c>
      <c r="AW2416" s="14" t="s">
        <v>34</v>
      </c>
      <c r="AX2416" s="14" t="s">
        <v>72</v>
      </c>
      <c r="AY2416" s="245" t="s">
        <v>148</v>
      </c>
    </row>
    <row r="2417" spans="1:51" s="16" customFormat="1" ht="12">
      <c r="A2417" s="16"/>
      <c r="B2417" s="257"/>
      <c r="C2417" s="258"/>
      <c r="D2417" s="226" t="s">
        <v>168</v>
      </c>
      <c r="E2417" s="259" t="s">
        <v>19</v>
      </c>
      <c r="F2417" s="260" t="s">
        <v>256</v>
      </c>
      <c r="G2417" s="258"/>
      <c r="H2417" s="261">
        <v>315.618</v>
      </c>
      <c r="I2417" s="262"/>
      <c r="J2417" s="258"/>
      <c r="K2417" s="258"/>
      <c r="L2417" s="263"/>
      <c r="M2417" s="264"/>
      <c r="N2417" s="265"/>
      <c r="O2417" s="265"/>
      <c r="P2417" s="265"/>
      <c r="Q2417" s="265"/>
      <c r="R2417" s="265"/>
      <c r="S2417" s="265"/>
      <c r="T2417" s="266"/>
      <c r="U2417" s="16"/>
      <c r="V2417" s="16"/>
      <c r="W2417" s="16"/>
      <c r="X2417" s="16"/>
      <c r="Y2417" s="16"/>
      <c r="Z2417" s="16"/>
      <c r="AA2417" s="16"/>
      <c r="AB2417" s="16"/>
      <c r="AC2417" s="16"/>
      <c r="AD2417" s="16"/>
      <c r="AE2417" s="16"/>
      <c r="AT2417" s="267" t="s">
        <v>168</v>
      </c>
      <c r="AU2417" s="267" t="s">
        <v>82</v>
      </c>
      <c r="AV2417" s="16" t="s">
        <v>163</v>
      </c>
      <c r="AW2417" s="16" t="s">
        <v>34</v>
      </c>
      <c r="AX2417" s="16" t="s">
        <v>72</v>
      </c>
      <c r="AY2417" s="267" t="s">
        <v>148</v>
      </c>
    </row>
    <row r="2418" spans="1:51" s="15" customFormat="1" ht="12">
      <c r="A2418" s="15"/>
      <c r="B2418" s="246"/>
      <c r="C2418" s="247"/>
      <c r="D2418" s="226" t="s">
        <v>168</v>
      </c>
      <c r="E2418" s="248" t="s">
        <v>19</v>
      </c>
      <c r="F2418" s="249" t="s">
        <v>178</v>
      </c>
      <c r="G2418" s="247"/>
      <c r="H2418" s="250">
        <v>1277.236</v>
      </c>
      <c r="I2418" s="251"/>
      <c r="J2418" s="247"/>
      <c r="K2418" s="247"/>
      <c r="L2418" s="252"/>
      <c r="M2418" s="253"/>
      <c r="N2418" s="254"/>
      <c r="O2418" s="254"/>
      <c r="P2418" s="254"/>
      <c r="Q2418" s="254"/>
      <c r="R2418" s="254"/>
      <c r="S2418" s="254"/>
      <c r="T2418" s="255"/>
      <c r="U2418" s="15"/>
      <c r="V2418" s="15"/>
      <c r="W2418" s="15"/>
      <c r="X2418" s="15"/>
      <c r="Y2418" s="15"/>
      <c r="Z2418" s="15"/>
      <c r="AA2418" s="15"/>
      <c r="AB2418" s="15"/>
      <c r="AC2418" s="15"/>
      <c r="AD2418" s="15"/>
      <c r="AE2418" s="15"/>
      <c r="AT2418" s="256" t="s">
        <v>168</v>
      </c>
      <c r="AU2418" s="256" t="s">
        <v>82</v>
      </c>
      <c r="AV2418" s="15" t="s">
        <v>155</v>
      </c>
      <c r="AW2418" s="15" t="s">
        <v>34</v>
      </c>
      <c r="AX2418" s="15" t="s">
        <v>80</v>
      </c>
      <c r="AY2418" s="256" t="s">
        <v>148</v>
      </c>
    </row>
    <row r="2419" spans="1:65" s="2" customFormat="1" ht="21.75" customHeight="1">
      <c r="A2419" s="40"/>
      <c r="B2419" s="41"/>
      <c r="C2419" s="206" t="s">
        <v>3597</v>
      </c>
      <c r="D2419" s="206" t="s">
        <v>150</v>
      </c>
      <c r="E2419" s="207" t="s">
        <v>3598</v>
      </c>
      <c r="F2419" s="208" t="s">
        <v>3599</v>
      </c>
      <c r="G2419" s="209" t="s">
        <v>166</v>
      </c>
      <c r="H2419" s="210">
        <v>123.888</v>
      </c>
      <c r="I2419" s="211"/>
      <c r="J2419" s="212">
        <f>ROUND(I2419*H2419,2)</f>
        <v>0</v>
      </c>
      <c r="K2419" s="208" t="s">
        <v>154</v>
      </c>
      <c r="L2419" s="46"/>
      <c r="M2419" s="213" t="s">
        <v>19</v>
      </c>
      <c r="N2419" s="214" t="s">
        <v>43</v>
      </c>
      <c r="O2419" s="86"/>
      <c r="P2419" s="215">
        <f>O2419*H2419</f>
        <v>0</v>
      </c>
      <c r="Q2419" s="215">
        <v>0.00472</v>
      </c>
      <c r="R2419" s="215">
        <f>Q2419*H2419</f>
        <v>0.58475136</v>
      </c>
      <c r="S2419" s="215">
        <v>0</v>
      </c>
      <c r="T2419" s="216">
        <f>S2419*H2419</f>
        <v>0</v>
      </c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0"/>
      <c r="AE2419" s="40"/>
      <c r="AR2419" s="217" t="s">
        <v>285</v>
      </c>
      <c r="AT2419" s="217" t="s">
        <v>150</v>
      </c>
      <c r="AU2419" s="217" t="s">
        <v>82</v>
      </c>
      <c r="AY2419" s="19" t="s">
        <v>148</v>
      </c>
      <c r="BE2419" s="218">
        <f>IF(N2419="základní",J2419,0)</f>
        <v>0</v>
      </c>
      <c r="BF2419" s="218">
        <f>IF(N2419="snížená",J2419,0)</f>
        <v>0</v>
      </c>
      <c r="BG2419" s="218">
        <f>IF(N2419="zákl. přenesená",J2419,0)</f>
        <v>0</v>
      </c>
      <c r="BH2419" s="218">
        <f>IF(N2419="sníž. přenesená",J2419,0)</f>
        <v>0</v>
      </c>
      <c r="BI2419" s="218">
        <f>IF(N2419="nulová",J2419,0)</f>
        <v>0</v>
      </c>
      <c r="BJ2419" s="19" t="s">
        <v>80</v>
      </c>
      <c r="BK2419" s="218">
        <f>ROUND(I2419*H2419,2)</f>
        <v>0</v>
      </c>
      <c r="BL2419" s="19" t="s">
        <v>285</v>
      </c>
      <c r="BM2419" s="217" t="s">
        <v>3600</v>
      </c>
    </row>
    <row r="2420" spans="1:47" s="2" customFormat="1" ht="12">
      <c r="A2420" s="40"/>
      <c r="B2420" s="41"/>
      <c r="C2420" s="42"/>
      <c r="D2420" s="219" t="s">
        <v>157</v>
      </c>
      <c r="E2420" s="42"/>
      <c r="F2420" s="220" t="s">
        <v>3601</v>
      </c>
      <c r="G2420" s="42"/>
      <c r="H2420" s="42"/>
      <c r="I2420" s="221"/>
      <c r="J2420" s="42"/>
      <c r="K2420" s="42"/>
      <c r="L2420" s="46"/>
      <c r="M2420" s="222"/>
      <c r="N2420" s="223"/>
      <c r="O2420" s="86"/>
      <c r="P2420" s="86"/>
      <c r="Q2420" s="86"/>
      <c r="R2420" s="86"/>
      <c r="S2420" s="86"/>
      <c r="T2420" s="87"/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0"/>
      <c r="AE2420" s="40"/>
      <c r="AT2420" s="19" t="s">
        <v>157</v>
      </c>
      <c r="AU2420" s="19" t="s">
        <v>82</v>
      </c>
    </row>
    <row r="2421" spans="1:51" s="13" customFormat="1" ht="12">
      <c r="A2421" s="13"/>
      <c r="B2421" s="224"/>
      <c r="C2421" s="225"/>
      <c r="D2421" s="226" t="s">
        <v>168</v>
      </c>
      <c r="E2421" s="227" t="s">
        <v>19</v>
      </c>
      <c r="F2421" s="228" t="s">
        <v>400</v>
      </c>
      <c r="G2421" s="225"/>
      <c r="H2421" s="227" t="s">
        <v>19</v>
      </c>
      <c r="I2421" s="229"/>
      <c r="J2421" s="225"/>
      <c r="K2421" s="225"/>
      <c r="L2421" s="230"/>
      <c r="M2421" s="231"/>
      <c r="N2421" s="232"/>
      <c r="O2421" s="232"/>
      <c r="P2421" s="232"/>
      <c r="Q2421" s="232"/>
      <c r="R2421" s="232"/>
      <c r="S2421" s="232"/>
      <c r="T2421" s="233"/>
      <c r="U2421" s="13"/>
      <c r="V2421" s="13"/>
      <c r="W2421" s="13"/>
      <c r="X2421" s="13"/>
      <c r="Y2421" s="13"/>
      <c r="Z2421" s="13"/>
      <c r="AA2421" s="13"/>
      <c r="AB2421" s="13"/>
      <c r="AC2421" s="13"/>
      <c r="AD2421" s="13"/>
      <c r="AE2421" s="13"/>
      <c r="AT2421" s="234" t="s">
        <v>168</v>
      </c>
      <c r="AU2421" s="234" t="s">
        <v>82</v>
      </c>
      <c r="AV2421" s="13" t="s">
        <v>80</v>
      </c>
      <c r="AW2421" s="13" t="s">
        <v>34</v>
      </c>
      <c r="AX2421" s="13" t="s">
        <v>72</v>
      </c>
      <c r="AY2421" s="234" t="s">
        <v>148</v>
      </c>
    </row>
    <row r="2422" spans="1:51" s="14" customFormat="1" ht="12">
      <c r="A2422" s="14"/>
      <c r="B2422" s="235"/>
      <c r="C2422" s="236"/>
      <c r="D2422" s="226" t="s">
        <v>168</v>
      </c>
      <c r="E2422" s="237" t="s">
        <v>19</v>
      </c>
      <c r="F2422" s="238" t="s">
        <v>3602</v>
      </c>
      <c r="G2422" s="236"/>
      <c r="H2422" s="239">
        <v>37.894</v>
      </c>
      <c r="I2422" s="240"/>
      <c r="J2422" s="236"/>
      <c r="K2422" s="236"/>
      <c r="L2422" s="241"/>
      <c r="M2422" s="242"/>
      <c r="N2422" s="243"/>
      <c r="O2422" s="243"/>
      <c r="P2422" s="243"/>
      <c r="Q2422" s="243"/>
      <c r="R2422" s="243"/>
      <c r="S2422" s="243"/>
      <c r="T2422" s="244"/>
      <c r="U2422" s="14"/>
      <c r="V2422" s="14"/>
      <c r="W2422" s="14"/>
      <c r="X2422" s="14"/>
      <c r="Y2422" s="14"/>
      <c r="Z2422" s="14"/>
      <c r="AA2422" s="14"/>
      <c r="AB2422" s="14"/>
      <c r="AC2422" s="14"/>
      <c r="AD2422" s="14"/>
      <c r="AE2422" s="14"/>
      <c r="AT2422" s="245" t="s">
        <v>168</v>
      </c>
      <c r="AU2422" s="245" t="s">
        <v>82</v>
      </c>
      <c r="AV2422" s="14" t="s">
        <v>82</v>
      </c>
      <c r="AW2422" s="14" t="s">
        <v>34</v>
      </c>
      <c r="AX2422" s="14" t="s">
        <v>72</v>
      </c>
      <c r="AY2422" s="245" t="s">
        <v>148</v>
      </c>
    </row>
    <row r="2423" spans="1:51" s="13" customFormat="1" ht="12">
      <c r="A2423" s="13"/>
      <c r="B2423" s="224"/>
      <c r="C2423" s="225"/>
      <c r="D2423" s="226" t="s">
        <v>168</v>
      </c>
      <c r="E2423" s="227" t="s">
        <v>19</v>
      </c>
      <c r="F2423" s="228" t="s">
        <v>576</v>
      </c>
      <c r="G2423" s="225"/>
      <c r="H2423" s="227" t="s">
        <v>19</v>
      </c>
      <c r="I2423" s="229"/>
      <c r="J2423" s="225"/>
      <c r="K2423" s="225"/>
      <c r="L2423" s="230"/>
      <c r="M2423" s="231"/>
      <c r="N2423" s="232"/>
      <c r="O2423" s="232"/>
      <c r="P2423" s="232"/>
      <c r="Q2423" s="232"/>
      <c r="R2423" s="232"/>
      <c r="S2423" s="232"/>
      <c r="T2423" s="233"/>
      <c r="U2423" s="13"/>
      <c r="V2423" s="13"/>
      <c r="W2423" s="13"/>
      <c r="X2423" s="13"/>
      <c r="Y2423" s="13"/>
      <c r="Z2423" s="13"/>
      <c r="AA2423" s="13"/>
      <c r="AB2423" s="13"/>
      <c r="AC2423" s="13"/>
      <c r="AD2423" s="13"/>
      <c r="AE2423" s="13"/>
      <c r="AT2423" s="234" t="s">
        <v>168</v>
      </c>
      <c r="AU2423" s="234" t="s">
        <v>82</v>
      </c>
      <c r="AV2423" s="13" t="s">
        <v>80</v>
      </c>
      <c r="AW2423" s="13" t="s">
        <v>34</v>
      </c>
      <c r="AX2423" s="13" t="s">
        <v>72</v>
      </c>
      <c r="AY2423" s="234" t="s">
        <v>148</v>
      </c>
    </row>
    <row r="2424" spans="1:51" s="14" customFormat="1" ht="12">
      <c r="A2424" s="14"/>
      <c r="B2424" s="235"/>
      <c r="C2424" s="236"/>
      <c r="D2424" s="226" t="s">
        <v>168</v>
      </c>
      <c r="E2424" s="237" t="s">
        <v>19</v>
      </c>
      <c r="F2424" s="238" t="s">
        <v>3603</v>
      </c>
      <c r="G2424" s="236"/>
      <c r="H2424" s="239">
        <v>21.722</v>
      </c>
      <c r="I2424" s="240"/>
      <c r="J2424" s="236"/>
      <c r="K2424" s="236"/>
      <c r="L2424" s="241"/>
      <c r="M2424" s="242"/>
      <c r="N2424" s="243"/>
      <c r="O2424" s="243"/>
      <c r="P2424" s="243"/>
      <c r="Q2424" s="243"/>
      <c r="R2424" s="243"/>
      <c r="S2424" s="243"/>
      <c r="T2424" s="244"/>
      <c r="U2424" s="14"/>
      <c r="V2424" s="14"/>
      <c r="W2424" s="14"/>
      <c r="X2424" s="14"/>
      <c r="Y2424" s="14"/>
      <c r="Z2424" s="14"/>
      <c r="AA2424" s="14"/>
      <c r="AB2424" s="14"/>
      <c r="AC2424" s="14"/>
      <c r="AD2424" s="14"/>
      <c r="AE2424" s="14"/>
      <c r="AT2424" s="245" t="s">
        <v>168</v>
      </c>
      <c r="AU2424" s="245" t="s">
        <v>82</v>
      </c>
      <c r="AV2424" s="14" t="s">
        <v>82</v>
      </c>
      <c r="AW2424" s="14" t="s">
        <v>34</v>
      </c>
      <c r="AX2424" s="14" t="s">
        <v>72</v>
      </c>
      <c r="AY2424" s="245" t="s">
        <v>148</v>
      </c>
    </row>
    <row r="2425" spans="1:51" s="13" customFormat="1" ht="12">
      <c r="A2425" s="13"/>
      <c r="B2425" s="224"/>
      <c r="C2425" s="225"/>
      <c r="D2425" s="226" t="s">
        <v>168</v>
      </c>
      <c r="E2425" s="227" t="s">
        <v>19</v>
      </c>
      <c r="F2425" s="228" t="s">
        <v>211</v>
      </c>
      <c r="G2425" s="225"/>
      <c r="H2425" s="227" t="s">
        <v>19</v>
      </c>
      <c r="I2425" s="229"/>
      <c r="J2425" s="225"/>
      <c r="K2425" s="225"/>
      <c r="L2425" s="230"/>
      <c r="M2425" s="231"/>
      <c r="N2425" s="232"/>
      <c r="O2425" s="232"/>
      <c r="P2425" s="232"/>
      <c r="Q2425" s="232"/>
      <c r="R2425" s="232"/>
      <c r="S2425" s="232"/>
      <c r="T2425" s="233"/>
      <c r="U2425" s="13"/>
      <c r="V2425" s="13"/>
      <c r="W2425" s="13"/>
      <c r="X2425" s="13"/>
      <c r="Y2425" s="13"/>
      <c r="Z2425" s="13"/>
      <c r="AA2425" s="13"/>
      <c r="AB2425" s="13"/>
      <c r="AC2425" s="13"/>
      <c r="AD2425" s="13"/>
      <c r="AE2425" s="13"/>
      <c r="AT2425" s="234" t="s">
        <v>168</v>
      </c>
      <c r="AU2425" s="234" t="s">
        <v>82</v>
      </c>
      <c r="AV2425" s="13" t="s">
        <v>80</v>
      </c>
      <c r="AW2425" s="13" t="s">
        <v>34</v>
      </c>
      <c r="AX2425" s="13" t="s">
        <v>72</v>
      </c>
      <c r="AY2425" s="234" t="s">
        <v>148</v>
      </c>
    </row>
    <row r="2426" spans="1:51" s="14" customFormat="1" ht="12">
      <c r="A2426" s="14"/>
      <c r="B2426" s="235"/>
      <c r="C2426" s="236"/>
      <c r="D2426" s="226" t="s">
        <v>168</v>
      </c>
      <c r="E2426" s="237" t="s">
        <v>19</v>
      </c>
      <c r="F2426" s="238" t="s">
        <v>3604</v>
      </c>
      <c r="G2426" s="236"/>
      <c r="H2426" s="239">
        <v>19.572</v>
      </c>
      <c r="I2426" s="240"/>
      <c r="J2426" s="236"/>
      <c r="K2426" s="236"/>
      <c r="L2426" s="241"/>
      <c r="M2426" s="242"/>
      <c r="N2426" s="243"/>
      <c r="O2426" s="243"/>
      <c r="P2426" s="243"/>
      <c r="Q2426" s="243"/>
      <c r="R2426" s="243"/>
      <c r="S2426" s="243"/>
      <c r="T2426" s="244"/>
      <c r="U2426" s="14"/>
      <c r="V2426" s="14"/>
      <c r="W2426" s="14"/>
      <c r="X2426" s="14"/>
      <c r="Y2426" s="14"/>
      <c r="Z2426" s="14"/>
      <c r="AA2426" s="14"/>
      <c r="AB2426" s="14"/>
      <c r="AC2426" s="14"/>
      <c r="AD2426" s="14"/>
      <c r="AE2426" s="14"/>
      <c r="AT2426" s="245" t="s">
        <v>168</v>
      </c>
      <c r="AU2426" s="245" t="s">
        <v>82</v>
      </c>
      <c r="AV2426" s="14" t="s">
        <v>82</v>
      </c>
      <c r="AW2426" s="14" t="s">
        <v>34</v>
      </c>
      <c r="AX2426" s="14" t="s">
        <v>72</v>
      </c>
      <c r="AY2426" s="245" t="s">
        <v>148</v>
      </c>
    </row>
    <row r="2427" spans="1:51" s="14" customFormat="1" ht="12">
      <c r="A2427" s="14"/>
      <c r="B2427" s="235"/>
      <c r="C2427" s="236"/>
      <c r="D2427" s="226" t="s">
        <v>168</v>
      </c>
      <c r="E2427" s="237" t="s">
        <v>19</v>
      </c>
      <c r="F2427" s="238" t="s">
        <v>3605</v>
      </c>
      <c r="G2427" s="236"/>
      <c r="H2427" s="239">
        <v>21.168</v>
      </c>
      <c r="I2427" s="240"/>
      <c r="J2427" s="236"/>
      <c r="K2427" s="236"/>
      <c r="L2427" s="241"/>
      <c r="M2427" s="242"/>
      <c r="N2427" s="243"/>
      <c r="O2427" s="243"/>
      <c r="P2427" s="243"/>
      <c r="Q2427" s="243"/>
      <c r="R2427" s="243"/>
      <c r="S2427" s="243"/>
      <c r="T2427" s="244"/>
      <c r="U2427" s="14"/>
      <c r="V2427" s="14"/>
      <c r="W2427" s="14"/>
      <c r="X2427" s="14"/>
      <c r="Y2427" s="14"/>
      <c r="Z2427" s="14"/>
      <c r="AA2427" s="14"/>
      <c r="AB2427" s="14"/>
      <c r="AC2427" s="14"/>
      <c r="AD2427" s="14"/>
      <c r="AE2427" s="14"/>
      <c r="AT2427" s="245" t="s">
        <v>168</v>
      </c>
      <c r="AU2427" s="245" t="s">
        <v>82</v>
      </c>
      <c r="AV2427" s="14" t="s">
        <v>82</v>
      </c>
      <c r="AW2427" s="14" t="s">
        <v>34</v>
      </c>
      <c r="AX2427" s="14" t="s">
        <v>72</v>
      </c>
      <c r="AY2427" s="245" t="s">
        <v>148</v>
      </c>
    </row>
    <row r="2428" spans="1:51" s="13" customFormat="1" ht="12">
      <c r="A2428" s="13"/>
      <c r="B2428" s="224"/>
      <c r="C2428" s="225"/>
      <c r="D2428" s="226" t="s">
        <v>168</v>
      </c>
      <c r="E2428" s="227" t="s">
        <v>19</v>
      </c>
      <c r="F2428" s="228" t="s">
        <v>404</v>
      </c>
      <c r="G2428" s="225"/>
      <c r="H2428" s="227" t="s">
        <v>19</v>
      </c>
      <c r="I2428" s="229"/>
      <c r="J2428" s="225"/>
      <c r="K2428" s="225"/>
      <c r="L2428" s="230"/>
      <c r="M2428" s="231"/>
      <c r="N2428" s="232"/>
      <c r="O2428" s="232"/>
      <c r="P2428" s="232"/>
      <c r="Q2428" s="232"/>
      <c r="R2428" s="232"/>
      <c r="S2428" s="232"/>
      <c r="T2428" s="233"/>
      <c r="U2428" s="13"/>
      <c r="V2428" s="13"/>
      <c r="W2428" s="13"/>
      <c r="X2428" s="13"/>
      <c r="Y2428" s="13"/>
      <c r="Z2428" s="13"/>
      <c r="AA2428" s="13"/>
      <c r="AB2428" s="13"/>
      <c r="AC2428" s="13"/>
      <c r="AD2428" s="13"/>
      <c r="AE2428" s="13"/>
      <c r="AT2428" s="234" t="s">
        <v>168</v>
      </c>
      <c r="AU2428" s="234" t="s">
        <v>82</v>
      </c>
      <c r="AV2428" s="13" t="s">
        <v>80</v>
      </c>
      <c r="AW2428" s="13" t="s">
        <v>34</v>
      </c>
      <c r="AX2428" s="13" t="s">
        <v>72</v>
      </c>
      <c r="AY2428" s="234" t="s">
        <v>148</v>
      </c>
    </row>
    <row r="2429" spans="1:51" s="14" customFormat="1" ht="12">
      <c r="A2429" s="14"/>
      <c r="B2429" s="235"/>
      <c r="C2429" s="236"/>
      <c r="D2429" s="226" t="s">
        <v>168</v>
      </c>
      <c r="E2429" s="237" t="s">
        <v>19</v>
      </c>
      <c r="F2429" s="238" t="s">
        <v>3606</v>
      </c>
      <c r="G2429" s="236"/>
      <c r="H2429" s="239">
        <v>23.532</v>
      </c>
      <c r="I2429" s="240"/>
      <c r="J2429" s="236"/>
      <c r="K2429" s="236"/>
      <c r="L2429" s="241"/>
      <c r="M2429" s="242"/>
      <c r="N2429" s="243"/>
      <c r="O2429" s="243"/>
      <c r="P2429" s="243"/>
      <c r="Q2429" s="243"/>
      <c r="R2429" s="243"/>
      <c r="S2429" s="243"/>
      <c r="T2429" s="244"/>
      <c r="U2429" s="14"/>
      <c r="V2429" s="14"/>
      <c r="W2429" s="14"/>
      <c r="X2429" s="14"/>
      <c r="Y2429" s="14"/>
      <c r="Z2429" s="14"/>
      <c r="AA2429" s="14"/>
      <c r="AB2429" s="14"/>
      <c r="AC2429" s="14"/>
      <c r="AD2429" s="14"/>
      <c r="AE2429" s="14"/>
      <c r="AT2429" s="245" t="s">
        <v>168</v>
      </c>
      <c r="AU2429" s="245" t="s">
        <v>82</v>
      </c>
      <c r="AV2429" s="14" t="s">
        <v>82</v>
      </c>
      <c r="AW2429" s="14" t="s">
        <v>34</v>
      </c>
      <c r="AX2429" s="14" t="s">
        <v>72</v>
      </c>
      <c r="AY2429" s="245" t="s">
        <v>148</v>
      </c>
    </row>
    <row r="2430" spans="1:51" s="15" customFormat="1" ht="12">
      <c r="A2430" s="15"/>
      <c r="B2430" s="246"/>
      <c r="C2430" s="247"/>
      <c r="D2430" s="226" t="s">
        <v>168</v>
      </c>
      <c r="E2430" s="248" t="s">
        <v>19</v>
      </c>
      <c r="F2430" s="249" t="s">
        <v>178</v>
      </c>
      <c r="G2430" s="247"/>
      <c r="H2430" s="250">
        <v>123.888</v>
      </c>
      <c r="I2430" s="251"/>
      <c r="J2430" s="247"/>
      <c r="K2430" s="247"/>
      <c r="L2430" s="252"/>
      <c r="M2430" s="253"/>
      <c r="N2430" s="254"/>
      <c r="O2430" s="254"/>
      <c r="P2430" s="254"/>
      <c r="Q2430" s="254"/>
      <c r="R2430" s="254"/>
      <c r="S2430" s="254"/>
      <c r="T2430" s="255"/>
      <c r="U2430" s="15"/>
      <c r="V2430" s="15"/>
      <c r="W2430" s="15"/>
      <c r="X2430" s="15"/>
      <c r="Y2430" s="15"/>
      <c r="Z2430" s="15"/>
      <c r="AA2430" s="15"/>
      <c r="AB2430" s="15"/>
      <c r="AC2430" s="15"/>
      <c r="AD2430" s="15"/>
      <c r="AE2430" s="15"/>
      <c r="AT2430" s="256" t="s">
        <v>168</v>
      </c>
      <c r="AU2430" s="256" t="s">
        <v>82</v>
      </c>
      <c r="AV2430" s="15" t="s">
        <v>155</v>
      </c>
      <c r="AW2430" s="15" t="s">
        <v>34</v>
      </c>
      <c r="AX2430" s="15" t="s">
        <v>80</v>
      </c>
      <c r="AY2430" s="256" t="s">
        <v>148</v>
      </c>
    </row>
    <row r="2431" spans="1:65" s="2" customFormat="1" ht="24.15" customHeight="1">
      <c r="A2431" s="40"/>
      <c r="B2431" s="41"/>
      <c r="C2431" s="206" t="s">
        <v>3607</v>
      </c>
      <c r="D2431" s="206" t="s">
        <v>150</v>
      </c>
      <c r="E2431" s="207" t="s">
        <v>3608</v>
      </c>
      <c r="F2431" s="208" t="s">
        <v>3609</v>
      </c>
      <c r="G2431" s="209" t="s">
        <v>166</v>
      </c>
      <c r="H2431" s="210">
        <v>1300.768</v>
      </c>
      <c r="I2431" s="211"/>
      <c r="J2431" s="212">
        <f>ROUND(I2431*H2431,2)</f>
        <v>0</v>
      </c>
      <c r="K2431" s="208" t="s">
        <v>154</v>
      </c>
      <c r="L2431" s="46"/>
      <c r="M2431" s="213" t="s">
        <v>19</v>
      </c>
      <c r="N2431" s="214" t="s">
        <v>43</v>
      </c>
      <c r="O2431" s="86"/>
      <c r="P2431" s="215">
        <f>O2431*H2431</f>
        <v>0</v>
      </c>
      <c r="Q2431" s="215">
        <v>0.00065</v>
      </c>
      <c r="R2431" s="215">
        <f>Q2431*H2431</f>
        <v>0.8454992</v>
      </c>
      <c r="S2431" s="215">
        <v>0</v>
      </c>
      <c r="T2431" s="216">
        <f>S2431*H2431</f>
        <v>0</v>
      </c>
      <c r="U2431" s="40"/>
      <c r="V2431" s="40"/>
      <c r="W2431" s="40"/>
      <c r="X2431" s="40"/>
      <c r="Y2431" s="40"/>
      <c r="Z2431" s="40"/>
      <c r="AA2431" s="40"/>
      <c r="AB2431" s="40"/>
      <c r="AC2431" s="40"/>
      <c r="AD2431" s="40"/>
      <c r="AE2431" s="40"/>
      <c r="AR2431" s="217" t="s">
        <v>285</v>
      </c>
      <c r="AT2431" s="217" t="s">
        <v>150</v>
      </c>
      <c r="AU2431" s="217" t="s">
        <v>82</v>
      </c>
      <c r="AY2431" s="19" t="s">
        <v>148</v>
      </c>
      <c r="BE2431" s="218">
        <f>IF(N2431="základní",J2431,0)</f>
        <v>0</v>
      </c>
      <c r="BF2431" s="218">
        <f>IF(N2431="snížená",J2431,0)</f>
        <v>0</v>
      </c>
      <c r="BG2431" s="218">
        <f>IF(N2431="zákl. přenesená",J2431,0)</f>
        <v>0</v>
      </c>
      <c r="BH2431" s="218">
        <f>IF(N2431="sníž. přenesená",J2431,0)</f>
        <v>0</v>
      </c>
      <c r="BI2431" s="218">
        <f>IF(N2431="nulová",J2431,0)</f>
        <v>0</v>
      </c>
      <c r="BJ2431" s="19" t="s">
        <v>80</v>
      </c>
      <c r="BK2431" s="218">
        <f>ROUND(I2431*H2431,2)</f>
        <v>0</v>
      </c>
      <c r="BL2431" s="19" t="s">
        <v>285</v>
      </c>
      <c r="BM2431" s="217" t="s">
        <v>3610</v>
      </c>
    </row>
    <row r="2432" spans="1:47" s="2" customFormat="1" ht="12">
      <c r="A2432" s="40"/>
      <c r="B2432" s="41"/>
      <c r="C2432" s="42"/>
      <c r="D2432" s="219" t="s">
        <v>157</v>
      </c>
      <c r="E2432" s="42"/>
      <c r="F2432" s="220" t="s">
        <v>3611</v>
      </c>
      <c r="G2432" s="42"/>
      <c r="H2432" s="42"/>
      <c r="I2432" s="221"/>
      <c r="J2432" s="42"/>
      <c r="K2432" s="42"/>
      <c r="L2432" s="46"/>
      <c r="M2432" s="222"/>
      <c r="N2432" s="223"/>
      <c r="O2432" s="86"/>
      <c r="P2432" s="86"/>
      <c r="Q2432" s="86"/>
      <c r="R2432" s="86"/>
      <c r="S2432" s="86"/>
      <c r="T2432" s="87"/>
      <c r="U2432" s="40"/>
      <c r="V2432" s="40"/>
      <c r="W2432" s="40"/>
      <c r="X2432" s="40"/>
      <c r="Y2432" s="40"/>
      <c r="Z2432" s="40"/>
      <c r="AA2432" s="40"/>
      <c r="AB2432" s="40"/>
      <c r="AC2432" s="40"/>
      <c r="AD2432" s="40"/>
      <c r="AE2432" s="40"/>
      <c r="AT2432" s="19" t="s">
        <v>157</v>
      </c>
      <c r="AU2432" s="19" t="s">
        <v>82</v>
      </c>
    </row>
    <row r="2433" spans="1:51" s="13" customFormat="1" ht="12">
      <c r="A2433" s="13"/>
      <c r="B2433" s="224"/>
      <c r="C2433" s="225"/>
      <c r="D2433" s="226" t="s">
        <v>168</v>
      </c>
      <c r="E2433" s="227" t="s">
        <v>19</v>
      </c>
      <c r="F2433" s="228" t="s">
        <v>400</v>
      </c>
      <c r="G2433" s="225"/>
      <c r="H2433" s="227" t="s">
        <v>19</v>
      </c>
      <c r="I2433" s="229"/>
      <c r="J2433" s="225"/>
      <c r="K2433" s="225"/>
      <c r="L2433" s="230"/>
      <c r="M2433" s="231"/>
      <c r="N2433" s="232"/>
      <c r="O2433" s="232"/>
      <c r="P2433" s="232"/>
      <c r="Q2433" s="232"/>
      <c r="R2433" s="232"/>
      <c r="S2433" s="232"/>
      <c r="T2433" s="233"/>
      <c r="U2433" s="13"/>
      <c r="V2433" s="13"/>
      <c r="W2433" s="13"/>
      <c r="X2433" s="13"/>
      <c r="Y2433" s="13"/>
      <c r="Z2433" s="13"/>
      <c r="AA2433" s="13"/>
      <c r="AB2433" s="13"/>
      <c r="AC2433" s="13"/>
      <c r="AD2433" s="13"/>
      <c r="AE2433" s="13"/>
      <c r="AT2433" s="234" t="s">
        <v>168</v>
      </c>
      <c r="AU2433" s="234" t="s">
        <v>82</v>
      </c>
      <c r="AV2433" s="13" t="s">
        <v>80</v>
      </c>
      <c r="AW2433" s="13" t="s">
        <v>34</v>
      </c>
      <c r="AX2433" s="13" t="s">
        <v>72</v>
      </c>
      <c r="AY2433" s="234" t="s">
        <v>148</v>
      </c>
    </row>
    <row r="2434" spans="1:51" s="14" customFormat="1" ht="12">
      <c r="A2434" s="14"/>
      <c r="B2434" s="235"/>
      <c r="C2434" s="236"/>
      <c r="D2434" s="226" t="s">
        <v>168</v>
      </c>
      <c r="E2434" s="237" t="s">
        <v>19</v>
      </c>
      <c r="F2434" s="238" t="s">
        <v>3574</v>
      </c>
      <c r="G2434" s="236"/>
      <c r="H2434" s="239">
        <v>37.894</v>
      </c>
      <c r="I2434" s="240"/>
      <c r="J2434" s="236"/>
      <c r="K2434" s="236"/>
      <c r="L2434" s="241"/>
      <c r="M2434" s="242"/>
      <c r="N2434" s="243"/>
      <c r="O2434" s="243"/>
      <c r="P2434" s="243"/>
      <c r="Q2434" s="243"/>
      <c r="R2434" s="243"/>
      <c r="S2434" s="243"/>
      <c r="T2434" s="244"/>
      <c r="U2434" s="14"/>
      <c r="V2434" s="14"/>
      <c r="W2434" s="14"/>
      <c r="X2434" s="14"/>
      <c r="Y2434" s="14"/>
      <c r="Z2434" s="14"/>
      <c r="AA2434" s="14"/>
      <c r="AB2434" s="14"/>
      <c r="AC2434" s="14"/>
      <c r="AD2434" s="14"/>
      <c r="AE2434" s="14"/>
      <c r="AT2434" s="245" t="s">
        <v>168</v>
      </c>
      <c r="AU2434" s="245" t="s">
        <v>82</v>
      </c>
      <c r="AV2434" s="14" t="s">
        <v>82</v>
      </c>
      <c r="AW2434" s="14" t="s">
        <v>34</v>
      </c>
      <c r="AX2434" s="14" t="s">
        <v>72</v>
      </c>
      <c r="AY2434" s="245" t="s">
        <v>148</v>
      </c>
    </row>
    <row r="2435" spans="1:51" s="14" customFormat="1" ht="12">
      <c r="A2435" s="14"/>
      <c r="B2435" s="235"/>
      <c r="C2435" s="236"/>
      <c r="D2435" s="226" t="s">
        <v>168</v>
      </c>
      <c r="E2435" s="237" t="s">
        <v>19</v>
      </c>
      <c r="F2435" s="238" t="s">
        <v>3575</v>
      </c>
      <c r="G2435" s="236"/>
      <c r="H2435" s="239">
        <v>199.187</v>
      </c>
      <c r="I2435" s="240"/>
      <c r="J2435" s="236"/>
      <c r="K2435" s="236"/>
      <c r="L2435" s="241"/>
      <c r="M2435" s="242"/>
      <c r="N2435" s="243"/>
      <c r="O2435" s="243"/>
      <c r="P2435" s="243"/>
      <c r="Q2435" s="243"/>
      <c r="R2435" s="243"/>
      <c r="S2435" s="243"/>
      <c r="T2435" s="244"/>
      <c r="U2435" s="14"/>
      <c r="V2435" s="14"/>
      <c r="W2435" s="14"/>
      <c r="X2435" s="14"/>
      <c r="Y2435" s="14"/>
      <c r="Z2435" s="14"/>
      <c r="AA2435" s="14"/>
      <c r="AB2435" s="14"/>
      <c r="AC2435" s="14"/>
      <c r="AD2435" s="14"/>
      <c r="AE2435" s="14"/>
      <c r="AT2435" s="245" t="s">
        <v>168</v>
      </c>
      <c r="AU2435" s="245" t="s">
        <v>82</v>
      </c>
      <c r="AV2435" s="14" t="s">
        <v>82</v>
      </c>
      <c r="AW2435" s="14" t="s">
        <v>34</v>
      </c>
      <c r="AX2435" s="14" t="s">
        <v>72</v>
      </c>
      <c r="AY2435" s="245" t="s">
        <v>148</v>
      </c>
    </row>
    <row r="2436" spans="1:51" s="14" customFormat="1" ht="12">
      <c r="A2436" s="14"/>
      <c r="B2436" s="235"/>
      <c r="C2436" s="236"/>
      <c r="D2436" s="226" t="s">
        <v>168</v>
      </c>
      <c r="E2436" s="237" t="s">
        <v>19</v>
      </c>
      <c r="F2436" s="238" t="s">
        <v>3576</v>
      </c>
      <c r="G2436" s="236"/>
      <c r="H2436" s="239">
        <v>23.65</v>
      </c>
      <c r="I2436" s="240"/>
      <c r="J2436" s="236"/>
      <c r="K2436" s="236"/>
      <c r="L2436" s="241"/>
      <c r="M2436" s="242"/>
      <c r="N2436" s="243"/>
      <c r="O2436" s="243"/>
      <c r="P2436" s="243"/>
      <c r="Q2436" s="243"/>
      <c r="R2436" s="243"/>
      <c r="S2436" s="243"/>
      <c r="T2436" s="244"/>
      <c r="U2436" s="14"/>
      <c r="V2436" s="14"/>
      <c r="W2436" s="14"/>
      <c r="X2436" s="14"/>
      <c r="Y2436" s="14"/>
      <c r="Z2436" s="14"/>
      <c r="AA2436" s="14"/>
      <c r="AB2436" s="14"/>
      <c r="AC2436" s="14"/>
      <c r="AD2436" s="14"/>
      <c r="AE2436" s="14"/>
      <c r="AT2436" s="245" t="s">
        <v>168</v>
      </c>
      <c r="AU2436" s="245" t="s">
        <v>82</v>
      </c>
      <c r="AV2436" s="14" t="s">
        <v>82</v>
      </c>
      <c r="AW2436" s="14" t="s">
        <v>34</v>
      </c>
      <c r="AX2436" s="14" t="s">
        <v>72</v>
      </c>
      <c r="AY2436" s="245" t="s">
        <v>148</v>
      </c>
    </row>
    <row r="2437" spans="1:51" s="14" customFormat="1" ht="12">
      <c r="A2437" s="14"/>
      <c r="B2437" s="235"/>
      <c r="C2437" s="236"/>
      <c r="D2437" s="226" t="s">
        <v>168</v>
      </c>
      <c r="E2437" s="237" t="s">
        <v>19</v>
      </c>
      <c r="F2437" s="238" t="s">
        <v>3577</v>
      </c>
      <c r="G2437" s="236"/>
      <c r="H2437" s="239">
        <v>80.796</v>
      </c>
      <c r="I2437" s="240"/>
      <c r="J2437" s="236"/>
      <c r="K2437" s="236"/>
      <c r="L2437" s="241"/>
      <c r="M2437" s="242"/>
      <c r="N2437" s="243"/>
      <c r="O2437" s="243"/>
      <c r="P2437" s="243"/>
      <c r="Q2437" s="243"/>
      <c r="R2437" s="243"/>
      <c r="S2437" s="243"/>
      <c r="T2437" s="244"/>
      <c r="U2437" s="14"/>
      <c r="V2437" s="14"/>
      <c r="W2437" s="14"/>
      <c r="X2437" s="14"/>
      <c r="Y2437" s="14"/>
      <c r="Z2437" s="14"/>
      <c r="AA2437" s="14"/>
      <c r="AB2437" s="14"/>
      <c r="AC2437" s="14"/>
      <c r="AD2437" s="14"/>
      <c r="AE2437" s="14"/>
      <c r="AT2437" s="245" t="s">
        <v>168</v>
      </c>
      <c r="AU2437" s="245" t="s">
        <v>82</v>
      </c>
      <c r="AV2437" s="14" t="s">
        <v>82</v>
      </c>
      <c r="AW2437" s="14" t="s">
        <v>34</v>
      </c>
      <c r="AX2437" s="14" t="s">
        <v>72</v>
      </c>
      <c r="AY2437" s="245" t="s">
        <v>148</v>
      </c>
    </row>
    <row r="2438" spans="1:51" s="14" customFormat="1" ht="12">
      <c r="A2438" s="14"/>
      <c r="B2438" s="235"/>
      <c r="C2438" s="236"/>
      <c r="D2438" s="226" t="s">
        <v>168</v>
      </c>
      <c r="E2438" s="237" t="s">
        <v>19</v>
      </c>
      <c r="F2438" s="238" t="s">
        <v>651</v>
      </c>
      <c r="G2438" s="236"/>
      <c r="H2438" s="239">
        <v>26.122</v>
      </c>
      <c r="I2438" s="240"/>
      <c r="J2438" s="236"/>
      <c r="K2438" s="236"/>
      <c r="L2438" s="241"/>
      <c r="M2438" s="242"/>
      <c r="N2438" s="243"/>
      <c r="O2438" s="243"/>
      <c r="P2438" s="243"/>
      <c r="Q2438" s="243"/>
      <c r="R2438" s="243"/>
      <c r="S2438" s="243"/>
      <c r="T2438" s="244"/>
      <c r="U2438" s="14"/>
      <c r="V2438" s="14"/>
      <c r="W2438" s="14"/>
      <c r="X2438" s="14"/>
      <c r="Y2438" s="14"/>
      <c r="Z2438" s="14"/>
      <c r="AA2438" s="14"/>
      <c r="AB2438" s="14"/>
      <c r="AC2438" s="14"/>
      <c r="AD2438" s="14"/>
      <c r="AE2438" s="14"/>
      <c r="AT2438" s="245" t="s">
        <v>168</v>
      </c>
      <c r="AU2438" s="245" t="s">
        <v>82</v>
      </c>
      <c r="AV2438" s="14" t="s">
        <v>82</v>
      </c>
      <c r="AW2438" s="14" t="s">
        <v>34</v>
      </c>
      <c r="AX2438" s="14" t="s">
        <v>72</v>
      </c>
      <c r="AY2438" s="245" t="s">
        <v>148</v>
      </c>
    </row>
    <row r="2439" spans="1:51" s="14" customFormat="1" ht="12">
      <c r="A2439" s="14"/>
      <c r="B2439" s="235"/>
      <c r="C2439" s="236"/>
      <c r="D2439" s="226" t="s">
        <v>168</v>
      </c>
      <c r="E2439" s="237" t="s">
        <v>19</v>
      </c>
      <c r="F2439" s="238" t="s">
        <v>3578</v>
      </c>
      <c r="G2439" s="236"/>
      <c r="H2439" s="239">
        <v>20.582</v>
      </c>
      <c r="I2439" s="240"/>
      <c r="J2439" s="236"/>
      <c r="K2439" s="236"/>
      <c r="L2439" s="241"/>
      <c r="M2439" s="242"/>
      <c r="N2439" s="243"/>
      <c r="O2439" s="243"/>
      <c r="P2439" s="243"/>
      <c r="Q2439" s="243"/>
      <c r="R2439" s="243"/>
      <c r="S2439" s="243"/>
      <c r="T2439" s="244"/>
      <c r="U2439" s="14"/>
      <c r="V2439" s="14"/>
      <c r="W2439" s="14"/>
      <c r="X2439" s="14"/>
      <c r="Y2439" s="14"/>
      <c r="Z2439" s="14"/>
      <c r="AA2439" s="14"/>
      <c r="AB2439" s="14"/>
      <c r="AC2439" s="14"/>
      <c r="AD2439" s="14"/>
      <c r="AE2439" s="14"/>
      <c r="AT2439" s="245" t="s">
        <v>168</v>
      </c>
      <c r="AU2439" s="245" t="s">
        <v>82</v>
      </c>
      <c r="AV2439" s="14" t="s">
        <v>82</v>
      </c>
      <c r="AW2439" s="14" t="s">
        <v>34</v>
      </c>
      <c r="AX2439" s="14" t="s">
        <v>72</v>
      </c>
      <c r="AY2439" s="245" t="s">
        <v>148</v>
      </c>
    </row>
    <row r="2440" spans="1:51" s="14" customFormat="1" ht="12">
      <c r="A2440" s="14"/>
      <c r="B2440" s="235"/>
      <c r="C2440" s="236"/>
      <c r="D2440" s="226" t="s">
        <v>168</v>
      </c>
      <c r="E2440" s="237" t="s">
        <v>19</v>
      </c>
      <c r="F2440" s="238" t="s">
        <v>3579</v>
      </c>
      <c r="G2440" s="236"/>
      <c r="H2440" s="239">
        <v>20.308</v>
      </c>
      <c r="I2440" s="240"/>
      <c r="J2440" s="236"/>
      <c r="K2440" s="236"/>
      <c r="L2440" s="241"/>
      <c r="M2440" s="242"/>
      <c r="N2440" s="243"/>
      <c r="O2440" s="243"/>
      <c r="P2440" s="243"/>
      <c r="Q2440" s="243"/>
      <c r="R2440" s="243"/>
      <c r="S2440" s="243"/>
      <c r="T2440" s="244"/>
      <c r="U2440" s="14"/>
      <c r="V2440" s="14"/>
      <c r="W2440" s="14"/>
      <c r="X2440" s="14"/>
      <c r="Y2440" s="14"/>
      <c r="Z2440" s="14"/>
      <c r="AA2440" s="14"/>
      <c r="AB2440" s="14"/>
      <c r="AC2440" s="14"/>
      <c r="AD2440" s="14"/>
      <c r="AE2440" s="14"/>
      <c r="AT2440" s="245" t="s">
        <v>168</v>
      </c>
      <c r="AU2440" s="245" t="s">
        <v>82</v>
      </c>
      <c r="AV2440" s="14" t="s">
        <v>82</v>
      </c>
      <c r="AW2440" s="14" t="s">
        <v>34</v>
      </c>
      <c r="AX2440" s="14" t="s">
        <v>72</v>
      </c>
      <c r="AY2440" s="245" t="s">
        <v>148</v>
      </c>
    </row>
    <row r="2441" spans="1:51" s="14" customFormat="1" ht="12">
      <c r="A2441" s="14"/>
      <c r="B2441" s="235"/>
      <c r="C2441" s="236"/>
      <c r="D2441" s="226" t="s">
        <v>168</v>
      </c>
      <c r="E2441" s="237" t="s">
        <v>19</v>
      </c>
      <c r="F2441" s="238" t="s">
        <v>3580</v>
      </c>
      <c r="G2441" s="236"/>
      <c r="H2441" s="239">
        <v>22.576</v>
      </c>
      <c r="I2441" s="240"/>
      <c r="J2441" s="236"/>
      <c r="K2441" s="236"/>
      <c r="L2441" s="241"/>
      <c r="M2441" s="242"/>
      <c r="N2441" s="243"/>
      <c r="O2441" s="243"/>
      <c r="P2441" s="243"/>
      <c r="Q2441" s="243"/>
      <c r="R2441" s="243"/>
      <c r="S2441" s="243"/>
      <c r="T2441" s="244"/>
      <c r="U2441" s="14"/>
      <c r="V2441" s="14"/>
      <c r="W2441" s="14"/>
      <c r="X2441" s="14"/>
      <c r="Y2441" s="14"/>
      <c r="Z2441" s="14"/>
      <c r="AA2441" s="14"/>
      <c r="AB2441" s="14"/>
      <c r="AC2441" s="14"/>
      <c r="AD2441" s="14"/>
      <c r="AE2441" s="14"/>
      <c r="AT2441" s="245" t="s">
        <v>168</v>
      </c>
      <c r="AU2441" s="245" t="s">
        <v>82</v>
      </c>
      <c r="AV2441" s="14" t="s">
        <v>82</v>
      </c>
      <c r="AW2441" s="14" t="s">
        <v>34</v>
      </c>
      <c r="AX2441" s="14" t="s">
        <v>72</v>
      </c>
      <c r="AY2441" s="245" t="s">
        <v>148</v>
      </c>
    </row>
    <row r="2442" spans="1:51" s="14" customFormat="1" ht="12">
      <c r="A2442" s="14"/>
      <c r="B2442" s="235"/>
      <c r="C2442" s="236"/>
      <c r="D2442" s="226" t="s">
        <v>168</v>
      </c>
      <c r="E2442" s="237" t="s">
        <v>19</v>
      </c>
      <c r="F2442" s="238" t="s">
        <v>655</v>
      </c>
      <c r="G2442" s="236"/>
      <c r="H2442" s="239">
        <v>96.661</v>
      </c>
      <c r="I2442" s="240"/>
      <c r="J2442" s="236"/>
      <c r="K2442" s="236"/>
      <c r="L2442" s="241"/>
      <c r="M2442" s="242"/>
      <c r="N2442" s="243"/>
      <c r="O2442" s="243"/>
      <c r="P2442" s="243"/>
      <c r="Q2442" s="243"/>
      <c r="R2442" s="243"/>
      <c r="S2442" s="243"/>
      <c r="T2442" s="244"/>
      <c r="U2442" s="14"/>
      <c r="V2442" s="14"/>
      <c r="W2442" s="14"/>
      <c r="X2442" s="14"/>
      <c r="Y2442" s="14"/>
      <c r="Z2442" s="14"/>
      <c r="AA2442" s="14"/>
      <c r="AB2442" s="14"/>
      <c r="AC2442" s="14"/>
      <c r="AD2442" s="14"/>
      <c r="AE2442" s="14"/>
      <c r="AT2442" s="245" t="s">
        <v>168</v>
      </c>
      <c r="AU2442" s="245" t="s">
        <v>82</v>
      </c>
      <c r="AV2442" s="14" t="s">
        <v>82</v>
      </c>
      <c r="AW2442" s="14" t="s">
        <v>34</v>
      </c>
      <c r="AX2442" s="14" t="s">
        <v>72</v>
      </c>
      <c r="AY2442" s="245" t="s">
        <v>148</v>
      </c>
    </row>
    <row r="2443" spans="1:51" s="14" customFormat="1" ht="12">
      <c r="A2443" s="14"/>
      <c r="B2443" s="235"/>
      <c r="C2443" s="236"/>
      <c r="D2443" s="226" t="s">
        <v>168</v>
      </c>
      <c r="E2443" s="237" t="s">
        <v>19</v>
      </c>
      <c r="F2443" s="238" t="s">
        <v>3581</v>
      </c>
      <c r="G2443" s="236"/>
      <c r="H2443" s="239">
        <v>22.197</v>
      </c>
      <c r="I2443" s="240"/>
      <c r="J2443" s="236"/>
      <c r="K2443" s="236"/>
      <c r="L2443" s="241"/>
      <c r="M2443" s="242"/>
      <c r="N2443" s="243"/>
      <c r="O2443" s="243"/>
      <c r="P2443" s="243"/>
      <c r="Q2443" s="243"/>
      <c r="R2443" s="243"/>
      <c r="S2443" s="243"/>
      <c r="T2443" s="244"/>
      <c r="U2443" s="14"/>
      <c r="V2443" s="14"/>
      <c r="W2443" s="14"/>
      <c r="X2443" s="14"/>
      <c r="Y2443" s="14"/>
      <c r="Z2443" s="14"/>
      <c r="AA2443" s="14"/>
      <c r="AB2443" s="14"/>
      <c r="AC2443" s="14"/>
      <c r="AD2443" s="14"/>
      <c r="AE2443" s="14"/>
      <c r="AT2443" s="245" t="s">
        <v>168</v>
      </c>
      <c r="AU2443" s="245" t="s">
        <v>82</v>
      </c>
      <c r="AV2443" s="14" t="s">
        <v>82</v>
      </c>
      <c r="AW2443" s="14" t="s">
        <v>34</v>
      </c>
      <c r="AX2443" s="14" t="s">
        <v>72</v>
      </c>
      <c r="AY2443" s="245" t="s">
        <v>148</v>
      </c>
    </row>
    <row r="2444" spans="1:51" s="14" customFormat="1" ht="12">
      <c r="A2444" s="14"/>
      <c r="B2444" s="235"/>
      <c r="C2444" s="236"/>
      <c r="D2444" s="226" t="s">
        <v>168</v>
      </c>
      <c r="E2444" s="237" t="s">
        <v>19</v>
      </c>
      <c r="F2444" s="238" t="s">
        <v>3582</v>
      </c>
      <c r="G2444" s="236"/>
      <c r="H2444" s="239">
        <v>155.28</v>
      </c>
      <c r="I2444" s="240"/>
      <c r="J2444" s="236"/>
      <c r="K2444" s="236"/>
      <c r="L2444" s="241"/>
      <c r="M2444" s="242"/>
      <c r="N2444" s="243"/>
      <c r="O2444" s="243"/>
      <c r="P2444" s="243"/>
      <c r="Q2444" s="243"/>
      <c r="R2444" s="243"/>
      <c r="S2444" s="243"/>
      <c r="T2444" s="244"/>
      <c r="U2444" s="14"/>
      <c r="V2444" s="14"/>
      <c r="W2444" s="14"/>
      <c r="X2444" s="14"/>
      <c r="Y2444" s="14"/>
      <c r="Z2444" s="14"/>
      <c r="AA2444" s="14"/>
      <c r="AB2444" s="14"/>
      <c r="AC2444" s="14"/>
      <c r="AD2444" s="14"/>
      <c r="AE2444" s="14"/>
      <c r="AT2444" s="245" t="s">
        <v>168</v>
      </c>
      <c r="AU2444" s="245" t="s">
        <v>82</v>
      </c>
      <c r="AV2444" s="14" t="s">
        <v>82</v>
      </c>
      <c r="AW2444" s="14" t="s">
        <v>34</v>
      </c>
      <c r="AX2444" s="14" t="s">
        <v>72</v>
      </c>
      <c r="AY2444" s="245" t="s">
        <v>148</v>
      </c>
    </row>
    <row r="2445" spans="1:51" s="16" customFormat="1" ht="12">
      <c r="A2445" s="16"/>
      <c r="B2445" s="257"/>
      <c r="C2445" s="258"/>
      <c r="D2445" s="226" t="s">
        <v>168</v>
      </c>
      <c r="E2445" s="259" t="s">
        <v>19</v>
      </c>
      <c r="F2445" s="260" t="s">
        <v>256</v>
      </c>
      <c r="G2445" s="258"/>
      <c r="H2445" s="261">
        <v>705.253</v>
      </c>
      <c r="I2445" s="262"/>
      <c r="J2445" s="258"/>
      <c r="K2445" s="258"/>
      <c r="L2445" s="263"/>
      <c r="M2445" s="264"/>
      <c r="N2445" s="265"/>
      <c r="O2445" s="265"/>
      <c r="P2445" s="265"/>
      <c r="Q2445" s="265"/>
      <c r="R2445" s="265"/>
      <c r="S2445" s="265"/>
      <c r="T2445" s="266"/>
      <c r="U2445" s="16"/>
      <c r="V2445" s="16"/>
      <c r="W2445" s="16"/>
      <c r="X2445" s="16"/>
      <c r="Y2445" s="16"/>
      <c r="Z2445" s="16"/>
      <c r="AA2445" s="16"/>
      <c r="AB2445" s="16"/>
      <c r="AC2445" s="16"/>
      <c r="AD2445" s="16"/>
      <c r="AE2445" s="16"/>
      <c r="AT2445" s="267" t="s">
        <v>168</v>
      </c>
      <c r="AU2445" s="267" t="s">
        <v>82</v>
      </c>
      <c r="AV2445" s="16" t="s">
        <v>163</v>
      </c>
      <c r="AW2445" s="16" t="s">
        <v>34</v>
      </c>
      <c r="AX2445" s="16" t="s">
        <v>72</v>
      </c>
      <c r="AY2445" s="267" t="s">
        <v>148</v>
      </c>
    </row>
    <row r="2446" spans="1:51" s="13" customFormat="1" ht="12">
      <c r="A2446" s="13"/>
      <c r="B2446" s="224"/>
      <c r="C2446" s="225"/>
      <c r="D2446" s="226" t="s">
        <v>168</v>
      </c>
      <c r="E2446" s="227" t="s">
        <v>19</v>
      </c>
      <c r="F2446" s="228" t="s">
        <v>576</v>
      </c>
      <c r="G2446" s="225"/>
      <c r="H2446" s="227" t="s">
        <v>19</v>
      </c>
      <c r="I2446" s="229"/>
      <c r="J2446" s="225"/>
      <c r="K2446" s="225"/>
      <c r="L2446" s="230"/>
      <c r="M2446" s="231"/>
      <c r="N2446" s="232"/>
      <c r="O2446" s="232"/>
      <c r="P2446" s="232"/>
      <c r="Q2446" s="232"/>
      <c r="R2446" s="232"/>
      <c r="S2446" s="232"/>
      <c r="T2446" s="233"/>
      <c r="U2446" s="13"/>
      <c r="V2446" s="13"/>
      <c r="W2446" s="13"/>
      <c r="X2446" s="13"/>
      <c r="Y2446" s="13"/>
      <c r="Z2446" s="13"/>
      <c r="AA2446" s="13"/>
      <c r="AB2446" s="13"/>
      <c r="AC2446" s="13"/>
      <c r="AD2446" s="13"/>
      <c r="AE2446" s="13"/>
      <c r="AT2446" s="234" t="s">
        <v>168</v>
      </c>
      <c r="AU2446" s="234" t="s">
        <v>82</v>
      </c>
      <c r="AV2446" s="13" t="s">
        <v>80</v>
      </c>
      <c r="AW2446" s="13" t="s">
        <v>34</v>
      </c>
      <c r="AX2446" s="13" t="s">
        <v>72</v>
      </c>
      <c r="AY2446" s="234" t="s">
        <v>148</v>
      </c>
    </row>
    <row r="2447" spans="1:51" s="14" customFormat="1" ht="12">
      <c r="A2447" s="14"/>
      <c r="B2447" s="235"/>
      <c r="C2447" s="236"/>
      <c r="D2447" s="226" t="s">
        <v>168</v>
      </c>
      <c r="E2447" s="237" t="s">
        <v>19</v>
      </c>
      <c r="F2447" s="238" t="s">
        <v>3583</v>
      </c>
      <c r="G2447" s="236"/>
      <c r="H2447" s="239">
        <v>21.722</v>
      </c>
      <c r="I2447" s="240"/>
      <c r="J2447" s="236"/>
      <c r="K2447" s="236"/>
      <c r="L2447" s="241"/>
      <c r="M2447" s="242"/>
      <c r="N2447" s="243"/>
      <c r="O2447" s="243"/>
      <c r="P2447" s="243"/>
      <c r="Q2447" s="243"/>
      <c r="R2447" s="243"/>
      <c r="S2447" s="243"/>
      <c r="T2447" s="244"/>
      <c r="U2447" s="14"/>
      <c r="V2447" s="14"/>
      <c r="W2447" s="14"/>
      <c r="X2447" s="14"/>
      <c r="Y2447" s="14"/>
      <c r="Z2447" s="14"/>
      <c r="AA2447" s="14"/>
      <c r="AB2447" s="14"/>
      <c r="AC2447" s="14"/>
      <c r="AD2447" s="14"/>
      <c r="AE2447" s="14"/>
      <c r="AT2447" s="245" t="s">
        <v>168</v>
      </c>
      <c r="AU2447" s="245" t="s">
        <v>82</v>
      </c>
      <c r="AV2447" s="14" t="s">
        <v>82</v>
      </c>
      <c r="AW2447" s="14" t="s">
        <v>34</v>
      </c>
      <c r="AX2447" s="14" t="s">
        <v>72</v>
      </c>
      <c r="AY2447" s="245" t="s">
        <v>148</v>
      </c>
    </row>
    <row r="2448" spans="1:51" s="14" customFormat="1" ht="12">
      <c r="A2448" s="14"/>
      <c r="B2448" s="235"/>
      <c r="C2448" s="236"/>
      <c r="D2448" s="226" t="s">
        <v>168</v>
      </c>
      <c r="E2448" s="237" t="s">
        <v>19</v>
      </c>
      <c r="F2448" s="238" t="s">
        <v>3584</v>
      </c>
      <c r="G2448" s="236"/>
      <c r="H2448" s="239">
        <v>110.772</v>
      </c>
      <c r="I2448" s="240"/>
      <c r="J2448" s="236"/>
      <c r="K2448" s="236"/>
      <c r="L2448" s="241"/>
      <c r="M2448" s="242"/>
      <c r="N2448" s="243"/>
      <c r="O2448" s="243"/>
      <c r="P2448" s="243"/>
      <c r="Q2448" s="243"/>
      <c r="R2448" s="243"/>
      <c r="S2448" s="243"/>
      <c r="T2448" s="244"/>
      <c r="U2448" s="14"/>
      <c r="V2448" s="14"/>
      <c r="W2448" s="14"/>
      <c r="X2448" s="14"/>
      <c r="Y2448" s="14"/>
      <c r="Z2448" s="14"/>
      <c r="AA2448" s="14"/>
      <c r="AB2448" s="14"/>
      <c r="AC2448" s="14"/>
      <c r="AD2448" s="14"/>
      <c r="AE2448" s="14"/>
      <c r="AT2448" s="245" t="s">
        <v>168</v>
      </c>
      <c r="AU2448" s="245" t="s">
        <v>82</v>
      </c>
      <c r="AV2448" s="14" t="s">
        <v>82</v>
      </c>
      <c r="AW2448" s="14" t="s">
        <v>34</v>
      </c>
      <c r="AX2448" s="14" t="s">
        <v>72</v>
      </c>
      <c r="AY2448" s="245" t="s">
        <v>148</v>
      </c>
    </row>
    <row r="2449" spans="1:51" s="14" customFormat="1" ht="12">
      <c r="A2449" s="14"/>
      <c r="B2449" s="235"/>
      <c r="C2449" s="236"/>
      <c r="D2449" s="226" t="s">
        <v>168</v>
      </c>
      <c r="E2449" s="237" t="s">
        <v>19</v>
      </c>
      <c r="F2449" s="238" t="s">
        <v>3585</v>
      </c>
      <c r="G2449" s="236"/>
      <c r="H2449" s="239">
        <v>6.231</v>
      </c>
      <c r="I2449" s="240"/>
      <c r="J2449" s="236"/>
      <c r="K2449" s="236"/>
      <c r="L2449" s="241"/>
      <c r="M2449" s="242"/>
      <c r="N2449" s="243"/>
      <c r="O2449" s="243"/>
      <c r="P2449" s="243"/>
      <c r="Q2449" s="243"/>
      <c r="R2449" s="243"/>
      <c r="S2449" s="243"/>
      <c r="T2449" s="244"/>
      <c r="U2449" s="14"/>
      <c r="V2449" s="14"/>
      <c r="W2449" s="14"/>
      <c r="X2449" s="14"/>
      <c r="Y2449" s="14"/>
      <c r="Z2449" s="14"/>
      <c r="AA2449" s="14"/>
      <c r="AB2449" s="14"/>
      <c r="AC2449" s="14"/>
      <c r="AD2449" s="14"/>
      <c r="AE2449" s="14"/>
      <c r="AT2449" s="245" t="s">
        <v>168</v>
      </c>
      <c r="AU2449" s="245" t="s">
        <v>82</v>
      </c>
      <c r="AV2449" s="14" t="s">
        <v>82</v>
      </c>
      <c r="AW2449" s="14" t="s">
        <v>34</v>
      </c>
      <c r="AX2449" s="14" t="s">
        <v>72</v>
      </c>
      <c r="AY2449" s="245" t="s">
        <v>148</v>
      </c>
    </row>
    <row r="2450" spans="1:51" s="14" customFormat="1" ht="12">
      <c r="A2450" s="14"/>
      <c r="B2450" s="235"/>
      <c r="C2450" s="236"/>
      <c r="D2450" s="226" t="s">
        <v>168</v>
      </c>
      <c r="E2450" s="237" t="s">
        <v>19</v>
      </c>
      <c r="F2450" s="238" t="s">
        <v>3586</v>
      </c>
      <c r="G2450" s="236"/>
      <c r="H2450" s="239">
        <v>34.299</v>
      </c>
      <c r="I2450" s="240"/>
      <c r="J2450" s="236"/>
      <c r="K2450" s="236"/>
      <c r="L2450" s="241"/>
      <c r="M2450" s="242"/>
      <c r="N2450" s="243"/>
      <c r="O2450" s="243"/>
      <c r="P2450" s="243"/>
      <c r="Q2450" s="243"/>
      <c r="R2450" s="243"/>
      <c r="S2450" s="243"/>
      <c r="T2450" s="244"/>
      <c r="U2450" s="14"/>
      <c r="V2450" s="14"/>
      <c r="W2450" s="14"/>
      <c r="X2450" s="14"/>
      <c r="Y2450" s="14"/>
      <c r="Z2450" s="14"/>
      <c r="AA2450" s="14"/>
      <c r="AB2450" s="14"/>
      <c r="AC2450" s="14"/>
      <c r="AD2450" s="14"/>
      <c r="AE2450" s="14"/>
      <c r="AT2450" s="245" t="s">
        <v>168</v>
      </c>
      <c r="AU2450" s="245" t="s">
        <v>82</v>
      </c>
      <c r="AV2450" s="14" t="s">
        <v>82</v>
      </c>
      <c r="AW2450" s="14" t="s">
        <v>34</v>
      </c>
      <c r="AX2450" s="14" t="s">
        <v>72</v>
      </c>
      <c r="AY2450" s="245" t="s">
        <v>148</v>
      </c>
    </row>
    <row r="2451" spans="1:51" s="14" customFormat="1" ht="12">
      <c r="A2451" s="14"/>
      <c r="B2451" s="235"/>
      <c r="C2451" s="236"/>
      <c r="D2451" s="226" t="s">
        <v>168</v>
      </c>
      <c r="E2451" s="237" t="s">
        <v>19</v>
      </c>
      <c r="F2451" s="238" t="s">
        <v>3587</v>
      </c>
      <c r="G2451" s="236"/>
      <c r="H2451" s="239">
        <v>8.35</v>
      </c>
      <c r="I2451" s="240"/>
      <c r="J2451" s="236"/>
      <c r="K2451" s="236"/>
      <c r="L2451" s="241"/>
      <c r="M2451" s="242"/>
      <c r="N2451" s="243"/>
      <c r="O2451" s="243"/>
      <c r="P2451" s="243"/>
      <c r="Q2451" s="243"/>
      <c r="R2451" s="243"/>
      <c r="S2451" s="243"/>
      <c r="T2451" s="244"/>
      <c r="U2451" s="14"/>
      <c r="V2451" s="14"/>
      <c r="W2451" s="14"/>
      <c r="X2451" s="14"/>
      <c r="Y2451" s="14"/>
      <c r="Z2451" s="14"/>
      <c r="AA2451" s="14"/>
      <c r="AB2451" s="14"/>
      <c r="AC2451" s="14"/>
      <c r="AD2451" s="14"/>
      <c r="AE2451" s="14"/>
      <c r="AT2451" s="245" t="s">
        <v>168</v>
      </c>
      <c r="AU2451" s="245" t="s">
        <v>82</v>
      </c>
      <c r="AV2451" s="14" t="s">
        <v>82</v>
      </c>
      <c r="AW2451" s="14" t="s">
        <v>34</v>
      </c>
      <c r="AX2451" s="14" t="s">
        <v>72</v>
      </c>
      <c r="AY2451" s="245" t="s">
        <v>148</v>
      </c>
    </row>
    <row r="2452" spans="1:51" s="14" customFormat="1" ht="12">
      <c r="A2452" s="14"/>
      <c r="B2452" s="235"/>
      <c r="C2452" s="236"/>
      <c r="D2452" s="226" t="s">
        <v>168</v>
      </c>
      <c r="E2452" s="237" t="s">
        <v>19</v>
      </c>
      <c r="F2452" s="238" t="s">
        <v>3588</v>
      </c>
      <c r="G2452" s="236"/>
      <c r="H2452" s="239">
        <v>13.394</v>
      </c>
      <c r="I2452" s="240"/>
      <c r="J2452" s="236"/>
      <c r="K2452" s="236"/>
      <c r="L2452" s="241"/>
      <c r="M2452" s="242"/>
      <c r="N2452" s="243"/>
      <c r="O2452" s="243"/>
      <c r="P2452" s="243"/>
      <c r="Q2452" s="243"/>
      <c r="R2452" s="243"/>
      <c r="S2452" s="243"/>
      <c r="T2452" s="244"/>
      <c r="U2452" s="14"/>
      <c r="V2452" s="14"/>
      <c r="W2452" s="14"/>
      <c r="X2452" s="14"/>
      <c r="Y2452" s="14"/>
      <c r="Z2452" s="14"/>
      <c r="AA2452" s="14"/>
      <c r="AB2452" s="14"/>
      <c r="AC2452" s="14"/>
      <c r="AD2452" s="14"/>
      <c r="AE2452" s="14"/>
      <c r="AT2452" s="245" t="s">
        <v>168</v>
      </c>
      <c r="AU2452" s="245" t="s">
        <v>82</v>
      </c>
      <c r="AV2452" s="14" t="s">
        <v>82</v>
      </c>
      <c r="AW2452" s="14" t="s">
        <v>34</v>
      </c>
      <c r="AX2452" s="14" t="s">
        <v>72</v>
      </c>
      <c r="AY2452" s="245" t="s">
        <v>148</v>
      </c>
    </row>
    <row r="2453" spans="1:51" s="14" customFormat="1" ht="12">
      <c r="A2453" s="14"/>
      <c r="B2453" s="235"/>
      <c r="C2453" s="236"/>
      <c r="D2453" s="226" t="s">
        <v>168</v>
      </c>
      <c r="E2453" s="237" t="s">
        <v>19</v>
      </c>
      <c r="F2453" s="238" t="s">
        <v>3589</v>
      </c>
      <c r="G2453" s="236"/>
      <c r="H2453" s="239">
        <v>10.156</v>
      </c>
      <c r="I2453" s="240"/>
      <c r="J2453" s="236"/>
      <c r="K2453" s="236"/>
      <c r="L2453" s="241"/>
      <c r="M2453" s="242"/>
      <c r="N2453" s="243"/>
      <c r="O2453" s="243"/>
      <c r="P2453" s="243"/>
      <c r="Q2453" s="243"/>
      <c r="R2453" s="243"/>
      <c r="S2453" s="243"/>
      <c r="T2453" s="244"/>
      <c r="U2453" s="14"/>
      <c r="V2453" s="14"/>
      <c r="W2453" s="14"/>
      <c r="X2453" s="14"/>
      <c r="Y2453" s="14"/>
      <c r="Z2453" s="14"/>
      <c r="AA2453" s="14"/>
      <c r="AB2453" s="14"/>
      <c r="AC2453" s="14"/>
      <c r="AD2453" s="14"/>
      <c r="AE2453" s="14"/>
      <c r="AT2453" s="245" t="s">
        <v>168</v>
      </c>
      <c r="AU2453" s="245" t="s">
        <v>82</v>
      </c>
      <c r="AV2453" s="14" t="s">
        <v>82</v>
      </c>
      <c r="AW2453" s="14" t="s">
        <v>34</v>
      </c>
      <c r="AX2453" s="14" t="s">
        <v>72</v>
      </c>
      <c r="AY2453" s="245" t="s">
        <v>148</v>
      </c>
    </row>
    <row r="2454" spans="1:51" s="14" customFormat="1" ht="12">
      <c r="A2454" s="14"/>
      <c r="B2454" s="235"/>
      <c r="C2454" s="236"/>
      <c r="D2454" s="226" t="s">
        <v>168</v>
      </c>
      <c r="E2454" s="237" t="s">
        <v>19</v>
      </c>
      <c r="F2454" s="238" t="s">
        <v>3590</v>
      </c>
      <c r="G2454" s="236"/>
      <c r="H2454" s="239">
        <v>6.799</v>
      </c>
      <c r="I2454" s="240"/>
      <c r="J2454" s="236"/>
      <c r="K2454" s="236"/>
      <c r="L2454" s="241"/>
      <c r="M2454" s="242"/>
      <c r="N2454" s="243"/>
      <c r="O2454" s="243"/>
      <c r="P2454" s="243"/>
      <c r="Q2454" s="243"/>
      <c r="R2454" s="243"/>
      <c r="S2454" s="243"/>
      <c r="T2454" s="244"/>
      <c r="U2454" s="14"/>
      <c r="V2454" s="14"/>
      <c r="W2454" s="14"/>
      <c r="X2454" s="14"/>
      <c r="Y2454" s="14"/>
      <c r="Z2454" s="14"/>
      <c r="AA2454" s="14"/>
      <c r="AB2454" s="14"/>
      <c r="AC2454" s="14"/>
      <c r="AD2454" s="14"/>
      <c r="AE2454" s="14"/>
      <c r="AT2454" s="245" t="s">
        <v>168</v>
      </c>
      <c r="AU2454" s="245" t="s">
        <v>82</v>
      </c>
      <c r="AV2454" s="14" t="s">
        <v>82</v>
      </c>
      <c r="AW2454" s="14" t="s">
        <v>34</v>
      </c>
      <c r="AX2454" s="14" t="s">
        <v>72</v>
      </c>
      <c r="AY2454" s="245" t="s">
        <v>148</v>
      </c>
    </row>
    <row r="2455" spans="1:51" s="14" customFormat="1" ht="12">
      <c r="A2455" s="14"/>
      <c r="B2455" s="235"/>
      <c r="C2455" s="236"/>
      <c r="D2455" s="226" t="s">
        <v>168</v>
      </c>
      <c r="E2455" s="237" t="s">
        <v>19</v>
      </c>
      <c r="F2455" s="238" t="s">
        <v>3591</v>
      </c>
      <c r="G2455" s="236"/>
      <c r="H2455" s="239">
        <v>12.318</v>
      </c>
      <c r="I2455" s="240"/>
      <c r="J2455" s="236"/>
      <c r="K2455" s="236"/>
      <c r="L2455" s="241"/>
      <c r="M2455" s="242"/>
      <c r="N2455" s="243"/>
      <c r="O2455" s="243"/>
      <c r="P2455" s="243"/>
      <c r="Q2455" s="243"/>
      <c r="R2455" s="243"/>
      <c r="S2455" s="243"/>
      <c r="T2455" s="244"/>
      <c r="U2455" s="14"/>
      <c r="V2455" s="14"/>
      <c r="W2455" s="14"/>
      <c r="X2455" s="14"/>
      <c r="Y2455" s="14"/>
      <c r="Z2455" s="14"/>
      <c r="AA2455" s="14"/>
      <c r="AB2455" s="14"/>
      <c r="AC2455" s="14"/>
      <c r="AD2455" s="14"/>
      <c r="AE2455" s="14"/>
      <c r="AT2455" s="245" t="s">
        <v>168</v>
      </c>
      <c r="AU2455" s="245" t="s">
        <v>82</v>
      </c>
      <c r="AV2455" s="14" t="s">
        <v>82</v>
      </c>
      <c r="AW2455" s="14" t="s">
        <v>34</v>
      </c>
      <c r="AX2455" s="14" t="s">
        <v>72</v>
      </c>
      <c r="AY2455" s="245" t="s">
        <v>148</v>
      </c>
    </row>
    <row r="2456" spans="1:51" s="14" customFormat="1" ht="12">
      <c r="A2456" s="14"/>
      <c r="B2456" s="235"/>
      <c r="C2456" s="236"/>
      <c r="D2456" s="226" t="s">
        <v>168</v>
      </c>
      <c r="E2456" s="237" t="s">
        <v>19</v>
      </c>
      <c r="F2456" s="238" t="s">
        <v>3592</v>
      </c>
      <c r="G2456" s="236"/>
      <c r="H2456" s="239">
        <v>13.526</v>
      </c>
      <c r="I2456" s="240"/>
      <c r="J2456" s="236"/>
      <c r="K2456" s="236"/>
      <c r="L2456" s="241"/>
      <c r="M2456" s="242"/>
      <c r="N2456" s="243"/>
      <c r="O2456" s="243"/>
      <c r="P2456" s="243"/>
      <c r="Q2456" s="243"/>
      <c r="R2456" s="243"/>
      <c r="S2456" s="243"/>
      <c r="T2456" s="244"/>
      <c r="U2456" s="14"/>
      <c r="V2456" s="14"/>
      <c r="W2456" s="14"/>
      <c r="X2456" s="14"/>
      <c r="Y2456" s="14"/>
      <c r="Z2456" s="14"/>
      <c r="AA2456" s="14"/>
      <c r="AB2456" s="14"/>
      <c r="AC2456" s="14"/>
      <c r="AD2456" s="14"/>
      <c r="AE2456" s="14"/>
      <c r="AT2456" s="245" t="s">
        <v>168</v>
      </c>
      <c r="AU2456" s="245" t="s">
        <v>82</v>
      </c>
      <c r="AV2456" s="14" t="s">
        <v>82</v>
      </c>
      <c r="AW2456" s="14" t="s">
        <v>34</v>
      </c>
      <c r="AX2456" s="14" t="s">
        <v>72</v>
      </c>
      <c r="AY2456" s="245" t="s">
        <v>148</v>
      </c>
    </row>
    <row r="2457" spans="1:51" s="14" customFormat="1" ht="12">
      <c r="A2457" s="14"/>
      <c r="B2457" s="235"/>
      <c r="C2457" s="236"/>
      <c r="D2457" s="226" t="s">
        <v>168</v>
      </c>
      <c r="E2457" s="237" t="s">
        <v>19</v>
      </c>
      <c r="F2457" s="238" t="s">
        <v>3593</v>
      </c>
      <c r="G2457" s="236"/>
      <c r="H2457" s="239">
        <v>8.171</v>
      </c>
      <c r="I2457" s="240"/>
      <c r="J2457" s="236"/>
      <c r="K2457" s="236"/>
      <c r="L2457" s="241"/>
      <c r="M2457" s="242"/>
      <c r="N2457" s="243"/>
      <c r="O2457" s="243"/>
      <c r="P2457" s="243"/>
      <c r="Q2457" s="243"/>
      <c r="R2457" s="243"/>
      <c r="S2457" s="243"/>
      <c r="T2457" s="244"/>
      <c r="U2457" s="14"/>
      <c r="V2457" s="14"/>
      <c r="W2457" s="14"/>
      <c r="X2457" s="14"/>
      <c r="Y2457" s="14"/>
      <c r="Z2457" s="14"/>
      <c r="AA2457" s="14"/>
      <c r="AB2457" s="14"/>
      <c r="AC2457" s="14"/>
      <c r="AD2457" s="14"/>
      <c r="AE2457" s="14"/>
      <c r="AT2457" s="245" t="s">
        <v>168</v>
      </c>
      <c r="AU2457" s="245" t="s">
        <v>82</v>
      </c>
      <c r="AV2457" s="14" t="s">
        <v>82</v>
      </c>
      <c r="AW2457" s="14" t="s">
        <v>34</v>
      </c>
      <c r="AX2457" s="14" t="s">
        <v>72</v>
      </c>
      <c r="AY2457" s="245" t="s">
        <v>148</v>
      </c>
    </row>
    <row r="2458" spans="1:51" s="14" customFormat="1" ht="12">
      <c r="A2458" s="14"/>
      <c r="B2458" s="235"/>
      <c r="C2458" s="236"/>
      <c r="D2458" s="226" t="s">
        <v>168</v>
      </c>
      <c r="E2458" s="237" t="s">
        <v>19</v>
      </c>
      <c r="F2458" s="238" t="s">
        <v>3594</v>
      </c>
      <c r="G2458" s="236"/>
      <c r="H2458" s="239">
        <v>10.627</v>
      </c>
      <c r="I2458" s="240"/>
      <c r="J2458" s="236"/>
      <c r="K2458" s="236"/>
      <c r="L2458" s="241"/>
      <c r="M2458" s="242"/>
      <c r="N2458" s="243"/>
      <c r="O2458" s="243"/>
      <c r="P2458" s="243"/>
      <c r="Q2458" s="243"/>
      <c r="R2458" s="243"/>
      <c r="S2458" s="243"/>
      <c r="T2458" s="244"/>
      <c r="U2458" s="14"/>
      <c r="V2458" s="14"/>
      <c r="W2458" s="14"/>
      <c r="X2458" s="14"/>
      <c r="Y2458" s="14"/>
      <c r="Z2458" s="14"/>
      <c r="AA2458" s="14"/>
      <c r="AB2458" s="14"/>
      <c r="AC2458" s="14"/>
      <c r="AD2458" s="14"/>
      <c r="AE2458" s="14"/>
      <c r="AT2458" s="245" t="s">
        <v>168</v>
      </c>
      <c r="AU2458" s="245" t="s">
        <v>82</v>
      </c>
      <c r="AV2458" s="14" t="s">
        <v>82</v>
      </c>
      <c r="AW2458" s="14" t="s">
        <v>34</v>
      </c>
      <c r="AX2458" s="14" t="s">
        <v>72</v>
      </c>
      <c r="AY2458" s="245" t="s">
        <v>148</v>
      </c>
    </row>
    <row r="2459" spans="1:51" s="16" customFormat="1" ht="12">
      <c r="A2459" s="16"/>
      <c r="B2459" s="257"/>
      <c r="C2459" s="258"/>
      <c r="D2459" s="226" t="s">
        <v>168</v>
      </c>
      <c r="E2459" s="259" t="s">
        <v>19</v>
      </c>
      <c r="F2459" s="260" t="s">
        <v>256</v>
      </c>
      <c r="G2459" s="258"/>
      <c r="H2459" s="261">
        <v>256.365</v>
      </c>
      <c r="I2459" s="262"/>
      <c r="J2459" s="258"/>
      <c r="K2459" s="258"/>
      <c r="L2459" s="263"/>
      <c r="M2459" s="264"/>
      <c r="N2459" s="265"/>
      <c r="O2459" s="265"/>
      <c r="P2459" s="265"/>
      <c r="Q2459" s="265"/>
      <c r="R2459" s="265"/>
      <c r="S2459" s="265"/>
      <c r="T2459" s="266"/>
      <c r="U2459" s="16"/>
      <c r="V2459" s="16"/>
      <c r="W2459" s="16"/>
      <c r="X2459" s="16"/>
      <c r="Y2459" s="16"/>
      <c r="Z2459" s="16"/>
      <c r="AA2459" s="16"/>
      <c r="AB2459" s="16"/>
      <c r="AC2459" s="16"/>
      <c r="AD2459" s="16"/>
      <c r="AE2459" s="16"/>
      <c r="AT2459" s="267" t="s">
        <v>168</v>
      </c>
      <c r="AU2459" s="267" t="s">
        <v>82</v>
      </c>
      <c r="AV2459" s="16" t="s">
        <v>163</v>
      </c>
      <c r="AW2459" s="16" t="s">
        <v>34</v>
      </c>
      <c r="AX2459" s="16" t="s">
        <v>72</v>
      </c>
      <c r="AY2459" s="267" t="s">
        <v>148</v>
      </c>
    </row>
    <row r="2460" spans="1:51" s="13" customFormat="1" ht="12">
      <c r="A2460" s="13"/>
      <c r="B2460" s="224"/>
      <c r="C2460" s="225"/>
      <c r="D2460" s="226" t="s">
        <v>168</v>
      </c>
      <c r="E2460" s="227" t="s">
        <v>19</v>
      </c>
      <c r="F2460" s="228" t="s">
        <v>211</v>
      </c>
      <c r="G2460" s="225"/>
      <c r="H2460" s="227" t="s">
        <v>19</v>
      </c>
      <c r="I2460" s="229"/>
      <c r="J2460" s="225"/>
      <c r="K2460" s="225"/>
      <c r="L2460" s="230"/>
      <c r="M2460" s="231"/>
      <c r="N2460" s="232"/>
      <c r="O2460" s="232"/>
      <c r="P2460" s="232"/>
      <c r="Q2460" s="232"/>
      <c r="R2460" s="232"/>
      <c r="S2460" s="232"/>
      <c r="T2460" s="233"/>
      <c r="U2460" s="13"/>
      <c r="V2460" s="13"/>
      <c r="W2460" s="13"/>
      <c r="X2460" s="13"/>
      <c r="Y2460" s="13"/>
      <c r="Z2460" s="13"/>
      <c r="AA2460" s="13"/>
      <c r="AB2460" s="13"/>
      <c r="AC2460" s="13"/>
      <c r="AD2460" s="13"/>
      <c r="AE2460" s="13"/>
      <c r="AT2460" s="234" t="s">
        <v>168</v>
      </c>
      <c r="AU2460" s="234" t="s">
        <v>82</v>
      </c>
      <c r="AV2460" s="13" t="s">
        <v>80</v>
      </c>
      <c r="AW2460" s="13" t="s">
        <v>34</v>
      </c>
      <c r="AX2460" s="13" t="s">
        <v>72</v>
      </c>
      <c r="AY2460" s="234" t="s">
        <v>148</v>
      </c>
    </row>
    <row r="2461" spans="1:51" s="14" customFormat="1" ht="12">
      <c r="A2461" s="14"/>
      <c r="B2461" s="235"/>
      <c r="C2461" s="236"/>
      <c r="D2461" s="226" t="s">
        <v>168</v>
      </c>
      <c r="E2461" s="237" t="s">
        <v>19</v>
      </c>
      <c r="F2461" s="238" t="s">
        <v>3595</v>
      </c>
      <c r="G2461" s="236"/>
      <c r="H2461" s="239">
        <v>146.657</v>
      </c>
      <c r="I2461" s="240"/>
      <c r="J2461" s="236"/>
      <c r="K2461" s="236"/>
      <c r="L2461" s="241"/>
      <c r="M2461" s="242"/>
      <c r="N2461" s="243"/>
      <c r="O2461" s="243"/>
      <c r="P2461" s="243"/>
      <c r="Q2461" s="243"/>
      <c r="R2461" s="243"/>
      <c r="S2461" s="243"/>
      <c r="T2461" s="244"/>
      <c r="U2461" s="14"/>
      <c r="V2461" s="14"/>
      <c r="W2461" s="14"/>
      <c r="X2461" s="14"/>
      <c r="Y2461" s="14"/>
      <c r="Z2461" s="14"/>
      <c r="AA2461" s="14"/>
      <c r="AB2461" s="14"/>
      <c r="AC2461" s="14"/>
      <c r="AD2461" s="14"/>
      <c r="AE2461" s="14"/>
      <c r="AT2461" s="245" t="s">
        <v>168</v>
      </c>
      <c r="AU2461" s="245" t="s">
        <v>82</v>
      </c>
      <c r="AV2461" s="14" t="s">
        <v>82</v>
      </c>
      <c r="AW2461" s="14" t="s">
        <v>34</v>
      </c>
      <c r="AX2461" s="14" t="s">
        <v>72</v>
      </c>
      <c r="AY2461" s="245" t="s">
        <v>148</v>
      </c>
    </row>
    <row r="2462" spans="1:51" s="14" customFormat="1" ht="12">
      <c r="A2462" s="14"/>
      <c r="B2462" s="235"/>
      <c r="C2462" s="236"/>
      <c r="D2462" s="226" t="s">
        <v>168</v>
      </c>
      <c r="E2462" s="237" t="s">
        <v>19</v>
      </c>
      <c r="F2462" s="238" t="s">
        <v>3596</v>
      </c>
      <c r="G2462" s="236"/>
      <c r="H2462" s="239">
        <v>44.977</v>
      </c>
      <c r="I2462" s="240"/>
      <c r="J2462" s="236"/>
      <c r="K2462" s="236"/>
      <c r="L2462" s="241"/>
      <c r="M2462" s="242"/>
      <c r="N2462" s="243"/>
      <c r="O2462" s="243"/>
      <c r="P2462" s="243"/>
      <c r="Q2462" s="243"/>
      <c r="R2462" s="243"/>
      <c r="S2462" s="243"/>
      <c r="T2462" s="244"/>
      <c r="U2462" s="14"/>
      <c r="V2462" s="14"/>
      <c r="W2462" s="14"/>
      <c r="X2462" s="14"/>
      <c r="Y2462" s="14"/>
      <c r="Z2462" s="14"/>
      <c r="AA2462" s="14"/>
      <c r="AB2462" s="14"/>
      <c r="AC2462" s="14"/>
      <c r="AD2462" s="14"/>
      <c r="AE2462" s="14"/>
      <c r="AT2462" s="245" t="s">
        <v>168</v>
      </c>
      <c r="AU2462" s="245" t="s">
        <v>82</v>
      </c>
      <c r="AV2462" s="14" t="s">
        <v>82</v>
      </c>
      <c r="AW2462" s="14" t="s">
        <v>34</v>
      </c>
      <c r="AX2462" s="14" t="s">
        <v>72</v>
      </c>
      <c r="AY2462" s="245" t="s">
        <v>148</v>
      </c>
    </row>
    <row r="2463" spans="1:51" s="14" customFormat="1" ht="12">
      <c r="A2463" s="14"/>
      <c r="B2463" s="235"/>
      <c r="C2463" s="236"/>
      <c r="D2463" s="226" t="s">
        <v>168</v>
      </c>
      <c r="E2463" s="237" t="s">
        <v>19</v>
      </c>
      <c r="F2463" s="238" t="s">
        <v>693</v>
      </c>
      <c r="G2463" s="236"/>
      <c r="H2463" s="239">
        <v>123.984</v>
      </c>
      <c r="I2463" s="240"/>
      <c r="J2463" s="236"/>
      <c r="K2463" s="236"/>
      <c r="L2463" s="241"/>
      <c r="M2463" s="242"/>
      <c r="N2463" s="243"/>
      <c r="O2463" s="243"/>
      <c r="P2463" s="243"/>
      <c r="Q2463" s="243"/>
      <c r="R2463" s="243"/>
      <c r="S2463" s="243"/>
      <c r="T2463" s="244"/>
      <c r="U2463" s="14"/>
      <c r="V2463" s="14"/>
      <c r="W2463" s="14"/>
      <c r="X2463" s="14"/>
      <c r="Y2463" s="14"/>
      <c r="Z2463" s="14"/>
      <c r="AA2463" s="14"/>
      <c r="AB2463" s="14"/>
      <c r="AC2463" s="14"/>
      <c r="AD2463" s="14"/>
      <c r="AE2463" s="14"/>
      <c r="AT2463" s="245" t="s">
        <v>168</v>
      </c>
      <c r="AU2463" s="245" t="s">
        <v>82</v>
      </c>
      <c r="AV2463" s="14" t="s">
        <v>82</v>
      </c>
      <c r="AW2463" s="14" t="s">
        <v>34</v>
      </c>
      <c r="AX2463" s="14" t="s">
        <v>72</v>
      </c>
      <c r="AY2463" s="245" t="s">
        <v>148</v>
      </c>
    </row>
    <row r="2464" spans="1:51" s="16" customFormat="1" ht="12">
      <c r="A2464" s="16"/>
      <c r="B2464" s="257"/>
      <c r="C2464" s="258"/>
      <c r="D2464" s="226" t="s">
        <v>168</v>
      </c>
      <c r="E2464" s="259" t="s">
        <v>19</v>
      </c>
      <c r="F2464" s="260" t="s">
        <v>256</v>
      </c>
      <c r="G2464" s="258"/>
      <c r="H2464" s="261">
        <v>315.618</v>
      </c>
      <c r="I2464" s="262"/>
      <c r="J2464" s="258"/>
      <c r="K2464" s="258"/>
      <c r="L2464" s="263"/>
      <c r="M2464" s="264"/>
      <c r="N2464" s="265"/>
      <c r="O2464" s="265"/>
      <c r="P2464" s="265"/>
      <c r="Q2464" s="265"/>
      <c r="R2464" s="265"/>
      <c r="S2464" s="265"/>
      <c r="T2464" s="266"/>
      <c r="U2464" s="16"/>
      <c r="V2464" s="16"/>
      <c r="W2464" s="16"/>
      <c r="X2464" s="16"/>
      <c r="Y2464" s="16"/>
      <c r="Z2464" s="16"/>
      <c r="AA2464" s="16"/>
      <c r="AB2464" s="16"/>
      <c r="AC2464" s="16"/>
      <c r="AD2464" s="16"/>
      <c r="AE2464" s="16"/>
      <c r="AT2464" s="267" t="s">
        <v>168</v>
      </c>
      <c r="AU2464" s="267" t="s">
        <v>82</v>
      </c>
      <c r="AV2464" s="16" t="s">
        <v>163</v>
      </c>
      <c r="AW2464" s="16" t="s">
        <v>34</v>
      </c>
      <c r="AX2464" s="16" t="s">
        <v>72</v>
      </c>
      <c r="AY2464" s="267" t="s">
        <v>148</v>
      </c>
    </row>
    <row r="2465" spans="1:51" s="13" customFormat="1" ht="12">
      <c r="A2465" s="13"/>
      <c r="B2465" s="224"/>
      <c r="C2465" s="225"/>
      <c r="D2465" s="226" t="s">
        <v>168</v>
      </c>
      <c r="E2465" s="227" t="s">
        <v>19</v>
      </c>
      <c r="F2465" s="228" t="s">
        <v>404</v>
      </c>
      <c r="G2465" s="225"/>
      <c r="H2465" s="227" t="s">
        <v>19</v>
      </c>
      <c r="I2465" s="229"/>
      <c r="J2465" s="225"/>
      <c r="K2465" s="225"/>
      <c r="L2465" s="230"/>
      <c r="M2465" s="231"/>
      <c r="N2465" s="232"/>
      <c r="O2465" s="232"/>
      <c r="P2465" s="232"/>
      <c r="Q2465" s="232"/>
      <c r="R2465" s="232"/>
      <c r="S2465" s="232"/>
      <c r="T2465" s="233"/>
      <c r="U2465" s="13"/>
      <c r="V2465" s="13"/>
      <c r="W2465" s="13"/>
      <c r="X2465" s="13"/>
      <c r="Y2465" s="13"/>
      <c r="Z2465" s="13"/>
      <c r="AA2465" s="13"/>
      <c r="AB2465" s="13"/>
      <c r="AC2465" s="13"/>
      <c r="AD2465" s="13"/>
      <c r="AE2465" s="13"/>
      <c r="AT2465" s="234" t="s">
        <v>168</v>
      </c>
      <c r="AU2465" s="234" t="s">
        <v>82</v>
      </c>
      <c r="AV2465" s="13" t="s">
        <v>80</v>
      </c>
      <c r="AW2465" s="13" t="s">
        <v>34</v>
      </c>
      <c r="AX2465" s="13" t="s">
        <v>72</v>
      </c>
      <c r="AY2465" s="234" t="s">
        <v>148</v>
      </c>
    </row>
    <row r="2466" spans="1:51" s="14" customFormat="1" ht="12">
      <c r="A2466" s="14"/>
      <c r="B2466" s="235"/>
      <c r="C2466" s="236"/>
      <c r="D2466" s="226" t="s">
        <v>168</v>
      </c>
      <c r="E2466" s="237" t="s">
        <v>19</v>
      </c>
      <c r="F2466" s="238" t="s">
        <v>3606</v>
      </c>
      <c r="G2466" s="236"/>
      <c r="H2466" s="239">
        <v>23.532</v>
      </c>
      <c r="I2466" s="240"/>
      <c r="J2466" s="236"/>
      <c r="K2466" s="236"/>
      <c r="L2466" s="241"/>
      <c r="M2466" s="242"/>
      <c r="N2466" s="243"/>
      <c r="O2466" s="243"/>
      <c r="P2466" s="243"/>
      <c r="Q2466" s="243"/>
      <c r="R2466" s="243"/>
      <c r="S2466" s="243"/>
      <c r="T2466" s="244"/>
      <c r="U2466" s="14"/>
      <c r="V2466" s="14"/>
      <c r="W2466" s="14"/>
      <c r="X2466" s="14"/>
      <c r="Y2466" s="14"/>
      <c r="Z2466" s="14"/>
      <c r="AA2466" s="14"/>
      <c r="AB2466" s="14"/>
      <c r="AC2466" s="14"/>
      <c r="AD2466" s="14"/>
      <c r="AE2466" s="14"/>
      <c r="AT2466" s="245" t="s">
        <v>168</v>
      </c>
      <c r="AU2466" s="245" t="s">
        <v>82</v>
      </c>
      <c r="AV2466" s="14" t="s">
        <v>82</v>
      </c>
      <c r="AW2466" s="14" t="s">
        <v>34</v>
      </c>
      <c r="AX2466" s="14" t="s">
        <v>72</v>
      </c>
      <c r="AY2466" s="245" t="s">
        <v>148</v>
      </c>
    </row>
    <row r="2467" spans="1:51" s="16" customFormat="1" ht="12">
      <c r="A2467" s="16"/>
      <c r="B2467" s="257"/>
      <c r="C2467" s="258"/>
      <c r="D2467" s="226" t="s">
        <v>168</v>
      </c>
      <c r="E2467" s="259" t="s">
        <v>19</v>
      </c>
      <c r="F2467" s="260" t="s">
        <v>256</v>
      </c>
      <c r="G2467" s="258"/>
      <c r="H2467" s="261">
        <v>23.532</v>
      </c>
      <c r="I2467" s="262"/>
      <c r="J2467" s="258"/>
      <c r="K2467" s="258"/>
      <c r="L2467" s="263"/>
      <c r="M2467" s="264"/>
      <c r="N2467" s="265"/>
      <c r="O2467" s="265"/>
      <c r="P2467" s="265"/>
      <c r="Q2467" s="265"/>
      <c r="R2467" s="265"/>
      <c r="S2467" s="265"/>
      <c r="T2467" s="266"/>
      <c r="U2467" s="16"/>
      <c r="V2467" s="16"/>
      <c r="W2467" s="16"/>
      <c r="X2467" s="16"/>
      <c r="Y2467" s="16"/>
      <c r="Z2467" s="16"/>
      <c r="AA2467" s="16"/>
      <c r="AB2467" s="16"/>
      <c r="AC2467" s="16"/>
      <c r="AD2467" s="16"/>
      <c r="AE2467" s="16"/>
      <c r="AT2467" s="267" t="s">
        <v>168</v>
      </c>
      <c r="AU2467" s="267" t="s">
        <v>82</v>
      </c>
      <c r="AV2467" s="16" t="s">
        <v>163</v>
      </c>
      <c r="AW2467" s="16" t="s">
        <v>34</v>
      </c>
      <c r="AX2467" s="16" t="s">
        <v>72</v>
      </c>
      <c r="AY2467" s="267" t="s">
        <v>148</v>
      </c>
    </row>
    <row r="2468" spans="1:51" s="15" customFormat="1" ht="12">
      <c r="A2468" s="15"/>
      <c r="B2468" s="246"/>
      <c r="C2468" s="247"/>
      <c r="D2468" s="226" t="s">
        <v>168</v>
      </c>
      <c r="E2468" s="248" t="s">
        <v>19</v>
      </c>
      <c r="F2468" s="249" t="s">
        <v>178</v>
      </c>
      <c r="G2468" s="247"/>
      <c r="H2468" s="250">
        <v>1300.768</v>
      </c>
      <c r="I2468" s="251"/>
      <c r="J2468" s="247"/>
      <c r="K2468" s="247"/>
      <c r="L2468" s="252"/>
      <c r="M2468" s="253"/>
      <c r="N2468" s="254"/>
      <c r="O2468" s="254"/>
      <c r="P2468" s="254"/>
      <c r="Q2468" s="254"/>
      <c r="R2468" s="254"/>
      <c r="S2468" s="254"/>
      <c r="T2468" s="255"/>
      <c r="U2468" s="15"/>
      <c r="V2468" s="15"/>
      <c r="W2468" s="15"/>
      <c r="X2468" s="15"/>
      <c r="Y2468" s="15"/>
      <c r="Z2468" s="15"/>
      <c r="AA2468" s="15"/>
      <c r="AB2468" s="15"/>
      <c r="AC2468" s="15"/>
      <c r="AD2468" s="15"/>
      <c r="AE2468" s="15"/>
      <c r="AT2468" s="256" t="s">
        <v>168</v>
      </c>
      <c r="AU2468" s="256" t="s">
        <v>82</v>
      </c>
      <c r="AV2468" s="15" t="s">
        <v>155</v>
      </c>
      <c r="AW2468" s="15" t="s">
        <v>34</v>
      </c>
      <c r="AX2468" s="15" t="s">
        <v>80</v>
      </c>
      <c r="AY2468" s="256" t="s">
        <v>148</v>
      </c>
    </row>
    <row r="2469" spans="1:65" s="2" customFormat="1" ht="24.15" customHeight="1">
      <c r="A2469" s="40"/>
      <c r="B2469" s="41"/>
      <c r="C2469" s="206" t="s">
        <v>3612</v>
      </c>
      <c r="D2469" s="206" t="s">
        <v>150</v>
      </c>
      <c r="E2469" s="207" t="s">
        <v>3613</v>
      </c>
      <c r="F2469" s="208" t="s">
        <v>3614</v>
      </c>
      <c r="G2469" s="209" t="s">
        <v>153</v>
      </c>
      <c r="H2469" s="210">
        <v>1</v>
      </c>
      <c r="I2469" s="211"/>
      <c r="J2469" s="212">
        <f>ROUND(I2469*H2469,2)</f>
        <v>0</v>
      </c>
      <c r="K2469" s="208" t="s">
        <v>19</v>
      </c>
      <c r="L2469" s="46"/>
      <c r="M2469" s="213" t="s">
        <v>19</v>
      </c>
      <c r="N2469" s="214" t="s">
        <v>43</v>
      </c>
      <c r="O2469" s="86"/>
      <c r="P2469" s="215">
        <f>O2469*H2469</f>
        <v>0</v>
      </c>
      <c r="Q2469" s="215">
        <v>0</v>
      </c>
      <c r="R2469" s="215">
        <f>Q2469*H2469</f>
        <v>0</v>
      </c>
      <c r="S2469" s="215">
        <v>0</v>
      </c>
      <c r="T2469" s="216">
        <f>S2469*H2469</f>
        <v>0</v>
      </c>
      <c r="U2469" s="40"/>
      <c r="V2469" s="40"/>
      <c r="W2469" s="40"/>
      <c r="X2469" s="40"/>
      <c r="Y2469" s="40"/>
      <c r="Z2469" s="40"/>
      <c r="AA2469" s="40"/>
      <c r="AB2469" s="40"/>
      <c r="AC2469" s="40"/>
      <c r="AD2469" s="40"/>
      <c r="AE2469" s="40"/>
      <c r="AR2469" s="217" t="s">
        <v>285</v>
      </c>
      <c r="AT2469" s="217" t="s">
        <v>150</v>
      </c>
      <c r="AU2469" s="217" t="s">
        <v>82</v>
      </c>
      <c r="AY2469" s="19" t="s">
        <v>148</v>
      </c>
      <c r="BE2469" s="218">
        <f>IF(N2469="základní",J2469,0)</f>
        <v>0</v>
      </c>
      <c r="BF2469" s="218">
        <f>IF(N2469="snížená",J2469,0)</f>
        <v>0</v>
      </c>
      <c r="BG2469" s="218">
        <f>IF(N2469="zákl. přenesená",J2469,0)</f>
        <v>0</v>
      </c>
      <c r="BH2469" s="218">
        <f>IF(N2469="sníž. přenesená",J2469,0)</f>
        <v>0</v>
      </c>
      <c r="BI2469" s="218">
        <f>IF(N2469="nulová",J2469,0)</f>
        <v>0</v>
      </c>
      <c r="BJ2469" s="19" t="s">
        <v>80</v>
      </c>
      <c r="BK2469" s="218">
        <f>ROUND(I2469*H2469,2)</f>
        <v>0</v>
      </c>
      <c r="BL2469" s="19" t="s">
        <v>285</v>
      </c>
      <c r="BM2469" s="217" t="s">
        <v>3615</v>
      </c>
    </row>
    <row r="2470" spans="1:65" s="2" customFormat="1" ht="24.15" customHeight="1">
      <c r="A2470" s="40"/>
      <c r="B2470" s="41"/>
      <c r="C2470" s="206" t="s">
        <v>3616</v>
      </c>
      <c r="D2470" s="206" t="s">
        <v>150</v>
      </c>
      <c r="E2470" s="207" t="s">
        <v>3617</v>
      </c>
      <c r="F2470" s="208" t="s">
        <v>3618</v>
      </c>
      <c r="G2470" s="209" t="s">
        <v>153</v>
      </c>
      <c r="H2470" s="210">
        <v>1</v>
      </c>
      <c r="I2470" s="211"/>
      <c r="J2470" s="212">
        <f>ROUND(I2470*H2470,2)</f>
        <v>0</v>
      </c>
      <c r="K2470" s="208" t="s">
        <v>19</v>
      </c>
      <c r="L2470" s="46"/>
      <c r="M2470" s="213" t="s">
        <v>19</v>
      </c>
      <c r="N2470" s="214" t="s">
        <v>43</v>
      </c>
      <c r="O2470" s="86"/>
      <c r="P2470" s="215">
        <f>O2470*H2470</f>
        <v>0</v>
      </c>
      <c r="Q2470" s="215">
        <v>0</v>
      </c>
      <c r="R2470" s="215">
        <f>Q2470*H2470</f>
        <v>0</v>
      </c>
      <c r="S2470" s="215">
        <v>0</v>
      </c>
      <c r="T2470" s="216">
        <f>S2470*H2470</f>
        <v>0</v>
      </c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0"/>
      <c r="AE2470" s="40"/>
      <c r="AR2470" s="217" t="s">
        <v>285</v>
      </c>
      <c r="AT2470" s="217" t="s">
        <v>150</v>
      </c>
      <c r="AU2470" s="217" t="s">
        <v>82</v>
      </c>
      <c r="AY2470" s="19" t="s">
        <v>148</v>
      </c>
      <c r="BE2470" s="218">
        <f>IF(N2470="základní",J2470,0)</f>
        <v>0</v>
      </c>
      <c r="BF2470" s="218">
        <f>IF(N2470="snížená",J2470,0)</f>
        <v>0</v>
      </c>
      <c r="BG2470" s="218">
        <f>IF(N2470="zákl. přenesená",J2470,0)</f>
        <v>0</v>
      </c>
      <c r="BH2470" s="218">
        <f>IF(N2470="sníž. přenesená",J2470,0)</f>
        <v>0</v>
      </c>
      <c r="BI2470" s="218">
        <f>IF(N2470="nulová",J2470,0)</f>
        <v>0</v>
      </c>
      <c r="BJ2470" s="19" t="s">
        <v>80</v>
      </c>
      <c r="BK2470" s="218">
        <f>ROUND(I2470*H2470,2)</f>
        <v>0</v>
      </c>
      <c r="BL2470" s="19" t="s">
        <v>285</v>
      </c>
      <c r="BM2470" s="217" t="s">
        <v>3619</v>
      </c>
    </row>
    <row r="2471" spans="1:65" s="2" customFormat="1" ht="24.15" customHeight="1">
      <c r="A2471" s="40"/>
      <c r="B2471" s="41"/>
      <c r="C2471" s="206" t="s">
        <v>3620</v>
      </c>
      <c r="D2471" s="206" t="s">
        <v>150</v>
      </c>
      <c r="E2471" s="207" t="s">
        <v>3621</v>
      </c>
      <c r="F2471" s="208" t="s">
        <v>3622</v>
      </c>
      <c r="G2471" s="209" t="s">
        <v>153</v>
      </c>
      <c r="H2471" s="210">
        <v>1</v>
      </c>
      <c r="I2471" s="211"/>
      <c r="J2471" s="212">
        <f>ROUND(I2471*H2471,2)</f>
        <v>0</v>
      </c>
      <c r="K2471" s="208" t="s">
        <v>19</v>
      </c>
      <c r="L2471" s="46"/>
      <c r="M2471" s="213" t="s">
        <v>19</v>
      </c>
      <c r="N2471" s="214" t="s">
        <v>43</v>
      </c>
      <c r="O2471" s="86"/>
      <c r="P2471" s="215">
        <f>O2471*H2471</f>
        <v>0</v>
      </c>
      <c r="Q2471" s="215">
        <v>0</v>
      </c>
      <c r="R2471" s="215">
        <f>Q2471*H2471</f>
        <v>0</v>
      </c>
      <c r="S2471" s="215">
        <v>0</v>
      </c>
      <c r="T2471" s="216">
        <f>S2471*H2471</f>
        <v>0</v>
      </c>
      <c r="U2471" s="40"/>
      <c r="V2471" s="40"/>
      <c r="W2471" s="40"/>
      <c r="X2471" s="40"/>
      <c r="Y2471" s="40"/>
      <c r="Z2471" s="40"/>
      <c r="AA2471" s="40"/>
      <c r="AB2471" s="40"/>
      <c r="AC2471" s="40"/>
      <c r="AD2471" s="40"/>
      <c r="AE2471" s="40"/>
      <c r="AR2471" s="217" t="s">
        <v>285</v>
      </c>
      <c r="AT2471" s="217" t="s">
        <v>150</v>
      </c>
      <c r="AU2471" s="217" t="s">
        <v>82</v>
      </c>
      <c r="AY2471" s="19" t="s">
        <v>148</v>
      </c>
      <c r="BE2471" s="218">
        <f>IF(N2471="základní",J2471,0)</f>
        <v>0</v>
      </c>
      <c r="BF2471" s="218">
        <f>IF(N2471="snížená",J2471,0)</f>
        <v>0</v>
      </c>
      <c r="BG2471" s="218">
        <f>IF(N2471="zákl. přenesená",J2471,0)</f>
        <v>0</v>
      </c>
      <c r="BH2471" s="218">
        <f>IF(N2471="sníž. přenesená",J2471,0)</f>
        <v>0</v>
      </c>
      <c r="BI2471" s="218">
        <f>IF(N2471="nulová",J2471,0)</f>
        <v>0</v>
      </c>
      <c r="BJ2471" s="19" t="s">
        <v>80</v>
      </c>
      <c r="BK2471" s="218">
        <f>ROUND(I2471*H2471,2)</f>
        <v>0</v>
      </c>
      <c r="BL2471" s="19" t="s">
        <v>285</v>
      </c>
      <c r="BM2471" s="217" t="s">
        <v>3623</v>
      </c>
    </row>
    <row r="2472" spans="1:65" s="2" customFormat="1" ht="24.15" customHeight="1">
      <c r="A2472" s="40"/>
      <c r="B2472" s="41"/>
      <c r="C2472" s="206" t="s">
        <v>3624</v>
      </c>
      <c r="D2472" s="206" t="s">
        <v>150</v>
      </c>
      <c r="E2472" s="207" t="s">
        <v>3625</v>
      </c>
      <c r="F2472" s="208" t="s">
        <v>3626</v>
      </c>
      <c r="G2472" s="209" t="s">
        <v>153</v>
      </c>
      <c r="H2472" s="210">
        <v>3</v>
      </c>
      <c r="I2472" s="211"/>
      <c r="J2472" s="212">
        <f>ROUND(I2472*H2472,2)</f>
        <v>0</v>
      </c>
      <c r="K2472" s="208" t="s">
        <v>19</v>
      </c>
      <c r="L2472" s="46"/>
      <c r="M2472" s="213" t="s">
        <v>19</v>
      </c>
      <c r="N2472" s="214" t="s">
        <v>43</v>
      </c>
      <c r="O2472" s="86"/>
      <c r="P2472" s="215">
        <f>O2472*H2472</f>
        <v>0</v>
      </c>
      <c r="Q2472" s="215">
        <v>0</v>
      </c>
      <c r="R2472" s="215">
        <f>Q2472*H2472</f>
        <v>0</v>
      </c>
      <c r="S2472" s="215">
        <v>0</v>
      </c>
      <c r="T2472" s="216">
        <f>S2472*H2472</f>
        <v>0</v>
      </c>
      <c r="U2472" s="40"/>
      <c r="V2472" s="40"/>
      <c r="W2472" s="40"/>
      <c r="X2472" s="40"/>
      <c r="Y2472" s="40"/>
      <c r="Z2472" s="40"/>
      <c r="AA2472" s="40"/>
      <c r="AB2472" s="40"/>
      <c r="AC2472" s="40"/>
      <c r="AD2472" s="40"/>
      <c r="AE2472" s="40"/>
      <c r="AR2472" s="217" t="s">
        <v>285</v>
      </c>
      <c r="AT2472" s="217" t="s">
        <v>150</v>
      </c>
      <c r="AU2472" s="217" t="s">
        <v>82</v>
      </c>
      <c r="AY2472" s="19" t="s">
        <v>148</v>
      </c>
      <c r="BE2472" s="218">
        <f>IF(N2472="základní",J2472,0)</f>
        <v>0</v>
      </c>
      <c r="BF2472" s="218">
        <f>IF(N2472="snížená",J2472,0)</f>
        <v>0</v>
      </c>
      <c r="BG2472" s="218">
        <f>IF(N2472="zákl. přenesená",J2472,0)</f>
        <v>0</v>
      </c>
      <c r="BH2472" s="218">
        <f>IF(N2472="sníž. přenesená",J2472,0)</f>
        <v>0</v>
      </c>
      <c r="BI2472" s="218">
        <f>IF(N2472="nulová",J2472,0)</f>
        <v>0</v>
      </c>
      <c r="BJ2472" s="19" t="s">
        <v>80</v>
      </c>
      <c r="BK2472" s="218">
        <f>ROUND(I2472*H2472,2)</f>
        <v>0</v>
      </c>
      <c r="BL2472" s="19" t="s">
        <v>285</v>
      </c>
      <c r="BM2472" s="217" t="s">
        <v>3627</v>
      </c>
    </row>
    <row r="2473" spans="1:65" s="2" customFormat="1" ht="24.15" customHeight="1">
      <c r="A2473" s="40"/>
      <c r="B2473" s="41"/>
      <c r="C2473" s="206" t="s">
        <v>3628</v>
      </c>
      <c r="D2473" s="206" t="s">
        <v>150</v>
      </c>
      <c r="E2473" s="207" t="s">
        <v>3629</v>
      </c>
      <c r="F2473" s="208" t="s">
        <v>3630</v>
      </c>
      <c r="G2473" s="209" t="s">
        <v>153</v>
      </c>
      <c r="H2473" s="210">
        <v>1</v>
      </c>
      <c r="I2473" s="211"/>
      <c r="J2473" s="212">
        <f>ROUND(I2473*H2473,2)</f>
        <v>0</v>
      </c>
      <c r="K2473" s="208" t="s">
        <v>19</v>
      </c>
      <c r="L2473" s="46"/>
      <c r="M2473" s="213" t="s">
        <v>19</v>
      </c>
      <c r="N2473" s="214" t="s">
        <v>43</v>
      </c>
      <c r="O2473" s="86"/>
      <c r="P2473" s="215">
        <f>O2473*H2473</f>
        <v>0</v>
      </c>
      <c r="Q2473" s="215">
        <v>0</v>
      </c>
      <c r="R2473" s="215">
        <f>Q2473*H2473</f>
        <v>0</v>
      </c>
      <c r="S2473" s="215">
        <v>0</v>
      </c>
      <c r="T2473" s="216">
        <f>S2473*H2473</f>
        <v>0</v>
      </c>
      <c r="U2473" s="40"/>
      <c r="V2473" s="40"/>
      <c r="W2473" s="40"/>
      <c r="X2473" s="40"/>
      <c r="Y2473" s="40"/>
      <c r="Z2473" s="40"/>
      <c r="AA2473" s="40"/>
      <c r="AB2473" s="40"/>
      <c r="AC2473" s="40"/>
      <c r="AD2473" s="40"/>
      <c r="AE2473" s="40"/>
      <c r="AR2473" s="217" t="s">
        <v>285</v>
      </c>
      <c r="AT2473" s="217" t="s">
        <v>150</v>
      </c>
      <c r="AU2473" s="217" t="s">
        <v>82</v>
      </c>
      <c r="AY2473" s="19" t="s">
        <v>148</v>
      </c>
      <c r="BE2473" s="218">
        <f>IF(N2473="základní",J2473,0)</f>
        <v>0</v>
      </c>
      <c r="BF2473" s="218">
        <f>IF(N2473="snížená",J2473,0)</f>
        <v>0</v>
      </c>
      <c r="BG2473" s="218">
        <f>IF(N2473="zákl. přenesená",J2473,0)</f>
        <v>0</v>
      </c>
      <c r="BH2473" s="218">
        <f>IF(N2473="sníž. přenesená",J2473,0)</f>
        <v>0</v>
      </c>
      <c r="BI2473" s="218">
        <f>IF(N2473="nulová",J2473,0)</f>
        <v>0</v>
      </c>
      <c r="BJ2473" s="19" t="s">
        <v>80</v>
      </c>
      <c r="BK2473" s="218">
        <f>ROUND(I2473*H2473,2)</f>
        <v>0</v>
      </c>
      <c r="BL2473" s="19" t="s">
        <v>285</v>
      </c>
      <c r="BM2473" s="217" t="s">
        <v>3631</v>
      </c>
    </row>
    <row r="2474" spans="1:65" s="2" customFormat="1" ht="24.15" customHeight="1">
      <c r="A2474" s="40"/>
      <c r="B2474" s="41"/>
      <c r="C2474" s="206" t="s">
        <v>3632</v>
      </c>
      <c r="D2474" s="206" t="s">
        <v>150</v>
      </c>
      <c r="E2474" s="207" t="s">
        <v>3633</v>
      </c>
      <c r="F2474" s="208" t="s">
        <v>3634</v>
      </c>
      <c r="G2474" s="209" t="s">
        <v>153</v>
      </c>
      <c r="H2474" s="210">
        <v>1</v>
      </c>
      <c r="I2474" s="211"/>
      <c r="J2474" s="212">
        <f>ROUND(I2474*H2474,2)</f>
        <v>0</v>
      </c>
      <c r="K2474" s="208" t="s">
        <v>19</v>
      </c>
      <c r="L2474" s="46"/>
      <c r="M2474" s="213" t="s">
        <v>19</v>
      </c>
      <c r="N2474" s="214" t="s">
        <v>43</v>
      </c>
      <c r="O2474" s="86"/>
      <c r="P2474" s="215">
        <f>O2474*H2474</f>
        <v>0</v>
      </c>
      <c r="Q2474" s="215">
        <v>0</v>
      </c>
      <c r="R2474" s="215">
        <f>Q2474*H2474</f>
        <v>0</v>
      </c>
      <c r="S2474" s="215">
        <v>0</v>
      </c>
      <c r="T2474" s="216">
        <f>S2474*H2474</f>
        <v>0</v>
      </c>
      <c r="U2474" s="40"/>
      <c r="V2474" s="40"/>
      <c r="W2474" s="40"/>
      <c r="X2474" s="40"/>
      <c r="Y2474" s="40"/>
      <c r="Z2474" s="40"/>
      <c r="AA2474" s="40"/>
      <c r="AB2474" s="40"/>
      <c r="AC2474" s="40"/>
      <c r="AD2474" s="40"/>
      <c r="AE2474" s="40"/>
      <c r="AR2474" s="217" t="s">
        <v>285</v>
      </c>
      <c r="AT2474" s="217" t="s">
        <v>150</v>
      </c>
      <c r="AU2474" s="217" t="s">
        <v>82</v>
      </c>
      <c r="AY2474" s="19" t="s">
        <v>148</v>
      </c>
      <c r="BE2474" s="218">
        <f>IF(N2474="základní",J2474,0)</f>
        <v>0</v>
      </c>
      <c r="BF2474" s="218">
        <f>IF(N2474="snížená",J2474,0)</f>
        <v>0</v>
      </c>
      <c r="BG2474" s="218">
        <f>IF(N2474="zákl. přenesená",J2474,0)</f>
        <v>0</v>
      </c>
      <c r="BH2474" s="218">
        <f>IF(N2474="sníž. přenesená",J2474,0)</f>
        <v>0</v>
      </c>
      <c r="BI2474" s="218">
        <f>IF(N2474="nulová",J2474,0)</f>
        <v>0</v>
      </c>
      <c r="BJ2474" s="19" t="s">
        <v>80</v>
      </c>
      <c r="BK2474" s="218">
        <f>ROUND(I2474*H2474,2)</f>
        <v>0</v>
      </c>
      <c r="BL2474" s="19" t="s">
        <v>285</v>
      </c>
      <c r="BM2474" s="217" t="s">
        <v>3635</v>
      </c>
    </row>
    <row r="2475" spans="1:65" s="2" customFormat="1" ht="24.15" customHeight="1">
      <c r="A2475" s="40"/>
      <c r="B2475" s="41"/>
      <c r="C2475" s="206" t="s">
        <v>3636</v>
      </c>
      <c r="D2475" s="206" t="s">
        <v>150</v>
      </c>
      <c r="E2475" s="207" t="s">
        <v>3637</v>
      </c>
      <c r="F2475" s="208" t="s">
        <v>3638</v>
      </c>
      <c r="G2475" s="209" t="s">
        <v>153</v>
      </c>
      <c r="H2475" s="210">
        <v>1</v>
      </c>
      <c r="I2475" s="211"/>
      <c r="J2475" s="212">
        <f>ROUND(I2475*H2475,2)</f>
        <v>0</v>
      </c>
      <c r="K2475" s="208" t="s">
        <v>19</v>
      </c>
      <c r="L2475" s="46"/>
      <c r="M2475" s="213" t="s">
        <v>19</v>
      </c>
      <c r="N2475" s="214" t="s">
        <v>43</v>
      </c>
      <c r="O2475" s="86"/>
      <c r="P2475" s="215">
        <f>O2475*H2475</f>
        <v>0</v>
      </c>
      <c r="Q2475" s="215">
        <v>0</v>
      </c>
      <c r="R2475" s="215">
        <f>Q2475*H2475</f>
        <v>0</v>
      </c>
      <c r="S2475" s="215">
        <v>0</v>
      </c>
      <c r="T2475" s="216">
        <f>S2475*H2475</f>
        <v>0</v>
      </c>
      <c r="U2475" s="40"/>
      <c r="V2475" s="40"/>
      <c r="W2475" s="40"/>
      <c r="X2475" s="40"/>
      <c r="Y2475" s="40"/>
      <c r="Z2475" s="40"/>
      <c r="AA2475" s="40"/>
      <c r="AB2475" s="40"/>
      <c r="AC2475" s="40"/>
      <c r="AD2475" s="40"/>
      <c r="AE2475" s="40"/>
      <c r="AR2475" s="217" t="s">
        <v>285</v>
      </c>
      <c r="AT2475" s="217" t="s">
        <v>150</v>
      </c>
      <c r="AU2475" s="217" t="s">
        <v>82</v>
      </c>
      <c r="AY2475" s="19" t="s">
        <v>148</v>
      </c>
      <c r="BE2475" s="218">
        <f>IF(N2475="základní",J2475,0)</f>
        <v>0</v>
      </c>
      <c r="BF2475" s="218">
        <f>IF(N2475="snížená",J2475,0)</f>
        <v>0</v>
      </c>
      <c r="BG2475" s="218">
        <f>IF(N2475="zákl. přenesená",J2475,0)</f>
        <v>0</v>
      </c>
      <c r="BH2475" s="218">
        <f>IF(N2475="sníž. přenesená",J2475,0)</f>
        <v>0</v>
      </c>
      <c r="BI2475" s="218">
        <f>IF(N2475="nulová",J2475,0)</f>
        <v>0</v>
      </c>
      <c r="BJ2475" s="19" t="s">
        <v>80</v>
      </c>
      <c r="BK2475" s="218">
        <f>ROUND(I2475*H2475,2)</f>
        <v>0</v>
      </c>
      <c r="BL2475" s="19" t="s">
        <v>285</v>
      </c>
      <c r="BM2475" s="217" t="s">
        <v>3639</v>
      </c>
    </row>
    <row r="2476" spans="1:65" s="2" customFormat="1" ht="16.5" customHeight="1">
      <c r="A2476" s="40"/>
      <c r="B2476" s="41"/>
      <c r="C2476" s="206" t="s">
        <v>3640</v>
      </c>
      <c r="D2476" s="206" t="s">
        <v>150</v>
      </c>
      <c r="E2476" s="207" t="s">
        <v>3641</v>
      </c>
      <c r="F2476" s="208" t="s">
        <v>3642</v>
      </c>
      <c r="G2476" s="209" t="s">
        <v>153</v>
      </c>
      <c r="H2476" s="210">
        <v>9</v>
      </c>
      <c r="I2476" s="211"/>
      <c r="J2476" s="212">
        <f>ROUND(I2476*H2476,2)</f>
        <v>0</v>
      </c>
      <c r="K2476" s="208" t="s">
        <v>19</v>
      </c>
      <c r="L2476" s="46"/>
      <c r="M2476" s="213" t="s">
        <v>19</v>
      </c>
      <c r="N2476" s="214" t="s">
        <v>43</v>
      </c>
      <c r="O2476" s="86"/>
      <c r="P2476" s="215">
        <f>O2476*H2476</f>
        <v>0</v>
      </c>
      <c r="Q2476" s="215">
        <v>0</v>
      </c>
      <c r="R2476" s="215">
        <f>Q2476*H2476</f>
        <v>0</v>
      </c>
      <c r="S2476" s="215">
        <v>0</v>
      </c>
      <c r="T2476" s="216">
        <f>S2476*H2476</f>
        <v>0</v>
      </c>
      <c r="U2476" s="40"/>
      <c r="V2476" s="40"/>
      <c r="W2476" s="40"/>
      <c r="X2476" s="40"/>
      <c r="Y2476" s="40"/>
      <c r="Z2476" s="40"/>
      <c r="AA2476" s="40"/>
      <c r="AB2476" s="40"/>
      <c r="AC2476" s="40"/>
      <c r="AD2476" s="40"/>
      <c r="AE2476" s="40"/>
      <c r="AR2476" s="217" t="s">
        <v>285</v>
      </c>
      <c r="AT2476" s="217" t="s">
        <v>150</v>
      </c>
      <c r="AU2476" s="217" t="s">
        <v>82</v>
      </c>
      <c r="AY2476" s="19" t="s">
        <v>148</v>
      </c>
      <c r="BE2476" s="218">
        <f>IF(N2476="základní",J2476,0)</f>
        <v>0</v>
      </c>
      <c r="BF2476" s="218">
        <f>IF(N2476="snížená",J2476,0)</f>
        <v>0</v>
      </c>
      <c r="BG2476" s="218">
        <f>IF(N2476="zákl. přenesená",J2476,0)</f>
        <v>0</v>
      </c>
      <c r="BH2476" s="218">
        <f>IF(N2476="sníž. přenesená",J2476,0)</f>
        <v>0</v>
      </c>
      <c r="BI2476" s="218">
        <f>IF(N2476="nulová",J2476,0)</f>
        <v>0</v>
      </c>
      <c r="BJ2476" s="19" t="s">
        <v>80</v>
      </c>
      <c r="BK2476" s="218">
        <f>ROUND(I2476*H2476,2)</f>
        <v>0</v>
      </c>
      <c r="BL2476" s="19" t="s">
        <v>285</v>
      </c>
      <c r="BM2476" s="217" t="s">
        <v>3643</v>
      </c>
    </row>
    <row r="2477" spans="1:65" s="2" customFormat="1" ht="24.15" customHeight="1">
      <c r="A2477" s="40"/>
      <c r="B2477" s="41"/>
      <c r="C2477" s="206" t="s">
        <v>3644</v>
      </c>
      <c r="D2477" s="206" t="s">
        <v>150</v>
      </c>
      <c r="E2477" s="207" t="s">
        <v>3645</v>
      </c>
      <c r="F2477" s="208" t="s">
        <v>3646</v>
      </c>
      <c r="G2477" s="209" t="s">
        <v>153</v>
      </c>
      <c r="H2477" s="210">
        <v>9</v>
      </c>
      <c r="I2477" s="211"/>
      <c r="J2477" s="212">
        <f>ROUND(I2477*H2477,2)</f>
        <v>0</v>
      </c>
      <c r="K2477" s="208" t="s">
        <v>19</v>
      </c>
      <c r="L2477" s="46"/>
      <c r="M2477" s="213" t="s">
        <v>19</v>
      </c>
      <c r="N2477" s="214" t="s">
        <v>43</v>
      </c>
      <c r="O2477" s="86"/>
      <c r="P2477" s="215">
        <f>O2477*H2477</f>
        <v>0</v>
      </c>
      <c r="Q2477" s="215">
        <v>0</v>
      </c>
      <c r="R2477" s="215">
        <f>Q2477*H2477</f>
        <v>0</v>
      </c>
      <c r="S2477" s="215">
        <v>0</v>
      </c>
      <c r="T2477" s="216">
        <f>S2477*H2477</f>
        <v>0</v>
      </c>
      <c r="U2477" s="40"/>
      <c r="V2477" s="40"/>
      <c r="W2477" s="40"/>
      <c r="X2477" s="40"/>
      <c r="Y2477" s="40"/>
      <c r="Z2477" s="40"/>
      <c r="AA2477" s="40"/>
      <c r="AB2477" s="40"/>
      <c r="AC2477" s="40"/>
      <c r="AD2477" s="40"/>
      <c r="AE2477" s="40"/>
      <c r="AR2477" s="217" t="s">
        <v>285</v>
      </c>
      <c r="AT2477" s="217" t="s">
        <v>150</v>
      </c>
      <c r="AU2477" s="217" t="s">
        <v>82</v>
      </c>
      <c r="AY2477" s="19" t="s">
        <v>148</v>
      </c>
      <c r="BE2477" s="218">
        <f>IF(N2477="základní",J2477,0)</f>
        <v>0</v>
      </c>
      <c r="BF2477" s="218">
        <f>IF(N2477="snížená",J2477,0)</f>
        <v>0</v>
      </c>
      <c r="BG2477" s="218">
        <f>IF(N2477="zákl. přenesená",J2477,0)</f>
        <v>0</v>
      </c>
      <c r="BH2477" s="218">
        <f>IF(N2477="sníž. přenesená",J2477,0)</f>
        <v>0</v>
      </c>
      <c r="BI2477" s="218">
        <f>IF(N2477="nulová",J2477,0)</f>
        <v>0</v>
      </c>
      <c r="BJ2477" s="19" t="s">
        <v>80</v>
      </c>
      <c r="BK2477" s="218">
        <f>ROUND(I2477*H2477,2)</f>
        <v>0</v>
      </c>
      <c r="BL2477" s="19" t="s">
        <v>285</v>
      </c>
      <c r="BM2477" s="217" t="s">
        <v>3647</v>
      </c>
    </row>
    <row r="2478" spans="1:65" s="2" customFormat="1" ht="16.5" customHeight="1">
      <c r="A2478" s="40"/>
      <c r="B2478" s="41"/>
      <c r="C2478" s="206" t="s">
        <v>3648</v>
      </c>
      <c r="D2478" s="206" t="s">
        <v>150</v>
      </c>
      <c r="E2478" s="207" t="s">
        <v>3649</v>
      </c>
      <c r="F2478" s="208" t="s">
        <v>3650</v>
      </c>
      <c r="G2478" s="209" t="s">
        <v>153</v>
      </c>
      <c r="H2478" s="210">
        <v>1</v>
      </c>
      <c r="I2478" s="211"/>
      <c r="J2478" s="212">
        <f>ROUND(I2478*H2478,2)</f>
        <v>0</v>
      </c>
      <c r="K2478" s="208" t="s">
        <v>19</v>
      </c>
      <c r="L2478" s="46"/>
      <c r="M2478" s="213" t="s">
        <v>19</v>
      </c>
      <c r="N2478" s="214" t="s">
        <v>43</v>
      </c>
      <c r="O2478" s="86"/>
      <c r="P2478" s="215">
        <f>O2478*H2478</f>
        <v>0</v>
      </c>
      <c r="Q2478" s="215">
        <v>0</v>
      </c>
      <c r="R2478" s="215">
        <f>Q2478*H2478</f>
        <v>0</v>
      </c>
      <c r="S2478" s="215">
        <v>0</v>
      </c>
      <c r="T2478" s="216">
        <f>S2478*H2478</f>
        <v>0</v>
      </c>
      <c r="U2478" s="40"/>
      <c r="V2478" s="40"/>
      <c r="W2478" s="40"/>
      <c r="X2478" s="40"/>
      <c r="Y2478" s="40"/>
      <c r="Z2478" s="40"/>
      <c r="AA2478" s="40"/>
      <c r="AB2478" s="40"/>
      <c r="AC2478" s="40"/>
      <c r="AD2478" s="40"/>
      <c r="AE2478" s="40"/>
      <c r="AR2478" s="217" t="s">
        <v>285</v>
      </c>
      <c r="AT2478" s="217" t="s">
        <v>150</v>
      </c>
      <c r="AU2478" s="217" t="s">
        <v>82</v>
      </c>
      <c r="AY2478" s="19" t="s">
        <v>148</v>
      </c>
      <c r="BE2478" s="218">
        <f>IF(N2478="základní",J2478,0)</f>
        <v>0</v>
      </c>
      <c r="BF2478" s="218">
        <f>IF(N2478="snížená",J2478,0)</f>
        <v>0</v>
      </c>
      <c r="BG2478" s="218">
        <f>IF(N2478="zákl. přenesená",J2478,0)</f>
        <v>0</v>
      </c>
      <c r="BH2478" s="218">
        <f>IF(N2478="sníž. přenesená",J2478,0)</f>
        <v>0</v>
      </c>
      <c r="BI2478" s="218">
        <f>IF(N2478="nulová",J2478,0)</f>
        <v>0</v>
      </c>
      <c r="BJ2478" s="19" t="s">
        <v>80</v>
      </c>
      <c r="BK2478" s="218">
        <f>ROUND(I2478*H2478,2)</f>
        <v>0</v>
      </c>
      <c r="BL2478" s="19" t="s">
        <v>285</v>
      </c>
      <c r="BM2478" s="217" t="s">
        <v>3651</v>
      </c>
    </row>
    <row r="2479" spans="1:65" s="2" customFormat="1" ht="16.5" customHeight="1">
      <c r="A2479" s="40"/>
      <c r="B2479" s="41"/>
      <c r="C2479" s="206" t="s">
        <v>3652</v>
      </c>
      <c r="D2479" s="206" t="s">
        <v>150</v>
      </c>
      <c r="E2479" s="207" t="s">
        <v>3653</v>
      </c>
      <c r="F2479" s="208" t="s">
        <v>3654</v>
      </c>
      <c r="G2479" s="209" t="s">
        <v>153</v>
      </c>
      <c r="H2479" s="210">
        <v>1</v>
      </c>
      <c r="I2479" s="211"/>
      <c r="J2479" s="212">
        <f>ROUND(I2479*H2479,2)</f>
        <v>0</v>
      </c>
      <c r="K2479" s="208" t="s">
        <v>19</v>
      </c>
      <c r="L2479" s="46"/>
      <c r="M2479" s="213" t="s">
        <v>19</v>
      </c>
      <c r="N2479" s="214" t="s">
        <v>43</v>
      </c>
      <c r="O2479" s="86"/>
      <c r="P2479" s="215">
        <f>O2479*H2479</f>
        <v>0</v>
      </c>
      <c r="Q2479" s="215">
        <v>0</v>
      </c>
      <c r="R2479" s="215">
        <f>Q2479*H2479</f>
        <v>0</v>
      </c>
      <c r="S2479" s="215">
        <v>0</v>
      </c>
      <c r="T2479" s="216">
        <f>S2479*H2479</f>
        <v>0</v>
      </c>
      <c r="U2479" s="40"/>
      <c r="V2479" s="40"/>
      <c r="W2479" s="40"/>
      <c r="X2479" s="40"/>
      <c r="Y2479" s="40"/>
      <c r="Z2479" s="40"/>
      <c r="AA2479" s="40"/>
      <c r="AB2479" s="40"/>
      <c r="AC2479" s="40"/>
      <c r="AD2479" s="40"/>
      <c r="AE2479" s="40"/>
      <c r="AR2479" s="217" t="s">
        <v>285</v>
      </c>
      <c r="AT2479" s="217" t="s">
        <v>150</v>
      </c>
      <c r="AU2479" s="217" t="s">
        <v>82</v>
      </c>
      <c r="AY2479" s="19" t="s">
        <v>148</v>
      </c>
      <c r="BE2479" s="218">
        <f>IF(N2479="základní",J2479,0)</f>
        <v>0</v>
      </c>
      <c r="BF2479" s="218">
        <f>IF(N2479="snížená",J2479,0)</f>
        <v>0</v>
      </c>
      <c r="BG2479" s="218">
        <f>IF(N2479="zákl. přenesená",J2479,0)</f>
        <v>0</v>
      </c>
      <c r="BH2479" s="218">
        <f>IF(N2479="sníž. přenesená",J2479,0)</f>
        <v>0</v>
      </c>
      <c r="BI2479" s="218">
        <f>IF(N2479="nulová",J2479,0)</f>
        <v>0</v>
      </c>
      <c r="BJ2479" s="19" t="s">
        <v>80</v>
      </c>
      <c r="BK2479" s="218">
        <f>ROUND(I2479*H2479,2)</f>
        <v>0</v>
      </c>
      <c r="BL2479" s="19" t="s">
        <v>285</v>
      </c>
      <c r="BM2479" s="217" t="s">
        <v>3655</v>
      </c>
    </row>
    <row r="2480" spans="1:65" s="2" customFormat="1" ht="16.5" customHeight="1">
      <c r="A2480" s="40"/>
      <c r="B2480" s="41"/>
      <c r="C2480" s="206" t="s">
        <v>3656</v>
      </c>
      <c r="D2480" s="206" t="s">
        <v>150</v>
      </c>
      <c r="E2480" s="207" t="s">
        <v>3657</v>
      </c>
      <c r="F2480" s="208" t="s">
        <v>3658</v>
      </c>
      <c r="G2480" s="209" t="s">
        <v>153</v>
      </c>
      <c r="H2480" s="210">
        <v>1</v>
      </c>
      <c r="I2480" s="211"/>
      <c r="J2480" s="212">
        <f>ROUND(I2480*H2480,2)</f>
        <v>0</v>
      </c>
      <c r="K2480" s="208" t="s">
        <v>19</v>
      </c>
      <c r="L2480" s="46"/>
      <c r="M2480" s="213" t="s">
        <v>19</v>
      </c>
      <c r="N2480" s="214" t="s">
        <v>43</v>
      </c>
      <c r="O2480" s="86"/>
      <c r="P2480" s="215">
        <f>O2480*H2480</f>
        <v>0</v>
      </c>
      <c r="Q2480" s="215">
        <v>0</v>
      </c>
      <c r="R2480" s="215">
        <f>Q2480*H2480</f>
        <v>0</v>
      </c>
      <c r="S2480" s="215">
        <v>0</v>
      </c>
      <c r="T2480" s="216">
        <f>S2480*H2480</f>
        <v>0</v>
      </c>
      <c r="U2480" s="40"/>
      <c r="V2480" s="40"/>
      <c r="W2480" s="40"/>
      <c r="X2480" s="40"/>
      <c r="Y2480" s="40"/>
      <c r="Z2480" s="40"/>
      <c r="AA2480" s="40"/>
      <c r="AB2480" s="40"/>
      <c r="AC2480" s="40"/>
      <c r="AD2480" s="40"/>
      <c r="AE2480" s="40"/>
      <c r="AR2480" s="217" t="s">
        <v>285</v>
      </c>
      <c r="AT2480" s="217" t="s">
        <v>150</v>
      </c>
      <c r="AU2480" s="217" t="s">
        <v>82</v>
      </c>
      <c r="AY2480" s="19" t="s">
        <v>148</v>
      </c>
      <c r="BE2480" s="218">
        <f>IF(N2480="základní",J2480,0)</f>
        <v>0</v>
      </c>
      <c r="BF2480" s="218">
        <f>IF(N2480="snížená",J2480,0)</f>
        <v>0</v>
      </c>
      <c r="BG2480" s="218">
        <f>IF(N2480="zákl. přenesená",J2480,0)</f>
        <v>0</v>
      </c>
      <c r="BH2480" s="218">
        <f>IF(N2480="sníž. přenesená",J2480,0)</f>
        <v>0</v>
      </c>
      <c r="BI2480" s="218">
        <f>IF(N2480="nulová",J2480,0)</f>
        <v>0</v>
      </c>
      <c r="BJ2480" s="19" t="s">
        <v>80</v>
      </c>
      <c r="BK2480" s="218">
        <f>ROUND(I2480*H2480,2)</f>
        <v>0</v>
      </c>
      <c r="BL2480" s="19" t="s">
        <v>285</v>
      </c>
      <c r="BM2480" s="217" t="s">
        <v>3659</v>
      </c>
    </row>
    <row r="2481" spans="1:65" s="2" customFormat="1" ht="16.5" customHeight="1">
      <c r="A2481" s="40"/>
      <c r="B2481" s="41"/>
      <c r="C2481" s="206" t="s">
        <v>3660</v>
      </c>
      <c r="D2481" s="206" t="s">
        <v>150</v>
      </c>
      <c r="E2481" s="207" t="s">
        <v>3661</v>
      </c>
      <c r="F2481" s="208" t="s">
        <v>3662</v>
      </c>
      <c r="G2481" s="209" t="s">
        <v>153</v>
      </c>
      <c r="H2481" s="210">
        <v>1</v>
      </c>
      <c r="I2481" s="211"/>
      <c r="J2481" s="212">
        <f>ROUND(I2481*H2481,2)</f>
        <v>0</v>
      </c>
      <c r="K2481" s="208" t="s">
        <v>19</v>
      </c>
      <c r="L2481" s="46"/>
      <c r="M2481" s="213" t="s">
        <v>19</v>
      </c>
      <c r="N2481" s="214" t="s">
        <v>43</v>
      </c>
      <c r="O2481" s="86"/>
      <c r="P2481" s="215">
        <f>O2481*H2481</f>
        <v>0</v>
      </c>
      <c r="Q2481" s="215">
        <v>0</v>
      </c>
      <c r="R2481" s="215">
        <f>Q2481*H2481</f>
        <v>0</v>
      </c>
      <c r="S2481" s="215">
        <v>0</v>
      </c>
      <c r="T2481" s="216">
        <f>S2481*H2481</f>
        <v>0</v>
      </c>
      <c r="U2481" s="40"/>
      <c r="V2481" s="40"/>
      <c r="W2481" s="40"/>
      <c r="X2481" s="40"/>
      <c r="Y2481" s="40"/>
      <c r="Z2481" s="40"/>
      <c r="AA2481" s="40"/>
      <c r="AB2481" s="40"/>
      <c r="AC2481" s="40"/>
      <c r="AD2481" s="40"/>
      <c r="AE2481" s="40"/>
      <c r="AR2481" s="217" t="s">
        <v>285</v>
      </c>
      <c r="AT2481" s="217" t="s">
        <v>150</v>
      </c>
      <c r="AU2481" s="217" t="s">
        <v>82</v>
      </c>
      <c r="AY2481" s="19" t="s">
        <v>148</v>
      </c>
      <c r="BE2481" s="218">
        <f>IF(N2481="základní",J2481,0)</f>
        <v>0</v>
      </c>
      <c r="BF2481" s="218">
        <f>IF(N2481="snížená",J2481,0)</f>
        <v>0</v>
      </c>
      <c r="BG2481" s="218">
        <f>IF(N2481="zákl. přenesená",J2481,0)</f>
        <v>0</v>
      </c>
      <c r="BH2481" s="218">
        <f>IF(N2481="sníž. přenesená",J2481,0)</f>
        <v>0</v>
      </c>
      <c r="BI2481" s="218">
        <f>IF(N2481="nulová",J2481,0)</f>
        <v>0</v>
      </c>
      <c r="BJ2481" s="19" t="s">
        <v>80</v>
      </c>
      <c r="BK2481" s="218">
        <f>ROUND(I2481*H2481,2)</f>
        <v>0</v>
      </c>
      <c r="BL2481" s="19" t="s">
        <v>285</v>
      </c>
      <c r="BM2481" s="217" t="s">
        <v>3663</v>
      </c>
    </row>
    <row r="2482" spans="1:65" s="2" customFormat="1" ht="16.5" customHeight="1">
      <c r="A2482" s="40"/>
      <c r="B2482" s="41"/>
      <c r="C2482" s="206" t="s">
        <v>3664</v>
      </c>
      <c r="D2482" s="206" t="s">
        <v>150</v>
      </c>
      <c r="E2482" s="207" t="s">
        <v>3665</v>
      </c>
      <c r="F2482" s="208" t="s">
        <v>3666</v>
      </c>
      <c r="G2482" s="209" t="s">
        <v>153</v>
      </c>
      <c r="H2482" s="210">
        <v>32</v>
      </c>
      <c r="I2482" s="211"/>
      <c r="J2482" s="212">
        <f>ROUND(I2482*H2482,2)</f>
        <v>0</v>
      </c>
      <c r="K2482" s="208" t="s">
        <v>19</v>
      </c>
      <c r="L2482" s="46"/>
      <c r="M2482" s="213" t="s">
        <v>19</v>
      </c>
      <c r="N2482" s="214" t="s">
        <v>43</v>
      </c>
      <c r="O2482" s="86"/>
      <c r="P2482" s="215">
        <f>O2482*H2482</f>
        <v>0</v>
      </c>
      <c r="Q2482" s="215">
        <v>0</v>
      </c>
      <c r="R2482" s="215">
        <f>Q2482*H2482</f>
        <v>0</v>
      </c>
      <c r="S2482" s="215">
        <v>0</v>
      </c>
      <c r="T2482" s="216">
        <f>S2482*H2482</f>
        <v>0</v>
      </c>
      <c r="U2482" s="40"/>
      <c r="V2482" s="40"/>
      <c r="W2482" s="40"/>
      <c r="X2482" s="40"/>
      <c r="Y2482" s="40"/>
      <c r="Z2482" s="40"/>
      <c r="AA2482" s="40"/>
      <c r="AB2482" s="40"/>
      <c r="AC2482" s="40"/>
      <c r="AD2482" s="40"/>
      <c r="AE2482" s="40"/>
      <c r="AR2482" s="217" t="s">
        <v>285</v>
      </c>
      <c r="AT2482" s="217" t="s">
        <v>150</v>
      </c>
      <c r="AU2482" s="217" t="s">
        <v>82</v>
      </c>
      <c r="AY2482" s="19" t="s">
        <v>148</v>
      </c>
      <c r="BE2482" s="218">
        <f>IF(N2482="základní",J2482,0)</f>
        <v>0</v>
      </c>
      <c r="BF2482" s="218">
        <f>IF(N2482="snížená",J2482,0)</f>
        <v>0</v>
      </c>
      <c r="BG2482" s="218">
        <f>IF(N2482="zákl. přenesená",J2482,0)</f>
        <v>0</v>
      </c>
      <c r="BH2482" s="218">
        <f>IF(N2482="sníž. přenesená",J2482,0)</f>
        <v>0</v>
      </c>
      <c r="BI2482" s="218">
        <f>IF(N2482="nulová",J2482,0)</f>
        <v>0</v>
      </c>
      <c r="BJ2482" s="19" t="s">
        <v>80</v>
      </c>
      <c r="BK2482" s="218">
        <f>ROUND(I2482*H2482,2)</f>
        <v>0</v>
      </c>
      <c r="BL2482" s="19" t="s">
        <v>285</v>
      </c>
      <c r="BM2482" s="217" t="s">
        <v>3667</v>
      </c>
    </row>
    <row r="2483" spans="1:65" s="2" customFormat="1" ht="16.5" customHeight="1">
      <c r="A2483" s="40"/>
      <c r="B2483" s="41"/>
      <c r="C2483" s="206" t="s">
        <v>3668</v>
      </c>
      <c r="D2483" s="206" t="s">
        <v>150</v>
      </c>
      <c r="E2483" s="207" t="s">
        <v>3669</v>
      </c>
      <c r="F2483" s="208" t="s">
        <v>3670</v>
      </c>
      <c r="G2483" s="209" t="s">
        <v>173</v>
      </c>
      <c r="H2483" s="210">
        <v>1440</v>
      </c>
      <c r="I2483" s="211"/>
      <c r="J2483" s="212">
        <f>ROUND(I2483*H2483,2)</f>
        <v>0</v>
      </c>
      <c r="K2483" s="208" t="s">
        <v>19</v>
      </c>
      <c r="L2483" s="46"/>
      <c r="M2483" s="213" t="s">
        <v>19</v>
      </c>
      <c r="N2483" s="214" t="s">
        <v>43</v>
      </c>
      <c r="O2483" s="86"/>
      <c r="P2483" s="215">
        <f>O2483*H2483</f>
        <v>0</v>
      </c>
      <c r="Q2483" s="215">
        <v>0</v>
      </c>
      <c r="R2483" s="215">
        <f>Q2483*H2483</f>
        <v>0</v>
      </c>
      <c r="S2483" s="215">
        <v>0</v>
      </c>
      <c r="T2483" s="216">
        <f>S2483*H2483</f>
        <v>0</v>
      </c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0"/>
      <c r="AE2483" s="40"/>
      <c r="AR2483" s="217" t="s">
        <v>285</v>
      </c>
      <c r="AT2483" s="217" t="s">
        <v>150</v>
      </c>
      <c r="AU2483" s="217" t="s">
        <v>82</v>
      </c>
      <c r="AY2483" s="19" t="s">
        <v>148</v>
      </c>
      <c r="BE2483" s="218">
        <f>IF(N2483="základní",J2483,0)</f>
        <v>0</v>
      </c>
      <c r="BF2483" s="218">
        <f>IF(N2483="snížená",J2483,0)</f>
        <v>0</v>
      </c>
      <c r="BG2483" s="218">
        <f>IF(N2483="zákl. přenesená",J2483,0)</f>
        <v>0</v>
      </c>
      <c r="BH2483" s="218">
        <f>IF(N2483="sníž. přenesená",J2483,0)</f>
        <v>0</v>
      </c>
      <c r="BI2483" s="218">
        <f>IF(N2483="nulová",J2483,0)</f>
        <v>0</v>
      </c>
      <c r="BJ2483" s="19" t="s">
        <v>80</v>
      </c>
      <c r="BK2483" s="218">
        <f>ROUND(I2483*H2483,2)</f>
        <v>0</v>
      </c>
      <c r="BL2483" s="19" t="s">
        <v>285</v>
      </c>
      <c r="BM2483" s="217" t="s">
        <v>3671</v>
      </c>
    </row>
    <row r="2484" spans="1:65" s="2" customFormat="1" ht="16.5" customHeight="1">
      <c r="A2484" s="40"/>
      <c r="B2484" s="41"/>
      <c r="C2484" s="206" t="s">
        <v>3672</v>
      </c>
      <c r="D2484" s="206" t="s">
        <v>150</v>
      </c>
      <c r="E2484" s="207" t="s">
        <v>3673</v>
      </c>
      <c r="F2484" s="208" t="s">
        <v>3674</v>
      </c>
      <c r="G2484" s="209" t="s">
        <v>153</v>
      </c>
      <c r="H2484" s="210">
        <v>144</v>
      </c>
      <c r="I2484" s="211"/>
      <c r="J2484" s="212">
        <f>ROUND(I2484*H2484,2)</f>
        <v>0</v>
      </c>
      <c r="K2484" s="208" t="s">
        <v>19</v>
      </c>
      <c r="L2484" s="46"/>
      <c r="M2484" s="213" t="s">
        <v>19</v>
      </c>
      <c r="N2484" s="214" t="s">
        <v>43</v>
      </c>
      <c r="O2484" s="86"/>
      <c r="P2484" s="215">
        <f>O2484*H2484</f>
        <v>0</v>
      </c>
      <c r="Q2484" s="215">
        <v>0</v>
      </c>
      <c r="R2484" s="215">
        <f>Q2484*H2484</f>
        <v>0</v>
      </c>
      <c r="S2484" s="215">
        <v>0</v>
      </c>
      <c r="T2484" s="216">
        <f>S2484*H2484</f>
        <v>0</v>
      </c>
      <c r="U2484" s="40"/>
      <c r="V2484" s="40"/>
      <c r="W2484" s="40"/>
      <c r="X2484" s="40"/>
      <c r="Y2484" s="40"/>
      <c r="Z2484" s="40"/>
      <c r="AA2484" s="40"/>
      <c r="AB2484" s="40"/>
      <c r="AC2484" s="40"/>
      <c r="AD2484" s="40"/>
      <c r="AE2484" s="40"/>
      <c r="AR2484" s="217" t="s">
        <v>285</v>
      </c>
      <c r="AT2484" s="217" t="s">
        <v>150</v>
      </c>
      <c r="AU2484" s="217" t="s">
        <v>82</v>
      </c>
      <c r="AY2484" s="19" t="s">
        <v>148</v>
      </c>
      <c r="BE2484" s="218">
        <f>IF(N2484="základní",J2484,0)</f>
        <v>0</v>
      </c>
      <c r="BF2484" s="218">
        <f>IF(N2484="snížená",J2484,0)</f>
        <v>0</v>
      </c>
      <c r="BG2484" s="218">
        <f>IF(N2484="zákl. přenesená",J2484,0)</f>
        <v>0</v>
      </c>
      <c r="BH2484" s="218">
        <f>IF(N2484="sníž. přenesená",J2484,0)</f>
        <v>0</v>
      </c>
      <c r="BI2484" s="218">
        <f>IF(N2484="nulová",J2484,0)</f>
        <v>0</v>
      </c>
      <c r="BJ2484" s="19" t="s">
        <v>80</v>
      </c>
      <c r="BK2484" s="218">
        <f>ROUND(I2484*H2484,2)</f>
        <v>0</v>
      </c>
      <c r="BL2484" s="19" t="s">
        <v>285</v>
      </c>
      <c r="BM2484" s="217" t="s">
        <v>3675</v>
      </c>
    </row>
    <row r="2485" spans="1:65" s="2" customFormat="1" ht="16.5" customHeight="1">
      <c r="A2485" s="40"/>
      <c r="B2485" s="41"/>
      <c r="C2485" s="206" t="s">
        <v>3676</v>
      </c>
      <c r="D2485" s="206" t="s">
        <v>150</v>
      </c>
      <c r="E2485" s="207" t="s">
        <v>3677</v>
      </c>
      <c r="F2485" s="208" t="s">
        <v>3678</v>
      </c>
      <c r="G2485" s="209" t="s">
        <v>166</v>
      </c>
      <c r="H2485" s="210">
        <v>212</v>
      </c>
      <c r="I2485" s="211"/>
      <c r="J2485" s="212">
        <f>ROUND(I2485*H2485,2)</f>
        <v>0</v>
      </c>
      <c r="K2485" s="208" t="s">
        <v>19</v>
      </c>
      <c r="L2485" s="46"/>
      <c r="M2485" s="213" t="s">
        <v>19</v>
      </c>
      <c r="N2485" s="214" t="s">
        <v>43</v>
      </c>
      <c r="O2485" s="86"/>
      <c r="P2485" s="215">
        <f>O2485*H2485</f>
        <v>0</v>
      </c>
      <c r="Q2485" s="215">
        <v>0</v>
      </c>
      <c r="R2485" s="215">
        <f>Q2485*H2485</f>
        <v>0</v>
      </c>
      <c r="S2485" s="215">
        <v>0</v>
      </c>
      <c r="T2485" s="216">
        <f>S2485*H2485</f>
        <v>0</v>
      </c>
      <c r="U2485" s="40"/>
      <c r="V2485" s="40"/>
      <c r="W2485" s="40"/>
      <c r="X2485" s="40"/>
      <c r="Y2485" s="40"/>
      <c r="Z2485" s="40"/>
      <c r="AA2485" s="40"/>
      <c r="AB2485" s="40"/>
      <c r="AC2485" s="40"/>
      <c r="AD2485" s="40"/>
      <c r="AE2485" s="40"/>
      <c r="AR2485" s="217" t="s">
        <v>285</v>
      </c>
      <c r="AT2485" s="217" t="s">
        <v>150</v>
      </c>
      <c r="AU2485" s="217" t="s">
        <v>82</v>
      </c>
      <c r="AY2485" s="19" t="s">
        <v>148</v>
      </c>
      <c r="BE2485" s="218">
        <f>IF(N2485="základní",J2485,0)</f>
        <v>0</v>
      </c>
      <c r="BF2485" s="218">
        <f>IF(N2485="snížená",J2485,0)</f>
        <v>0</v>
      </c>
      <c r="BG2485" s="218">
        <f>IF(N2485="zákl. přenesená",J2485,0)</f>
        <v>0</v>
      </c>
      <c r="BH2485" s="218">
        <f>IF(N2485="sníž. přenesená",J2485,0)</f>
        <v>0</v>
      </c>
      <c r="BI2485" s="218">
        <f>IF(N2485="nulová",J2485,0)</f>
        <v>0</v>
      </c>
      <c r="BJ2485" s="19" t="s">
        <v>80</v>
      </c>
      <c r="BK2485" s="218">
        <f>ROUND(I2485*H2485,2)</f>
        <v>0</v>
      </c>
      <c r="BL2485" s="19" t="s">
        <v>285</v>
      </c>
      <c r="BM2485" s="217" t="s">
        <v>3679</v>
      </c>
    </row>
    <row r="2486" spans="1:65" s="2" customFormat="1" ht="16.5" customHeight="1">
      <c r="A2486" s="40"/>
      <c r="B2486" s="41"/>
      <c r="C2486" s="206" t="s">
        <v>3680</v>
      </c>
      <c r="D2486" s="206" t="s">
        <v>150</v>
      </c>
      <c r="E2486" s="207" t="s">
        <v>3681</v>
      </c>
      <c r="F2486" s="208" t="s">
        <v>3682</v>
      </c>
      <c r="G2486" s="209" t="s">
        <v>173</v>
      </c>
      <c r="H2486" s="210">
        <v>102</v>
      </c>
      <c r="I2486" s="211"/>
      <c r="J2486" s="212">
        <f>ROUND(I2486*H2486,2)</f>
        <v>0</v>
      </c>
      <c r="K2486" s="208" t="s">
        <v>19</v>
      </c>
      <c r="L2486" s="46"/>
      <c r="M2486" s="213" t="s">
        <v>19</v>
      </c>
      <c r="N2486" s="214" t="s">
        <v>43</v>
      </c>
      <c r="O2486" s="86"/>
      <c r="P2486" s="215">
        <f>O2486*H2486</f>
        <v>0</v>
      </c>
      <c r="Q2486" s="215">
        <v>0</v>
      </c>
      <c r="R2486" s="215">
        <f>Q2486*H2486</f>
        <v>0</v>
      </c>
      <c r="S2486" s="215">
        <v>0</v>
      </c>
      <c r="T2486" s="216">
        <f>S2486*H2486</f>
        <v>0</v>
      </c>
      <c r="U2486" s="40"/>
      <c r="V2486" s="40"/>
      <c r="W2486" s="40"/>
      <c r="X2486" s="40"/>
      <c r="Y2486" s="40"/>
      <c r="Z2486" s="40"/>
      <c r="AA2486" s="40"/>
      <c r="AB2486" s="40"/>
      <c r="AC2486" s="40"/>
      <c r="AD2486" s="40"/>
      <c r="AE2486" s="40"/>
      <c r="AR2486" s="217" t="s">
        <v>285</v>
      </c>
      <c r="AT2486" s="217" t="s">
        <v>150</v>
      </c>
      <c r="AU2486" s="217" t="s">
        <v>82</v>
      </c>
      <c r="AY2486" s="19" t="s">
        <v>148</v>
      </c>
      <c r="BE2486" s="218">
        <f>IF(N2486="základní",J2486,0)</f>
        <v>0</v>
      </c>
      <c r="BF2486" s="218">
        <f>IF(N2486="snížená",J2486,0)</f>
        <v>0</v>
      </c>
      <c r="BG2486" s="218">
        <f>IF(N2486="zákl. přenesená",J2486,0)</f>
        <v>0</v>
      </c>
      <c r="BH2486" s="218">
        <f>IF(N2486="sníž. přenesená",J2486,0)</f>
        <v>0</v>
      </c>
      <c r="BI2486" s="218">
        <f>IF(N2486="nulová",J2486,0)</f>
        <v>0</v>
      </c>
      <c r="BJ2486" s="19" t="s">
        <v>80</v>
      </c>
      <c r="BK2486" s="218">
        <f>ROUND(I2486*H2486,2)</f>
        <v>0</v>
      </c>
      <c r="BL2486" s="19" t="s">
        <v>285</v>
      </c>
      <c r="BM2486" s="217" t="s">
        <v>3683</v>
      </c>
    </row>
    <row r="2487" spans="1:65" s="2" customFormat="1" ht="16.5" customHeight="1">
      <c r="A2487" s="40"/>
      <c r="B2487" s="41"/>
      <c r="C2487" s="206" t="s">
        <v>3684</v>
      </c>
      <c r="D2487" s="206" t="s">
        <v>150</v>
      </c>
      <c r="E2487" s="207" t="s">
        <v>3685</v>
      </c>
      <c r="F2487" s="208" t="s">
        <v>3686</v>
      </c>
      <c r="G2487" s="209" t="s">
        <v>173</v>
      </c>
      <c r="H2487" s="210">
        <v>15</v>
      </c>
      <c r="I2487" s="211"/>
      <c r="J2487" s="212">
        <f>ROUND(I2487*H2487,2)</f>
        <v>0</v>
      </c>
      <c r="K2487" s="208" t="s">
        <v>19</v>
      </c>
      <c r="L2487" s="46"/>
      <c r="M2487" s="213" t="s">
        <v>19</v>
      </c>
      <c r="N2487" s="214" t="s">
        <v>43</v>
      </c>
      <c r="O2487" s="86"/>
      <c r="P2487" s="215">
        <f>O2487*H2487</f>
        <v>0</v>
      </c>
      <c r="Q2487" s="215">
        <v>0</v>
      </c>
      <c r="R2487" s="215">
        <f>Q2487*H2487</f>
        <v>0</v>
      </c>
      <c r="S2487" s="215">
        <v>0</v>
      </c>
      <c r="T2487" s="216">
        <f>S2487*H2487</f>
        <v>0</v>
      </c>
      <c r="U2487" s="40"/>
      <c r="V2487" s="40"/>
      <c r="W2487" s="40"/>
      <c r="X2487" s="40"/>
      <c r="Y2487" s="40"/>
      <c r="Z2487" s="40"/>
      <c r="AA2487" s="40"/>
      <c r="AB2487" s="40"/>
      <c r="AC2487" s="40"/>
      <c r="AD2487" s="40"/>
      <c r="AE2487" s="40"/>
      <c r="AR2487" s="217" t="s">
        <v>285</v>
      </c>
      <c r="AT2487" s="217" t="s">
        <v>150</v>
      </c>
      <c r="AU2487" s="217" t="s">
        <v>82</v>
      </c>
      <c r="AY2487" s="19" t="s">
        <v>148</v>
      </c>
      <c r="BE2487" s="218">
        <f>IF(N2487="základní",J2487,0)</f>
        <v>0</v>
      </c>
      <c r="BF2487" s="218">
        <f>IF(N2487="snížená",J2487,0)</f>
        <v>0</v>
      </c>
      <c r="BG2487" s="218">
        <f>IF(N2487="zákl. přenesená",J2487,0)</f>
        <v>0</v>
      </c>
      <c r="BH2487" s="218">
        <f>IF(N2487="sníž. přenesená",J2487,0)</f>
        <v>0</v>
      </c>
      <c r="BI2487" s="218">
        <f>IF(N2487="nulová",J2487,0)</f>
        <v>0</v>
      </c>
      <c r="BJ2487" s="19" t="s">
        <v>80</v>
      </c>
      <c r="BK2487" s="218">
        <f>ROUND(I2487*H2487,2)</f>
        <v>0</v>
      </c>
      <c r="BL2487" s="19" t="s">
        <v>285</v>
      </c>
      <c r="BM2487" s="217" t="s">
        <v>3687</v>
      </c>
    </row>
    <row r="2488" spans="1:65" s="2" customFormat="1" ht="16.5" customHeight="1">
      <c r="A2488" s="40"/>
      <c r="B2488" s="41"/>
      <c r="C2488" s="206" t="s">
        <v>3688</v>
      </c>
      <c r="D2488" s="206" t="s">
        <v>150</v>
      </c>
      <c r="E2488" s="207" t="s">
        <v>3689</v>
      </c>
      <c r="F2488" s="208" t="s">
        <v>3690</v>
      </c>
      <c r="G2488" s="209" t="s">
        <v>173</v>
      </c>
      <c r="H2488" s="210">
        <v>12</v>
      </c>
      <c r="I2488" s="211"/>
      <c r="J2488" s="212">
        <f>ROUND(I2488*H2488,2)</f>
        <v>0</v>
      </c>
      <c r="K2488" s="208" t="s">
        <v>19</v>
      </c>
      <c r="L2488" s="46"/>
      <c r="M2488" s="213" t="s">
        <v>19</v>
      </c>
      <c r="N2488" s="214" t="s">
        <v>43</v>
      </c>
      <c r="O2488" s="86"/>
      <c r="P2488" s="215">
        <f>O2488*H2488</f>
        <v>0</v>
      </c>
      <c r="Q2488" s="215">
        <v>0</v>
      </c>
      <c r="R2488" s="215">
        <f>Q2488*H2488</f>
        <v>0</v>
      </c>
      <c r="S2488" s="215">
        <v>0</v>
      </c>
      <c r="T2488" s="216">
        <f>S2488*H2488</f>
        <v>0</v>
      </c>
      <c r="U2488" s="40"/>
      <c r="V2488" s="40"/>
      <c r="W2488" s="40"/>
      <c r="X2488" s="40"/>
      <c r="Y2488" s="40"/>
      <c r="Z2488" s="40"/>
      <c r="AA2488" s="40"/>
      <c r="AB2488" s="40"/>
      <c r="AC2488" s="40"/>
      <c r="AD2488" s="40"/>
      <c r="AE2488" s="40"/>
      <c r="AR2488" s="217" t="s">
        <v>285</v>
      </c>
      <c r="AT2488" s="217" t="s">
        <v>150</v>
      </c>
      <c r="AU2488" s="217" t="s">
        <v>82</v>
      </c>
      <c r="AY2488" s="19" t="s">
        <v>148</v>
      </c>
      <c r="BE2488" s="218">
        <f>IF(N2488="základní",J2488,0)</f>
        <v>0</v>
      </c>
      <c r="BF2488" s="218">
        <f>IF(N2488="snížená",J2488,0)</f>
        <v>0</v>
      </c>
      <c r="BG2488" s="218">
        <f>IF(N2488="zákl. přenesená",J2488,0)</f>
        <v>0</v>
      </c>
      <c r="BH2488" s="218">
        <f>IF(N2488="sníž. přenesená",J2488,0)</f>
        <v>0</v>
      </c>
      <c r="BI2488" s="218">
        <f>IF(N2488="nulová",J2488,0)</f>
        <v>0</v>
      </c>
      <c r="BJ2488" s="19" t="s">
        <v>80</v>
      </c>
      <c r="BK2488" s="218">
        <f>ROUND(I2488*H2488,2)</f>
        <v>0</v>
      </c>
      <c r="BL2488" s="19" t="s">
        <v>285</v>
      </c>
      <c r="BM2488" s="217" t="s">
        <v>3691</v>
      </c>
    </row>
    <row r="2489" spans="1:65" s="2" customFormat="1" ht="16.5" customHeight="1">
      <c r="A2489" s="40"/>
      <c r="B2489" s="41"/>
      <c r="C2489" s="206" t="s">
        <v>3692</v>
      </c>
      <c r="D2489" s="206" t="s">
        <v>150</v>
      </c>
      <c r="E2489" s="207" t="s">
        <v>3693</v>
      </c>
      <c r="F2489" s="208" t="s">
        <v>3694</v>
      </c>
      <c r="G2489" s="209" t="s">
        <v>173</v>
      </c>
      <c r="H2489" s="210">
        <v>25</v>
      </c>
      <c r="I2489" s="211"/>
      <c r="J2489" s="212">
        <f>ROUND(I2489*H2489,2)</f>
        <v>0</v>
      </c>
      <c r="K2489" s="208" t="s">
        <v>19</v>
      </c>
      <c r="L2489" s="46"/>
      <c r="M2489" s="213" t="s">
        <v>19</v>
      </c>
      <c r="N2489" s="214" t="s">
        <v>43</v>
      </c>
      <c r="O2489" s="86"/>
      <c r="P2489" s="215">
        <f>O2489*H2489</f>
        <v>0</v>
      </c>
      <c r="Q2489" s="215">
        <v>0</v>
      </c>
      <c r="R2489" s="215">
        <f>Q2489*H2489</f>
        <v>0</v>
      </c>
      <c r="S2489" s="215">
        <v>0</v>
      </c>
      <c r="T2489" s="216">
        <f>S2489*H2489</f>
        <v>0</v>
      </c>
      <c r="U2489" s="40"/>
      <c r="V2489" s="40"/>
      <c r="W2489" s="40"/>
      <c r="X2489" s="40"/>
      <c r="Y2489" s="40"/>
      <c r="Z2489" s="40"/>
      <c r="AA2489" s="40"/>
      <c r="AB2489" s="40"/>
      <c r="AC2489" s="40"/>
      <c r="AD2489" s="40"/>
      <c r="AE2489" s="40"/>
      <c r="AR2489" s="217" t="s">
        <v>285</v>
      </c>
      <c r="AT2489" s="217" t="s">
        <v>150</v>
      </c>
      <c r="AU2489" s="217" t="s">
        <v>82</v>
      </c>
      <c r="AY2489" s="19" t="s">
        <v>148</v>
      </c>
      <c r="BE2489" s="218">
        <f>IF(N2489="základní",J2489,0)</f>
        <v>0</v>
      </c>
      <c r="BF2489" s="218">
        <f>IF(N2489="snížená",J2489,0)</f>
        <v>0</v>
      </c>
      <c r="BG2489" s="218">
        <f>IF(N2489="zákl. přenesená",J2489,0)</f>
        <v>0</v>
      </c>
      <c r="BH2489" s="218">
        <f>IF(N2489="sníž. přenesená",J2489,0)</f>
        <v>0</v>
      </c>
      <c r="BI2489" s="218">
        <f>IF(N2489="nulová",J2489,0)</f>
        <v>0</v>
      </c>
      <c r="BJ2489" s="19" t="s">
        <v>80</v>
      </c>
      <c r="BK2489" s="218">
        <f>ROUND(I2489*H2489,2)</f>
        <v>0</v>
      </c>
      <c r="BL2489" s="19" t="s">
        <v>285</v>
      </c>
      <c r="BM2489" s="217" t="s">
        <v>3695</v>
      </c>
    </row>
    <row r="2490" spans="1:65" s="2" customFormat="1" ht="16.5" customHeight="1">
      <c r="A2490" s="40"/>
      <c r="B2490" s="41"/>
      <c r="C2490" s="206" t="s">
        <v>3696</v>
      </c>
      <c r="D2490" s="206" t="s">
        <v>150</v>
      </c>
      <c r="E2490" s="207" t="s">
        <v>3697</v>
      </c>
      <c r="F2490" s="208" t="s">
        <v>3698</v>
      </c>
      <c r="G2490" s="209" t="s">
        <v>153</v>
      </c>
      <c r="H2490" s="210">
        <v>58</v>
      </c>
      <c r="I2490" s="211"/>
      <c r="J2490" s="212">
        <f>ROUND(I2490*H2490,2)</f>
        <v>0</v>
      </c>
      <c r="K2490" s="208" t="s">
        <v>19</v>
      </c>
      <c r="L2490" s="46"/>
      <c r="M2490" s="213" t="s">
        <v>19</v>
      </c>
      <c r="N2490" s="214" t="s">
        <v>43</v>
      </c>
      <c r="O2490" s="86"/>
      <c r="P2490" s="215">
        <f>O2490*H2490</f>
        <v>0</v>
      </c>
      <c r="Q2490" s="215">
        <v>0</v>
      </c>
      <c r="R2490" s="215">
        <f>Q2490*H2490</f>
        <v>0</v>
      </c>
      <c r="S2490" s="215">
        <v>0</v>
      </c>
      <c r="T2490" s="216">
        <f>S2490*H2490</f>
        <v>0</v>
      </c>
      <c r="U2490" s="40"/>
      <c r="V2490" s="40"/>
      <c r="W2490" s="40"/>
      <c r="X2490" s="40"/>
      <c r="Y2490" s="40"/>
      <c r="Z2490" s="40"/>
      <c r="AA2490" s="40"/>
      <c r="AB2490" s="40"/>
      <c r="AC2490" s="40"/>
      <c r="AD2490" s="40"/>
      <c r="AE2490" s="40"/>
      <c r="AR2490" s="217" t="s">
        <v>285</v>
      </c>
      <c r="AT2490" s="217" t="s">
        <v>150</v>
      </c>
      <c r="AU2490" s="217" t="s">
        <v>82</v>
      </c>
      <c r="AY2490" s="19" t="s">
        <v>148</v>
      </c>
      <c r="BE2490" s="218">
        <f>IF(N2490="základní",J2490,0)</f>
        <v>0</v>
      </c>
      <c r="BF2490" s="218">
        <f>IF(N2490="snížená",J2490,0)</f>
        <v>0</v>
      </c>
      <c r="BG2490" s="218">
        <f>IF(N2490="zákl. přenesená",J2490,0)</f>
        <v>0</v>
      </c>
      <c r="BH2490" s="218">
        <f>IF(N2490="sníž. přenesená",J2490,0)</f>
        <v>0</v>
      </c>
      <c r="BI2490" s="218">
        <f>IF(N2490="nulová",J2490,0)</f>
        <v>0</v>
      </c>
      <c r="BJ2490" s="19" t="s">
        <v>80</v>
      </c>
      <c r="BK2490" s="218">
        <f>ROUND(I2490*H2490,2)</f>
        <v>0</v>
      </c>
      <c r="BL2490" s="19" t="s">
        <v>285</v>
      </c>
      <c r="BM2490" s="217" t="s">
        <v>3699</v>
      </c>
    </row>
    <row r="2491" spans="1:65" s="2" customFormat="1" ht="16.5" customHeight="1">
      <c r="A2491" s="40"/>
      <c r="B2491" s="41"/>
      <c r="C2491" s="206" t="s">
        <v>3700</v>
      </c>
      <c r="D2491" s="206" t="s">
        <v>150</v>
      </c>
      <c r="E2491" s="207" t="s">
        <v>3701</v>
      </c>
      <c r="F2491" s="208" t="s">
        <v>3702</v>
      </c>
      <c r="G2491" s="209" t="s">
        <v>1873</v>
      </c>
      <c r="H2491" s="210">
        <v>47</v>
      </c>
      <c r="I2491" s="211"/>
      <c r="J2491" s="212">
        <f>ROUND(I2491*H2491,2)</f>
        <v>0</v>
      </c>
      <c r="K2491" s="208" t="s">
        <v>19</v>
      </c>
      <c r="L2491" s="46"/>
      <c r="M2491" s="213" t="s">
        <v>19</v>
      </c>
      <c r="N2491" s="214" t="s">
        <v>43</v>
      </c>
      <c r="O2491" s="86"/>
      <c r="P2491" s="215">
        <f>O2491*H2491</f>
        <v>0</v>
      </c>
      <c r="Q2491" s="215">
        <v>0</v>
      </c>
      <c r="R2491" s="215">
        <f>Q2491*H2491</f>
        <v>0</v>
      </c>
      <c r="S2491" s="215">
        <v>0</v>
      </c>
      <c r="T2491" s="216">
        <f>S2491*H2491</f>
        <v>0</v>
      </c>
      <c r="U2491" s="40"/>
      <c r="V2491" s="40"/>
      <c r="W2491" s="40"/>
      <c r="X2491" s="40"/>
      <c r="Y2491" s="40"/>
      <c r="Z2491" s="40"/>
      <c r="AA2491" s="40"/>
      <c r="AB2491" s="40"/>
      <c r="AC2491" s="40"/>
      <c r="AD2491" s="40"/>
      <c r="AE2491" s="40"/>
      <c r="AR2491" s="217" t="s">
        <v>285</v>
      </c>
      <c r="AT2491" s="217" t="s">
        <v>150</v>
      </c>
      <c r="AU2491" s="217" t="s">
        <v>82</v>
      </c>
      <c r="AY2491" s="19" t="s">
        <v>148</v>
      </c>
      <c r="BE2491" s="218">
        <f>IF(N2491="základní",J2491,0)</f>
        <v>0</v>
      </c>
      <c r="BF2491" s="218">
        <f>IF(N2491="snížená",J2491,0)</f>
        <v>0</v>
      </c>
      <c r="BG2491" s="218">
        <f>IF(N2491="zákl. přenesená",J2491,0)</f>
        <v>0</v>
      </c>
      <c r="BH2491" s="218">
        <f>IF(N2491="sníž. přenesená",J2491,0)</f>
        <v>0</v>
      </c>
      <c r="BI2491" s="218">
        <f>IF(N2491="nulová",J2491,0)</f>
        <v>0</v>
      </c>
      <c r="BJ2491" s="19" t="s">
        <v>80</v>
      </c>
      <c r="BK2491" s="218">
        <f>ROUND(I2491*H2491,2)</f>
        <v>0</v>
      </c>
      <c r="BL2491" s="19" t="s">
        <v>285</v>
      </c>
      <c r="BM2491" s="217" t="s">
        <v>3703</v>
      </c>
    </row>
    <row r="2492" spans="1:65" s="2" customFormat="1" ht="16.5" customHeight="1">
      <c r="A2492" s="40"/>
      <c r="B2492" s="41"/>
      <c r="C2492" s="206" t="s">
        <v>3704</v>
      </c>
      <c r="D2492" s="206" t="s">
        <v>150</v>
      </c>
      <c r="E2492" s="207" t="s">
        <v>3705</v>
      </c>
      <c r="F2492" s="208" t="s">
        <v>3706</v>
      </c>
      <c r="G2492" s="209" t="s">
        <v>173</v>
      </c>
      <c r="H2492" s="210">
        <v>12</v>
      </c>
      <c r="I2492" s="211"/>
      <c r="J2492" s="212">
        <f>ROUND(I2492*H2492,2)</f>
        <v>0</v>
      </c>
      <c r="K2492" s="208" t="s">
        <v>19</v>
      </c>
      <c r="L2492" s="46"/>
      <c r="M2492" s="213" t="s">
        <v>19</v>
      </c>
      <c r="N2492" s="214" t="s">
        <v>43</v>
      </c>
      <c r="O2492" s="86"/>
      <c r="P2492" s="215">
        <f>O2492*H2492</f>
        <v>0</v>
      </c>
      <c r="Q2492" s="215">
        <v>0</v>
      </c>
      <c r="R2492" s="215">
        <f>Q2492*H2492</f>
        <v>0</v>
      </c>
      <c r="S2492" s="215">
        <v>0</v>
      </c>
      <c r="T2492" s="216">
        <f>S2492*H2492</f>
        <v>0</v>
      </c>
      <c r="U2492" s="40"/>
      <c r="V2492" s="40"/>
      <c r="W2492" s="40"/>
      <c r="X2492" s="40"/>
      <c r="Y2492" s="40"/>
      <c r="Z2492" s="40"/>
      <c r="AA2492" s="40"/>
      <c r="AB2492" s="40"/>
      <c r="AC2492" s="40"/>
      <c r="AD2492" s="40"/>
      <c r="AE2492" s="40"/>
      <c r="AR2492" s="217" t="s">
        <v>285</v>
      </c>
      <c r="AT2492" s="217" t="s">
        <v>150</v>
      </c>
      <c r="AU2492" s="217" t="s">
        <v>82</v>
      </c>
      <c r="AY2492" s="19" t="s">
        <v>148</v>
      </c>
      <c r="BE2492" s="218">
        <f>IF(N2492="základní",J2492,0)</f>
        <v>0</v>
      </c>
      <c r="BF2492" s="218">
        <f>IF(N2492="snížená",J2492,0)</f>
        <v>0</v>
      </c>
      <c r="BG2492" s="218">
        <f>IF(N2492="zákl. přenesená",J2492,0)</f>
        <v>0</v>
      </c>
      <c r="BH2492" s="218">
        <f>IF(N2492="sníž. přenesená",J2492,0)</f>
        <v>0</v>
      </c>
      <c r="BI2492" s="218">
        <f>IF(N2492="nulová",J2492,0)</f>
        <v>0</v>
      </c>
      <c r="BJ2492" s="19" t="s">
        <v>80</v>
      </c>
      <c r="BK2492" s="218">
        <f>ROUND(I2492*H2492,2)</f>
        <v>0</v>
      </c>
      <c r="BL2492" s="19" t="s">
        <v>285</v>
      </c>
      <c r="BM2492" s="217" t="s">
        <v>3707</v>
      </c>
    </row>
    <row r="2493" spans="1:65" s="2" customFormat="1" ht="16.5" customHeight="1">
      <c r="A2493" s="40"/>
      <c r="B2493" s="41"/>
      <c r="C2493" s="206" t="s">
        <v>3708</v>
      </c>
      <c r="D2493" s="206" t="s">
        <v>150</v>
      </c>
      <c r="E2493" s="207" t="s">
        <v>3709</v>
      </c>
      <c r="F2493" s="208" t="s">
        <v>3710</v>
      </c>
      <c r="G2493" s="209" t="s">
        <v>173</v>
      </c>
      <c r="H2493" s="210">
        <v>55</v>
      </c>
      <c r="I2493" s="211"/>
      <c r="J2493" s="212">
        <f>ROUND(I2493*H2493,2)</f>
        <v>0</v>
      </c>
      <c r="K2493" s="208" t="s">
        <v>19</v>
      </c>
      <c r="L2493" s="46"/>
      <c r="M2493" s="213" t="s">
        <v>19</v>
      </c>
      <c r="N2493" s="214" t="s">
        <v>43</v>
      </c>
      <c r="O2493" s="86"/>
      <c r="P2493" s="215">
        <f>O2493*H2493</f>
        <v>0</v>
      </c>
      <c r="Q2493" s="215">
        <v>0</v>
      </c>
      <c r="R2493" s="215">
        <f>Q2493*H2493</f>
        <v>0</v>
      </c>
      <c r="S2493" s="215">
        <v>0</v>
      </c>
      <c r="T2493" s="216">
        <f>S2493*H2493</f>
        <v>0</v>
      </c>
      <c r="U2493" s="40"/>
      <c r="V2493" s="40"/>
      <c r="W2493" s="40"/>
      <c r="X2493" s="40"/>
      <c r="Y2493" s="40"/>
      <c r="Z2493" s="40"/>
      <c r="AA2493" s="40"/>
      <c r="AB2493" s="40"/>
      <c r="AC2493" s="40"/>
      <c r="AD2493" s="40"/>
      <c r="AE2493" s="40"/>
      <c r="AR2493" s="217" t="s">
        <v>285</v>
      </c>
      <c r="AT2493" s="217" t="s">
        <v>150</v>
      </c>
      <c r="AU2493" s="217" t="s">
        <v>82</v>
      </c>
      <c r="AY2493" s="19" t="s">
        <v>148</v>
      </c>
      <c r="BE2493" s="218">
        <f>IF(N2493="základní",J2493,0)</f>
        <v>0</v>
      </c>
      <c r="BF2493" s="218">
        <f>IF(N2493="snížená",J2493,0)</f>
        <v>0</v>
      </c>
      <c r="BG2493" s="218">
        <f>IF(N2493="zákl. přenesená",J2493,0)</f>
        <v>0</v>
      </c>
      <c r="BH2493" s="218">
        <f>IF(N2493="sníž. přenesená",J2493,0)</f>
        <v>0</v>
      </c>
      <c r="BI2493" s="218">
        <f>IF(N2493="nulová",J2493,0)</f>
        <v>0</v>
      </c>
      <c r="BJ2493" s="19" t="s">
        <v>80</v>
      </c>
      <c r="BK2493" s="218">
        <f>ROUND(I2493*H2493,2)</f>
        <v>0</v>
      </c>
      <c r="BL2493" s="19" t="s">
        <v>285</v>
      </c>
      <c r="BM2493" s="217" t="s">
        <v>3711</v>
      </c>
    </row>
    <row r="2494" spans="1:65" s="2" customFormat="1" ht="16.5" customHeight="1">
      <c r="A2494" s="40"/>
      <c r="B2494" s="41"/>
      <c r="C2494" s="206" t="s">
        <v>3712</v>
      </c>
      <c r="D2494" s="206" t="s">
        <v>150</v>
      </c>
      <c r="E2494" s="207" t="s">
        <v>3713</v>
      </c>
      <c r="F2494" s="208" t="s">
        <v>3714</v>
      </c>
      <c r="G2494" s="209" t="s">
        <v>173</v>
      </c>
      <c r="H2494" s="210">
        <v>12</v>
      </c>
      <c r="I2494" s="211"/>
      <c r="J2494" s="212">
        <f>ROUND(I2494*H2494,2)</f>
        <v>0</v>
      </c>
      <c r="K2494" s="208" t="s">
        <v>19</v>
      </c>
      <c r="L2494" s="46"/>
      <c r="M2494" s="213" t="s">
        <v>19</v>
      </c>
      <c r="N2494" s="214" t="s">
        <v>43</v>
      </c>
      <c r="O2494" s="86"/>
      <c r="P2494" s="215">
        <f>O2494*H2494</f>
        <v>0</v>
      </c>
      <c r="Q2494" s="215">
        <v>0</v>
      </c>
      <c r="R2494" s="215">
        <f>Q2494*H2494</f>
        <v>0</v>
      </c>
      <c r="S2494" s="215">
        <v>0</v>
      </c>
      <c r="T2494" s="216">
        <f>S2494*H2494</f>
        <v>0</v>
      </c>
      <c r="U2494" s="40"/>
      <c r="V2494" s="40"/>
      <c r="W2494" s="40"/>
      <c r="X2494" s="40"/>
      <c r="Y2494" s="40"/>
      <c r="Z2494" s="40"/>
      <c r="AA2494" s="40"/>
      <c r="AB2494" s="40"/>
      <c r="AC2494" s="40"/>
      <c r="AD2494" s="40"/>
      <c r="AE2494" s="40"/>
      <c r="AR2494" s="217" t="s">
        <v>285</v>
      </c>
      <c r="AT2494" s="217" t="s">
        <v>150</v>
      </c>
      <c r="AU2494" s="217" t="s">
        <v>82</v>
      </c>
      <c r="AY2494" s="19" t="s">
        <v>148</v>
      </c>
      <c r="BE2494" s="218">
        <f>IF(N2494="základní",J2494,0)</f>
        <v>0</v>
      </c>
      <c r="BF2494" s="218">
        <f>IF(N2494="snížená",J2494,0)</f>
        <v>0</v>
      </c>
      <c r="BG2494" s="218">
        <f>IF(N2494="zákl. přenesená",J2494,0)</f>
        <v>0</v>
      </c>
      <c r="BH2494" s="218">
        <f>IF(N2494="sníž. přenesená",J2494,0)</f>
        <v>0</v>
      </c>
      <c r="BI2494" s="218">
        <f>IF(N2494="nulová",J2494,0)</f>
        <v>0</v>
      </c>
      <c r="BJ2494" s="19" t="s">
        <v>80</v>
      </c>
      <c r="BK2494" s="218">
        <f>ROUND(I2494*H2494,2)</f>
        <v>0</v>
      </c>
      <c r="BL2494" s="19" t="s">
        <v>285</v>
      </c>
      <c r="BM2494" s="217" t="s">
        <v>3715</v>
      </c>
    </row>
    <row r="2495" spans="1:65" s="2" customFormat="1" ht="16.5" customHeight="1">
      <c r="A2495" s="40"/>
      <c r="B2495" s="41"/>
      <c r="C2495" s="206" t="s">
        <v>3716</v>
      </c>
      <c r="D2495" s="206" t="s">
        <v>150</v>
      </c>
      <c r="E2495" s="207" t="s">
        <v>3717</v>
      </c>
      <c r="F2495" s="208" t="s">
        <v>3718</v>
      </c>
      <c r="G2495" s="209" t="s">
        <v>173</v>
      </c>
      <c r="H2495" s="210">
        <v>50</v>
      </c>
      <c r="I2495" s="211"/>
      <c r="J2495" s="212">
        <f>ROUND(I2495*H2495,2)</f>
        <v>0</v>
      </c>
      <c r="K2495" s="208" t="s">
        <v>19</v>
      </c>
      <c r="L2495" s="46"/>
      <c r="M2495" s="213" t="s">
        <v>19</v>
      </c>
      <c r="N2495" s="214" t="s">
        <v>43</v>
      </c>
      <c r="O2495" s="86"/>
      <c r="P2495" s="215">
        <f>O2495*H2495</f>
        <v>0</v>
      </c>
      <c r="Q2495" s="215">
        <v>0</v>
      </c>
      <c r="R2495" s="215">
        <f>Q2495*H2495</f>
        <v>0</v>
      </c>
      <c r="S2495" s="215">
        <v>0</v>
      </c>
      <c r="T2495" s="216">
        <f>S2495*H2495</f>
        <v>0</v>
      </c>
      <c r="U2495" s="40"/>
      <c r="V2495" s="40"/>
      <c r="W2495" s="40"/>
      <c r="X2495" s="40"/>
      <c r="Y2495" s="40"/>
      <c r="Z2495" s="40"/>
      <c r="AA2495" s="40"/>
      <c r="AB2495" s="40"/>
      <c r="AC2495" s="40"/>
      <c r="AD2495" s="40"/>
      <c r="AE2495" s="40"/>
      <c r="AR2495" s="217" t="s">
        <v>285</v>
      </c>
      <c r="AT2495" s="217" t="s">
        <v>150</v>
      </c>
      <c r="AU2495" s="217" t="s">
        <v>82</v>
      </c>
      <c r="AY2495" s="19" t="s">
        <v>148</v>
      </c>
      <c r="BE2495" s="218">
        <f>IF(N2495="základní",J2495,0)</f>
        <v>0</v>
      </c>
      <c r="BF2495" s="218">
        <f>IF(N2495="snížená",J2495,0)</f>
        <v>0</v>
      </c>
      <c r="BG2495" s="218">
        <f>IF(N2495="zákl. přenesená",J2495,0)</f>
        <v>0</v>
      </c>
      <c r="BH2495" s="218">
        <f>IF(N2495="sníž. přenesená",J2495,0)</f>
        <v>0</v>
      </c>
      <c r="BI2495" s="218">
        <f>IF(N2495="nulová",J2495,0)</f>
        <v>0</v>
      </c>
      <c r="BJ2495" s="19" t="s">
        <v>80</v>
      </c>
      <c r="BK2495" s="218">
        <f>ROUND(I2495*H2495,2)</f>
        <v>0</v>
      </c>
      <c r="BL2495" s="19" t="s">
        <v>285</v>
      </c>
      <c r="BM2495" s="217" t="s">
        <v>3719</v>
      </c>
    </row>
    <row r="2496" spans="1:65" s="2" customFormat="1" ht="37.8" customHeight="1">
      <c r="A2496" s="40"/>
      <c r="B2496" s="41"/>
      <c r="C2496" s="206" t="s">
        <v>3720</v>
      </c>
      <c r="D2496" s="206" t="s">
        <v>150</v>
      </c>
      <c r="E2496" s="207" t="s">
        <v>3721</v>
      </c>
      <c r="F2496" s="208" t="s">
        <v>3722</v>
      </c>
      <c r="G2496" s="209" t="s">
        <v>173</v>
      </c>
      <c r="H2496" s="210">
        <v>25</v>
      </c>
      <c r="I2496" s="211"/>
      <c r="J2496" s="212">
        <f>ROUND(I2496*H2496,2)</f>
        <v>0</v>
      </c>
      <c r="K2496" s="208" t="s">
        <v>19</v>
      </c>
      <c r="L2496" s="46"/>
      <c r="M2496" s="213" t="s">
        <v>19</v>
      </c>
      <c r="N2496" s="214" t="s">
        <v>43</v>
      </c>
      <c r="O2496" s="86"/>
      <c r="P2496" s="215">
        <f>O2496*H2496</f>
        <v>0</v>
      </c>
      <c r="Q2496" s="215">
        <v>0</v>
      </c>
      <c r="R2496" s="215">
        <f>Q2496*H2496</f>
        <v>0</v>
      </c>
      <c r="S2496" s="215">
        <v>0</v>
      </c>
      <c r="T2496" s="216">
        <f>S2496*H2496</f>
        <v>0</v>
      </c>
      <c r="U2496" s="40"/>
      <c r="V2496" s="40"/>
      <c r="W2496" s="40"/>
      <c r="X2496" s="40"/>
      <c r="Y2496" s="40"/>
      <c r="Z2496" s="40"/>
      <c r="AA2496" s="40"/>
      <c r="AB2496" s="40"/>
      <c r="AC2496" s="40"/>
      <c r="AD2496" s="40"/>
      <c r="AE2496" s="40"/>
      <c r="AR2496" s="217" t="s">
        <v>285</v>
      </c>
      <c r="AT2496" s="217" t="s">
        <v>150</v>
      </c>
      <c r="AU2496" s="217" t="s">
        <v>82</v>
      </c>
      <c r="AY2496" s="19" t="s">
        <v>148</v>
      </c>
      <c r="BE2496" s="218">
        <f>IF(N2496="základní",J2496,0)</f>
        <v>0</v>
      </c>
      <c r="BF2496" s="218">
        <f>IF(N2496="snížená",J2496,0)</f>
        <v>0</v>
      </c>
      <c r="BG2496" s="218">
        <f>IF(N2496="zákl. přenesená",J2496,0)</f>
        <v>0</v>
      </c>
      <c r="BH2496" s="218">
        <f>IF(N2496="sníž. přenesená",J2496,0)</f>
        <v>0</v>
      </c>
      <c r="BI2496" s="218">
        <f>IF(N2496="nulová",J2496,0)</f>
        <v>0</v>
      </c>
      <c r="BJ2496" s="19" t="s">
        <v>80</v>
      </c>
      <c r="BK2496" s="218">
        <f>ROUND(I2496*H2496,2)</f>
        <v>0</v>
      </c>
      <c r="BL2496" s="19" t="s">
        <v>285</v>
      </c>
      <c r="BM2496" s="217" t="s">
        <v>3723</v>
      </c>
    </row>
    <row r="2497" spans="1:65" s="2" customFormat="1" ht="16.5" customHeight="1">
      <c r="A2497" s="40"/>
      <c r="B2497" s="41"/>
      <c r="C2497" s="206" t="s">
        <v>3724</v>
      </c>
      <c r="D2497" s="206" t="s">
        <v>150</v>
      </c>
      <c r="E2497" s="207" t="s">
        <v>3725</v>
      </c>
      <c r="F2497" s="208" t="s">
        <v>3726</v>
      </c>
      <c r="G2497" s="209" t="s">
        <v>3727</v>
      </c>
      <c r="H2497" s="279"/>
      <c r="I2497" s="211"/>
      <c r="J2497" s="212">
        <f>ROUND(I2497*H2497,2)</f>
        <v>0</v>
      </c>
      <c r="K2497" s="208" t="s">
        <v>19</v>
      </c>
      <c r="L2497" s="46"/>
      <c r="M2497" s="213" t="s">
        <v>19</v>
      </c>
      <c r="N2497" s="214" t="s">
        <v>43</v>
      </c>
      <c r="O2497" s="86"/>
      <c r="P2497" s="215">
        <f>O2497*H2497</f>
        <v>0</v>
      </c>
      <c r="Q2497" s="215">
        <v>0</v>
      </c>
      <c r="R2497" s="215">
        <f>Q2497*H2497</f>
        <v>0</v>
      </c>
      <c r="S2497" s="215">
        <v>0</v>
      </c>
      <c r="T2497" s="216">
        <f>S2497*H2497</f>
        <v>0</v>
      </c>
      <c r="U2497" s="40"/>
      <c r="V2497" s="40"/>
      <c r="W2497" s="40"/>
      <c r="X2497" s="40"/>
      <c r="Y2497" s="40"/>
      <c r="Z2497" s="40"/>
      <c r="AA2497" s="40"/>
      <c r="AB2497" s="40"/>
      <c r="AC2497" s="40"/>
      <c r="AD2497" s="40"/>
      <c r="AE2497" s="40"/>
      <c r="AR2497" s="217" t="s">
        <v>285</v>
      </c>
      <c r="AT2497" s="217" t="s">
        <v>150</v>
      </c>
      <c r="AU2497" s="217" t="s">
        <v>82</v>
      </c>
      <c r="AY2497" s="19" t="s">
        <v>148</v>
      </c>
      <c r="BE2497" s="218">
        <f>IF(N2497="základní",J2497,0)</f>
        <v>0</v>
      </c>
      <c r="BF2497" s="218">
        <f>IF(N2497="snížená",J2497,0)</f>
        <v>0</v>
      </c>
      <c r="BG2497" s="218">
        <f>IF(N2497="zákl. přenesená",J2497,0)</f>
        <v>0</v>
      </c>
      <c r="BH2497" s="218">
        <f>IF(N2497="sníž. přenesená",J2497,0)</f>
        <v>0</v>
      </c>
      <c r="BI2497" s="218">
        <f>IF(N2497="nulová",J2497,0)</f>
        <v>0</v>
      </c>
      <c r="BJ2497" s="19" t="s">
        <v>80</v>
      </c>
      <c r="BK2497" s="218">
        <f>ROUND(I2497*H2497,2)</f>
        <v>0</v>
      </c>
      <c r="BL2497" s="19" t="s">
        <v>285</v>
      </c>
      <c r="BM2497" s="217" t="s">
        <v>3728</v>
      </c>
    </row>
    <row r="2498" spans="1:65" s="2" customFormat="1" ht="16.5" customHeight="1">
      <c r="A2498" s="40"/>
      <c r="B2498" s="41"/>
      <c r="C2498" s="206" t="s">
        <v>3729</v>
      </c>
      <c r="D2498" s="206" t="s">
        <v>150</v>
      </c>
      <c r="E2498" s="207" t="s">
        <v>3730</v>
      </c>
      <c r="F2498" s="208" t="s">
        <v>3731</v>
      </c>
      <c r="G2498" s="209" t="s">
        <v>376</v>
      </c>
      <c r="H2498" s="210">
        <v>1</v>
      </c>
      <c r="I2498" s="211"/>
      <c r="J2498" s="212">
        <f>ROUND(I2498*H2498,2)</f>
        <v>0</v>
      </c>
      <c r="K2498" s="208" t="s">
        <v>19</v>
      </c>
      <c r="L2498" s="46"/>
      <c r="M2498" s="213" t="s">
        <v>19</v>
      </c>
      <c r="N2498" s="214" t="s">
        <v>43</v>
      </c>
      <c r="O2498" s="86"/>
      <c r="P2498" s="215">
        <f>O2498*H2498</f>
        <v>0</v>
      </c>
      <c r="Q2498" s="215">
        <v>0</v>
      </c>
      <c r="R2498" s="215">
        <f>Q2498*H2498</f>
        <v>0</v>
      </c>
      <c r="S2498" s="215">
        <v>0</v>
      </c>
      <c r="T2498" s="216">
        <f>S2498*H2498</f>
        <v>0</v>
      </c>
      <c r="U2498" s="40"/>
      <c r="V2498" s="40"/>
      <c r="W2498" s="40"/>
      <c r="X2498" s="40"/>
      <c r="Y2498" s="40"/>
      <c r="Z2498" s="40"/>
      <c r="AA2498" s="40"/>
      <c r="AB2498" s="40"/>
      <c r="AC2498" s="40"/>
      <c r="AD2498" s="40"/>
      <c r="AE2498" s="40"/>
      <c r="AR2498" s="217" t="s">
        <v>285</v>
      </c>
      <c r="AT2498" s="217" t="s">
        <v>150</v>
      </c>
      <c r="AU2498" s="217" t="s">
        <v>82</v>
      </c>
      <c r="AY2498" s="19" t="s">
        <v>148</v>
      </c>
      <c r="BE2498" s="218">
        <f>IF(N2498="základní",J2498,0)</f>
        <v>0</v>
      </c>
      <c r="BF2498" s="218">
        <f>IF(N2498="snížená",J2498,0)</f>
        <v>0</v>
      </c>
      <c r="BG2498" s="218">
        <f>IF(N2498="zákl. přenesená",J2498,0)</f>
        <v>0</v>
      </c>
      <c r="BH2498" s="218">
        <f>IF(N2498="sníž. přenesená",J2498,0)</f>
        <v>0</v>
      </c>
      <c r="BI2498" s="218">
        <f>IF(N2498="nulová",J2498,0)</f>
        <v>0</v>
      </c>
      <c r="BJ2498" s="19" t="s">
        <v>80</v>
      </c>
      <c r="BK2498" s="218">
        <f>ROUND(I2498*H2498,2)</f>
        <v>0</v>
      </c>
      <c r="BL2498" s="19" t="s">
        <v>285</v>
      </c>
      <c r="BM2498" s="217" t="s">
        <v>3732</v>
      </c>
    </row>
    <row r="2499" spans="1:65" s="2" customFormat="1" ht="16.5" customHeight="1">
      <c r="A2499" s="40"/>
      <c r="B2499" s="41"/>
      <c r="C2499" s="206" t="s">
        <v>3733</v>
      </c>
      <c r="D2499" s="206" t="s">
        <v>150</v>
      </c>
      <c r="E2499" s="207" t="s">
        <v>3734</v>
      </c>
      <c r="F2499" s="208" t="s">
        <v>3735</v>
      </c>
      <c r="G2499" s="209" t="s">
        <v>173</v>
      </c>
      <c r="H2499" s="210">
        <v>6</v>
      </c>
      <c r="I2499" s="211"/>
      <c r="J2499" s="212">
        <f>ROUND(I2499*H2499,2)</f>
        <v>0</v>
      </c>
      <c r="K2499" s="208" t="s">
        <v>19</v>
      </c>
      <c r="L2499" s="46"/>
      <c r="M2499" s="213" t="s">
        <v>19</v>
      </c>
      <c r="N2499" s="214" t="s">
        <v>43</v>
      </c>
      <c r="O2499" s="86"/>
      <c r="P2499" s="215">
        <f>O2499*H2499</f>
        <v>0</v>
      </c>
      <c r="Q2499" s="215">
        <v>0</v>
      </c>
      <c r="R2499" s="215">
        <f>Q2499*H2499</f>
        <v>0</v>
      </c>
      <c r="S2499" s="215">
        <v>0</v>
      </c>
      <c r="T2499" s="216">
        <f>S2499*H2499</f>
        <v>0</v>
      </c>
      <c r="U2499" s="40"/>
      <c r="V2499" s="40"/>
      <c r="W2499" s="40"/>
      <c r="X2499" s="40"/>
      <c r="Y2499" s="40"/>
      <c r="Z2499" s="40"/>
      <c r="AA2499" s="40"/>
      <c r="AB2499" s="40"/>
      <c r="AC2499" s="40"/>
      <c r="AD2499" s="40"/>
      <c r="AE2499" s="40"/>
      <c r="AR2499" s="217" t="s">
        <v>285</v>
      </c>
      <c r="AT2499" s="217" t="s">
        <v>150</v>
      </c>
      <c r="AU2499" s="217" t="s">
        <v>82</v>
      </c>
      <c r="AY2499" s="19" t="s">
        <v>148</v>
      </c>
      <c r="BE2499" s="218">
        <f>IF(N2499="základní",J2499,0)</f>
        <v>0</v>
      </c>
      <c r="BF2499" s="218">
        <f>IF(N2499="snížená",J2499,0)</f>
        <v>0</v>
      </c>
      <c r="BG2499" s="218">
        <f>IF(N2499="zákl. přenesená",J2499,0)</f>
        <v>0</v>
      </c>
      <c r="BH2499" s="218">
        <f>IF(N2499="sníž. přenesená",J2499,0)</f>
        <v>0</v>
      </c>
      <c r="BI2499" s="218">
        <f>IF(N2499="nulová",J2499,0)</f>
        <v>0</v>
      </c>
      <c r="BJ2499" s="19" t="s">
        <v>80</v>
      </c>
      <c r="BK2499" s="218">
        <f>ROUND(I2499*H2499,2)</f>
        <v>0</v>
      </c>
      <c r="BL2499" s="19" t="s">
        <v>285</v>
      </c>
      <c r="BM2499" s="217" t="s">
        <v>3736</v>
      </c>
    </row>
    <row r="2500" spans="1:65" s="2" customFormat="1" ht="16.5" customHeight="1">
      <c r="A2500" s="40"/>
      <c r="B2500" s="41"/>
      <c r="C2500" s="206" t="s">
        <v>3737</v>
      </c>
      <c r="D2500" s="206" t="s">
        <v>150</v>
      </c>
      <c r="E2500" s="207" t="s">
        <v>3738</v>
      </c>
      <c r="F2500" s="208" t="s">
        <v>3739</v>
      </c>
      <c r="G2500" s="209" t="s">
        <v>173</v>
      </c>
      <c r="H2500" s="210">
        <v>6</v>
      </c>
      <c r="I2500" s="211"/>
      <c r="J2500" s="212">
        <f>ROUND(I2500*H2500,2)</f>
        <v>0</v>
      </c>
      <c r="K2500" s="208" t="s">
        <v>19</v>
      </c>
      <c r="L2500" s="46"/>
      <c r="M2500" s="213" t="s">
        <v>19</v>
      </c>
      <c r="N2500" s="214" t="s">
        <v>43</v>
      </c>
      <c r="O2500" s="86"/>
      <c r="P2500" s="215">
        <f>O2500*H2500</f>
        <v>0</v>
      </c>
      <c r="Q2500" s="215">
        <v>0</v>
      </c>
      <c r="R2500" s="215">
        <f>Q2500*H2500</f>
        <v>0</v>
      </c>
      <c r="S2500" s="215">
        <v>0</v>
      </c>
      <c r="T2500" s="216">
        <f>S2500*H2500</f>
        <v>0</v>
      </c>
      <c r="U2500" s="40"/>
      <c r="V2500" s="40"/>
      <c r="W2500" s="40"/>
      <c r="X2500" s="40"/>
      <c r="Y2500" s="40"/>
      <c r="Z2500" s="40"/>
      <c r="AA2500" s="40"/>
      <c r="AB2500" s="40"/>
      <c r="AC2500" s="40"/>
      <c r="AD2500" s="40"/>
      <c r="AE2500" s="40"/>
      <c r="AR2500" s="217" t="s">
        <v>285</v>
      </c>
      <c r="AT2500" s="217" t="s">
        <v>150</v>
      </c>
      <c r="AU2500" s="217" t="s">
        <v>82</v>
      </c>
      <c r="AY2500" s="19" t="s">
        <v>148</v>
      </c>
      <c r="BE2500" s="218">
        <f>IF(N2500="základní",J2500,0)</f>
        <v>0</v>
      </c>
      <c r="BF2500" s="218">
        <f>IF(N2500="snížená",J2500,0)</f>
        <v>0</v>
      </c>
      <c r="BG2500" s="218">
        <f>IF(N2500="zákl. přenesená",J2500,0)</f>
        <v>0</v>
      </c>
      <c r="BH2500" s="218">
        <f>IF(N2500="sníž. přenesená",J2500,0)</f>
        <v>0</v>
      </c>
      <c r="BI2500" s="218">
        <f>IF(N2500="nulová",J2500,0)</f>
        <v>0</v>
      </c>
      <c r="BJ2500" s="19" t="s">
        <v>80</v>
      </c>
      <c r="BK2500" s="218">
        <f>ROUND(I2500*H2500,2)</f>
        <v>0</v>
      </c>
      <c r="BL2500" s="19" t="s">
        <v>285</v>
      </c>
      <c r="BM2500" s="217" t="s">
        <v>3740</v>
      </c>
    </row>
    <row r="2501" spans="1:65" s="2" customFormat="1" ht="16.5" customHeight="1">
      <c r="A2501" s="40"/>
      <c r="B2501" s="41"/>
      <c r="C2501" s="206" t="s">
        <v>3741</v>
      </c>
      <c r="D2501" s="206" t="s">
        <v>150</v>
      </c>
      <c r="E2501" s="207" t="s">
        <v>3742</v>
      </c>
      <c r="F2501" s="208" t="s">
        <v>3743</v>
      </c>
      <c r="G2501" s="209" t="s">
        <v>173</v>
      </c>
      <c r="H2501" s="210">
        <v>6</v>
      </c>
      <c r="I2501" s="211"/>
      <c r="J2501" s="212">
        <f>ROUND(I2501*H2501,2)</f>
        <v>0</v>
      </c>
      <c r="K2501" s="208" t="s">
        <v>19</v>
      </c>
      <c r="L2501" s="46"/>
      <c r="M2501" s="213" t="s">
        <v>19</v>
      </c>
      <c r="N2501" s="214" t="s">
        <v>43</v>
      </c>
      <c r="O2501" s="86"/>
      <c r="P2501" s="215">
        <f>O2501*H2501</f>
        <v>0</v>
      </c>
      <c r="Q2501" s="215">
        <v>0</v>
      </c>
      <c r="R2501" s="215">
        <f>Q2501*H2501</f>
        <v>0</v>
      </c>
      <c r="S2501" s="215">
        <v>0</v>
      </c>
      <c r="T2501" s="216">
        <f>S2501*H2501</f>
        <v>0</v>
      </c>
      <c r="U2501" s="40"/>
      <c r="V2501" s="40"/>
      <c r="W2501" s="40"/>
      <c r="X2501" s="40"/>
      <c r="Y2501" s="40"/>
      <c r="Z2501" s="40"/>
      <c r="AA2501" s="40"/>
      <c r="AB2501" s="40"/>
      <c r="AC2501" s="40"/>
      <c r="AD2501" s="40"/>
      <c r="AE2501" s="40"/>
      <c r="AR2501" s="217" t="s">
        <v>285</v>
      </c>
      <c r="AT2501" s="217" t="s">
        <v>150</v>
      </c>
      <c r="AU2501" s="217" t="s">
        <v>82</v>
      </c>
      <c r="AY2501" s="19" t="s">
        <v>148</v>
      </c>
      <c r="BE2501" s="218">
        <f>IF(N2501="základní",J2501,0)</f>
        <v>0</v>
      </c>
      <c r="BF2501" s="218">
        <f>IF(N2501="snížená",J2501,0)</f>
        <v>0</v>
      </c>
      <c r="BG2501" s="218">
        <f>IF(N2501="zákl. přenesená",J2501,0)</f>
        <v>0</v>
      </c>
      <c r="BH2501" s="218">
        <f>IF(N2501="sníž. přenesená",J2501,0)</f>
        <v>0</v>
      </c>
      <c r="BI2501" s="218">
        <f>IF(N2501="nulová",J2501,0)</f>
        <v>0</v>
      </c>
      <c r="BJ2501" s="19" t="s">
        <v>80</v>
      </c>
      <c r="BK2501" s="218">
        <f>ROUND(I2501*H2501,2)</f>
        <v>0</v>
      </c>
      <c r="BL2501" s="19" t="s">
        <v>285</v>
      </c>
      <c r="BM2501" s="217" t="s">
        <v>3744</v>
      </c>
    </row>
    <row r="2502" spans="1:65" s="2" customFormat="1" ht="16.5" customHeight="1">
      <c r="A2502" s="40"/>
      <c r="B2502" s="41"/>
      <c r="C2502" s="206" t="s">
        <v>3745</v>
      </c>
      <c r="D2502" s="206" t="s">
        <v>150</v>
      </c>
      <c r="E2502" s="207" t="s">
        <v>3746</v>
      </c>
      <c r="F2502" s="208" t="s">
        <v>3747</v>
      </c>
      <c r="G2502" s="209" t="s">
        <v>3727</v>
      </c>
      <c r="H2502" s="279"/>
      <c r="I2502" s="211"/>
      <c r="J2502" s="212">
        <f>ROUND(I2502*H2502,2)</f>
        <v>0</v>
      </c>
      <c r="K2502" s="208" t="s">
        <v>19</v>
      </c>
      <c r="L2502" s="46"/>
      <c r="M2502" s="213" t="s">
        <v>19</v>
      </c>
      <c r="N2502" s="214" t="s">
        <v>43</v>
      </c>
      <c r="O2502" s="86"/>
      <c r="P2502" s="215">
        <f>O2502*H2502</f>
        <v>0</v>
      </c>
      <c r="Q2502" s="215">
        <v>0</v>
      </c>
      <c r="R2502" s="215">
        <f>Q2502*H2502</f>
        <v>0</v>
      </c>
      <c r="S2502" s="215">
        <v>0</v>
      </c>
      <c r="T2502" s="216">
        <f>S2502*H2502</f>
        <v>0</v>
      </c>
      <c r="U2502" s="40"/>
      <c r="V2502" s="40"/>
      <c r="W2502" s="40"/>
      <c r="X2502" s="40"/>
      <c r="Y2502" s="40"/>
      <c r="Z2502" s="40"/>
      <c r="AA2502" s="40"/>
      <c r="AB2502" s="40"/>
      <c r="AC2502" s="40"/>
      <c r="AD2502" s="40"/>
      <c r="AE2502" s="40"/>
      <c r="AR2502" s="217" t="s">
        <v>285</v>
      </c>
      <c r="AT2502" s="217" t="s">
        <v>150</v>
      </c>
      <c r="AU2502" s="217" t="s">
        <v>82</v>
      </c>
      <c r="AY2502" s="19" t="s">
        <v>148</v>
      </c>
      <c r="BE2502" s="218">
        <f>IF(N2502="základní",J2502,0)</f>
        <v>0</v>
      </c>
      <c r="BF2502" s="218">
        <f>IF(N2502="snížená",J2502,0)</f>
        <v>0</v>
      </c>
      <c r="BG2502" s="218">
        <f>IF(N2502="zákl. přenesená",J2502,0)</f>
        <v>0</v>
      </c>
      <c r="BH2502" s="218">
        <f>IF(N2502="sníž. přenesená",J2502,0)</f>
        <v>0</v>
      </c>
      <c r="BI2502" s="218">
        <f>IF(N2502="nulová",J2502,0)</f>
        <v>0</v>
      </c>
      <c r="BJ2502" s="19" t="s">
        <v>80</v>
      </c>
      <c r="BK2502" s="218">
        <f>ROUND(I2502*H2502,2)</f>
        <v>0</v>
      </c>
      <c r="BL2502" s="19" t="s">
        <v>285</v>
      </c>
      <c r="BM2502" s="217" t="s">
        <v>3748</v>
      </c>
    </row>
    <row r="2503" spans="1:65" s="2" customFormat="1" ht="24.15" customHeight="1">
      <c r="A2503" s="40"/>
      <c r="B2503" s="41"/>
      <c r="C2503" s="206" t="s">
        <v>3749</v>
      </c>
      <c r="D2503" s="206" t="s">
        <v>150</v>
      </c>
      <c r="E2503" s="207" t="s">
        <v>3750</v>
      </c>
      <c r="F2503" s="208" t="s">
        <v>3751</v>
      </c>
      <c r="G2503" s="209" t="s">
        <v>173</v>
      </c>
      <c r="H2503" s="210">
        <v>6</v>
      </c>
      <c r="I2503" s="211"/>
      <c r="J2503" s="212">
        <f>ROUND(I2503*H2503,2)</f>
        <v>0</v>
      </c>
      <c r="K2503" s="208" t="s">
        <v>19</v>
      </c>
      <c r="L2503" s="46"/>
      <c r="M2503" s="213" t="s">
        <v>19</v>
      </c>
      <c r="N2503" s="214" t="s">
        <v>43</v>
      </c>
      <c r="O2503" s="86"/>
      <c r="P2503" s="215">
        <f>O2503*H2503</f>
        <v>0</v>
      </c>
      <c r="Q2503" s="215">
        <v>0</v>
      </c>
      <c r="R2503" s="215">
        <f>Q2503*H2503</f>
        <v>0</v>
      </c>
      <c r="S2503" s="215">
        <v>0</v>
      </c>
      <c r="T2503" s="216">
        <f>S2503*H2503</f>
        <v>0</v>
      </c>
      <c r="U2503" s="40"/>
      <c r="V2503" s="40"/>
      <c r="W2503" s="40"/>
      <c r="X2503" s="40"/>
      <c r="Y2503" s="40"/>
      <c r="Z2503" s="40"/>
      <c r="AA2503" s="40"/>
      <c r="AB2503" s="40"/>
      <c r="AC2503" s="40"/>
      <c r="AD2503" s="40"/>
      <c r="AE2503" s="40"/>
      <c r="AR2503" s="217" t="s">
        <v>285</v>
      </c>
      <c r="AT2503" s="217" t="s">
        <v>150</v>
      </c>
      <c r="AU2503" s="217" t="s">
        <v>82</v>
      </c>
      <c r="AY2503" s="19" t="s">
        <v>148</v>
      </c>
      <c r="BE2503" s="218">
        <f>IF(N2503="základní",J2503,0)</f>
        <v>0</v>
      </c>
      <c r="BF2503" s="218">
        <f>IF(N2503="snížená",J2503,0)</f>
        <v>0</v>
      </c>
      <c r="BG2503" s="218">
        <f>IF(N2503="zákl. přenesená",J2503,0)</f>
        <v>0</v>
      </c>
      <c r="BH2503" s="218">
        <f>IF(N2503="sníž. přenesená",J2503,0)</f>
        <v>0</v>
      </c>
      <c r="BI2503" s="218">
        <f>IF(N2503="nulová",J2503,0)</f>
        <v>0</v>
      </c>
      <c r="BJ2503" s="19" t="s">
        <v>80</v>
      </c>
      <c r="BK2503" s="218">
        <f>ROUND(I2503*H2503,2)</f>
        <v>0</v>
      </c>
      <c r="BL2503" s="19" t="s">
        <v>285</v>
      </c>
      <c r="BM2503" s="217" t="s">
        <v>3752</v>
      </c>
    </row>
    <row r="2504" spans="1:65" s="2" customFormat="1" ht="24.15" customHeight="1">
      <c r="A2504" s="40"/>
      <c r="B2504" s="41"/>
      <c r="C2504" s="206" t="s">
        <v>3753</v>
      </c>
      <c r="D2504" s="206" t="s">
        <v>150</v>
      </c>
      <c r="E2504" s="207" t="s">
        <v>3754</v>
      </c>
      <c r="F2504" s="208" t="s">
        <v>3755</v>
      </c>
      <c r="G2504" s="209" t="s">
        <v>3727</v>
      </c>
      <c r="H2504" s="279"/>
      <c r="I2504" s="211"/>
      <c r="J2504" s="212">
        <f>ROUND(I2504*H2504,2)</f>
        <v>0</v>
      </c>
      <c r="K2504" s="208" t="s">
        <v>19</v>
      </c>
      <c r="L2504" s="46"/>
      <c r="M2504" s="213" t="s">
        <v>19</v>
      </c>
      <c r="N2504" s="214" t="s">
        <v>43</v>
      </c>
      <c r="O2504" s="86"/>
      <c r="P2504" s="215">
        <f>O2504*H2504</f>
        <v>0</v>
      </c>
      <c r="Q2504" s="215">
        <v>0</v>
      </c>
      <c r="R2504" s="215">
        <f>Q2504*H2504</f>
        <v>0</v>
      </c>
      <c r="S2504" s="215">
        <v>0</v>
      </c>
      <c r="T2504" s="216">
        <f>S2504*H2504</f>
        <v>0</v>
      </c>
      <c r="U2504" s="40"/>
      <c r="V2504" s="40"/>
      <c r="W2504" s="40"/>
      <c r="X2504" s="40"/>
      <c r="Y2504" s="40"/>
      <c r="Z2504" s="40"/>
      <c r="AA2504" s="40"/>
      <c r="AB2504" s="40"/>
      <c r="AC2504" s="40"/>
      <c r="AD2504" s="40"/>
      <c r="AE2504" s="40"/>
      <c r="AR2504" s="217" t="s">
        <v>285</v>
      </c>
      <c r="AT2504" s="217" t="s">
        <v>150</v>
      </c>
      <c r="AU2504" s="217" t="s">
        <v>82</v>
      </c>
      <c r="AY2504" s="19" t="s">
        <v>148</v>
      </c>
      <c r="BE2504" s="218">
        <f>IF(N2504="základní",J2504,0)</f>
        <v>0</v>
      </c>
      <c r="BF2504" s="218">
        <f>IF(N2504="snížená",J2504,0)</f>
        <v>0</v>
      </c>
      <c r="BG2504" s="218">
        <f>IF(N2504="zákl. přenesená",J2504,0)</f>
        <v>0</v>
      </c>
      <c r="BH2504" s="218">
        <f>IF(N2504="sníž. přenesená",J2504,0)</f>
        <v>0</v>
      </c>
      <c r="BI2504" s="218">
        <f>IF(N2504="nulová",J2504,0)</f>
        <v>0</v>
      </c>
      <c r="BJ2504" s="19" t="s">
        <v>80</v>
      </c>
      <c r="BK2504" s="218">
        <f>ROUND(I2504*H2504,2)</f>
        <v>0</v>
      </c>
      <c r="BL2504" s="19" t="s">
        <v>285</v>
      </c>
      <c r="BM2504" s="217" t="s">
        <v>3756</v>
      </c>
    </row>
    <row r="2505" spans="1:65" s="2" customFormat="1" ht="24.15" customHeight="1">
      <c r="A2505" s="40"/>
      <c r="B2505" s="41"/>
      <c r="C2505" s="206" t="s">
        <v>3757</v>
      </c>
      <c r="D2505" s="206" t="s">
        <v>150</v>
      </c>
      <c r="E2505" s="207" t="s">
        <v>3758</v>
      </c>
      <c r="F2505" s="208" t="s">
        <v>3759</v>
      </c>
      <c r="G2505" s="209" t="s">
        <v>376</v>
      </c>
      <c r="H2505" s="210">
        <v>1</v>
      </c>
      <c r="I2505" s="211"/>
      <c r="J2505" s="212">
        <f>ROUND(I2505*H2505,2)</f>
        <v>0</v>
      </c>
      <c r="K2505" s="208" t="s">
        <v>19</v>
      </c>
      <c r="L2505" s="46"/>
      <c r="M2505" s="213" t="s">
        <v>19</v>
      </c>
      <c r="N2505" s="214" t="s">
        <v>43</v>
      </c>
      <c r="O2505" s="86"/>
      <c r="P2505" s="215">
        <f>O2505*H2505</f>
        <v>0</v>
      </c>
      <c r="Q2505" s="215">
        <v>0</v>
      </c>
      <c r="R2505" s="215">
        <f>Q2505*H2505</f>
        <v>0</v>
      </c>
      <c r="S2505" s="215">
        <v>0</v>
      </c>
      <c r="T2505" s="216">
        <f>S2505*H2505</f>
        <v>0</v>
      </c>
      <c r="U2505" s="40"/>
      <c r="V2505" s="40"/>
      <c r="W2505" s="40"/>
      <c r="X2505" s="40"/>
      <c r="Y2505" s="40"/>
      <c r="Z2505" s="40"/>
      <c r="AA2505" s="40"/>
      <c r="AB2505" s="40"/>
      <c r="AC2505" s="40"/>
      <c r="AD2505" s="40"/>
      <c r="AE2505" s="40"/>
      <c r="AR2505" s="217" t="s">
        <v>285</v>
      </c>
      <c r="AT2505" s="217" t="s">
        <v>150</v>
      </c>
      <c r="AU2505" s="217" t="s">
        <v>82</v>
      </c>
      <c r="AY2505" s="19" t="s">
        <v>148</v>
      </c>
      <c r="BE2505" s="218">
        <f>IF(N2505="základní",J2505,0)</f>
        <v>0</v>
      </c>
      <c r="BF2505" s="218">
        <f>IF(N2505="snížená",J2505,0)</f>
        <v>0</v>
      </c>
      <c r="BG2505" s="218">
        <f>IF(N2505="zákl. přenesená",J2505,0)</f>
        <v>0</v>
      </c>
      <c r="BH2505" s="218">
        <f>IF(N2505="sníž. přenesená",J2505,0)</f>
        <v>0</v>
      </c>
      <c r="BI2505" s="218">
        <f>IF(N2505="nulová",J2505,0)</f>
        <v>0</v>
      </c>
      <c r="BJ2505" s="19" t="s">
        <v>80</v>
      </c>
      <c r="BK2505" s="218">
        <f>ROUND(I2505*H2505,2)</f>
        <v>0</v>
      </c>
      <c r="BL2505" s="19" t="s">
        <v>285</v>
      </c>
      <c r="BM2505" s="217" t="s">
        <v>3760</v>
      </c>
    </row>
    <row r="2506" spans="1:65" s="2" customFormat="1" ht="16.5" customHeight="1">
      <c r="A2506" s="40"/>
      <c r="B2506" s="41"/>
      <c r="C2506" s="206" t="s">
        <v>3761</v>
      </c>
      <c r="D2506" s="206" t="s">
        <v>150</v>
      </c>
      <c r="E2506" s="207" t="s">
        <v>3762</v>
      </c>
      <c r="F2506" s="208" t="s">
        <v>3763</v>
      </c>
      <c r="G2506" s="209" t="s">
        <v>173</v>
      </c>
      <c r="H2506" s="210">
        <v>12</v>
      </c>
      <c r="I2506" s="211"/>
      <c r="J2506" s="212">
        <f>ROUND(I2506*H2506,2)</f>
        <v>0</v>
      </c>
      <c r="K2506" s="208" t="s">
        <v>19</v>
      </c>
      <c r="L2506" s="46"/>
      <c r="M2506" s="213" t="s">
        <v>19</v>
      </c>
      <c r="N2506" s="214" t="s">
        <v>43</v>
      </c>
      <c r="O2506" s="86"/>
      <c r="P2506" s="215">
        <f>O2506*H2506</f>
        <v>0</v>
      </c>
      <c r="Q2506" s="215">
        <v>0</v>
      </c>
      <c r="R2506" s="215">
        <f>Q2506*H2506</f>
        <v>0</v>
      </c>
      <c r="S2506" s="215">
        <v>0</v>
      </c>
      <c r="T2506" s="216">
        <f>S2506*H2506</f>
        <v>0</v>
      </c>
      <c r="U2506" s="40"/>
      <c r="V2506" s="40"/>
      <c r="W2506" s="40"/>
      <c r="X2506" s="40"/>
      <c r="Y2506" s="40"/>
      <c r="Z2506" s="40"/>
      <c r="AA2506" s="40"/>
      <c r="AB2506" s="40"/>
      <c r="AC2506" s="40"/>
      <c r="AD2506" s="40"/>
      <c r="AE2506" s="40"/>
      <c r="AR2506" s="217" t="s">
        <v>285</v>
      </c>
      <c r="AT2506" s="217" t="s">
        <v>150</v>
      </c>
      <c r="AU2506" s="217" t="s">
        <v>82</v>
      </c>
      <c r="AY2506" s="19" t="s">
        <v>148</v>
      </c>
      <c r="BE2506" s="218">
        <f>IF(N2506="základní",J2506,0)</f>
        <v>0</v>
      </c>
      <c r="BF2506" s="218">
        <f>IF(N2506="snížená",J2506,0)</f>
        <v>0</v>
      </c>
      <c r="BG2506" s="218">
        <f>IF(N2506="zákl. přenesená",J2506,0)</f>
        <v>0</v>
      </c>
      <c r="BH2506" s="218">
        <f>IF(N2506="sníž. přenesená",J2506,0)</f>
        <v>0</v>
      </c>
      <c r="BI2506" s="218">
        <f>IF(N2506="nulová",J2506,0)</f>
        <v>0</v>
      </c>
      <c r="BJ2506" s="19" t="s">
        <v>80</v>
      </c>
      <c r="BK2506" s="218">
        <f>ROUND(I2506*H2506,2)</f>
        <v>0</v>
      </c>
      <c r="BL2506" s="19" t="s">
        <v>285</v>
      </c>
      <c r="BM2506" s="217" t="s">
        <v>3764</v>
      </c>
    </row>
    <row r="2507" spans="1:65" s="2" customFormat="1" ht="16.5" customHeight="1">
      <c r="A2507" s="40"/>
      <c r="B2507" s="41"/>
      <c r="C2507" s="206" t="s">
        <v>3765</v>
      </c>
      <c r="D2507" s="206" t="s">
        <v>150</v>
      </c>
      <c r="E2507" s="207" t="s">
        <v>3766</v>
      </c>
      <c r="F2507" s="208" t="s">
        <v>3767</v>
      </c>
      <c r="G2507" s="209" t="s">
        <v>173</v>
      </c>
      <c r="H2507" s="210">
        <v>55</v>
      </c>
      <c r="I2507" s="211"/>
      <c r="J2507" s="212">
        <f>ROUND(I2507*H2507,2)</f>
        <v>0</v>
      </c>
      <c r="K2507" s="208" t="s">
        <v>19</v>
      </c>
      <c r="L2507" s="46"/>
      <c r="M2507" s="213" t="s">
        <v>19</v>
      </c>
      <c r="N2507" s="214" t="s">
        <v>43</v>
      </c>
      <c r="O2507" s="86"/>
      <c r="P2507" s="215">
        <f>O2507*H2507</f>
        <v>0</v>
      </c>
      <c r="Q2507" s="215">
        <v>0</v>
      </c>
      <c r="R2507" s="215">
        <f>Q2507*H2507</f>
        <v>0</v>
      </c>
      <c r="S2507" s="215">
        <v>0</v>
      </c>
      <c r="T2507" s="216">
        <f>S2507*H2507</f>
        <v>0</v>
      </c>
      <c r="U2507" s="40"/>
      <c r="V2507" s="40"/>
      <c r="W2507" s="40"/>
      <c r="X2507" s="40"/>
      <c r="Y2507" s="40"/>
      <c r="Z2507" s="40"/>
      <c r="AA2507" s="40"/>
      <c r="AB2507" s="40"/>
      <c r="AC2507" s="40"/>
      <c r="AD2507" s="40"/>
      <c r="AE2507" s="40"/>
      <c r="AR2507" s="217" t="s">
        <v>285</v>
      </c>
      <c r="AT2507" s="217" t="s">
        <v>150</v>
      </c>
      <c r="AU2507" s="217" t="s">
        <v>82</v>
      </c>
      <c r="AY2507" s="19" t="s">
        <v>148</v>
      </c>
      <c r="BE2507" s="218">
        <f>IF(N2507="základní",J2507,0)</f>
        <v>0</v>
      </c>
      <c r="BF2507" s="218">
        <f>IF(N2507="snížená",J2507,0)</f>
        <v>0</v>
      </c>
      <c r="BG2507" s="218">
        <f>IF(N2507="zákl. přenesená",J2507,0)</f>
        <v>0</v>
      </c>
      <c r="BH2507" s="218">
        <f>IF(N2507="sníž. přenesená",J2507,0)</f>
        <v>0</v>
      </c>
      <c r="BI2507" s="218">
        <f>IF(N2507="nulová",J2507,0)</f>
        <v>0</v>
      </c>
      <c r="BJ2507" s="19" t="s">
        <v>80</v>
      </c>
      <c r="BK2507" s="218">
        <f>ROUND(I2507*H2507,2)</f>
        <v>0</v>
      </c>
      <c r="BL2507" s="19" t="s">
        <v>285</v>
      </c>
      <c r="BM2507" s="217" t="s">
        <v>3768</v>
      </c>
    </row>
    <row r="2508" spans="1:65" s="2" customFormat="1" ht="16.5" customHeight="1">
      <c r="A2508" s="40"/>
      <c r="B2508" s="41"/>
      <c r="C2508" s="206" t="s">
        <v>3769</v>
      </c>
      <c r="D2508" s="206" t="s">
        <v>150</v>
      </c>
      <c r="E2508" s="207" t="s">
        <v>3770</v>
      </c>
      <c r="F2508" s="208" t="s">
        <v>3771</v>
      </c>
      <c r="G2508" s="209" t="s">
        <v>173</v>
      </c>
      <c r="H2508" s="210">
        <v>12</v>
      </c>
      <c r="I2508" s="211"/>
      <c r="J2508" s="212">
        <f>ROUND(I2508*H2508,2)</f>
        <v>0</v>
      </c>
      <c r="K2508" s="208" t="s">
        <v>19</v>
      </c>
      <c r="L2508" s="46"/>
      <c r="M2508" s="213" t="s">
        <v>19</v>
      </c>
      <c r="N2508" s="214" t="s">
        <v>43</v>
      </c>
      <c r="O2508" s="86"/>
      <c r="P2508" s="215">
        <f>O2508*H2508</f>
        <v>0</v>
      </c>
      <c r="Q2508" s="215">
        <v>0</v>
      </c>
      <c r="R2508" s="215">
        <f>Q2508*H2508</f>
        <v>0</v>
      </c>
      <c r="S2508" s="215">
        <v>0</v>
      </c>
      <c r="T2508" s="216">
        <f>S2508*H2508</f>
        <v>0</v>
      </c>
      <c r="U2508" s="40"/>
      <c r="V2508" s="40"/>
      <c r="W2508" s="40"/>
      <c r="X2508" s="40"/>
      <c r="Y2508" s="40"/>
      <c r="Z2508" s="40"/>
      <c r="AA2508" s="40"/>
      <c r="AB2508" s="40"/>
      <c r="AC2508" s="40"/>
      <c r="AD2508" s="40"/>
      <c r="AE2508" s="40"/>
      <c r="AR2508" s="217" t="s">
        <v>285</v>
      </c>
      <c r="AT2508" s="217" t="s">
        <v>150</v>
      </c>
      <c r="AU2508" s="217" t="s">
        <v>82</v>
      </c>
      <c r="AY2508" s="19" t="s">
        <v>148</v>
      </c>
      <c r="BE2508" s="218">
        <f>IF(N2508="základní",J2508,0)</f>
        <v>0</v>
      </c>
      <c r="BF2508" s="218">
        <f>IF(N2508="snížená",J2508,0)</f>
        <v>0</v>
      </c>
      <c r="BG2508" s="218">
        <f>IF(N2508="zákl. přenesená",J2508,0)</f>
        <v>0</v>
      </c>
      <c r="BH2508" s="218">
        <f>IF(N2508="sníž. přenesená",J2508,0)</f>
        <v>0</v>
      </c>
      <c r="BI2508" s="218">
        <f>IF(N2508="nulová",J2508,0)</f>
        <v>0</v>
      </c>
      <c r="BJ2508" s="19" t="s">
        <v>80</v>
      </c>
      <c r="BK2508" s="218">
        <f>ROUND(I2508*H2508,2)</f>
        <v>0</v>
      </c>
      <c r="BL2508" s="19" t="s">
        <v>285</v>
      </c>
      <c r="BM2508" s="217" t="s">
        <v>3772</v>
      </c>
    </row>
    <row r="2509" spans="1:65" s="2" customFormat="1" ht="16.5" customHeight="1">
      <c r="A2509" s="40"/>
      <c r="B2509" s="41"/>
      <c r="C2509" s="206" t="s">
        <v>3773</v>
      </c>
      <c r="D2509" s="206" t="s">
        <v>150</v>
      </c>
      <c r="E2509" s="207" t="s">
        <v>3774</v>
      </c>
      <c r="F2509" s="208" t="s">
        <v>3775</v>
      </c>
      <c r="G2509" s="209" t="s">
        <v>173</v>
      </c>
      <c r="H2509" s="210">
        <v>50</v>
      </c>
      <c r="I2509" s="211"/>
      <c r="J2509" s="212">
        <f>ROUND(I2509*H2509,2)</f>
        <v>0</v>
      </c>
      <c r="K2509" s="208" t="s">
        <v>19</v>
      </c>
      <c r="L2509" s="46"/>
      <c r="M2509" s="213" t="s">
        <v>19</v>
      </c>
      <c r="N2509" s="214" t="s">
        <v>43</v>
      </c>
      <c r="O2509" s="86"/>
      <c r="P2509" s="215">
        <f>O2509*H2509</f>
        <v>0</v>
      </c>
      <c r="Q2509" s="215">
        <v>0</v>
      </c>
      <c r="R2509" s="215">
        <f>Q2509*H2509</f>
        <v>0</v>
      </c>
      <c r="S2509" s="215">
        <v>0</v>
      </c>
      <c r="T2509" s="216">
        <f>S2509*H2509</f>
        <v>0</v>
      </c>
      <c r="U2509" s="40"/>
      <c r="V2509" s="40"/>
      <c r="W2509" s="40"/>
      <c r="X2509" s="40"/>
      <c r="Y2509" s="40"/>
      <c r="Z2509" s="40"/>
      <c r="AA2509" s="40"/>
      <c r="AB2509" s="40"/>
      <c r="AC2509" s="40"/>
      <c r="AD2509" s="40"/>
      <c r="AE2509" s="40"/>
      <c r="AR2509" s="217" t="s">
        <v>285</v>
      </c>
      <c r="AT2509" s="217" t="s">
        <v>150</v>
      </c>
      <c r="AU2509" s="217" t="s">
        <v>82</v>
      </c>
      <c r="AY2509" s="19" t="s">
        <v>148</v>
      </c>
      <c r="BE2509" s="218">
        <f>IF(N2509="základní",J2509,0)</f>
        <v>0</v>
      </c>
      <c r="BF2509" s="218">
        <f>IF(N2509="snížená",J2509,0)</f>
        <v>0</v>
      </c>
      <c r="BG2509" s="218">
        <f>IF(N2509="zákl. přenesená",J2509,0)</f>
        <v>0</v>
      </c>
      <c r="BH2509" s="218">
        <f>IF(N2509="sníž. přenesená",J2509,0)</f>
        <v>0</v>
      </c>
      <c r="BI2509" s="218">
        <f>IF(N2509="nulová",J2509,0)</f>
        <v>0</v>
      </c>
      <c r="BJ2509" s="19" t="s">
        <v>80</v>
      </c>
      <c r="BK2509" s="218">
        <f>ROUND(I2509*H2509,2)</f>
        <v>0</v>
      </c>
      <c r="BL2509" s="19" t="s">
        <v>285</v>
      </c>
      <c r="BM2509" s="217" t="s">
        <v>3776</v>
      </c>
    </row>
    <row r="2510" spans="1:65" s="2" customFormat="1" ht="21.75" customHeight="1">
      <c r="A2510" s="40"/>
      <c r="B2510" s="41"/>
      <c r="C2510" s="206" t="s">
        <v>3777</v>
      </c>
      <c r="D2510" s="206" t="s">
        <v>150</v>
      </c>
      <c r="E2510" s="207" t="s">
        <v>3778</v>
      </c>
      <c r="F2510" s="208" t="s">
        <v>3779</v>
      </c>
      <c r="G2510" s="209" t="s">
        <v>376</v>
      </c>
      <c r="H2510" s="210">
        <v>1</v>
      </c>
      <c r="I2510" s="211"/>
      <c r="J2510" s="212">
        <f>ROUND(I2510*H2510,2)</f>
        <v>0</v>
      </c>
      <c r="K2510" s="208" t="s">
        <v>19</v>
      </c>
      <c r="L2510" s="46"/>
      <c r="M2510" s="213" t="s">
        <v>19</v>
      </c>
      <c r="N2510" s="214" t="s">
        <v>43</v>
      </c>
      <c r="O2510" s="86"/>
      <c r="P2510" s="215">
        <f>O2510*H2510</f>
        <v>0</v>
      </c>
      <c r="Q2510" s="215">
        <v>0</v>
      </c>
      <c r="R2510" s="215">
        <f>Q2510*H2510</f>
        <v>0</v>
      </c>
      <c r="S2510" s="215">
        <v>0</v>
      </c>
      <c r="T2510" s="216">
        <f>S2510*H2510</f>
        <v>0</v>
      </c>
      <c r="U2510" s="40"/>
      <c r="V2510" s="40"/>
      <c r="W2510" s="40"/>
      <c r="X2510" s="40"/>
      <c r="Y2510" s="40"/>
      <c r="Z2510" s="40"/>
      <c r="AA2510" s="40"/>
      <c r="AB2510" s="40"/>
      <c r="AC2510" s="40"/>
      <c r="AD2510" s="40"/>
      <c r="AE2510" s="40"/>
      <c r="AR2510" s="217" t="s">
        <v>285</v>
      </c>
      <c r="AT2510" s="217" t="s">
        <v>150</v>
      </c>
      <c r="AU2510" s="217" t="s">
        <v>82</v>
      </c>
      <c r="AY2510" s="19" t="s">
        <v>148</v>
      </c>
      <c r="BE2510" s="218">
        <f>IF(N2510="základní",J2510,0)</f>
        <v>0</v>
      </c>
      <c r="BF2510" s="218">
        <f>IF(N2510="snížená",J2510,0)</f>
        <v>0</v>
      </c>
      <c r="BG2510" s="218">
        <f>IF(N2510="zákl. přenesená",J2510,0)</f>
        <v>0</v>
      </c>
      <c r="BH2510" s="218">
        <f>IF(N2510="sníž. přenesená",J2510,0)</f>
        <v>0</v>
      </c>
      <c r="BI2510" s="218">
        <f>IF(N2510="nulová",J2510,0)</f>
        <v>0</v>
      </c>
      <c r="BJ2510" s="19" t="s">
        <v>80</v>
      </c>
      <c r="BK2510" s="218">
        <f>ROUND(I2510*H2510,2)</f>
        <v>0</v>
      </c>
      <c r="BL2510" s="19" t="s">
        <v>285</v>
      </c>
      <c r="BM2510" s="217" t="s">
        <v>3780</v>
      </c>
    </row>
    <row r="2511" spans="1:65" s="2" customFormat="1" ht="16.5" customHeight="1">
      <c r="A2511" s="40"/>
      <c r="B2511" s="41"/>
      <c r="C2511" s="206" t="s">
        <v>3781</v>
      </c>
      <c r="D2511" s="206" t="s">
        <v>150</v>
      </c>
      <c r="E2511" s="207" t="s">
        <v>3782</v>
      </c>
      <c r="F2511" s="208" t="s">
        <v>3783</v>
      </c>
      <c r="G2511" s="209" t="s">
        <v>376</v>
      </c>
      <c r="H2511" s="210">
        <v>1</v>
      </c>
      <c r="I2511" s="211"/>
      <c r="J2511" s="212">
        <f>ROUND(I2511*H2511,2)</f>
        <v>0</v>
      </c>
      <c r="K2511" s="208" t="s">
        <v>19</v>
      </c>
      <c r="L2511" s="46"/>
      <c r="M2511" s="213" t="s">
        <v>19</v>
      </c>
      <c r="N2511" s="214" t="s">
        <v>43</v>
      </c>
      <c r="O2511" s="86"/>
      <c r="P2511" s="215">
        <f>O2511*H2511</f>
        <v>0</v>
      </c>
      <c r="Q2511" s="215">
        <v>0</v>
      </c>
      <c r="R2511" s="215">
        <f>Q2511*H2511</f>
        <v>0</v>
      </c>
      <c r="S2511" s="215">
        <v>0</v>
      </c>
      <c r="T2511" s="216">
        <f>S2511*H2511</f>
        <v>0</v>
      </c>
      <c r="U2511" s="40"/>
      <c r="V2511" s="40"/>
      <c r="W2511" s="40"/>
      <c r="X2511" s="40"/>
      <c r="Y2511" s="40"/>
      <c r="Z2511" s="40"/>
      <c r="AA2511" s="40"/>
      <c r="AB2511" s="40"/>
      <c r="AC2511" s="40"/>
      <c r="AD2511" s="40"/>
      <c r="AE2511" s="40"/>
      <c r="AR2511" s="217" t="s">
        <v>285</v>
      </c>
      <c r="AT2511" s="217" t="s">
        <v>150</v>
      </c>
      <c r="AU2511" s="217" t="s">
        <v>82</v>
      </c>
      <c r="AY2511" s="19" t="s">
        <v>148</v>
      </c>
      <c r="BE2511" s="218">
        <f>IF(N2511="základní",J2511,0)</f>
        <v>0</v>
      </c>
      <c r="BF2511" s="218">
        <f>IF(N2511="snížená",J2511,0)</f>
        <v>0</v>
      </c>
      <c r="BG2511" s="218">
        <f>IF(N2511="zákl. přenesená",J2511,0)</f>
        <v>0</v>
      </c>
      <c r="BH2511" s="218">
        <f>IF(N2511="sníž. přenesená",J2511,0)</f>
        <v>0</v>
      </c>
      <c r="BI2511" s="218">
        <f>IF(N2511="nulová",J2511,0)</f>
        <v>0</v>
      </c>
      <c r="BJ2511" s="19" t="s">
        <v>80</v>
      </c>
      <c r="BK2511" s="218">
        <f>ROUND(I2511*H2511,2)</f>
        <v>0</v>
      </c>
      <c r="BL2511" s="19" t="s">
        <v>285</v>
      </c>
      <c r="BM2511" s="217" t="s">
        <v>3784</v>
      </c>
    </row>
    <row r="2512" spans="1:65" s="2" customFormat="1" ht="16.5" customHeight="1">
      <c r="A2512" s="40"/>
      <c r="B2512" s="41"/>
      <c r="C2512" s="206" t="s">
        <v>3785</v>
      </c>
      <c r="D2512" s="206" t="s">
        <v>150</v>
      </c>
      <c r="E2512" s="207" t="s">
        <v>3786</v>
      </c>
      <c r="F2512" s="208" t="s">
        <v>3787</v>
      </c>
      <c r="G2512" s="209" t="s">
        <v>376</v>
      </c>
      <c r="H2512" s="210">
        <v>1</v>
      </c>
      <c r="I2512" s="211"/>
      <c r="J2512" s="212">
        <f>ROUND(I2512*H2512,2)</f>
        <v>0</v>
      </c>
      <c r="K2512" s="208" t="s">
        <v>19</v>
      </c>
      <c r="L2512" s="46"/>
      <c r="M2512" s="213" t="s">
        <v>19</v>
      </c>
      <c r="N2512" s="214" t="s">
        <v>43</v>
      </c>
      <c r="O2512" s="86"/>
      <c r="P2512" s="215">
        <f>O2512*H2512</f>
        <v>0</v>
      </c>
      <c r="Q2512" s="215">
        <v>0</v>
      </c>
      <c r="R2512" s="215">
        <f>Q2512*H2512</f>
        <v>0</v>
      </c>
      <c r="S2512" s="215">
        <v>0</v>
      </c>
      <c r="T2512" s="216">
        <f>S2512*H2512</f>
        <v>0</v>
      </c>
      <c r="U2512" s="40"/>
      <c r="V2512" s="40"/>
      <c r="W2512" s="40"/>
      <c r="X2512" s="40"/>
      <c r="Y2512" s="40"/>
      <c r="Z2512" s="40"/>
      <c r="AA2512" s="40"/>
      <c r="AB2512" s="40"/>
      <c r="AC2512" s="40"/>
      <c r="AD2512" s="40"/>
      <c r="AE2512" s="40"/>
      <c r="AR2512" s="217" t="s">
        <v>285</v>
      </c>
      <c r="AT2512" s="217" t="s">
        <v>150</v>
      </c>
      <c r="AU2512" s="217" t="s">
        <v>82</v>
      </c>
      <c r="AY2512" s="19" t="s">
        <v>148</v>
      </c>
      <c r="BE2512" s="218">
        <f>IF(N2512="základní",J2512,0)</f>
        <v>0</v>
      </c>
      <c r="BF2512" s="218">
        <f>IF(N2512="snížená",J2512,0)</f>
        <v>0</v>
      </c>
      <c r="BG2512" s="218">
        <f>IF(N2512="zákl. přenesená",J2512,0)</f>
        <v>0</v>
      </c>
      <c r="BH2512" s="218">
        <f>IF(N2512="sníž. přenesená",J2512,0)</f>
        <v>0</v>
      </c>
      <c r="BI2512" s="218">
        <f>IF(N2512="nulová",J2512,0)</f>
        <v>0</v>
      </c>
      <c r="BJ2512" s="19" t="s">
        <v>80</v>
      </c>
      <c r="BK2512" s="218">
        <f>ROUND(I2512*H2512,2)</f>
        <v>0</v>
      </c>
      <c r="BL2512" s="19" t="s">
        <v>285</v>
      </c>
      <c r="BM2512" s="217" t="s">
        <v>3788</v>
      </c>
    </row>
    <row r="2513" spans="1:65" s="2" customFormat="1" ht="16.5" customHeight="1">
      <c r="A2513" s="40"/>
      <c r="B2513" s="41"/>
      <c r="C2513" s="206" t="s">
        <v>3789</v>
      </c>
      <c r="D2513" s="206" t="s">
        <v>150</v>
      </c>
      <c r="E2513" s="207" t="s">
        <v>3790</v>
      </c>
      <c r="F2513" s="208" t="s">
        <v>3791</v>
      </c>
      <c r="G2513" s="209" t="s">
        <v>376</v>
      </c>
      <c r="H2513" s="210">
        <v>1</v>
      </c>
      <c r="I2513" s="211"/>
      <c r="J2513" s="212">
        <f>ROUND(I2513*H2513,2)</f>
        <v>0</v>
      </c>
      <c r="K2513" s="208" t="s">
        <v>19</v>
      </c>
      <c r="L2513" s="46"/>
      <c r="M2513" s="213" t="s">
        <v>19</v>
      </c>
      <c r="N2513" s="214" t="s">
        <v>43</v>
      </c>
      <c r="O2513" s="86"/>
      <c r="P2513" s="215">
        <f>O2513*H2513</f>
        <v>0</v>
      </c>
      <c r="Q2513" s="215">
        <v>0</v>
      </c>
      <c r="R2513" s="215">
        <f>Q2513*H2513</f>
        <v>0</v>
      </c>
      <c r="S2513" s="215">
        <v>0</v>
      </c>
      <c r="T2513" s="216">
        <f>S2513*H2513</f>
        <v>0</v>
      </c>
      <c r="U2513" s="40"/>
      <c r="V2513" s="40"/>
      <c r="W2513" s="40"/>
      <c r="X2513" s="40"/>
      <c r="Y2513" s="40"/>
      <c r="Z2513" s="40"/>
      <c r="AA2513" s="40"/>
      <c r="AB2513" s="40"/>
      <c r="AC2513" s="40"/>
      <c r="AD2513" s="40"/>
      <c r="AE2513" s="40"/>
      <c r="AR2513" s="217" t="s">
        <v>285</v>
      </c>
      <c r="AT2513" s="217" t="s">
        <v>150</v>
      </c>
      <c r="AU2513" s="217" t="s">
        <v>82</v>
      </c>
      <c r="AY2513" s="19" t="s">
        <v>148</v>
      </c>
      <c r="BE2513" s="218">
        <f>IF(N2513="základní",J2513,0)</f>
        <v>0</v>
      </c>
      <c r="BF2513" s="218">
        <f>IF(N2513="snížená",J2513,0)</f>
        <v>0</v>
      </c>
      <c r="BG2513" s="218">
        <f>IF(N2513="zákl. přenesená",J2513,0)</f>
        <v>0</v>
      </c>
      <c r="BH2513" s="218">
        <f>IF(N2513="sníž. přenesená",J2513,0)</f>
        <v>0</v>
      </c>
      <c r="BI2513" s="218">
        <f>IF(N2513="nulová",J2513,0)</f>
        <v>0</v>
      </c>
      <c r="BJ2513" s="19" t="s">
        <v>80</v>
      </c>
      <c r="BK2513" s="218">
        <f>ROUND(I2513*H2513,2)</f>
        <v>0</v>
      </c>
      <c r="BL2513" s="19" t="s">
        <v>285</v>
      </c>
      <c r="BM2513" s="217" t="s">
        <v>3792</v>
      </c>
    </row>
    <row r="2514" spans="1:65" s="2" customFormat="1" ht="16.5" customHeight="1">
      <c r="A2514" s="40"/>
      <c r="B2514" s="41"/>
      <c r="C2514" s="206" t="s">
        <v>3793</v>
      </c>
      <c r="D2514" s="206" t="s">
        <v>150</v>
      </c>
      <c r="E2514" s="207" t="s">
        <v>3794</v>
      </c>
      <c r="F2514" s="208" t="s">
        <v>3795</v>
      </c>
      <c r="G2514" s="209" t="s">
        <v>376</v>
      </c>
      <c r="H2514" s="210">
        <v>1</v>
      </c>
      <c r="I2514" s="211"/>
      <c r="J2514" s="212">
        <f>ROUND(I2514*H2514,2)</f>
        <v>0</v>
      </c>
      <c r="K2514" s="208" t="s">
        <v>19</v>
      </c>
      <c r="L2514" s="46"/>
      <c r="M2514" s="213" t="s">
        <v>19</v>
      </c>
      <c r="N2514" s="214" t="s">
        <v>43</v>
      </c>
      <c r="O2514" s="86"/>
      <c r="P2514" s="215">
        <f>O2514*H2514</f>
        <v>0</v>
      </c>
      <c r="Q2514" s="215">
        <v>0</v>
      </c>
      <c r="R2514" s="215">
        <f>Q2514*H2514</f>
        <v>0</v>
      </c>
      <c r="S2514" s="215">
        <v>0</v>
      </c>
      <c r="T2514" s="216">
        <f>S2514*H2514</f>
        <v>0</v>
      </c>
      <c r="U2514" s="40"/>
      <c r="V2514" s="40"/>
      <c r="W2514" s="40"/>
      <c r="X2514" s="40"/>
      <c r="Y2514" s="40"/>
      <c r="Z2514" s="40"/>
      <c r="AA2514" s="40"/>
      <c r="AB2514" s="40"/>
      <c r="AC2514" s="40"/>
      <c r="AD2514" s="40"/>
      <c r="AE2514" s="40"/>
      <c r="AR2514" s="217" t="s">
        <v>285</v>
      </c>
      <c r="AT2514" s="217" t="s">
        <v>150</v>
      </c>
      <c r="AU2514" s="217" t="s">
        <v>82</v>
      </c>
      <c r="AY2514" s="19" t="s">
        <v>148</v>
      </c>
      <c r="BE2514" s="218">
        <f>IF(N2514="základní",J2514,0)</f>
        <v>0</v>
      </c>
      <c r="BF2514" s="218">
        <f>IF(N2514="snížená",J2514,0)</f>
        <v>0</v>
      </c>
      <c r="BG2514" s="218">
        <f>IF(N2514="zákl. přenesená",J2514,0)</f>
        <v>0</v>
      </c>
      <c r="BH2514" s="218">
        <f>IF(N2514="sníž. přenesená",J2514,0)</f>
        <v>0</v>
      </c>
      <c r="BI2514" s="218">
        <f>IF(N2514="nulová",J2514,0)</f>
        <v>0</v>
      </c>
      <c r="BJ2514" s="19" t="s">
        <v>80</v>
      </c>
      <c r="BK2514" s="218">
        <f>ROUND(I2514*H2514,2)</f>
        <v>0</v>
      </c>
      <c r="BL2514" s="19" t="s">
        <v>285</v>
      </c>
      <c r="BM2514" s="217" t="s">
        <v>3796</v>
      </c>
    </row>
    <row r="2515" spans="1:65" s="2" customFormat="1" ht="16.5" customHeight="1">
      <c r="A2515" s="40"/>
      <c r="B2515" s="41"/>
      <c r="C2515" s="206" t="s">
        <v>3797</v>
      </c>
      <c r="D2515" s="206" t="s">
        <v>150</v>
      </c>
      <c r="E2515" s="207" t="s">
        <v>3798</v>
      </c>
      <c r="F2515" s="208" t="s">
        <v>3799</v>
      </c>
      <c r="G2515" s="209" t="s">
        <v>376</v>
      </c>
      <c r="H2515" s="210">
        <v>1</v>
      </c>
      <c r="I2515" s="211"/>
      <c r="J2515" s="212">
        <f>ROUND(I2515*H2515,2)</f>
        <v>0</v>
      </c>
      <c r="K2515" s="208" t="s">
        <v>19</v>
      </c>
      <c r="L2515" s="46"/>
      <c r="M2515" s="213" t="s">
        <v>19</v>
      </c>
      <c r="N2515" s="214" t="s">
        <v>43</v>
      </c>
      <c r="O2515" s="86"/>
      <c r="P2515" s="215">
        <f>O2515*H2515</f>
        <v>0</v>
      </c>
      <c r="Q2515" s="215">
        <v>0</v>
      </c>
      <c r="R2515" s="215">
        <f>Q2515*H2515</f>
        <v>0</v>
      </c>
      <c r="S2515" s="215">
        <v>0</v>
      </c>
      <c r="T2515" s="216">
        <f>S2515*H2515</f>
        <v>0</v>
      </c>
      <c r="U2515" s="40"/>
      <c r="V2515" s="40"/>
      <c r="W2515" s="40"/>
      <c r="X2515" s="40"/>
      <c r="Y2515" s="40"/>
      <c r="Z2515" s="40"/>
      <c r="AA2515" s="40"/>
      <c r="AB2515" s="40"/>
      <c r="AC2515" s="40"/>
      <c r="AD2515" s="40"/>
      <c r="AE2515" s="40"/>
      <c r="AR2515" s="217" t="s">
        <v>285</v>
      </c>
      <c r="AT2515" s="217" t="s">
        <v>150</v>
      </c>
      <c r="AU2515" s="217" t="s">
        <v>82</v>
      </c>
      <c r="AY2515" s="19" t="s">
        <v>148</v>
      </c>
      <c r="BE2515" s="218">
        <f>IF(N2515="základní",J2515,0)</f>
        <v>0</v>
      </c>
      <c r="BF2515" s="218">
        <f>IF(N2515="snížená",J2515,0)</f>
        <v>0</v>
      </c>
      <c r="BG2515" s="218">
        <f>IF(N2515="zákl. přenesená",J2515,0)</f>
        <v>0</v>
      </c>
      <c r="BH2515" s="218">
        <f>IF(N2515="sníž. přenesená",J2515,0)</f>
        <v>0</v>
      </c>
      <c r="BI2515" s="218">
        <f>IF(N2515="nulová",J2515,0)</f>
        <v>0</v>
      </c>
      <c r="BJ2515" s="19" t="s">
        <v>80</v>
      </c>
      <c r="BK2515" s="218">
        <f>ROUND(I2515*H2515,2)</f>
        <v>0</v>
      </c>
      <c r="BL2515" s="19" t="s">
        <v>285</v>
      </c>
      <c r="BM2515" s="217" t="s">
        <v>3800</v>
      </c>
    </row>
    <row r="2516" spans="1:65" s="2" customFormat="1" ht="21.75" customHeight="1">
      <c r="A2516" s="40"/>
      <c r="B2516" s="41"/>
      <c r="C2516" s="206" t="s">
        <v>3801</v>
      </c>
      <c r="D2516" s="206" t="s">
        <v>150</v>
      </c>
      <c r="E2516" s="207" t="s">
        <v>3802</v>
      </c>
      <c r="F2516" s="208" t="s">
        <v>3803</v>
      </c>
      <c r="G2516" s="209" t="s">
        <v>376</v>
      </c>
      <c r="H2516" s="210">
        <v>1</v>
      </c>
      <c r="I2516" s="211"/>
      <c r="J2516" s="212">
        <f>ROUND(I2516*H2516,2)</f>
        <v>0</v>
      </c>
      <c r="K2516" s="208" t="s">
        <v>19</v>
      </c>
      <c r="L2516" s="46"/>
      <c r="M2516" s="213" t="s">
        <v>19</v>
      </c>
      <c r="N2516" s="214" t="s">
        <v>43</v>
      </c>
      <c r="O2516" s="86"/>
      <c r="P2516" s="215">
        <f>O2516*H2516</f>
        <v>0</v>
      </c>
      <c r="Q2516" s="215">
        <v>0</v>
      </c>
      <c r="R2516" s="215">
        <f>Q2516*H2516</f>
        <v>0</v>
      </c>
      <c r="S2516" s="215">
        <v>0</v>
      </c>
      <c r="T2516" s="216">
        <f>S2516*H2516</f>
        <v>0</v>
      </c>
      <c r="U2516" s="40"/>
      <c r="V2516" s="40"/>
      <c r="W2516" s="40"/>
      <c r="X2516" s="40"/>
      <c r="Y2516" s="40"/>
      <c r="Z2516" s="40"/>
      <c r="AA2516" s="40"/>
      <c r="AB2516" s="40"/>
      <c r="AC2516" s="40"/>
      <c r="AD2516" s="40"/>
      <c r="AE2516" s="40"/>
      <c r="AR2516" s="217" t="s">
        <v>285</v>
      </c>
      <c r="AT2516" s="217" t="s">
        <v>150</v>
      </c>
      <c r="AU2516" s="217" t="s">
        <v>82</v>
      </c>
      <c r="AY2516" s="19" t="s">
        <v>148</v>
      </c>
      <c r="BE2516" s="218">
        <f>IF(N2516="základní",J2516,0)</f>
        <v>0</v>
      </c>
      <c r="BF2516" s="218">
        <f>IF(N2516="snížená",J2516,0)</f>
        <v>0</v>
      </c>
      <c r="BG2516" s="218">
        <f>IF(N2516="zákl. přenesená",J2516,0)</f>
        <v>0</v>
      </c>
      <c r="BH2516" s="218">
        <f>IF(N2516="sníž. přenesená",J2516,0)</f>
        <v>0</v>
      </c>
      <c r="BI2516" s="218">
        <f>IF(N2516="nulová",J2516,0)</f>
        <v>0</v>
      </c>
      <c r="BJ2516" s="19" t="s">
        <v>80</v>
      </c>
      <c r="BK2516" s="218">
        <f>ROUND(I2516*H2516,2)</f>
        <v>0</v>
      </c>
      <c r="BL2516" s="19" t="s">
        <v>285</v>
      </c>
      <c r="BM2516" s="217" t="s">
        <v>3804</v>
      </c>
    </row>
    <row r="2517" spans="1:65" s="2" customFormat="1" ht="24.15" customHeight="1">
      <c r="A2517" s="40"/>
      <c r="B2517" s="41"/>
      <c r="C2517" s="206" t="s">
        <v>3805</v>
      </c>
      <c r="D2517" s="206" t="s">
        <v>150</v>
      </c>
      <c r="E2517" s="207" t="s">
        <v>3806</v>
      </c>
      <c r="F2517" s="208" t="s">
        <v>3807</v>
      </c>
      <c r="G2517" s="209" t="s">
        <v>376</v>
      </c>
      <c r="H2517" s="210">
        <v>1</v>
      </c>
      <c r="I2517" s="211"/>
      <c r="J2517" s="212">
        <f>ROUND(I2517*H2517,2)</f>
        <v>0</v>
      </c>
      <c r="K2517" s="208" t="s">
        <v>19</v>
      </c>
      <c r="L2517" s="46"/>
      <c r="M2517" s="213" t="s">
        <v>19</v>
      </c>
      <c r="N2517" s="214" t="s">
        <v>43</v>
      </c>
      <c r="O2517" s="86"/>
      <c r="P2517" s="215">
        <f>O2517*H2517</f>
        <v>0</v>
      </c>
      <c r="Q2517" s="215">
        <v>0</v>
      </c>
      <c r="R2517" s="215">
        <f>Q2517*H2517</f>
        <v>0</v>
      </c>
      <c r="S2517" s="215">
        <v>0</v>
      </c>
      <c r="T2517" s="216">
        <f>S2517*H2517</f>
        <v>0</v>
      </c>
      <c r="U2517" s="40"/>
      <c r="V2517" s="40"/>
      <c r="W2517" s="40"/>
      <c r="X2517" s="40"/>
      <c r="Y2517" s="40"/>
      <c r="Z2517" s="40"/>
      <c r="AA2517" s="40"/>
      <c r="AB2517" s="40"/>
      <c r="AC2517" s="40"/>
      <c r="AD2517" s="40"/>
      <c r="AE2517" s="40"/>
      <c r="AR2517" s="217" t="s">
        <v>285</v>
      </c>
      <c r="AT2517" s="217" t="s">
        <v>150</v>
      </c>
      <c r="AU2517" s="217" t="s">
        <v>82</v>
      </c>
      <c r="AY2517" s="19" t="s">
        <v>148</v>
      </c>
      <c r="BE2517" s="218">
        <f>IF(N2517="základní",J2517,0)</f>
        <v>0</v>
      </c>
      <c r="BF2517" s="218">
        <f>IF(N2517="snížená",J2517,0)</f>
        <v>0</v>
      </c>
      <c r="BG2517" s="218">
        <f>IF(N2517="zákl. přenesená",J2517,0)</f>
        <v>0</v>
      </c>
      <c r="BH2517" s="218">
        <f>IF(N2517="sníž. přenesená",J2517,0)</f>
        <v>0</v>
      </c>
      <c r="BI2517" s="218">
        <f>IF(N2517="nulová",J2517,0)</f>
        <v>0</v>
      </c>
      <c r="BJ2517" s="19" t="s">
        <v>80</v>
      </c>
      <c r="BK2517" s="218">
        <f>ROUND(I2517*H2517,2)</f>
        <v>0</v>
      </c>
      <c r="BL2517" s="19" t="s">
        <v>285</v>
      </c>
      <c r="BM2517" s="217" t="s">
        <v>3808</v>
      </c>
    </row>
    <row r="2518" spans="1:65" s="2" customFormat="1" ht="16.5" customHeight="1">
      <c r="A2518" s="40"/>
      <c r="B2518" s="41"/>
      <c r="C2518" s="206" t="s">
        <v>3809</v>
      </c>
      <c r="D2518" s="206" t="s">
        <v>150</v>
      </c>
      <c r="E2518" s="207" t="s">
        <v>3810</v>
      </c>
      <c r="F2518" s="208" t="s">
        <v>3811</v>
      </c>
      <c r="G2518" s="209" t="s">
        <v>376</v>
      </c>
      <c r="H2518" s="210">
        <v>1</v>
      </c>
      <c r="I2518" s="211"/>
      <c r="J2518" s="212">
        <f>ROUND(I2518*H2518,2)</f>
        <v>0</v>
      </c>
      <c r="K2518" s="208" t="s">
        <v>19</v>
      </c>
      <c r="L2518" s="46"/>
      <c r="M2518" s="213" t="s">
        <v>19</v>
      </c>
      <c r="N2518" s="214" t="s">
        <v>43</v>
      </c>
      <c r="O2518" s="86"/>
      <c r="P2518" s="215">
        <f>O2518*H2518</f>
        <v>0</v>
      </c>
      <c r="Q2518" s="215">
        <v>0</v>
      </c>
      <c r="R2518" s="215">
        <f>Q2518*H2518</f>
        <v>0</v>
      </c>
      <c r="S2518" s="215">
        <v>0</v>
      </c>
      <c r="T2518" s="216">
        <f>S2518*H2518</f>
        <v>0</v>
      </c>
      <c r="U2518" s="40"/>
      <c r="V2518" s="40"/>
      <c r="W2518" s="40"/>
      <c r="X2518" s="40"/>
      <c r="Y2518" s="40"/>
      <c r="Z2518" s="40"/>
      <c r="AA2518" s="40"/>
      <c r="AB2518" s="40"/>
      <c r="AC2518" s="40"/>
      <c r="AD2518" s="40"/>
      <c r="AE2518" s="40"/>
      <c r="AR2518" s="217" t="s">
        <v>285</v>
      </c>
      <c r="AT2518" s="217" t="s">
        <v>150</v>
      </c>
      <c r="AU2518" s="217" t="s">
        <v>82</v>
      </c>
      <c r="AY2518" s="19" t="s">
        <v>148</v>
      </c>
      <c r="BE2518" s="218">
        <f>IF(N2518="základní",J2518,0)</f>
        <v>0</v>
      </c>
      <c r="BF2518" s="218">
        <f>IF(N2518="snížená",J2518,0)</f>
        <v>0</v>
      </c>
      <c r="BG2518" s="218">
        <f>IF(N2518="zákl. přenesená",J2518,0)</f>
        <v>0</v>
      </c>
      <c r="BH2518" s="218">
        <f>IF(N2518="sníž. přenesená",J2518,0)</f>
        <v>0</v>
      </c>
      <c r="BI2518" s="218">
        <f>IF(N2518="nulová",J2518,0)</f>
        <v>0</v>
      </c>
      <c r="BJ2518" s="19" t="s">
        <v>80</v>
      </c>
      <c r="BK2518" s="218">
        <f>ROUND(I2518*H2518,2)</f>
        <v>0</v>
      </c>
      <c r="BL2518" s="19" t="s">
        <v>285</v>
      </c>
      <c r="BM2518" s="217" t="s">
        <v>3812</v>
      </c>
    </row>
    <row r="2519" spans="1:65" s="2" customFormat="1" ht="16.5" customHeight="1">
      <c r="A2519" s="40"/>
      <c r="B2519" s="41"/>
      <c r="C2519" s="206" t="s">
        <v>3813</v>
      </c>
      <c r="D2519" s="206" t="s">
        <v>150</v>
      </c>
      <c r="E2519" s="207" t="s">
        <v>3814</v>
      </c>
      <c r="F2519" s="208" t="s">
        <v>3815</v>
      </c>
      <c r="G2519" s="209" t="s">
        <v>376</v>
      </c>
      <c r="H2519" s="210">
        <v>1</v>
      </c>
      <c r="I2519" s="211"/>
      <c r="J2519" s="212">
        <f>ROUND(I2519*H2519,2)</f>
        <v>0</v>
      </c>
      <c r="K2519" s="208" t="s">
        <v>19</v>
      </c>
      <c r="L2519" s="46"/>
      <c r="M2519" s="213" t="s">
        <v>19</v>
      </c>
      <c r="N2519" s="214" t="s">
        <v>43</v>
      </c>
      <c r="O2519" s="86"/>
      <c r="P2519" s="215">
        <f>O2519*H2519</f>
        <v>0</v>
      </c>
      <c r="Q2519" s="215">
        <v>0</v>
      </c>
      <c r="R2519" s="215">
        <f>Q2519*H2519</f>
        <v>0</v>
      </c>
      <c r="S2519" s="215">
        <v>0</v>
      </c>
      <c r="T2519" s="216">
        <f>S2519*H2519</f>
        <v>0</v>
      </c>
      <c r="U2519" s="40"/>
      <c r="V2519" s="40"/>
      <c r="W2519" s="40"/>
      <c r="X2519" s="40"/>
      <c r="Y2519" s="40"/>
      <c r="Z2519" s="40"/>
      <c r="AA2519" s="40"/>
      <c r="AB2519" s="40"/>
      <c r="AC2519" s="40"/>
      <c r="AD2519" s="40"/>
      <c r="AE2519" s="40"/>
      <c r="AR2519" s="217" t="s">
        <v>285</v>
      </c>
      <c r="AT2519" s="217" t="s">
        <v>150</v>
      </c>
      <c r="AU2519" s="217" t="s">
        <v>82</v>
      </c>
      <c r="AY2519" s="19" t="s">
        <v>148</v>
      </c>
      <c r="BE2519" s="218">
        <f>IF(N2519="základní",J2519,0)</f>
        <v>0</v>
      </c>
      <c r="BF2519" s="218">
        <f>IF(N2519="snížená",J2519,0)</f>
        <v>0</v>
      </c>
      <c r="BG2519" s="218">
        <f>IF(N2519="zákl. přenesená",J2519,0)</f>
        <v>0</v>
      </c>
      <c r="BH2519" s="218">
        <f>IF(N2519="sníž. přenesená",J2519,0)</f>
        <v>0</v>
      </c>
      <c r="BI2519" s="218">
        <f>IF(N2519="nulová",J2519,0)</f>
        <v>0</v>
      </c>
      <c r="BJ2519" s="19" t="s">
        <v>80</v>
      </c>
      <c r="BK2519" s="218">
        <f>ROUND(I2519*H2519,2)</f>
        <v>0</v>
      </c>
      <c r="BL2519" s="19" t="s">
        <v>285</v>
      </c>
      <c r="BM2519" s="217" t="s">
        <v>3816</v>
      </c>
    </row>
    <row r="2520" spans="1:65" s="2" customFormat="1" ht="16.5" customHeight="1">
      <c r="A2520" s="40"/>
      <c r="B2520" s="41"/>
      <c r="C2520" s="206" t="s">
        <v>3817</v>
      </c>
      <c r="D2520" s="206" t="s">
        <v>150</v>
      </c>
      <c r="E2520" s="207" t="s">
        <v>3818</v>
      </c>
      <c r="F2520" s="208" t="s">
        <v>3819</v>
      </c>
      <c r="G2520" s="209" t="s">
        <v>376</v>
      </c>
      <c r="H2520" s="210">
        <v>1</v>
      </c>
      <c r="I2520" s="211"/>
      <c r="J2520" s="212">
        <f>ROUND(I2520*H2520,2)</f>
        <v>0</v>
      </c>
      <c r="K2520" s="208" t="s">
        <v>19</v>
      </c>
      <c r="L2520" s="46"/>
      <c r="M2520" s="213" t="s">
        <v>19</v>
      </c>
      <c r="N2520" s="214" t="s">
        <v>43</v>
      </c>
      <c r="O2520" s="86"/>
      <c r="P2520" s="215">
        <f>O2520*H2520</f>
        <v>0</v>
      </c>
      <c r="Q2520" s="215">
        <v>0</v>
      </c>
      <c r="R2520" s="215">
        <f>Q2520*H2520</f>
        <v>0</v>
      </c>
      <c r="S2520" s="215">
        <v>0</v>
      </c>
      <c r="T2520" s="216">
        <f>S2520*H2520</f>
        <v>0</v>
      </c>
      <c r="U2520" s="40"/>
      <c r="V2520" s="40"/>
      <c r="W2520" s="40"/>
      <c r="X2520" s="40"/>
      <c r="Y2520" s="40"/>
      <c r="Z2520" s="40"/>
      <c r="AA2520" s="40"/>
      <c r="AB2520" s="40"/>
      <c r="AC2520" s="40"/>
      <c r="AD2520" s="40"/>
      <c r="AE2520" s="40"/>
      <c r="AR2520" s="217" t="s">
        <v>285</v>
      </c>
      <c r="AT2520" s="217" t="s">
        <v>150</v>
      </c>
      <c r="AU2520" s="217" t="s">
        <v>82</v>
      </c>
      <c r="AY2520" s="19" t="s">
        <v>148</v>
      </c>
      <c r="BE2520" s="218">
        <f>IF(N2520="základní",J2520,0)</f>
        <v>0</v>
      </c>
      <c r="BF2520" s="218">
        <f>IF(N2520="snížená",J2520,0)</f>
        <v>0</v>
      </c>
      <c r="BG2520" s="218">
        <f>IF(N2520="zákl. přenesená",J2520,0)</f>
        <v>0</v>
      </c>
      <c r="BH2520" s="218">
        <f>IF(N2520="sníž. přenesená",J2520,0)</f>
        <v>0</v>
      </c>
      <c r="BI2520" s="218">
        <f>IF(N2520="nulová",J2520,0)</f>
        <v>0</v>
      </c>
      <c r="BJ2520" s="19" t="s">
        <v>80</v>
      </c>
      <c r="BK2520" s="218">
        <f>ROUND(I2520*H2520,2)</f>
        <v>0</v>
      </c>
      <c r="BL2520" s="19" t="s">
        <v>285</v>
      </c>
      <c r="BM2520" s="217" t="s">
        <v>3820</v>
      </c>
    </row>
    <row r="2521" spans="1:65" s="2" customFormat="1" ht="16.5" customHeight="1">
      <c r="A2521" s="40"/>
      <c r="B2521" s="41"/>
      <c r="C2521" s="206" t="s">
        <v>3821</v>
      </c>
      <c r="D2521" s="206" t="s">
        <v>150</v>
      </c>
      <c r="E2521" s="207" t="s">
        <v>3822</v>
      </c>
      <c r="F2521" s="208" t="s">
        <v>3823</v>
      </c>
      <c r="G2521" s="209" t="s">
        <v>376</v>
      </c>
      <c r="H2521" s="210">
        <v>1</v>
      </c>
      <c r="I2521" s="211"/>
      <c r="J2521" s="212">
        <f>ROUND(I2521*H2521,2)</f>
        <v>0</v>
      </c>
      <c r="K2521" s="208" t="s">
        <v>19</v>
      </c>
      <c r="L2521" s="46"/>
      <c r="M2521" s="213" t="s">
        <v>19</v>
      </c>
      <c r="N2521" s="214" t="s">
        <v>43</v>
      </c>
      <c r="O2521" s="86"/>
      <c r="P2521" s="215">
        <f>O2521*H2521</f>
        <v>0</v>
      </c>
      <c r="Q2521" s="215">
        <v>0</v>
      </c>
      <c r="R2521" s="215">
        <f>Q2521*H2521</f>
        <v>0</v>
      </c>
      <c r="S2521" s="215">
        <v>0</v>
      </c>
      <c r="T2521" s="216">
        <f>S2521*H2521</f>
        <v>0</v>
      </c>
      <c r="U2521" s="40"/>
      <c r="V2521" s="40"/>
      <c r="W2521" s="40"/>
      <c r="X2521" s="40"/>
      <c r="Y2521" s="40"/>
      <c r="Z2521" s="40"/>
      <c r="AA2521" s="40"/>
      <c r="AB2521" s="40"/>
      <c r="AC2521" s="40"/>
      <c r="AD2521" s="40"/>
      <c r="AE2521" s="40"/>
      <c r="AR2521" s="217" t="s">
        <v>285</v>
      </c>
      <c r="AT2521" s="217" t="s">
        <v>150</v>
      </c>
      <c r="AU2521" s="217" t="s">
        <v>82</v>
      </c>
      <c r="AY2521" s="19" t="s">
        <v>148</v>
      </c>
      <c r="BE2521" s="218">
        <f>IF(N2521="základní",J2521,0)</f>
        <v>0</v>
      </c>
      <c r="BF2521" s="218">
        <f>IF(N2521="snížená",J2521,0)</f>
        <v>0</v>
      </c>
      <c r="BG2521" s="218">
        <f>IF(N2521="zákl. přenesená",J2521,0)</f>
        <v>0</v>
      </c>
      <c r="BH2521" s="218">
        <f>IF(N2521="sníž. přenesená",J2521,0)</f>
        <v>0</v>
      </c>
      <c r="BI2521" s="218">
        <f>IF(N2521="nulová",J2521,0)</f>
        <v>0</v>
      </c>
      <c r="BJ2521" s="19" t="s">
        <v>80</v>
      </c>
      <c r="BK2521" s="218">
        <f>ROUND(I2521*H2521,2)</f>
        <v>0</v>
      </c>
      <c r="BL2521" s="19" t="s">
        <v>285</v>
      </c>
      <c r="BM2521" s="217" t="s">
        <v>3824</v>
      </c>
    </row>
    <row r="2522" spans="1:65" s="2" customFormat="1" ht="16.5" customHeight="1">
      <c r="A2522" s="40"/>
      <c r="B2522" s="41"/>
      <c r="C2522" s="206" t="s">
        <v>3825</v>
      </c>
      <c r="D2522" s="206" t="s">
        <v>150</v>
      </c>
      <c r="E2522" s="207" t="s">
        <v>3826</v>
      </c>
      <c r="F2522" s="208" t="s">
        <v>3827</v>
      </c>
      <c r="G2522" s="209" t="s">
        <v>376</v>
      </c>
      <c r="H2522" s="210">
        <v>1</v>
      </c>
      <c r="I2522" s="211"/>
      <c r="J2522" s="212">
        <f>ROUND(I2522*H2522,2)</f>
        <v>0</v>
      </c>
      <c r="K2522" s="208" t="s">
        <v>19</v>
      </c>
      <c r="L2522" s="46"/>
      <c r="M2522" s="213" t="s">
        <v>19</v>
      </c>
      <c r="N2522" s="214" t="s">
        <v>43</v>
      </c>
      <c r="O2522" s="86"/>
      <c r="P2522" s="215">
        <f>O2522*H2522</f>
        <v>0</v>
      </c>
      <c r="Q2522" s="215">
        <v>0</v>
      </c>
      <c r="R2522" s="215">
        <f>Q2522*H2522</f>
        <v>0</v>
      </c>
      <c r="S2522" s="215">
        <v>0</v>
      </c>
      <c r="T2522" s="216">
        <f>S2522*H2522</f>
        <v>0</v>
      </c>
      <c r="U2522" s="40"/>
      <c r="V2522" s="40"/>
      <c r="W2522" s="40"/>
      <c r="X2522" s="40"/>
      <c r="Y2522" s="40"/>
      <c r="Z2522" s="40"/>
      <c r="AA2522" s="40"/>
      <c r="AB2522" s="40"/>
      <c r="AC2522" s="40"/>
      <c r="AD2522" s="40"/>
      <c r="AE2522" s="40"/>
      <c r="AR2522" s="217" t="s">
        <v>285</v>
      </c>
      <c r="AT2522" s="217" t="s">
        <v>150</v>
      </c>
      <c r="AU2522" s="217" t="s">
        <v>82</v>
      </c>
      <c r="AY2522" s="19" t="s">
        <v>148</v>
      </c>
      <c r="BE2522" s="218">
        <f>IF(N2522="základní",J2522,0)</f>
        <v>0</v>
      </c>
      <c r="BF2522" s="218">
        <f>IF(N2522="snížená",J2522,0)</f>
        <v>0</v>
      </c>
      <c r="BG2522" s="218">
        <f>IF(N2522="zákl. přenesená",J2522,0)</f>
        <v>0</v>
      </c>
      <c r="BH2522" s="218">
        <f>IF(N2522="sníž. přenesená",J2522,0)</f>
        <v>0</v>
      </c>
      <c r="BI2522" s="218">
        <f>IF(N2522="nulová",J2522,0)</f>
        <v>0</v>
      </c>
      <c r="BJ2522" s="19" t="s">
        <v>80</v>
      </c>
      <c r="BK2522" s="218">
        <f>ROUND(I2522*H2522,2)</f>
        <v>0</v>
      </c>
      <c r="BL2522" s="19" t="s">
        <v>285</v>
      </c>
      <c r="BM2522" s="217" t="s">
        <v>3828</v>
      </c>
    </row>
    <row r="2523" spans="1:65" s="2" customFormat="1" ht="16.5" customHeight="1">
      <c r="A2523" s="40"/>
      <c r="B2523" s="41"/>
      <c r="C2523" s="206" t="s">
        <v>3829</v>
      </c>
      <c r="D2523" s="206" t="s">
        <v>150</v>
      </c>
      <c r="E2523" s="207" t="s">
        <v>3830</v>
      </c>
      <c r="F2523" s="208" t="s">
        <v>3831</v>
      </c>
      <c r="G2523" s="209" t="s">
        <v>376</v>
      </c>
      <c r="H2523" s="210">
        <v>1</v>
      </c>
      <c r="I2523" s="211"/>
      <c r="J2523" s="212">
        <f>ROUND(I2523*H2523,2)</f>
        <v>0</v>
      </c>
      <c r="K2523" s="208" t="s">
        <v>19</v>
      </c>
      <c r="L2523" s="46"/>
      <c r="M2523" s="213" t="s">
        <v>19</v>
      </c>
      <c r="N2523" s="214" t="s">
        <v>43</v>
      </c>
      <c r="O2523" s="86"/>
      <c r="P2523" s="215">
        <f>O2523*H2523</f>
        <v>0</v>
      </c>
      <c r="Q2523" s="215">
        <v>0</v>
      </c>
      <c r="R2523" s="215">
        <f>Q2523*H2523</f>
        <v>0</v>
      </c>
      <c r="S2523" s="215">
        <v>0</v>
      </c>
      <c r="T2523" s="216">
        <f>S2523*H2523</f>
        <v>0</v>
      </c>
      <c r="U2523" s="40"/>
      <c r="V2523" s="40"/>
      <c r="W2523" s="40"/>
      <c r="X2523" s="40"/>
      <c r="Y2523" s="40"/>
      <c r="Z2523" s="40"/>
      <c r="AA2523" s="40"/>
      <c r="AB2523" s="40"/>
      <c r="AC2523" s="40"/>
      <c r="AD2523" s="40"/>
      <c r="AE2523" s="40"/>
      <c r="AR2523" s="217" t="s">
        <v>285</v>
      </c>
      <c r="AT2523" s="217" t="s">
        <v>150</v>
      </c>
      <c r="AU2523" s="217" t="s">
        <v>82</v>
      </c>
      <c r="AY2523" s="19" t="s">
        <v>148</v>
      </c>
      <c r="BE2523" s="218">
        <f>IF(N2523="základní",J2523,0)</f>
        <v>0</v>
      </c>
      <c r="BF2523" s="218">
        <f>IF(N2523="snížená",J2523,0)</f>
        <v>0</v>
      </c>
      <c r="BG2523" s="218">
        <f>IF(N2523="zákl. přenesená",J2523,0)</f>
        <v>0</v>
      </c>
      <c r="BH2523" s="218">
        <f>IF(N2523="sníž. přenesená",J2523,0)</f>
        <v>0</v>
      </c>
      <c r="BI2523" s="218">
        <f>IF(N2523="nulová",J2523,0)</f>
        <v>0</v>
      </c>
      <c r="BJ2523" s="19" t="s">
        <v>80</v>
      </c>
      <c r="BK2523" s="218">
        <f>ROUND(I2523*H2523,2)</f>
        <v>0</v>
      </c>
      <c r="BL2523" s="19" t="s">
        <v>285</v>
      </c>
      <c r="BM2523" s="217" t="s">
        <v>3832</v>
      </c>
    </row>
    <row r="2524" spans="1:65" s="2" customFormat="1" ht="16.5" customHeight="1">
      <c r="A2524" s="40"/>
      <c r="B2524" s="41"/>
      <c r="C2524" s="206" t="s">
        <v>3833</v>
      </c>
      <c r="D2524" s="206" t="s">
        <v>150</v>
      </c>
      <c r="E2524" s="207" t="s">
        <v>3834</v>
      </c>
      <c r="F2524" s="208" t="s">
        <v>3835</v>
      </c>
      <c r="G2524" s="209" t="s">
        <v>376</v>
      </c>
      <c r="H2524" s="210">
        <v>1</v>
      </c>
      <c r="I2524" s="211"/>
      <c r="J2524" s="212">
        <f>ROUND(I2524*H2524,2)</f>
        <v>0</v>
      </c>
      <c r="K2524" s="208" t="s">
        <v>19</v>
      </c>
      <c r="L2524" s="46"/>
      <c r="M2524" s="213" t="s">
        <v>19</v>
      </c>
      <c r="N2524" s="214" t="s">
        <v>43</v>
      </c>
      <c r="O2524" s="86"/>
      <c r="P2524" s="215">
        <f>O2524*H2524</f>
        <v>0</v>
      </c>
      <c r="Q2524" s="215">
        <v>0</v>
      </c>
      <c r="R2524" s="215">
        <f>Q2524*H2524</f>
        <v>0</v>
      </c>
      <c r="S2524" s="215">
        <v>0</v>
      </c>
      <c r="T2524" s="216">
        <f>S2524*H2524</f>
        <v>0</v>
      </c>
      <c r="U2524" s="40"/>
      <c r="V2524" s="40"/>
      <c r="W2524" s="40"/>
      <c r="X2524" s="40"/>
      <c r="Y2524" s="40"/>
      <c r="Z2524" s="40"/>
      <c r="AA2524" s="40"/>
      <c r="AB2524" s="40"/>
      <c r="AC2524" s="40"/>
      <c r="AD2524" s="40"/>
      <c r="AE2524" s="40"/>
      <c r="AR2524" s="217" t="s">
        <v>285</v>
      </c>
      <c r="AT2524" s="217" t="s">
        <v>150</v>
      </c>
      <c r="AU2524" s="217" t="s">
        <v>82</v>
      </c>
      <c r="AY2524" s="19" t="s">
        <v>148</v>
      </c>
      <c r="BE2524" s="218">
        <f>IF(N2524="základní",J2524,0)</f>
        <v>0</v>
      </c>
      <c r="BF2524" s="218">
        <f>IF(N2524="snížená",J2524,0)</f>
        <v>0</v>
      </c>
      <c r="BG2524" s="218">
        <f>IF(N2524="zákl. přenesená",J2524,0)</f>
        <v>0</v>
      </c>
      <c r="BH2524" s="218">
        <f>IF(N2524="sníž. přenesená",J2524,0)</f>
        <v>0</v>
      </c>
      <c r="BI2524" s="218">
        <f>IF(N2524="nulová",J2524,0)</f>
        <v>0</v>
      </c>
      <c r="BJ2524" s="19" t="s">
        <v>80</v>
      </c>
      <c r="BK2524" s="218">
        <f>ROUND(I2524*H2524,2)</f>
        <v>0</v>
      </c>
      <c r="BL2524" s="19" t="s">
        <v>285</v>
      </c>
      <c r="BM2524" s="217" t="s">
        <v>3836</v>
      </c>
    </row>
    <row r="2525" spans="1:65" s="2" customFormat="1" ht="16.5" customHeight="1">
      <c r="A2525" s="40"/>
      <c r="B2525" s="41"/>
      <c r="C2525" s="206" t="s">
        <v>3837</v>
      </c>
      <c r="D2525" s="206" t="s">
        <v>150</v>
      </c>
      <c r="E2525" s="207" t="s">
        <v>3838</v>
      </c>
      <c r="F2525" s="208" t="s">
        <v>3839</v>
      </c>
      <c r="G2525" s="209" t="s">
        <v>376</v>
      </c>
      <c r="H2525" s="210">
        <v>1</v>
      </c>
      <c r="I2525" s="211"/>
      <c r="J2525" s="212">
        <f>ROUND(I2525*H2525,2)</f>
        <v>0</v>
      </c>
      <c r="K2525" s="208" t="s">
        <v>19</v>
      </c>
      <c r="L2525" s="46"/>
      <c r="M2525" s="213" t="s">
        <v>19</v>
      </c>
      <c r="N2525" s="214" t="s">
        <v>43</v>
      </c>
      <c r="O2525" s="86"/>
      <c r="P2525" s="215">
        <f>O2525*H2525</f>
        <v>0</v>
      </c>
      <c r="Q2525" s="215">
        <v>0</v>
      </c>
      <c r="R2525" s="215">
        <f>Q2525*H2525</f>
        <v>0</v>
      </c>
      <c r="S2525" s="215">
        <v>0</v>
      </c>
      <c r="T2525" s="216">
        <f>S2525*H2525</f>
        <v>0</v>
      </c>
      <c r="U2525" s="40"/>
      <c r="V2525" s="40"/>
      <c r="W2525" s="40"/>
      <c r="X2525" s="40"/>
      <c r="Y2525" s="40"/>
      <c r="Z2525" s="40"/>
      <c r="AA2525" s="40"/>
      <c r="AB2525" s="40"/>
      <c r="AC2525" s="40"/>
      <c r="AD2525" s="40"/>
      <c r="AE2525" s="40"/>
      <c r="AR2525" s="217" t="s">
        <v>285</v>
      </c>
      <c r="AT2525" s="217" t="s">
        <v>150</v>
      </c>
      <c r="AU2525" s="217" t="s">
        <v>82</v>
      </c>
      <c r="AY2525" s="19" t="s">
        <v>148</v>
      </c>
      <c r="BE2525" s="218">
        <f>IF(N2525="základní",J2525,0)</f>
        <v>0</v>
      </c>
      <c r="BF2525" s="218">
        <f>IF(N2525="snížená",J2525,0)</f>
        <v>0</v>
      </c>
      <c r="BG2525" s="218">
        <f>IF(N2525="zákl. přenesená",J2525,0)</f>
        <v>0</v>
      </c>
      <c r="BH2525" s="218">
        <f>IF(N2525="sníž. přenesená",J2525,0)</f>
        <v>0</v>
      </c>
      <c r="BI2525" s="218">
        <f>IF(N2525="nulová",J2525,0)</f>
        <v>0</v>
      </c>
      <c r="BJ2525" s="19" t="s">
        <v>80</v>
      </c>
      <c r="BK2525" s="218">
        <f>ROUND(I2525*H2525,2)</f>
        <v>0</v>
      </c>
      <c r="BL2525" s="19" t="s">
        <v>285</v>
      </c>
      <c r="BM2525" s="217" t="s">
        <v>3840</v>
      </c>
    </row>
    <row r="2526" spans="1:65" s="2" customFormat="1" ht="24.15" customHeight="1">
      <c r="A2526" s="40"/>
      <c r="B2526" s="41"/>
      <c r="C2526" s="206" t="s">
        <v>3841</v>
      </c>
      <c r="D2526" s="206" t="s">
        <v>150</v>
      </c>
      <c r="E2526" s="207" t="s">
        <v>3842</v>
      </c>
      <c r="F2526" s="208" t="s">
        <v>3843</v>
      </c>
      <c r="G2526" s="209" t="s">
        <v>376</v>
      </c>
      <c r="H2526" s="210">
        <v>1</v>
      </c>
      <c r="I2526" s="211"/>
      <c r="J2526" s="212">
        <f>ROUND(I2526*H2526,2)</f>
        <v>0</v>
      </c>
      <c r="K2526" s="208" t="s">
        <v>19</v>
      </c>
      <c r="L2526" s="46"/>
      <c r="M2526" s="213" t="s">
        <v>19</v>
      </c>
      <c r="N2526" s="214" t="s">
        <v>43</v>
      </c>
      <c r="O2526" s="86"/>
      <c r="P2526" s="215">
        <f>O2526*H2526</f>
        <v>0</v>
      </c>
      <c r="Q2526" s="215">
        <v>0</v>
      </c>
      <c r="R2526" s="215">
        <f>Q2526*H2526</f>
        <v>0</v>
      </c>
      <c r="S2526" s="215">
        <v>0</v>
      </c>
      <c r="T2526" s="216">
        <f>S2526*H2526</f>
        <v>0</v>
      </c>
      <c r="U2526" s="40"/>
      <c r="V2526" s="40"/>
      <c r="W2526" s="40"/>
      <c r="X2526" s="40"/>
      <c r="Y2526" s="40"/>
      <c r="Z2526" s="40"/>
      <c r="AA2526" s="40"/>
      <c r="AB2526" s="40"/>
      <c r="AC2526" s="40"/>
      <c r="AD2526" s="40"/>
      <c r="AE2526" s="40"/>
      <c r="AR2526" s="217" t="s">
        <v>285</v>
      </c>
      <c r="AT2526" s="217" t="s">
        <v>150</v>
      </c>
      <c r="AU2526" s="217" t="s">
        <v>82</v>
      </c>
      <c r="AY2526" s="19" t="s">
        <v>148</v>
      </c>
      <c r="BE2526" s="218">
        <f>IF(N2526="základní",J2526,0)</f>
        <v>0</v>
      </c>
      <c r="BF2526" s="218">
        <f>IF(N2526="snížená",J2526,0)</f>
        <v>0</v>
      </c>
      <c r="BG2526" s="218">
        <f>IF(N2526="zákl. přenesená",J2526,0)</f>
        <v>0</v>
      </c>
      <c r="BH2526" s="218">
        <f>IF(N2526="sníž. přenesená",J2526,0)</f>
        <v>0</v>
      </c>
      <c r="BI2526" s="218">
        <f>IF(N2526="nulová",J2526,0)</f>
        <v>0</v>
      </c>
      <c r="BJ2526" s="19" t="s">
        <v>80</v>
      </c>
      <c r="BK2526" s="218">
        <f>ROUND(I2526*H2526,2)</f>
        <v>0</v>
      </c>
      <c r="BL2526" s="19" t="s">
        <v>285</v>
      </c>
      <c r="BM2526" s="217" t="s">
        <v>3844</v>
      </c>
    </row>
    <row r="2527" spans="1:65" s="2" customFormat="1" ht="24.15" customHeight="1">
      <c r="A2527" s="40"/>
      <c r="B2527" s="41"/>
      <c r="C2527" s="206" t="s">
        <v>3845</v>
      </c>
      <c r="D2527" s="206" t="s">
        <v>150</v>
      </c>
      <c r="E2527" s="207" t="s">
        <v>3846</v>
      </c>
      <c r="F2527" s="208" t="s">
        <v>3847</v>
      </c>
      <c r="G2527" s="209" t="s">
        <v>376</v>
      </c>
      <c r="H2527" s="210">
        <v>1</v>
      </c>
      <c r="I2527" s="211"/>
      <c r="J2527" s="212">
        <f>ROUND(I2527*H2527,2)</f>
        <v>0</v>
      </c>
      <c r="K2527" s="208" t="s">
        <v>19</v>
      </c>
      <c r="L2527" s="46"/>
      <c r="M2527" s="213" t="s">
        <v>19</v>
      </c>
      <c r="N2527" s="214" t="s">
        <v>43</v>
      </c>
      <c r="O2527" s="86"/>
      <c r="P2527" s="215">
        <f>O2527*H2527</f>
        <v>0</v>
      </c>
      <c r="Q2527" s="215">
        <v>0</v>
      </c>
      <c r="R2527" s="215">
        <f>Q2527*H2527</f>
        <v>0</v>
      </c>
      <c r="S2527" s="215">
        <v>0</v>
      </c>
      <c r="T2527" s="216">
        <f>S2527*H2527</f>
        <v>0</v>
      </c>
      <c r="U2527" s="40"/>
      <c r="V2527" s="40"/>
      <c r="W2527" s="40"/>
      <c r="X2527" s="40"/>
      <c r="Y2527" s="40"/>
      <c r="Z2527" s="40"/>
      <c r="AA2527" s="40"/>
      <c r="AB2527" s="40"/>
      <c r="AC2527" s="40"/>
      <c r="AD2527" s="40"/>
      <c r="AE2527" s="40"/>
      <c r="AR2527" s="217" t="s">
        <v>285</v>
      </c>
      <c r="AT2527" s="217" t="s">
        <v>150</v>
      </c>
      <c r="AU2527" s="217" t="s">
        <v>82</v>
      </c>
      <c r="AY2527" s="19" t="s">
        <v>148</v>
      </c>
      <c r="BE2527" s="218">
        <f>IF(N2527="základní",J2527,0)</f>
        <v>0</v>
      </c>
      <c r="BF2527" s="218">
        <f>IF(N2527="snížená",J2527,0)</f>
        <v>0</v>
      </c>
      <c r="BG2527" s="218">
        <f>IF(N2527="zákl. přenesená",J2527,0)</f>
        <v>0</v>
      </c>
      <c r="BH2527" s="218">
        <f>IF(N2527="sníž. přenesená",J2527,0)</f>
        <v>0</v>
      </c>
      <c r="BI2527" s="218">
        <f>IF(N2527="nulová",J2527,0)</f>
        <v>0</v>
      </c>
      <c r="BJ2527" s="19" t="s">
        <v>80</v>
      </c>
      <c r="BK2527" s="218">
        <f>ROUND(I2527*H2527,2)</f>
        <v>0</v>
      </c>
      <c r="BL2527" s="19" t="s">
        <v>285</v>
      </c>
      <c r="BM2527" s="217" t="s">
        <v>3848</v>
      </c>
    </row>
    <row r="2528" spans="1:65" s="2" customFormat="1" ht="16.5" customHeight="1">
      <c r="A2528" s="40"/>
      <c r="B2528" s="41"/>
      <c r="C2528" s="206" t="s">
        <v>3849</v>
      </c>
      <c r="D2528" s="206" t="s">
        <v>150</v>
      </c>
      <c r="E2528" s="207" t="s">
        <v>3850</v>
      </c>
      <c r="F2528" s="208" t="s">
        <v>3851</v>
      </c>
      <c r="G2528" s="209" t="s">
        <v>376</v>
      </c>
      <c r="H2528" s="210">
        <v>1</v>
      </c>
      <c r="I2528" s="211"/>
      <c r="J2528" s="212">
        <f>ROUND(I2528*H2528,2)</f>
        <v>0</v>
      </c>
      <c r="K2528" s="208" t="s">
        <v>19</v>
      </c>
      <c r="L2528" s="46"/>
      <c r="M2528" s="213" t="s">
        <v>19</v>
      </c>
      <c r="N2528" s="214" t="s">
        <v>43</v>
      </c>
      <c r="O2528" s="86"/>
      <c r="P2528" s="215">
        <f>O2528*H2528</f>
        <v>0</v>
      </c>
      <c r="Q2528" s="215">
        <v>0</v>
      </c>
      <c r="R2528" s="215">
        <f>Q2528*H2528</f>
        <v>0</v>
      </c>
      <c r="S2528" s="215">
        <v>0</v>
      </c>
      <c r="T2528" s="216">
        <f>S2528*H2528</f>
        <v>0</v>
      </c>
      <c r="U2528" s="40"/>
      <c r="V2528" s="40"/>
      <c r="W2528" s="40"/>
      <c r="X2528" s="40"/>
      <c r="Y2528" s="40"/>
      <c r="Z2528" s="40"/>
      <c r="AA2528" s="40"/>
      <c r="AB2528" s="40"/>
      <c r="AC2528" s="40"/>
      <c r="AD2528" s="40"/>
      <c r="AE2528" s="40"/>
      <c r="AR2528" s="217" t="s">
        <v>285</v>
      </c>
      <c r="AT2528" s="217" t="s">
        <v>150</v>
      </c>
      <c r="AU2528" s="217" t="s">
        <v>82</v>
      </c>
      <c r="AY2528" s="19" t="s">
        <v>148</v>
      </c>
      <c r="BE2528" s="218">
        <f>IF(N2528="základní",J2528,0)</f>
        <v>0</v>
      </c>
      <c r="BF2528" s="218">
        <f>IF(N2528="snížená",J2528,0)</f>
        <v>0</v>
      </c>
      <c r="BG2528" s="218">
        <f>IF(N2528="zákl. přenesená",J2528,0)</f>
        <v>0</v>
      </c>
      <c r="BH2528" s="218">
        <f>IF(N2528="sníž. přenesená",J2528,0)</f>
        <v>0</v>
      </c>
      <c r="BI2528" s="218">
        <f>IF(N2528="nulová",J2528,0)</f>
        <v>0</v>
      </c>
      <c r="BJ2528" s="19" t="s">
        <v>80</v>
      </c>
      <c r="BK2528" s="218">
        <f>ROUND(I2528*H2528,2)</f>
        <v>0</v>
      </c>
      <c r="BL2528" s="19" t="s">
        <v>285</v>
      </c>
      <c r="BM2528" s="217" t="s">
        <v>3852</v>
      </c>
    </row>
    <row r="2529" spans="1:65" s="2" customFormat="1" ht="16.5" customHeight="1">
      <c r="A2529" s="40"/>
      <c r="B2529" s="41"/>
      <c r="C2529" s="206" t="s">
        <v>3853</v>
      </c>
      <c r="D2529" s="206" t="s">
        <v>150</v>
      </c>
      <c r="E2529" s="207" t="s">
        <v>3854</v>
      </c>
      <c r="F2529" s="208" t="s">
        <v>3855</v>
      </c>
      <c r="G2529" s="209" t="s">
        <v>376</v>
      </c>
      <c r="H2529" s="210">
        <v>1</v>
      </c>
      <c r="I2529" s="211"/>
      <c r="J2529" s="212">
        <f>ROUND(I2529*H2529,2)</f>
        <v>0</v>
      </c>
      <c r="K2529" s="208" t="s">
        <v>19</v>
      </c>
      <c r="L2529" s="46"/>
      <c r="M2529" s="213" t="s">
        <v>19</v>
      </c>
      <c r="N2529" s="214" t="s">
        <v>43</v>
      </c>
      <c r="O2529" s="86"/>
      <c r="P2529" s="215">
        <f>O2529*H2529</f>
        <v>0</v>
      </c>
      <c r="Q2529" s="215">
        <v>0</v>
      </c>
      <c r="R2529" s="215">
        <f>Q2529*H2529</f>
        <v>0</v>
      </c>
      <c r="S2529" s="215">
        <v>0</v>
      </c>
      <c r="T2529" s="216">
        <f>S2529*H2529</f>
        <v>0</v>
      </c>
      <c r="U2529" s="40"/>
      <c r="V2529" s="40"/>
      <c r="W2529" s="40"/>
      <c r="X2529" s="40"/>
      <c r="Y2529" s="40"/>
      <c r="Z2529" s="40"/>
      <c r="AA2529" s="40"/>
      <c r="AB2529" s="40"/>
      <c r="AC2529" s="40"/>
      <c r="AD2529" s="40"/>
      <c r="AE2529" s="40"/>
      <c r="AR2529" s="217" t="s">
        <v>285</v>
      </c>
      <c r="AT2529" s="217" t="s">
        <v>150</v>
      </c>
      <c r="AU2529" s="217" t="s">
        <v>82</v>
      </c>
      <c r="AY2529" s="19" t="s">
        <v>148</v>
      </c>
      <c r="BE2529" s="218">
        <f>IF(N2529="základní",J2529,0)</f>
        <v>0</v>
      </c>
      <c r="BF2529" s="218">
        <f>IF(N2529="snížená",J2529,0)</f>
        <v>0</v>
      </c>
      <c r="BG2529" s="218">
        <f>IF(N2529="zákl. přenesená",J2529,0)</f>
        <v>0</v>
      </c>
      <c r="BH2529" s="218">
        <f>IF(N2529="sníž. přenesená",J2529,0)</f>
        <v>0</v>
      </c>
      <c r="BI2529" s="218">
        <f>IF(N2529="nulová",J2529,0)</f>
        <v>0</v>
      </c>
      <c r="BJ2529" s="19" t="s">
        <v>80</v>
      </c>
      <c r="BK2529" s="218">
        <f>ROUND(I2529*H2529,2)</f>
        <v>0</v>
      </c>
      <c r="BL2529" s="19" t="s">
        <v>285</v>
      </c>
      <c r="BM2529" s="217" t="s">
        <v>3856</v>
      </c>
    </row>
    <row r="2530" spans="1:65" s="2" customFormat="1" ht="16.5" customHeight="1">
      <c r="A2530" s="40"/>
      <c r="B2530" s="41"/>
      <c r="C2530" s="206" t="s">
        <v>3857</v>
      </c>
      <c r="D2530" s="206" t="s">
        <v>150</v>
      </c>
      <c r="E2530" s="207" t="s">
        <v>3858</v>
      </c>
      <c r="F2530" s="208" t="s">
        <v>3859</v>
      </c>
      <c r="G2530" s="209" t="s">
        <v>376</v>
      </c>
      <c r="H2530" s="210">
        <v>1</v>
      </c>
      <c r="I2530" s="211"/>
      <c r="J2530" s="212">
        <f>ROUND(I2530*H2530,2)</f>
        <v>0</v>
      </c>
      <c r="K2530" s="208" t="s">
        <v>19</v>
      </c>
      <c r="L2530" s="46"/>
      <c r="M2530" s="213" t="s">
        <v>19</v>
      </c>
      <c r="N2530" s="214" t="s">
        <v>43</v>
      </c>
      <c r="O2530" s="86"/>
      <c r="P2530" s="215">
        <f>O2530*H2530</f>
        <v>0</v>
      </c>
      <c r="Q2530" s="215">
        <v>0</v>
      </c>
      <c r="R2530" s="215">
        <f>Q2530*H2530</f>
        <v>0</v>
      </c>
      <c r="S2530" s="215">
        <v>0</v>
      </c>
      <c r="T2530" s="216">
        <f>S2530*H2530</f>
        <v>0</v>
      </c>
      <c r="U2530" s="40"/>
      <c r="V2530" s="40"/>
      <c r="W2530" s="40"/>
      <c r="X2530" s="40"/>
      <c r="Y2530" s="40"/>
      <c r="Z2530" s="40"/>
      <c r="AA2530" s="40"/>
      <c r="AB2530" s="40"/>
      <c r="AC2530" s="40"/>
      <c r="AD2530" s="40"/>
      <c r="AE2530" s="40"/>
      <c r="AR2530" s="217" t="s">
        <v>285</v>
      </c>
      <c r="AT2530" s="217" t="s">
        <v>150</v>
      </c>
      <c r="AU2530" s="217" t="s">
        <v>82</v>
      </c>
      <c r="AY2530" s="19" t="s">
        <v>148</v>
      </c>
      <c r="BE2530" s="218">
        <f>IF(N2530="základní",J2530,0)</f>
        <v>0</v>
      </c>
      <c r="BF2530" s="218">
        <f>IF(N2530="snížená",J2530,0)</f>
        <v>0</v>
      </c>
      <c r="BG2530" s="218">
        <f>IF(N2530="zákl. přenesená",J2530,0)</f>
        <v>0</v>
      </c>
      <c r="BH2530" s="218">
        <f>IF(N2530="sníž. přenesená",J2530,0)</f>
        <v>0</v>
      </c>
      <c r="BI2530" s="218">
        <f>IF(N2530="nulová",J2530,0)</f>
        <v>0</v>
      </c>
      <c r="BJ2530" s="19" t="s">
        <v>80</v>
      </c>
      <c r="BK2530" s="218">
        <f>ROUND(I2530*H2530,2)</f>
        <v>0</v>
      </c>
      <c r="BL2530" s="19" t="s">
        <v>285</v>
      </c>
      <c r="BM2530" s="217" t="s">
        <v>3860</v>
      </c>
    </row>
    <row r="2531" spans="1:65" s="2" customFormat="1" ht="16.5" customHeight="1">
      <c r="A2531" s="40"/>
      <c r="B2531" s="41"/>
      <c r="C2531" s="206" t="s">
        <v>3861</v>
      </c>
      <c r="D2531" s="206" t="s">
        <v>150</v>
      </c>
      <c r="E2531" s="207" t="s">
        <v>3862</v>
      </c>
      <c r="F2531" s="208" t="s">
        <v>3863</v>
      </c>
      <c r="G2531" s="209" t="s">
        <v>376</v>
      </c>
      <c r="H2531" s="210">
        <v>1</v>
      </c>
      <c r="I2531" s="211"/>
      <c r="J2531" s="212">
        <f>ROUND(I2531*H2531,2)</f>
        <v>0</v>
      </c>
      <c r="K2531" s="208" t="s">
        <v>19</v>
      </c>
      <c r="L2531" s="46"/>
      <c r="M2531" s="213" t="s">
        <v>19</v>
      </c>
      <c r="N2531" s="214" t="s">
        <v>43</v>
      </c>
      <c r="O2531" s="86"/>
      <c r="P2531" s="215">
        <f>O2531*H2531</f>
        <v>0</v>
      </c>
      <c r="Q2531" s="215">
        <v>0</v>
      </c>
      <c r="R2531" s="215">
        <f>Q2531*H2531</f>
        <v>0</v>
      </c>
      <c r="S2531" s="215">
        <v>0</v>
      </c>
      <c r="T2531" s="216">
        <f>S2531*H2531</f>
        <v>0</v>
      </c>
      <c r="U2531" s="40"/>
      <c r="V2531" s="40"/>
      <c r="W2531" s="40"/>
      <c r="X2531" s="40"/>
      <c r="Y2531" s="40"/>
      <c r="Z2531" s="40"/>
      <c r="AA2531" s="40"/>
      <c r="AB2531" s="40"/>
      <c r="AC2531" s="40"/>
      <c r="AD2531" s="40"/>
      <c r="AE2531" s="40"/>
      <c r="AR2531" s="217" t="s">
        <v>285</v>
      </c>
      <c r="AT2531" s="217" t="s">
        <v>150</v>
      </c>
      <c r="AU2531" s="217" t="s">
        <v>82</v>
      </c>
      <c r="AY2531" s="19" t="s">
        <v>148</v>
      </c>
      <c r="BE2531" s="218">
        <f>IF(N2531="základní",J2531,0)</f>
        <v>0</v>
      </c>
      <c r="BF2531" s="218">
        <f>IF(N2531="snížená",J2531,0)</f>
        <v>0</v>
      </c>
      <c r="BG2531" s="218">
        <f>IF(N2531="zákl. přenesená",J2531,0)</f>
        <v>0</v>
      </c>
      <c r="BH2531" s="218">
        <f>IF(N2531="sníž. přenesená",J2531,0)</f>
        <v>0</v>
      </c>
      <c r="BI2531" s="218">
        <f>IF(N2531="nulová",J2531,0)</f>
        <v>0</v>
      </c>
      <c r="BJ2531" s="19" t="s">
        <v>80</v>
      </c>
      <c r="BK2531" s="218">
        <f>ROUND(I2531*H2531,2)</f>
        <v>0</v>
      </c>
      <c r="BL2531" s="19" t="s">
        <v>285</v>
      </c>
      <c r="BM2531" s="217" t="s">
        <v>3864</v>
      </c>
    </row>
    <row r="2532" spans="1:65" s="2" customFormat="1" ht="16.5" customHeight="1">
      <c r="A2532" s="40"/>
      <c r="B2532" s="41"/>
      <c r="C2532" s="206" t="s">
        <v>3865</v>
      </c>
      <c r="D2532" s="206" t="s">
        <v>150</v>
      </c>
      <c r="E2532" s="207" t="s">
        <v>3866</v>
      </c>
      <c r="F2532" s="208" t="s">
        <v>3867</v>
      </c>
      <c r="G2532" s="209" t="s">
        <v>376</v>
      </c>
      <c r="H2532" s="210">
        <v>1</v>
      </c>
      <c r="I2532" s="211"/>
      <c r="J2532" s="212">
        <f>ROUND(I2532*H2532,2)</f>
        <v>0</v>
      </c>
      <c r="K2532" s="208" t="s">
        <v>19</v>
      </c>
      <c r="L2532" s="46"/>
      <c r="M2532" s="213" t="s">
        <v>19</v>
      </c>
      <c r="N2532" s="214" t="s">
        <v>43</v>
      </c>
      <c r="O2532" s="86"/>
      <c r="P2532" s="215">
        <f>O2532*H2532</f>
        <v>0</v>
      </c>
      <c r="Q2532" s="215">
        <v>0</v>
      </c>
      <c r="R2532" s="215">
        <f>Q2532*H2532</f>
        <v>0</v>
      </c>
      <c r="S2532" s="215">
        <v>0</v>
      </c>
      <c r="T2532" s="216">
        <f>S2532*H2532</f>
        <v>0</v>
      </c>
      <c r="U2532" s="40"/>
      <c r="V2532" s="40"/>
      <c r="W2532" s="40"/>
      <c r="X2532" s="40"/>
      <c r="Y2532" s="40"/>
      <c r="Z2532" s="40"/>
      <c r="AA2532" s="40"/>
      <c r="AB2532" s="40"/>
      <c r="AC2532" s="40"/>
      <c r="AD2532" s="40"/>
      <c r="AE2532" s="40"/>
      <c r="AR2532" s="217" t="s">
        <v>285</v>
      </c>
      <c r="AT2532" s="217" t="s">
        <v>150</v>
      </c>
      <c r="AU2532" s="217" t="s">
        <v>82</v>
      </c>
      <c r="AY2532" s="19" t="s">
        <v>148</v>
      </c>
      <c r="BE2532" s="218">
        <f>IF(N2532="základní",J2532,0)</f>
        <v>0</v>
      </c>
      <c r="BF2532" s="218">
        <f>IF(N2532="snížená",J2532,0)</f>
        <v>0</v>
      </c>
      <c r="BG2532" s="218">
        <f>IF(N2532="zákl. přenesená",J2532,0)</f>
        <v>0</v>
      </c>
      <c r="BH2532" s="218">
        <f>IF(N2532="sníž. přenesená",J2532,0)</f>
        <v>0</v>
      </c>
      <c r="BI2532" s="218">
        <f>IF(N2532="nulová",J2532,0)</f>
        <v>0</v>
      </c>
      <c r="BJ2532" s="19" t="s">
        <v>80</v>
      </c>
      <c r="BK2532" s="218">
        <f>ROUND(I2532*H2532,2)</f>
        <v>0</v>
      </c>
      <c r="BL2532" s="19" t="s">
        <v>285</v>
      </c>
      <c r="BM2532" s="217" t="s">
        <v>3868</v>
      </c>
    </row>
    <row r="2533" spans="1:65" s="2" customFormat="1" ht="21.75" customHeight="1">
      <c r="A2533" s="40"/>
      <c r="B2533" s="41"/>
      <c r="C2533" s="206" t="s">
        <v>3869</v>
      </c>
      <c r="D2533" s="206" t="s">
        <v>150</v>
      </c>
      <c r="E2533" s="207" t="s">
        <v>3870</v>
      </c>
      <c r="F2533" s="208" t="s">
        <v>3871</v>
      </c>
      <c r="G2533" s="209" t="s">
        <v>376</v>
      </c>
      <c r="H2533" s="210">
        <v>1</v>
      </c>
      <c r="I2533" s="211"/>
      <c r="J2533" s="212">
        <f>ROUND(I2533*H2533,2)</f>
        <v>0</v>
      </c>
      <c r="K2533" s="208" t="s">
        <v>19</v>
      </c>
      <c r="L2533" s="46"/>
      <c r="M2533" s="213" t="s">
        <v>19</v>
      </c>
      <c r="N2533" s="214" t="s">
        <v>43</v>
      </c>
      <c r="O2533" s="86"/>
      <c r="P2533" s="215">
        <f>O2533*H2533</f>
        <v>0</v>
      </c>
      <c r="Q2533" s="215">
        <v>0</v>
      </c>
      <c r="R2533" s="215">
        <f>Q2533*H2533</f>
        <v>0</v>
      </c>
      <c r="S2533" s="215">
        <v>0</v>
      </c>
      <c r="T2533" s="216">
        <f>S2533*H2533</f>
        <v>0</v>
      </c>
      <c r="U2533" s="40"/>
      <c r="V2533" s="40"/>
      <c r="W2533" s="40"/>
      <c r="X2533" s="40"/>
      <c r="Y2533" s="40"/>
      <c r="Z2533" s="40"/>
      <c r="AA2533" s="40"/>
      <c r="AB2533" s="40"/>
      <c r="AC2533" s="40"/>
      <c r="AD2533" s="40"/>
      <c r="AE2533" s="40"/>
      <c r="AR2533" s="217" t="s">
        <v>285</v>
      </c>
      <c r="AT2533" s="217" t="s">
        <v>150</v>
      </c>
      <c r="AU2533" s="217" t="s">
        <v>82</v>
      </c>
      <c r="AY2533" s="19" t="s">
        <v>148</v>
      </c>
      <c r="BE2533" s="218">
        <f>IF(N2533="základní",J2533,0)</f>
        <v>0</v>
      </c>
      <c r="BF2533" s="218">
        <f>IF(N2533="snížená",J2533,0)</f>
        <v>0</v>
      </c>
      <c r="BG2533" s="218">
        <f>IF(N2533="zákl. přenesená",J2533,0)</f>
        <v>0</v>
      </c>
      <c r="BH2533" s="218">
        <f>IF(N2533="sníž. přenesená",J2533,0)</f>
        <v>0</v>
      </c>
      <c r="BI2533" s="218">
        <f>IF(N2533="nulová",J2533,0)</f>
        <v>0</v>
      </c>
      <c r="BJ2533" s="19" t="s">
        <v>80</v>
      </c>
      <c r="BK2533" s="218">
        <f>ROUND(I2533*H2533,2)</f>
        <v>0</v>
      </c>
      <c r="BL2533" s="19" t="s">
        <v>285</v>
      </c>
      <c r="BM2533" s="217" t="s">
        <v>3872</v>
      </c>
    </row>
    <row r="2534" spans="1:63" s="12" customFormat="1" ht="25.9" customHeight="1">
      <c r="A2534" s="12"/>
      <c r="B2534" s="190"/>
      <c r="C2534" s="191"/>
      <c r="D2534" s="192" t="s">
        <v>71</v>
      </c>
      <c r="E2534" s="193" t="s">
        <v>279</v>
      </c>
      <c r="F2534" s="193" t="s">
        <v>3873</v>
      </c>
      <c r="G2534" s="191"/>
      <c r="H2534" s="191"/>
      <c r="I2534" s="194"/>
      <c r="J2534" s="195">
        <f>BK2534</f>
        <v>0</v>
      </c>
      <c r="K2534" s="191"/>
      <c r="L2534" s="196"/>
      <c r="M2534" s="197"/>
      <c r="N2534" s="198"/>
      <c r="O2534" s="198"/>
      <c r="P2534" s="199">
        <f>P2535</f>
        <v>0</v>
      </c>
      <c r="Q2534" s="198"/>
      <c r="R2534" s="199">
        <f>R2535</f>
        <v>0</v>
      </c>
      <c r="S2534" s="198"/>
      <c r="T2534" s="200">
        <f>T2535</f>
        <v>0</v>
      </c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R2534" s="201" t="s">
        <v>163</v>
      </c>
      <c r="AT2534" s="202" t="s">
        <v>71</v>
      </c>
      <c r="AU2534" s="202" t="s">
        <v>72</v>
      </c>
      <c r="AY2534" s="201" t="s">
        <v>148</v>
      </c>
      <c r="BK2534" s="203">
        <f>BK2535</f>
        <v>0</v>
      </c>
    </row>
    <row r="2535" spans="1:63" s="12" customFormat="1" ht="22.8" customHeight="1">
      <c r="A2535" s="12"/>
      <c r="B2535" s="190"/>
      <c r="C2535" s="191"/>
      <c r="D2535" s="192" t="s">
        <v>71</v>
      </c>
      <c r="E2535" s="204" t="s">
        <v>3874</v>
      </c>
      <c r="F2535" s="204" t="s">
        <v>3875</v>
      </c>
      <c r="G2535" s="191"/>
      <c r="H2535" s="191"/>
      <c r="I2535" s="194"/>
      <c r="J2535" s="205">
        <f>BK2535</f>
        <v>0</v>
      </c>
      <c r="K2535" s="191"/>
      <c r="L2535" s="196"/>
      <c r="M2535" s="197"/>
      <c r="N2535" s="198"/>
      <c r="O2535" s="198"/>
      <c r="P2535" s="199">
        <f>SUM(P2536:P2543)</f>
        <v>0</v>
      </c>
      <c r="Q2535" s="198"/>
      <c r="R2535" s="199">
        <f>SUM(R2536:R2543)</f>
        <v>0</v>
      </c>
      <c r="S2535" s="198"/>
      <c r="T2535" s="200">
        <f>SUM(T2536:T2543)</f>
        <v>0</v>
      </c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R2535" s="201" t="s">
        <v>163</v>
      </c>
      <c r="AT2535" s="202" t="s">
        <v>71</v>
      </c>
      <c r="AU2535" s="202" t="s">
        <v>80</v>
      </c>
      <c r="AY2535" s="201" t="s">
        <v>148</v>
      </c>
      <c r="BK2535" s="203">
        <f>SUM(BK2536:BK2543)</f>
        <v>0</v>
      </c>
    </row>
    <row r="2536" spans="1:65" s="2" customFormat="1" ht="16.5" customHeight="1">
      <c r="A2536" s="40"/>
      <c r="B2536" s="41"/>
      <c r="C2536" s="206" t="s">
        <v>3876</v>
      </c>
      <c r="D2536" s="206" t="s">
        <v>150</v>
      </c>
      <c r="E2536" s="207" t="s">
        <v>3877</v>
      </c>
      <c r="F2536" s="208" t="s">
        <v>3878</v>
      </c>
      <c r="G2536" s="209" t="s">
        <v>153</v>
      </c>
      <c r="H2536" s="210">
        <v>1</v>
      </c>
      <c r="I2536" s="211"/>
      <c r="J2536" s="212">
        <f>ROUND(I2536*H2536,2)</f>
        <v>0</v>
      </c>
      <c r="K2536" s="208" t="s">
        <v>154</v>
      </c>
      <c r="L2536" s="46"/>
      <c r="M2536" s="213" t="s">
        <v>19</v>
      </c>
      <c r="N2536" s="214" t="s">
        <v>43</v>
      </c>
      <c r="O2536" s="86"/>
      <c r="P2536" s="215">
        <f>O2536*H2536</f>
        <v>0</v>
      </c>
      <c r="Q2536" s="215">
        <v>0</v>
      </c>
      <c r="R2536" s="215">
        <f>Q2536*H2536</f>
        <v>0</v>
      </c>
      <c r="S2536" s="215">
        <v>0</v>
      </c>
      <c r="T2536" s="216">
        <f>S2536*H2536</f>
        <v>0</v>
      </c>
      <c r="U2536" s="40"/>
      <c r="V2536" s="40"/>
      <c r="W2536" s="40"/>
      <c r="X2536" s="40"/>
      <c r="Y2536" s="40"/>
      <c r="Z2536" s="40"/>
      <c r="AA2536" s="40"/>
      <c r="AB2536" s="40"/>
      <c r="AC2536" s="40"/>
      <c r="AD2536" s="40"/>
      <c r="AE2536" s="40"/>
      <c r="AR2536" s="217" t="s">
        <v>644</v>
      </c>
      <c r="AT2536" s="217" t="s">
        <v>150</v>
      </c>
      <c r="AU2536" s="217" t="s">
        <v>82</v>
      </c>
      <c r="AY2536" s="19" t="s">
        <v>148</v>
      </c>
      <c r="BE2536" s="218">
        <f>IF(N2536="základní",J2536,0)</f>
        <v>0</v>
      </c>
      <c r="BF2536" s="218">
        <f>IF(N2536="snížená",J2536,0)</f>
        <v>0</v>
      </c>
      <c r="BG2536" s="218">
        <f>IF(N2536="zákl. přenesená",J2536,0)</f>
        <v>0</v>
      </c>
      <c r="BH2536" s="218">
        <f>IF(N2536="sníž. přenesená",J2536,0)</f>
        <v>0</v>
      </c>
      <c r="BI2536" s="218">
        <f>IF(N2536="nulová",J2536,0)</f>
        <v>0</v>
      </c>
      <c r="BJ2536" s="19" t="s">
        <v>80</v>
      </c>
      <c r="BK2536" s="218">
        <f>ROUND(I2536*H2536,2)</f>
        <v>0</v>
      </c>
      <c r="BL2536" s="19" t="s">
        <v>644</v>
      </c>
      <c r="BM2536" s="217" t="s">
        <v>3879</v>
      </c>
    </row>
    <row r="2537" spans="1:47" s="2" customFormat="1" ht="12">
      <c r="A2537" s="40"/>
      <c r="B2537" s="41"/>
      <c r="C2537" s="42"/>
      <c r="D2537" s="219" t="s">
        <v>157</v>
      </c>
      <c r="E2537" s="42"/>
      <c r="F2537" s="220" t="s">
        <v>3880</v>
      </c>
      <c r="G2537" s="42"/>
      <c r="H2537" s="42"/>
      <c r="I2537" s="221"/>
      <c r="J2537" s="42"/>
      <c r="K2537" s="42"/>
      <c r="L2537" s="46"/>
      <c r="M2537" s="222"/>
      <c r="N2537" s="223"/>
      <c r="O2537" s="86"/>
      <c r="P2537" s="86"/>
      <c r="Q2537" s="86"/>
      <c r="R2537" s="86"/>
      <c r="S2537" s="86"/>
      <c r="T2537" s="87"/>
      <c r="U2537" s="40"/>
      <c r="V2537" s="40"/>
      <c r="W2537" s="40"/>
      <c r="X2537" s="40"/>
      <c r="Y2537" s="40"/>
      <c r="Z2537" s="40"/>
      <c r="AA2537" s="40"/>
      <c r="AB2537" s="40"/>
      <c r="AC2537" s="40"/>
      <c r="AD2537" s="40"/>
      <c r="AE2537" s="40"/>
      <c r="AT2537" s="19" t="s">
        <v>157</v>
      </c>
      <c r="AU2537" s="19" t="s">
        <v>82</v>
      </c>
    </row>
    <row r="2538" spans="1:51" s="13" customFormat="1" ht="12">
      <c r="A2538" s="13"/>
      <c r="B2538" s="224"/>
      <c r="C2538" s="225"/>
      <c r="D2538" s="226" t="s">
        <v>168</v>
      </c>
      <c r="E2538" s="227" t="s">
        <v>19</v>
      </c>
      <c r="F2538" s="228" t="s">
        <v>3881</v>
      </c>
      <c r="G2538" s="225"/>
      <c r="H2538" s="227" t="s">
        <v>19</v>
      </c>
      <c r="I2538" s="229"/>
      <c r="J2538" s="225"/>
      <c r="K2538" s="225"/>
      <c r="L2538" s="230"/>
      <c r="M2538" s="231"/>
      <c r="N2538" s="232"/>
      <c r="O2538" s="232"/>
      <c r="P2538" s="232"/>
      <c r="Q2538" s="232"/>
      <c r="R2538" s="232"/>
      <c r="S2538" s="232"/>
      <c r="T2538" s="233"/>
      <c r="U2538" s="13"/>
      <c r="V2538" s="13"/>
      <c r="W2538" s="13"/>
      <c r="X2538" s="13"/>
      <c r="Y2538" s="13"/>
      <c r="Z2538" s="13"/>
      <c r="AA2538" s="13"/>
      <c r="AB2538" s="13"/>
      <c r="AC2538" s="13"/>
      <c r="AD2538" s="13"/>
      <c r="AE2538" s="13"/>
      <c r="AT2538" s="234" t="s">
        <v>168</v>
      </c>
      <c r="AU2538" s="234" t="s">
        <v>82</v>
      </c>
      <c r="AV2538" s="13" t="s">
        <v>80</v>
      </c>
      <c r="AW2538" s="13" t="s">
        <v>34</v>
      </c>
      <c r="AX2538" s="13" t="s">
        <v>72</v>
      </c>
      <c r="AY2538" s="234" t="s">
        <v>148</v>
      </c>
    </row>
    <row r="2539" spans="1:51" s="14" customFormat="1" ht="12">
      <c r="A2539" s="14"/>
      <c r="B2539" s="235"/>
      <c r="C2539" s="236"/>
      <c r="D2539" s="226" t="s">
        <v>168</v>
      </c>
      <c r="E2539" s="237" t="s">
        <v>19</v>
      </c>
      <c r="F2539" s="238" t="s">
        <v>80</v>
      </c>
      <c r="G2539" s="236"/>
      <c r="H2539" s="239">
        <v>1</v>
      </c>
      <c r="I2539" s="240"/>
      <c r="J2539" s="236"/>
      <c r="K2539" s="236"/>
      <c r="L2539" s="241"/>
      <c r="M2539" s="242"/>
      <c r="N2539" s="243"/>
      <c r="O2539" s="243"/>
      <c r="P2539" s="243"/>
      <c r="Q2539" s="243"/>
      <c r="R2539" s="243"/>
      <c r="S2539" s="243"/>
      <c r="T2539" s="244"/>
      <c r="U2539" s="14"/>
      <c r="V2539" s="14"/>
      <c r="W2539" s="14"/>
      <c r="X2539" s="14"/>
      <c r="Y2539" s="14"/>
      <c r="Z2539" s="14"/>
      <c r="AA2539" s="14"/>
      <c r="AB2539" s="14"/>
      <c r="AC2539" s="14"/>
      <c r="AD2539" s="14"/>
      <c r="AE2539" s="14"/>
      <c r="AT2539" s="245" t="s">
        <v>168</v>
      </c>
      <c r="AU2539" s="245" t="s">
        <v>82</v>
      </c>
      <c r="AV2539" s="14" t="s">
        <v>82</v>
      </c>
      <c r="AW2539" s="14" t="s">
        <v>34</v>
      </c>
      <c r="AX2539" s="14" t="s">
        <v>80</v>
      </c>
      <c r="AY2539" s="245" t="s">
        <v>148</v>
      </c>
    </row>
    <row r="2540" spans="1:65" s="2" customFormat="1" ht="16.5" customHeight="1">
      <c r="A2540" s="40"/>
      <c r="B2540" s="41"/>
      <c r="C2540" s="206" t="s">
        <v>3882</v>
      </c>
      <c r="D2540" s="206" t="s">
        <v>150</v>
      </c>
      <c r="E2540" s="207" t="s">
        <v>3883</v>
      </c>
      <c r="F2540" s="208" t="s">
        <v>3884</v>
      </c>
      <c r="G2540" s="209" t="s">
        <v>153</v>
      </c>
      <c r="H2540" s="210">
        <v>1</v>
      </c>
      <c r="I2540" s="211"/>
      <c r="J2540" s="212">
        <f>ROUND(I2540*H2540,2)</f>
        <v>0</v>
      </c>
      <c r="K2540" s="208" t="s">
        <v>154</v>
      </c>
      <c r="L2540" s="46"/>
      <c r="M2540" s="213" t="s">
        <v>19</v>
      </c>
      <c r="N2540" s="214" t="s">
        <v>43</v>
      </c>
      <c r="O2540" s="86"/>
      <c r="P2540" s="215">
        <f>O2540*H2540</f>
        <v>0</v>
      </c>
      <c r="Q2540" s="215">
        <v>0</v>
      </c>
      <c r="R2540" s="215">
        <f>Q2540*H2540</f>
        <v>0</v>
      </c>
      <c r="S2540" s="215">
        <v>0</v>
      </c>
      <c r="T2540" s="216">
        <f>S2540*H2540</f>
        <v>0</v>
      </c>
      <c r="U2540" s="40"/>
      <c r="V2540" s="40"/>
      <c r="W2540" s="40"/>
      <c r="X2540" s="40"/>
      <c r="Y2540" s="40"/>
      <c r="Z2540" s="40"/>
      <c r="AA2540" s="40"/>
      <c r="AB2540" s="40"/>
      <c r="AC2540" s="40"/>
      <c r="AD2540" s="40"/>
      <c r="AE2540" s="40"/>
      <c r="AR2540" s="217" t="s">
        <v>644</v>
      </c>
      <c r="AT2540" s="217" t="s">
        <v>150</v>
      </c>
      <c r="AU2540" s="217" t="s">
        <v>82</v>
      </c>
      <c r="AY2540" s="19" t="s">
        <v>148</v>
      </c>
      <c r="BE2540" s="218">
        <f>IF(N2540="základní",J2540,0)</f>
        <v>0</v>
      </c>
      <c r="BF2540" s="218">
        <f>IF(N2540="snížená",J2540,0)</f>
        <v>0</v>
      </c>
      <c r="BG2540" s="218">
        <f>IF(N2540="zákl. přenesená",J2540,0)</f>
        <v>0</v>
      </c>
      <c r="BH2540" s="218">
        <f>IF(N2540="sníž. přenesená",J2540,0)</f>
        <v>0</v>
      </c>
      <c r="BI2540" s="218">
        <f>IF(N2540="nulová",J2540,0)</f>
        <v>0</v>
      </c>
      <c r="BJ2540" s="19" t="s">
        <v>80</v>
      </c>
      <c r="BK2540" s="218">
        <f>ROUND(I2540*H2540,2)</f>
        <v>0</v>
      </c>
      <c r="BL2540" s="19" t="s">
        <v>644</v>
      </c>
      <c r="BM2540" s="217" t="s">
        <v>3885</v>
      </c>
    </row>
    <row r="2541" spans="1:47" s="2" customFormat="1" ht="12">
      <c r="A2541" s="40"/>
      <c r="B2541" s="41"/>
      <c r="C2541" s="42"/>
      <c r="D2541" s="219" t="s">
        <v>157</v>
      </c>
      <c r="E2541" s="42"/>
      <c r="F2541" s="220" t="s">
        <v>3886</v>
      </c>
      <c r="G2541" s="42"/>
      <c r="H2541" s="42"/>
      <c r="I2541" s="221"/>
      <c r="J2541" s="42"/>
      <c r="K2541" s="42"/>
      <c r="L2541" s="46"/>
      <c r="M2541" s="222"/>
      <c r="N2541" s="223"/>
      <c r="O2541" s="86"/>
      <c r="P2541" s="86"/>
      <c r="Q2541" s="86"/>
      <c r="R2541" s="86"/>
      <c r="S2541" s="86"/>
      <c r="T2541" s="87"/>
      <c r="U2541" s="40"/>
      <c r="V2541" s="40"/>
      <c r="W2541" s="40"/>
      <c r="X2541" s="40"/>
      <c r="Y2541" s="40"/>
      <c r="Z2541" s="40"/>
      <c r="AA2541" s="40"/>
      <c r="AB2541" s="40"/>
      <c r="AC2541" s="40"/>
      <c r="AD2541" s="40"/>
      <c r="AE2541" s="40"/>
      <c r="AT2541" s="19" t="s">
        <v>157</v>
      </c>
      <c r="AU2541" s="19" t="s">
        <v>82</v>
      </c>
    </row>
    <row r="2542" spans="1:51" s="13" customFormat="1" ht="12">
      <c r="A2542" s="13"/>
      <c r="B2542" s="224"/>
      <c r="C2542" s="225"/>
      <c r="D2542" s="226" t="s">
        <v>168</v>
      </c>
      <c r="E2542" s="227" t="s">
        <v>19</v>
      </c>
      <c r="F2542" s="228" t="s">
        <v>3887</v>
      </c>
      <c r="G2542" s="225"/>
      <c r="H2542" s="227" t="s">
        <v>19</v>
      </c>
      <c r="I2542" s="229"/>
      <c r="J2542" s="225"/>
      <c r="K2542" s="225"/>
      <c r="L2542" s="230"/>
      <c r="M2542" s="231"/>
      <c r="N2542" s="232"/>
      <c r="O2542" s="232"/>
      <c r="P2542" s="232"/>
      <c r="Q2542" s="232"/>
      <c r="R2542" s="232"/>
      <c r="S2542" s="232"/>
      <c r="T2542" s="233"/>
      <c r="U2542" s="13"/>
      <c r="V2542" s="13"/>
      <c r="W2542" s="13"/>
      <c r="X2542" s="13"/>
      <c r="Y2542" s="13"/>
      <c r="Z2542" s="13"/>
      <c r="AA2542" s="13"/>
      <c r="AB2542" s="13"/>
      <c r="AC2542" s="13"/>
      <c r="AD2542" s="13"/>
      <c r="AE2542" s="13"/>
      <c r="AT2542" s="234" t="s">
        <v>168</v>
      </c>
      <c r="AU2542" s="234" t="s">
        <v>82</v>
      </c>
      <c r="AV2542" s="13" t="s">
        <v>80</v>
      </c>
      <c r="AW2542" s="13" t="s">
        <v>34</v>
      </c>
      <c r="AX2542" s="13" t="s">
        <v>72</v>
      </c>
      <c r="AY2542" s="234" t="s">
        <v>148</v>
      </c>
    </row>
    <row r="2543" spans="1:51" s="14" customFormat="1" ht="12">
      <c r="A2543" s="14"/>
      <c r="B2543" s="235"/>
      <c r="C2543" s="236"/>
      <c r="D2543" s="226" t="s">
        <v>168</v>
      </c>
      <c r="E2543" s="237" t="s">
        <v>19</v>
      </c>
      <c r="F2543" s="238" t="s">
        <v>80</v>
      </c>
      <c r="G2543" s="236"/>
      <c r="H2543" s="239">
        <v>1</v>
      </c>
      <c r="I2543" s="240"/>
      <c r="J2543" s="236"/>
      <c r="K2543" s="236"/>
      <c r="L2543" s="241"/>
      <c r="M2543" s="242"/>
      <c r="N2543" s="243"/>
      <c r="O2543" s="243"/>
      <c r="P2543" s="243"/>
      <c r="Q2543" s="243"/>
      <c r="R2543" s="243"/>
      <c r="S2543" s="243"/>
      <c r="T2543" s="244"/>
      <c r="U2543" s="14"/>
      <c r="V2543" s="14"/>
      <c r="W2543" s="14"/>
      <c r="X2543" s="14"/>
      <c r="Y2543" s="14"/>
      <c r="Z2543" s="14"/>
      <c r="AA2543" s="14"/>
      <c r="AB2543" s="14"/>
      <c r="AC2543" s="14"/>
      <c r="AD2543" s="14"/>
      <c r="AE2543" s="14"/>
      <c r="AT2543" s="245" t="s">
        <v>168</v>
      </c>
      <c r="AU2543" s="245" t="s">
        <v>82</v>
      </c>
      <c r="AV2543" s="14" t="s">
        <v>82</v>
      </c>
      <c r="AW2543" s="14" t="s">
        <v>34</v>
      </c>
      <c r="AX2543" s="14" t="s">
        <v>80</v>
      </c>
      <c r="AY2543" s="245" t="s">
        <v>148</v>
      </c>
    </row>
    <row r="2544" spans="1:63" s="12" customFormat="1" ht="25.9" customHeight="1">
      <c r="A2544" s="12"/>
      <c r="B2544" s="190"/>
      <c r="C2544" s="191"/>
      <c r="D2544" s="192" t="s">
        <v>71</v>
      </c>
      <c r="E2544" s="193" t="s">
        <v>3888</v>
      </c>
      <c r="F2544" s="193" t="s">
        <v>3889</v>
      </c>
      <c r="G2544" s="191"/>
      <c r="H2544" s="191"/>
      <c r="I2544" s="194"/>
      <c r="J2544" s="195">
        <f>BK2544</f>
        <v>0</v>
      </c>
      <c r="K2544" s="191"/>
      <c r="L2544" s="196"/>
      <c r="M2544" s="197"/>
      <c r="N2544" s="198"/>
      <c r="O2544" s="198"/>
      <c r="P2544" s="199">
        <f>P2545+P2572+P2574</f>
        <v>0</v>
      </c>
      <c r="Q2544" s="198"/>
      <c r="R2544" s="199">
        <f>R2545+R2572+R2574</f>
        <v>0</v>
      </c>
      <c r="S2544" s="198"/>
      <c r="T2544" s="200">
        <f>T2545+T2572+T2574</f>
        <v>0</v>
      </c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R2544" s="201" t="s">
        <v>179</v>
      </c>
      <c r="AT2544" s="202" t="s">
        <v>71</v>
      </c>
      <c r="AU2544" s="202" t="s">
        <v>72</v>
      </c>
      <c r="AY2544" s="201" t="s">
        <v>148</v>
      </c>
      <c r="BK2544" s="203">
        <f>BK2545+BK2572+BK2574</f>
        <v>0</v>
      </c>
    </row>
    <row r="2545" spans="1:63" s="12" customFormat="1" ht="22.8" customHeight="1">
      <c r="A2545" s="12"/>
      <c r="B2545" s="190"/>
      <c r="C2545" s="191"/>
      <c r="D2545" s="192" t="s">
        <v>71</v>
      </c>
      <c r="E2545" s="204" t="s">
        <v>3890</v>
      </c>
      <c r="F2545" s="204" t="s">
        <v>3891</v>
      </c>
      <c r="G2545" s="191"/>
      <c r="H2545" s="191"/>
      <c r="I2545" s="194"/>
      <c r="J2545" s="205">
        <f>BK2545</f>
        <v>0</v>
      </c>
      <c r="K2545" s="191"/>
      <c r="L2545" s="196"/>
      <c r="M2545" s="197"/>
      <c r="N2545" s="198"/>
      <c r="O2545" s="198"/>
      <c r="P2545" s="199">
        <f>SUM(P2546:P2571)</f>
        <v>0</v>
      </c>
      <c r="Q2545" s="198"/>
      <c r="R2545" s="199">
        <f>SUM(R2546:R2571)</f>
        <v>0</v>
      </c>
      <c r="S2545" s="198"/>
      <c r="T2545" s="200">
        <f>SUM(T2546:T2571)</f>
        <v>0</v>
      </c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R2545" s="201" t="s">
        <v>179</v>
      </c>
      <c r="AT2545" s="202" t="s">
        <v>71</v>
      </c>
      <c r="AU2545" s="202" t="s">
        <v>80</v>
      </c>
      <c r="AY2545" s="201" t="s">
        <v>148</v>
      </c>
      <c r="BK2545" s="203">
        <f>SUM(BK2546:BK2571)</f>
        <v>0</v>
      </c>
    </row>
    <row r="2546" spans="1:65" s="2" customFormat="1" ht="16.5" customHeight="1">
      <c r="A2546" s="40"/>
      <c r="B2546" s="41"/>
      <c r="C2546" s="206" t="s">
        <v>3892</v>
      </c>
      <c r="D2546" s="206" t="s">
        <v>150</v>
      </c>
      <c r="E2546" s="207" t="s">
        <v>3893</v>
      </c>
      <c r="F2546" s="208" t="s">
        <v>3894</v>
      </c>
      <c r="G2546" s="209" t="s">
        <v>3055</v>
      </c>
      <c r="H2546" s="210">
        <v>1</v>
      </c>
      <c r="I2546" s="211"/>
      <c r="J2546" s="212">
        <f>ROUND(I2546*H2546,2)</f>
        <v>0</v>
      </c>
      <c r="K2546" s="208" t="s">
        <v>19</v>
      </c>
      <c r="L2546" s="46"/>
      <c r="M2546" s="213" t="s">
        <v>19</v>
      </c>
      <c r="N2546" s="214" t="s">
        <v>43</v>
      </c>
      <c r="O2546" s="86"/>
      <c r="P2546" s="215">
        <f>O2546*H2546</f>
        <v>0</v>
      </c>
      <c r="Q2546" s="215">
        <v>0</v>
      </c>
      <c r="R2546" s="215">
        <f>Q2546*H2546</f>
        <v>0</v>
      </c>
      <c r="S2546" s="215">
        <v>0</v>
      </c>
      <c r="T2546" s="216">
        <f>S2546*H2546</f>
        <v>0</v>
      </c>
      <c r="U2546" s="40"/>
      <c r="V2546" s="40"/>
      <c r="W2546" s="40"/>
      <c r="X2546" s="40"/>
      <c r="Y2546" s="40"/>
      <c r="Z2546" s="40"/>
      <c r="AA2546" s="40"/>
      <c r="AB2546" s="40"/>
      <c r="AC2546" s="40"/>
      <c r="AD2546" s="40"/>
      <c r="AE2546" s="40"/>
      <c r="AR2546" s="217" t="s">
        <v>3056</v>
      </c>
      <c r="AT2546" s="217" t="s">
        <v>150</v>
      </c>
      <c r="AU2546" s="217" t="s">
        <v>82</v>
      </c>
      <c r="AY2546" s="19" t="s">
        <v>148</v>
      </c>
      <c r="BE2546" s="218">
        <f>IF(N2546="základní",J2546,0)</f>
        <v>0</v>
      </c>
      <c r="BF2546" s="218">
        <f>IF(N2546="snížená",J2546,0)</f>
        <v>0</v>
      </c>
      <c r="BG2546" s="218">
        <f>IF(N2546="zákl. přenesená",J2546,0)</f>
        <v>0</v>
      </c>
      <c r="BH2546" s="218">
        <f>IF(N2546="sníž. přenesená",J2546,0)</f>
        <v>0</v>
      </c>
      <c r="BI2546" s="218">
        <f>IF(N2546="nulová",J2546,0)</f>
        <v>0</v>
      </c>
      <c r="BJ2546" s="19" t="s">
        <v>80</v>
      </c>
      <c r="BK2546" s="218">
        <f>ROUND(I2546*H2546,2)</f>
        <v>0</v>
      </c>
      <c r="BL2546" s="19" t="s">
        <v>3056</v>
      </c>
      <c r="BM2546" s="217" t="s">
        <v>3895</v>
      </c>
    </row>
    <row r="2547" spans="1:65" s="2" customFormat="1" ht="16.5" customHeight="1">
      <c r="A2547" s="40"/>
      <c r="B2547" s="41"/>
      <c r="C2547" s="206" t="s">
        <v>3896</v>
      </c>
      <c r="D2547" s="206" t="s">
        <v>150</v>
      </c>
      <c r="E2547" s="207" t="s">
        <v>3897</v>
      </c>
      <c r="F2547" s="208" t="s">
        <v>3898</v>
      </c>
      <c r="G2547" s="209" t="s">
        <v>153</v>
      </c>
      <c r="H2547" s="210">
        <v>2</v>
      </c>
      <c r="I2547" s="211"/>
      <c r="J2547" s="212">
        <f>ROUND(I2547*H2547,2)</f>
        <v>0</v>
      </c>
      <c r="K2547" s="208" t="s">
        <v>19</v>
      </c>
      <c r="L2547" s="46"/>
      <c r="M2547" s="213" t="s">
        <v>19</v>
      </c>
      <c r="N2547" s="214" t="s">
        <v>43</v>
      </c>
      <c r="O2547" s="86"/>
      <c r="P2547" s="215">
        <f>O2547*H2547</f>
        <v>0</v>
      </c>
      <c r="Q2547" s="215">
        <v>0</v>
      </c>
      <c r="R2547" s="215">
        <f>Q2547*H2547</f>
        <v>0</v>
      </c>
      <c r="S2547" s="215">
        <v>0</v>
      </c>
      <c r="T2547" s="216">
        <f>S2547*H2547</f>
        <v>0</v>
      </c>
      <c r="U2547" s="40"/>
      <c r="V2547" s="40"/>
      <c r="W2547" s="40"/>
      <c r="X2547" s="40"/>
      <c r="Y2547" s="40"/>
      <c r="Z2547" s="40"/>
      <c r="AA2547" s="40"/>
      <c r="AB2547" s="40"/>
      <c r="AC2547" s="40"/>
      <c r="AD2547" s="40"/>
      <c r="AE2547" s="40"/>
      <c r="AR2547" s="217" t="s">
        <v>3056</v>
      </c>
      <c r="AT2547" s="217" t="s">
        <v>150</v>
      </c>
      <c r="AU2547" s="217" t="s">
        <v>82</v>
      </c>
      <c r="AY2547" s="19" t="s">
        <v>148</v>
      </c>
      <c r="BE2547" s="218">
        <f>IF(N2547="základní",J2547,0)</f>
        <v>0</v>
      </c>
      <c r="BF2547" s="218">
        <f>IF(N2547="snížená",J2547,0)</f>
        <v>0</v>
      </c>
      <c r="BG2547" s="218">
        <f>IF(N2547="zákl. přenesená",J2547,0)</f>
        <v>0</v>
      </c>
      <c r="BH2547" s="218">
        <f>IF(N2547="sníž. přenesená",J2547,0)</f>
        <v>0</v>
      </c>
      <c r="BI2547" s="218">
        <f>IF(N2547="nulová",J2547,0)</f>
        <v>0</v>
      </c>
      <c r="BJ2547" s="19" t="s">
        <v>80</v>
      </c>
      <c r="BK2547" s="218">
        <f>ROUND(I2547*H2547,2)</f>
        <v>0</v>
      </c>
      <c r="BL2547" s="19" t="s">
        <v>3056</v>
      </c>
      <c r="BM2547" s="217" t="s">
        <v>3899</v>
      </c>
    </row>
    <row r="2548" spans="1:51" s="13" customFormat="1" ht="12">
      <c r="A2548" s="13"/>
      <c r="B2548" s="224"/>
      <c r="C2548" s="225"/>
      <c r="D2548" s="226" t="s">
        <v>168</v>
      </c>
      <c r="E2548" s="227" t="s">
        <v>19</v>
      </c>
      <c r="F2548" s="228" t="s">
        <v>3900</v>
      </c>
      <c r="G2548" s="225"/>
      <c r="H2548" s="227" t="s">
        <v>19</v>
      </c>
      <c r="I2548" s="229"/>
      <c r="J2548" s="225"/>
      <c r="K2548" s="225"/>
      <c r="L2548" s="230"/>
      <c r="M2548" s="231"/>
      <c r="N2548" s="232"/>
      <c r="O2548" s="232"/>
      <c r="P2548" s="232"/>
      <c r="Q2548" s="232"/>
      <c r="R2548" s="232"/>
      <c r="S2548" s="232"/>
      <c r="T2548" s="233"/>
      <c r="U2548" s="13"/>
      <c r="V2548" s="13"/>
      <c r="W2548" s="13"/>
      <c r="X2548" s="13"/>
      <c r="Y2548" s="13"/>
      <c r="Z2548" s="13"/>
      <c r="AA2548" s="13"/>
      <c r="AB2548" s="13"/>
      <c r="AC2548" s="13"/>
      <c r="AD2548" s="13"/>
      <c r="AE2548" s="13"/>
      <c r="AT2548" s="234" t="s">
        <v>168</v>
      </c>
      <c r="AU2548" s="234" t="s">
        <v>82</v>
      </c>
      <c r="AV2548" s="13" t="s">
        <v>80</v>
      </c>
      <c r="AW2548" s="13" t="s">
        <v>34</v>
      </c>
      <c r="AX2548" s="13" t="s">
        <v>72</v>
      </c>
      <c r="AY2548" s="234" t="s">
        <v>148</v>
      </c>
    </row>
    <row r="2549" spans="1:51" s="13" customFormat="1" ht="12">
      <c r="A2549" s="13"/>
      <c r="B2549" s="224"/>
      <c r="C2549" s="225"/>
      <c r="D2549" s="226" t="s">
        <v>168</v>
      </c>
      <c r="E2549" s="227" t="s">
        <v>19</v>
      </c>
      <c r="F2549" s="228" t="s">
        <v>3901</v>
      </c>
      <c r="G2549" s="225"/>
      <c r="H2549" s="227" t="s">
        <v>19</v>
      </c>
      <c r="I2549" s="229"/>
      <c r="J2549" s="225"/>
      <c r="K2549" s="225"/>
      <c r="L2549" s="230"/>
      <c r="M2549" s="231"/>
      <c r="N2549" s="232"/>
      <c r="O2549" s="232"/>
      <c r="P2549" s="232"/>
      <c r="Q2549" s="232"/>
      <c r="R2549" s="232"/>
      <c r="S2549" s="232"/>
      <c r="T2549" s="233"/>
      <c r="U2549" s="13"/>
      <c r="V2549" s="13"/>
      <c r="W2549" s="13"/>
      <c r="X2549" s="13"/>
      <c r="Y2549" s="13"/>
      <c r="Z2549" s="13"/>
      <c r="AA2549" s="13"/>
      <c r="AB2549" s="13"/>
      <c r="AC2549" s="13"/>
      <c r="AD2549" s="13"/>
      <c r="AE2549" s="13"/>
      <c r="AT2549" s="234" t="s">
        <v>168</v>
      </c>
      <c r="AU2549" s="234" t="s">
        <v>82</v>
      </c>
      <c r="AV2549" s="13" t="s">
        <v>80</v>
      </c>
      <c r="AW2549" s="13" t="s">
        <v>34</v>
      </c>
      <c r="AX2549" s="13" t="s">
        <v>72</v>
      </c>
      <c r="AY2549" s="234" t="s">
        <v>148</v>
      </c>
    </row>
    <row r="2550" spans="1:51" s="14" customFormat="1" ht="12">
      <c r="A2550" s="14"/>
      <c r="B2550" s="235"/>
      <c r="C2550" s="236"/>
      <c r="D2550" s="226" t="s">
        <v>168</v>
      </c>
      <c r="E2550" s="237" t="s">
        <v>19</v>
      </c>
      <c r="F2550" s="238" t="s">
        <v>82</v>
      </c>
      <c r="G2550" s="236"/>
      <c r="H2550" s="239">
        <v>2</v>
      </c>
      <c r="I2550" s="240"/>
      <c r="J2550" s="236"/>
      <c r="K2550" s="236"/>
      <c r="L2550" s="241"/>
      <c r="M2550" s="242"/>
      <c r="N2550" s="243"/>
      <c r="O2550" s="243"/>
      <c r="P2550" s="243"/>
      <c r="Q2550" s="243"/>
      <c r="R2550" s="243"/>
      <c r="S2550" s="243"/>
      <c r="T2550" s="244"/>
      <c r="U2550" s="14"/>
      <c r="V2550" s="14"/>
      <c r="W2550" s="14"/>
      <c r="X2550" s="14"/>
      <c r="Y2550" s="14"/>
      <c r="Z2550" s="14"/>
      <c r="AA2550" s="14"/>
      <c r="AB2550" s="14"/>
      <c r="AC2550" s="14"/>
      <c r="AD2550" s="14"/>
      <c r="AE2550" s="14"/>
      <c r="AT2550" s="245" t="s">
        <v>168</v>
      </c>
      <c r="AU2550" s="245" t="s">
        <v>82</v>
      </c>
      <c r="AV2550" s="14" t="s">
        <v>82</v>
      </c>
      <c r="AW2550" s="14" t="s">
        <v>34</v>
      </c>
      <c r="AX2550" s="14" t="s">
        <v>80</v>
      </c>
      <c r="AY2550" s="245" t="s">
        <v>148</v>
      </c>
    </row>
    <row r="2551" spans="1:65" s="2" customFormat="1" ht="16.5" customHeight="1">
      <c r="A2551" s="40"/>
      <c r="B2551" s="41"/>
      <c r="C2551" s="206" t="s">
        <v>3902</v>
      </c>
      <c r="D2551" s="206" t="s">
        <v>150</v>
      </c>
      <c r="E2551" s="207" t="s">
        <v>3903</v>
      </c>
      <c r="F2551" s="208" t="s">
        <v>3904</v>
      </c>
      <c r="G2551" s="209" t="s">
        <v>3055</v>
      </c>
      <c r="H2551" s="210">
        <v>1</v>
      </c>
      <c r="I2551" s="211"/>
      <c r="J2551" s="212">
        <f>ROUND(I2551*H2551,2)</f>
        <v>0</v>
      </c>
      <c r="K2551" s="208" t="s">
        <v>19</v>
      </c>
      <c r="L2551" s="46"/>
      <c r="M2551" s="213" t="s">
        <v>19</v>
      </c>
      <c r="N2551" s="214" t="s">
        <v>43</v>
      </c>
      <c r="O2551" s="86"/>
      <c r="P2551" s="215">
        <f>O2551*H2551</f>
        <v>0</v>
      </c>
      <c r="Q2551" s="215">
        <v>0</v>
      </c>
      <c r="R2551" s="215">
        <f>Q2551*H2551</f>
        <v>0</v>
      </c>
      <c r="S2551" s="215">
        <v>0</v>
      </c>
      <c r="T2551" s="216">
        <f>S2551*H2551</f>
        <v>0</v>
      </c>
      <c r="U2551" s="40"/>
      <c r="V2551" s="40"/>
      <c r="W2551" s="40"/>
      <c r="X2551" s="40"/>
      <c r="Y2551" s="40"/>
      <c r="Z2551" s="40"/>
      <c r="AA2551" s="40"/>
      <c r="AB2551" s="40"/>
      <c r="AC2551" s="40"/>
      <c r="AD2551" s="40"/>
      <c r="AE2551" s="40"/>
      <c r="AR2551" s="217" t="s">
        <v>3056</v>
      </c>
      <c r="AT2551" s="217" t="s">
        <v>150</v>
      </c>
      <c r="AU2551" s="217" t="s">
        <v>82</v>
      </c>
      <c r="AY2551" s="19" t="s">
        <v>148</v>
      </c>
      <c r="BE2551" s="218">
        <f>IF(N2551="základní",J2551,0)</f>
        <v>0</v>
      </c>
      <c r="BF2551" s="218">
        <f>IF(N2551="snížená",J2551,0)</f>
        <v>0</v>
      </c>
      <c r="BG2551" s="218">
        <f>IF(N2551="zákl. přenesená",J2551,0)</f>
        <v>0</v>
      </c>
      <c r="BH2551" s="218">
        <f>IF(N2551="sníž. přenesená",J2551,0)</f>
        <v>0</v>
      </c>
      <c r="BI2551" s="218">
        <f>IF(N2551="nulová",J2551,0)</f>
        <v>0</v>
      </c>
      <c r="BJ2551" s="19" t="s">
        <v>80</v>
      </c>
      <c r="BK2551" s="218">
        <f>ROUND(I2551*H2551,2)</f>
        <v>0</v>
      </c>
      <c r="BL2551" s="19" t="s">
        <v>3056</v>
      </c>
      <c r="BM2551" s="217" t="s">
        <v>3905</v>
      </c>
    </row>
    <row r="2552" spans="1:65" s="2" customFormat="1" ht="16.5" customHeight="1">
      <c r="A2552" s="40"/>
      <c r="B2552" s="41"/>
      <c r="C2552" s="206" t="s">
        <v>3906</v>
      </c>
      <c r="D2552" s="206" t="s">
        <v>150</v>
      </c>
      <c r="E2552" s="207" t="s">
        <v>3907</v>
      </c>
      <c r="F2552" s="208" t="s">
        <v>3908</v>
      </c>
      <c r="G2552" s="209" t="s">
        <v>3055</v>
      </c>
      <c r="H2552" s="210">
        <v>1</v>
      </c>
      <c r="I2552" s="211"/>
      <c r="J2552" s="212">
        <f>ROUND(I2552*H2552,2)</f>
        <v>0</v>
      </c>
      <c r="K2552" s="208" t="s">
        <v>19</v>
      </c>
      <c r="L2552" s="46"/>
      <c r="M2552" s="213" t="s">
        <v>19</v>
      </c>
      <c r="N2552" s="214" t="s">
        <v>43</v>
      </c>
      <c r="O2552" s="86"/>
      <c r="P2552" s="215">
        <f>O2552*H2552</f>
        <v>0</v>
      </c>
      <c r="Q2552" s="215">
        <v>0</v>
      </c>
      <c r="R2552" s="215">
        <f>Q2552*H2552</f>
        <v>0</v>
      </c>
      <c r="S2552" s="215">
        <v>0</v>
      </c>
      <c r="T2552" s="216">
        <f>S2552*H2552</f>
        <v>0</v>
      </c>
      <c r="U2552" s="40"/>
      <c r="V2552" s="40"/>
      <c r="W2552" s="40"/>
      <c r="X2552" s="40"/>
      <c r="Y2552" s="40"/>
      <c r="Z2552" s="40"/>
      <c r="AA2552" s="40"/>
      <c r="AB2552" s="40"/>
      <c r="AC2552" s="40"/>
      <c r="AD2552" s="40"/>
      <c r="AE2552" s="40"/>
      <c r="AR2552" s="217" t="s">
        <v>3056</v>
      </c>
      <c r="AT2552" s="217" t="s">
        <v>150</v>
      </c>
      <c r="AU2552" s="217" t="s">
        <v>82</v>
      </c>
      <c r="AY2552" s="19" t="s">
        <v>148</v>
      </c>
      <c r="BE2552" s="218">
        <f>IF(N2552="základní",J2552,0)</f>
        <v>0</v>
      </c>
      <c r="BF2552" s="218">
        <f>IF(N2552="snížená",J2552,0)</f>
        <v>0</v>
      </c>
      <c r="BG2552" s="218">
        <f>IF(N2552="zákl. přenesená",J2552,0)</f>
        <v>0</v>
      </c>
      <c r="BH2552" s="218">
        <f>IF(N2552="sníž. přenesená",J2552,0)</f>
        <v>0</v>
      </c>
      <c r="BI2552" s="218">
        <f>IF(N2552="nulová",J2552,0)</f>
        <v>0</v>
      </c>
      <c r="BJ2552" s="19" t="s">
        <v>80</v>
      </c>
      <c r="BK2552" s="218">
        <f>ROUND(I2552*H2552,2)</f>
        <v>0</v>
      </c>
      <c r="BL2552" s="19" t="s">
        <v>3056</v>
      </c>
      <c r="BM2552" s="217" t="s">
        <v>3909</v>
      </c>
    </row>
    <row r="2553" spans="1:65" s="2" customFormat="1" ht="16.5" customHeight="1">
      <c r="A2553" s="40"/>
      <c r="B2553" s="41"/>
      <c r="C2553" s="206" t="s">
        <v>3910</v>
      </c>
      <c r="D2553" s="206" t="s">
        <v>150</v>
      </c>
      <c r="E2553" s="207" t="s">
        <v>3911</v>
      </c>
      <c r="F2553" s="208" t="s">
        <v>3912</v>
      </c>
      <c r="G2553" s="209" t="s">
        <v>3055</v>
      </c>
      <c r="H2553" s="210">
        <v>1</v>
      </c>
      <c r="I2553" s="211"/>
      <c r="J2553" s="212">
        <f>ROUND(I2553*H2553,2)</f>
        <v>0</v>
      </c>
      <c r="K2553" s="208" t="s">
        <v>19</v>
      </c>
      <c r="L2553" s="46"/>
      <c r="M2553" s="213" t="s">
        <v>19</v>
      </c>
      <c r="N2553" s="214" t="s">
        <v>43</v>
      </c>
      <c r="O2553" s="86"/>
      <c r="P2553" s="215">
        <f>O2553*H2553</f>
        <v>0</v>
      </c>
      <c r="Q2553" s="215">
        <v>0</v>
      </c>
      <c r="R2553" s="215">
        <f>Q2553*H2553</f>
        <v>0</v>
      </c>
      <c r="S2553" s="215">
        <v>0</v>
      </c>
      <c r="T2553" s="216">
        <f>S2553*H2553</f>
        <v>0</v>
      </c>
      <c r="U2553" s="40"/>
      <c r="V2553" s="40"/>
      <c r="W2553" s="40"/>
      <c r="X2553" s="40"/>
      <c r="Y2553" s="40"/>
      <c r="Z2553" s="40"/>
      <c r="AA2553" s="40"/>
      <c r="AB2553" s="40"/>
      <c r="AC2553" s="40"/>
      <c r="AD2553" s="40"/>
      <c r="AE2553" s="40"/>
      <c r="AR2553" s="217" t="s">
        <v>3056</v>
      </c>
      <c r="AT2553" s="217" t="s">
        <v>150</v>
      </c>
      <c r="AU2553" s="217" t="s">
        <v>82</v>
      </c>
      <c r="AY2553" s="19" t="s">
        <v>148</v>
      </c>
      <c r="BE2553" s="218">
        <f>IF(N2553="základní",J2553,0)</f>
        <v>0</v>
      </c>
      <c r="BF2553" s="218">
        <f>IF(N2553="snížená",J2553,0)</f>
        <v>0</v>
      </c>
      <c r="BG2553" s="218">
        <f>IF(N2553="zákl. přenesená",J2553,0)</f>
        <v>0</v>
      </c>
      <c r="BH2553" s="218">
        <f>IF(N2553="sníž. přenesená",J2553,0)</f>
        <v>0</v>
      </c>
      <c r="BI2553" s="218">
        <f>IF(N2553="nulová",J2553,0)</f>
        <v>0</v>
      </c>
      <c r="BJ2553" s="19" t="s">
        <v>80</v>
      </c>
      <c r="BK2553" s="218">
        <f>ROUND(I2553*H2553,2)</f>
        <v>0</v>
      </c>
      <c r="BL2553" s="19" t="s">
        <v>3056</v>
      </c>
      <c r="BM2553" s="217" t="s">
        <v>3913</v>
      </c>
    </row>
    <row r="2554" spans="1:51" s="13" customFormat="1" ht="12">
      <c r="A2554" s="13"/>
      <c r="B2554" s="224"/>
      <c r="C2554" s="225"/>
      <c r="D2554" s="226" t="s">
        <v>168</v>
      </c>
      <c r="E2554" s="227" t="s">
        <v>19</v>
      </c>
      <c r="F2554" s="228" t="s">
        <v>3914</v>
      </c>
      <c r="G2554" s="225"/>
      <c r="H2554" s="227" t="s">
        <v>19</v>
      </c>
      <c r="I2554" s="229"/>
      <c r="J2554" s="225"/>
      <c r="K2554" s="225"/>
      <c r="L2554" s="230"/>
      <c r="M2554" s="231"/>
      <c r="N2554" s="232"/>
      <c r="O2554" s="232"/>
      <c r="P2554" s="232"/>
      <c r="Q2554" s="232"/>
      <c r="R2554" s="232"/>
      <c r="S2554" s="232"/>
      <c r="T2554" s="233"/>
      <c r="U2554" s="13"/>
      <c r="V2554" s="13"/>
      <c r="W2554" s="13"/>
      <c r="X2554" s="13"/>
      <c r="Y2554" s="13"/>
      <c r="Z2554" s="13"/>
      <c r="AA2554" s="13"/>
      <c r="AB2554" s="13"/>
      <c r="AC2554" s="13"/>
      <c r="AD2554" s="13"/>
      <c r="AE2554" s="13"/>
      <c r="AT2554" s="234" t="s">
        <v>168</v>
      </c>
      <c r="AU2554" s="234" t="s">
        <v>82</v>
      </c>
      <c r="AV2554" s="13" t="s">
        <v>80</v>
      </c>
      <c r="AW2554" s="13" t="s">
        <v>34</v>
      </c>
      <c r="AX2554" s="13" t="s">
        <v>72</v>
      </c>
      <c r="AY2554" s="234" t="s">
        <v>148</v>
      </c>
    </row>
    <row r="2555" spans="1:51" s="14" customFormat="1" ht="12">
      <c r="A2555" s="14"/>
      <c r="B2555" s="235"/>
      <c r="C2555" s="236"/>
      <c r="D2555" s="226" t="s">
        <v>168</v>
      </c>
      <c r="E2555" s="237" t="s">
        <v>19</v>
      </c>
      <c r="F2555" s="238" t="s">
        <v>80</v>
      </c>
      <c r="G2555" s="236"/>
      <c r="H2555" s="239">
        <v>1</v>
      </c>
      <c r="I2555" s="240"/>
      <c r="J2555" s="236"/>
      <c r="K2555" s="236"/>
      <c r="L2555" s="241"/>
      <c r="M2555" s="242"/>
      <c r="N2555" s="243"/>
      <c r="O2555" s="243"/>
      <c r="P2555" s="243"/>
      <c r="Q2555" s="243"/>
      <c r="R2555" s="243"/>
      <c r="S2555" s="243"/>
      <c r="T2555" s="244"/>
      <c r="U2555" s="14"/>
      <c r="V2555" s="14"/>
      <c r="W2555" s="14"/>
      <c r="X2555" s="14"/>
      <c r="Y2555" s="14"/>
      <c r="Z2555" s="14"/>
      <c r="AA2555" s="14"/>
      <c r="AB2555" s="14"/>
      <c r="AC2555" s="14"/>
      <c r="AD2555" s="14"/>
      <c r="AE2555" s="14"/>
      <c r="AT2555" s="245" t="s">
        <v>168</v>
      </c>
      <c r="AU2555" s="245" t="s">
        <v>82</v>
      </c>
      <c r="AV2555" s="14" t="s">
        <v>82</v>
      </c>
      <c r="AW2555" s="14" t="s">
        <v>34</v>
      </c>
      <c r="AX2555" s="14" t="s">
        <v>80</v>
      </c>
      <c r="AY2555" s="245" t="s">
        <v>148</v>
      </c>
    </row>
    <row r="2556" spans="1:65" s="2" customFormat="1" ht="16.5" customHeight="1">
      <c r="A2556" s="40"/>
      <c r="B2556" s="41"/>
      <c r="C2556" s="206" t="s">
        <v>3915</v>
      </c>
      <c r="D2556" s="206" t="s">
        <v>150</v>
      </c>
      <c r="E2556" s="207" t="s">
        <v>3916</v>
      </c>
      <c r="F2556" s="208" t="s">
        <v>3917</v>
      </c>
      <c r="G2556" s="209" t="s">
        <v>3055</v>
      </c>
      <c r="H2556" s="210">
        <v>1</v>
      </c>
      <c r="I2556" s="211"/>
      <c r="J2556" s="212">
        <f>ROUND(I2556*H2556,2)</f>
        <v>0</v>
      </c>
      <c r="K2556" s="208" t="s">
        <v>19</v>
      </c>
      <c r="L2556" s="46"/>
      <c r="M2556" s="213" t="s">
        <v>19</v>
      </c>
      <c r="N2556" s="214" t="s">
        <v>43</v>
      </c>
      <c r="O2556" s="86"/>
      <c r="P2556" s="215">
        <f>O2556*H2556</f>
        <v>0</v>
      </c>
      <c r="Q2556" s="215">
        <v>0</v>
      </c>
      <c r="R2556" s="215">
        <f>Q2556*H2556</f>
        <v>0</v>
      </c>
      <c r="S2556" s="215">
        <v>0</v>
      </c>
      <c r="T2556" s="216">
        <f>S2556*H2556</f>
        <v>0</v>
      </c>
      <c r="U2556" s="40"/>
      <c r="V2556" s="40"/>
      <c r="W2556" s="40"/>
      <c r="X2556" s="40"/>
      <c r="Y2556" s="40"/>
      <c r="Z2556" s="40"/>
      <c r="AA2556" s="40"/>
      <c r="AB2556" s="40"/>
      <c r="AC2556" s="40"/>
      <c r="AD2556" s="40"/>
      <c r="AE2556" s="40"/>
      <c r="AR2556" s="217" t="s">
        <v>3056</v>
      </c>
      <c r="AT2556" s="217" t="s">
        <v>150</v>
      </c>
      <c r="AU2556" s="217" t="s">
        <v>82</v>
      </c>
      <c r="AY2556" s="19" t="s">
        <v>148</v>
      </c>
      <c r="BE2556" s="218">
        <f>IF(N2556="základní",J2556,0)</f>
        <v>0</v>
      </c>
      <c r="BF2556" s="218">
        <f>IF(N2556="snížená",J2556,0)</f>
        <v>0</v>
      </c>
      <c r="BG2556" s="218">
        <f>IF(N2556="zákl. přenesená",J2556,0)</f>
        <v>0</v>
      </c>
      <c r="BH2556" s="218">
        <f>IF(N2556="sníž. přenesená",J2556,0)</f>
        <v>0</v>
      </c>
      <c r="BI2556" s="218">
        <f>IF(N2556="nulová",J2556,0)</f>
        <v>0</v>
      </c>
      <c r="BJ2556" s="19" t="s">
        <v>80</v>
      </c>
      <c r="BK2556" s="218">
        <f>ROUND(I2556*H2556,2)</f>
        <v>0</v>
      </c>
      <c r="BL2556" s="19" t="s">
        <v>3056</v>
      </c>
      <c r="BM2556" s="217" t="s">
        <v>3918</v>
      </c>
    </row>
    <row r="2557" spans="1:51" s="14" customFormat="1" ht="12">
      <c r="A2557" s="14"/>
      <c r="B2557" s="235"/>
      <c r="C2557" s="236"/>
      <c r="D2557" s="226" t="s">
        <v>168</v>
      </c>
      <c r="E2557" s="237" t="s">
        <v>19</v>
      </c>
      <c r="F2557" s="238" t="s">
        <v>3919</v>
      </c>
      <c r="G2557" s="236"/>
      <c r="H2557" s="239">
        <v>1</v>
      </c>
      <c r="I2557" s="240"/>
      <c r="J2557" s="236"/>
      <c r="K2557" s="236"/>
      <c r="L2557" s="241"/>
      <c r="M2557" s="242"/>
      <c r="N2557" s="243"/>
      <c r="O2557" s="243"/>
      <c r="P2557" s="243"/>
      <c r="Q2557" s="243"/>
      <c r="R2557" s="243"/>
      <c r="S2557" s="243"/>
      <c r="T2557" s="244"/>
      <c r="U2557" s="14"/>
      <c r="V2557" s="14"/>
      <c r="W2557" s="14"/>
      <c r="X2557" s="14"/>
      <c r="Y2557" s="14"/>
      <c r="Z2557" s="14"/>
      <c r="AA2557" s="14"/>
      <c r="AB2557" s="14"/>
      <c r="AC2557" s="14"/>
      <c r="AD2557" s="14"/>
      <c r="AE2557" s="14"/>
      <c r="AT2557" s="245" t="s">
        <v>168</v>
      </c>
      <c r="AU2557" s="245" t="s">
        <v>82</v>
      </c>
      <c r="AV2557" s="14" t="s">
        <v>82</v>
      </c>
      <c r="AW2557" s="14" t="s">
        <v>34</v>
      </c>
      <c r="AX2557" s="14" t="s">
        <v>80</v>
      </c>
      <c r="AY2557" s="245" t="s">
        <v>148</v>
      </c>
    </row>
    <row r="2558" spans="1:65" s="2" customFormat="1" ht="16.5" customHeight="1">
      <c r="A2558" s="40"/>
      <c r="B2558" s="41"/>
      <c r="C2558" s="206" t="s">
        <v>3920</v>
      </c>
      <c r="D2558" s="206" t="s">
        <v>150</v>
      </c>
      <c r="E2558" s="207" t="s">
        <v>3921</v>
      </c>
      <c r="F2558" s="208" t="s">
        <v>3922</v>
      </c>
      <c r="G2558" s="209" t="s">
        <v>3923</v>
      </c>
      <c r="H2558" s="210">
        <v>1</v>
      </c>
      <c r="I2558" s="211"/>
      <c r="J2558" s="212">
        <f>ROUND(I2558*H2558,2)</f>
        <v>0</v>
      </c>
      <c r="K2558" s="208" t="s">
        <v>19</v>
      </c>
      <c r="L2558" s="46"/>
      <c r="M2558" s="213" t="s">
        <v>19</v>
      </c>
      <c r="N2558" s="214" t="s">
        <v>43</v>
      </c>
      <c r="O2558" s="86"/>
      <c r="P2558" s="215">
        <f>O2558*H2558</f>
        <v>0</v>
      </c>
      <c r="Q2558" s="215">
        <v>0</v>
      </c>
      <c r="R2558" s="215">
        <f>Q2558*H2558</f>
        <v>0</v>
      </c>
      <c r="S2558" s="215">
        <v>0</v>
      </c>
      <c r="T2558" s="216">
        <f>S2558*H2558</f>
        <v>0</v>
      </c>
      <c r="U2558" s="40"/>
      <c r="V2558" s="40"/>
      <c r="W2558" s="40"/>
      <c r="X2558" s="40"/>
      <c r="Y2558" s="40"/>
      <c r="Z2558" s="40"/>
      <c r="AA2558" s="40"/>
      <c r="AB2558" s="40"/>
      <c r="AC2558" s="40"/>
      <c r="AD2558" s="40"/>
      <c r="AE2558" s="40"/>
      <c r="AR2558" s="217" t="s">
        <v>3056</v>
      </c>
      <c r="AT2558" s="217" t="s">
        <v>150</v>
      </c>
      <c r="AU2558" s="217" t="s">
        <v>82</v>
      </c>
      <c r="AY2558" s="19" t="s">
        <v>148</v>
      </c>
      <c r="BE2558" s="218">
        <f>IF(N2558="základní",J2558,0)</f>
        <v>0</v>
      </c>
      <c r="BF2558" s="218">
        <f>IF(N2558="snížená",J2558,0)</f>
        <v>0</v>
      </c>
      <c r="BG2558" s="218">
        <f>IF(N2558="zákl. přenesená",J2558,0)</f>
        <v>0</v>
      </c>
      <c r="BH2558" s="218">
        <f>IF(N2558="sníž. přenesená",J2558,0)</f>
        <v>0</v>
      </c>
      <c r="BI2558" s="218">
        <f>IF(N2558="nulová",J2558,0)</f>
        <v>0</v>
      </c>
      <c r="BJ2558" s="19" t="s">
        <v>80</v>
      </c>
      <c r="BK2558" s="218">
        <f>ROUND(I2558*H2558,2)</f>
        <v>0</v>
      </c>
      <c r="BL2558" s="19" t="s">
        <v>3056</v>
      </c>
      <c r="BM2558" s="217" t="s">
        <v>3924</v>
      </c>
    </row>
    <row r="2559" spans="1:51" s="14" customFormat="1" ht="12">
      <c r="A2559" s="14"/>
      <c r="B2559" s="235"/>
      <c r="C2559" s="236"/>
      <c r="D2559" s="226" t="s">
        <v>168</v>
      </c>
      <c r="E2559" s="237" t="s">
        <v>19</v>
      </c>
      <c r="F2559" s="238" t="s">
        <v>3925</v>
      </c>
      <c r="G2559" s="236"/>
      <c r="H2559" s="239">
        <v>1</v>
      </c>
      <c r="I2559" s="240"/>
      <c r="J2559" s="236"/>
      <c r="K2559" s="236"/>
      <c r="L2559" s="241"/>
      <c r="M2559" s="242"/>
      <c r="N2559" s="243"/>
      <c r="O2559" s="243"/>
      <c r="P2559" s="243"/>
      <c r="Q2559" s="243"/>
      <c r="R2559" s="243"/>
      <c r="S2559" s="243"/>
      <c r="T2559" s="244"/>
      <c r="U2559" s="14"/>
      <c r="V2559" s="14"/>
      <c r="W2559" s="14"/>
      <c r="X2559" s="14"/>
      <c r="Y2559" s="14"/>
      <c r="Z2559" s="14"/>
      <c r="AA2559" s="14"/>
      <c r="AB2559" s="14"/>
      <c r="AC2559" s="14"/>
      <c r="AD2559" s="14"/>
      <c r="AE2559" s="14"/>
      <c r="AT2559" s="245" t="s">
        <v>168</v>
      </c>
      <c r="AU2559" s="245" t="s">
        <v>82</v>
      </c>
      <c r="AV2559" s="14" t="s">
        <v>82</v>
      </c>
      <c r="AW2559" s="14" t="s">
        <v>34</v>
      </c>
      <c r="AX2559" s="14" t="s">
        <v>80</v>
      </c>
      <c r="AY2559" s="245" t="s">
        <v>148</v>
      </c>
    </row>
    <row r="2560" spans="1:65" s="2" customFormat="1" ht="16.5" customHeight="1">
      <c r="A2560" s="40"/>
      <c r="B2560" s="41"/>
      <c r="C2560" s="206" t="s">
        <v>3926</v>
      </c>
      <c r="D2560" s="206" t="s">
        <v>150</v>
      </c>
      <c r="E2560" s="207" t="s">
        <v>3927</v>
      </c>
      <c r="F2560" s="208" t="s">
        <v>3928</v>
      </c>
      <c r="G2560" s="209" t="s">
        <v>3055</v>
      </c>
      <c r="H2560" s="210">
        <v>1</v>
      </c>
      <c r="I2560" s="211"/>
      <c r="J2560" s="212">
        <f>ROUND(I2560*H2560,2)</f>
        <v>0</v>
      </c>
      <c r="K2560" s="208" t="s">
        <v>19</v>
      </c>
      <c r="L2560" s="46"/>
      <c r="M2560" s="213" t="s">
        <v>19</v>
      </c>
      <c r="N2560" s="214" t="s">
        <v>43</v>
      </c>
      <c r="O2560" s="86"/>
      <c r="P2560" s="215">
        <f>O2560*H2560</f>
        <v>0</v>
      </c>
      <c r="Q2560" s="215">
        <v>0</v>
      </c>
      <c r="R2560" s="215">
        <f>Q2560*H2560</f>
        <v>0</v>
      </c>
      <c r="S2560" s="215">
        <v>0</v>
      </c>
      <c r="T2560" s="216">
        <f>S2560*H2560</f>
        <v>0</v>
      </c>
      <c r="U2560" s="40"/>
      <c r="V2560" s="40"/>
      <c r="W2560" s="40"/>
      <c r="X2560" s="40"/>
      <c r="Y2560" s="40"/>
      <c r="Z2560" s="40"/>
      <c r="AA2560" s="40"/>
      <c r="AB2560" s="40"/>
      <c r="AC2560" s="40"/>
      <c r="AD2560" s="40"/>
      <c r="AE2560" s="40"/>
      <c r="AR2560" s="217" t="s">
        <v>3056</v>
      </c>
      <c r="AT2560" s="217" t="s">
        <v>150</v>
      </c>
      <c r="AU2560" s="217" t="s">
        <v>82</v>
      </c>
      <c r="AY2560" s="19" t="s">
        <v>148</v>
      </c>
      <c r="BE2560" s="218">
        <f>IF(N2560="základní",J2560,0)</f>
        <v>0</v>
      </c>
      <c r="BF2560" s="218">
        <f>IF(N2560="snížená",J2560,0)</f>
        <v>0</v>
      </c>
      <c r="BG2560" s="218">
        <f>IF(N2560="zákl. přenesená",J2560,0)</f>
        <v>0</v>
      </c>
      <c r="BH2560" s="218">
        <f>IF(N2560="sníž. přenesená",J2560,0)</f>
        <v>0</v>
      </c>
      <c r="BI2560" s="218">
        <f>IF(N2560="nulová",J2560,0)</f>
        <v>0</v>
      </c>
      <c r="BJ2560" s="19" t="s">
        <v>80</v>
      </c>
      <c r="BK2560" s="218">
        <f>ROUND(I2560*H2560,2)</f>
        <v>0</v>
      </c>
      <c r="BL2560" s="19" t="s">
        <v>3056</v>
      </c>
      <c r="BM2560" s="217" t="s">
        <v>3929</v>
      </c>
    </row>
    <row r="2561" spans="1:51" s="13" customFormat="1" ht="12">
      <c r="A2561" s="13"/>
      <c r="B2561" s="224"/>
      <c r="C2561" s="225"/>
      <c r="D2561" s="226" t="s">
        <v>168</v>
      </c>
      <c r="E2561" s="227" t="s">
        <v>19</v>
      </c>
      <c r="F2561" s="228" t="s">
        <v>3930</v>
      </c>
      <c r="G2561" s="225"/>
      <c r="H2561" s="227" t="s">
        <v>19</v>
      </c>
      <c r="I2561" s="229"/>
      <c r="J2561" s="225"/>
      <c r="K2561" s="225"/>
      <c r="L2561" s="230"/>
      <c r="M2561" s="231"/>
      <c r="N2561" s="232"/>
      <c r="O2561" s="232"/>
      <c r="P2561" s="232"/>
      <c r="Q2561" s="232"/>
      <c r="R2561" s="232"/>
      <c r="S2561" s="232"/>
      <c r="T2561" s="233"/>
      <c r="U2561" s="13"/>
      <c r="V2561" s="13"/>
      <c r="W2561" s="13"/>
      <c r="X2561" s="13"/>
      <c r="Y2561" s="13"/>
      <c r="Z2561" s="13"/>
      <c r="AA2561" s="13"/>
      <c r="AB2561" s="13"/>
      <c r="AC2561" s="13"/>
      <c r="AD2561" s="13"/>
      <c r="AE2561" s="13"/>
      <c r="AT2561" s="234" t="s">
        <v>168</v>
      </c>
      <c r="AU2561" s="234" t="s">
        <v>82</v>
      </c>
      <c r="AV2561" s="13" t="s">
        <v>80</v>
      </c>
      <c r="AW2561" s="13" t="s">
        <v>34</v>
      </c>
      <c r="AX2561" s="13" t="s">
        <v>72</v>
      </c>
      <c r="AY2561" s="234" t="s">
        <v>148</v>
      </c>
    </row>
    <row r="2562" spans="1:51" s="13" customFormat="1" ht="12">
      <c r="A2562" s="13"/>
      <c r="B2562" s="224"/>
      <c r="C2562" s="225"/>
      <c r="D2562" s="226" t="s">
        <v>168</v>
      </c>
      <c r="E2562" s="227" t="s">
        <v>19</v>
      </c>
      <c r="F2562" s="228" t="s">
        <v>3931</v>
      </c>
      <c r="G2562" s="225"/>
      <c r="H2562" s="227" t="s">
        <v>19</v>
      </c>
      <c r="I2562" s="229"/>
      <c r="J2562" s="225"/>
      <c r="K2562" s="225"/>
      <c r="L2562" s="230"/>
      <c r="M2562" s="231"/>
      <c r="N2562" s="232"/>
      <c r="O2562" s="232"/>
      <c r="P2562" s="232"/>
      <c r="Q2562" s="232"/>
      <c r="R2562" s="232"/>
      <c r="S2562" s="232"/>
      <c r="T2562" s="233"/>
      <c r="U2562" s="13"/>
      <c r="V2562" s="13"/>
      <c r="W2562" s="13"/>
      <c r="X2562" s="13"/>
      <c r="Y2562" s="13"/>
      <c r="Z2562" s="13"/>
      <c r="AA2562" s="13"/>
      <c r="AB2562" s="13"/>
      <c r="AC2562" s="13"/>
      <c r="AD2562" s="13"/>
      <c r="AE2562" s="13"/>
      <c r="AT2562" s="234" t="s">
        <v>168</v>
      </c>
      <c r="AU2562" s="234" t="s">
        <v>82</v>
      </c>
      <c r="AV2562" s="13" t="s">
        <v>80</v>
      </c>
      <c r="AW2562" s="13" t="s">
        <v>34</v>
      </c>
      <c r="AX2562" s="13" t="s">
        <v>72</v>
      </c>
      <c r="AY2562" s="234" t="s">
        <v>148</v>
      </c>
    </row>
    <row r="2563" spans="1:51" s="14" customFormat="1" ht="12">
      <c r="A2563" s="14"/>
      <c r="B2563" s="235"/>
      <c r="C2563" s="236"/>
      <c r="D2563" s="226" t="s">
        <v>168</v>
      </c>
      <c r="E2563" s="237" t="s">
        <v>19</v>
      </c>
      <c r="F2563" s="238" t="s">
        <v>80</v>
      </c>
      <c r="G2563" s="236"/>
      <c r="H2563" s="239">
        <v>1</v>
      </c>
      <c r="I2563" s="240"/>
      <c r="J2563" s="236"/>
      <c r="K2563" s="236"/>
      <c r="L2563" s="241"/>
      <c r="M2563" s="242"/>
      <c r="N2563" s="243"/>
      <c r="O2563" s="243"/>
      <c r="P2563" s="243"/>
      <c r="Q2563" s="243"/>
      <c r="R2563" s="243"/>
      <c r="S2563" s="243"/>
      <c r="T2563" s="244"/>
      <c r="U2563" s="14"/>
      <c r="V2563" s="14"/>
      <c r="W2563" s="14"/>
      <c r="X2563" s="14"/>
      <c r="Y2563" s="14"/>
      <c r="Z2563" s="14"/>
      <c r="AA2563" s="14"/>
      <c r="AB2563" s="14"/>
      <c r="AC2563" s="14"/>
      <c r="AD2563" s="14"/>
      <c r="AE2563" s="14"/>
      <c r="AT2563" s="245" t="s">
        <v>168</v>
      </c>
      <c r="AU2563" s="245" t="s">
        <v>82</v>
      </c>
      <c r="AV2563" s="14" t="s">
        <v>82</v>
      </c>
      <c r="AW2563" s="14" t="s">
        <v>34</v>
      </c>
      <c r="AX2563" s="14" t="s">
        <v>80</v>
      </c>
      <c r="AY2563" s="245" t="s">
        <v>148</v>
      </c>
    </row>
    <row r="2564" spans="1:65" s="2" customFormat="1" ht="16.5" customHeight="1">
      <c r="A2564" s="40"/>
      <c r="B2564" s="41"/>
      <c r="C2564" s="206" t="s">
        <v>3932</v>
      </c>
      <c r="D2564" s="206" t="s">
        <v>150</v>
      </c>
      <c r="E2564" s="207" t="s">
        <v>3933</v>
      </c>
      <c r="F2564" s="208" t="s">
        <v>3934</v>
      </c>
      <c r="G2564" s="209" t="s">
        <v>3055</v>
      </c>
      <c r="H2564" s="210">
        <v>1</v>
      </c>
      <c r="I2564" s="211"/>
      <c r="J2564" s="212">
        <f>ROUND(I2564*H2564,2)</f>
        <v>0</v>
      </c>
      <c r="K2564" s="208" t="s">
        <v>19</v>
      </c>
      <c r="L2564" s="46"/>
      <c r="M2564" s="213" t="s">
        <v>19</v>
      </c>
      <c r="N2564" s="214" t="s">
        <v>43</v>
      </c>
      <c r="O2564" s="86"/>
      <c r="P2564" s="215">
        <f>O2564*H2564</f>
        <v>0</v>
      </c>
      <c r="Q2564" s="215">
        <v>0</v>
      </c>
      <c r="R2564" s="215">
        <f>Q2564*H2564</f>
        <v>0</v>
      </c>
      <c r="S2564" s="215">
        <v>0</v>
      </c>
      <c r="T2564" s="216">
        <f>S2564*H2564</f>
        <v>0</v>
      </c>
      <c r="U2564" s="40"/>
      <c r="V2564" s="40"/>
      <c r="W2564" s="40"/>
      <c r="X2564" s="40"/>
      <c r="Y2564" s="40"/>
      <c r="Z2564" s="40"/>
      <c r="AA2564" s="40"/>
      <c r="AB2564" s="40"/>
      <c r="AC2564" s="40"/>
      <c r="AD2564" s="40"/>
      <c r="AE2564" s="40"/>
      <c r="AR2564" s="217" t="s">
        <v>3056</v>
      </c>
      <c r="AT2564" s="217" t="s">
        <v>150</v>
      </c>
      <c r="AU2564" s="217" t="s">
        <v>82</v>
      </c>
      <c r="AY2564" s="19" t="s">
        <v>148</v>
      </c>
      <c r="BE2564" s="218">
        <f>IF(N2564="základní",J2564,0)</f>
        <v>0</v>
      </c>
      <c r="BF2564" s="218">
        <f>IF(N2564="snížená",J2564,0)</f>
        <v>0</v>
      </c>
      <c r="BG2564" s="218">
        <f>IF(N2564="zákl. přenesená",J2564,0)</f>
        <v>0</v>
      </c>
      <c r="BH2564" s="218">
        <f>IF(N2564="sníž. přenesená",J2564,0)</f>
        <v>0</v>
      </c>
      <c r="BI2564" s="218">
        <f>IF(N2564="nulová",J2564,0)</f>
        <v>0</v>
      </c>
      <c r="BJ2564" s="19" t="s">
        <v>80</v>
      </c>
      <c r="BK2564" s="218">
        <f>ROUND(I2564*H2564,2)</f>
        <v>0</v>
      </c>
      <c r="BL2564" s="19" t="s">
        <v>3056</v>
      </c>
      <c r="BM2564" s="217" t="s">
        <v>3935</v>
      </c>
    </row>
    <row r="2565" spans="1:51" s="13" customFormat="1" ht="12">
      <c r="A2565" s="13"/>
      <c r="B2565" s="224"/>
      <c r="C2565" s="225"/>
      <c r="D2565" s="226" t="s">
        <v>168</v>
      </c>
      <c r="E2565" s="227" t="s">
        <v>19</v>
      </c>
      <c r="F2565" s="228" t="s">
        <v>3936</v>
      </c>
      <c r="G2565" s="225"/>
      <c r="H2565" s="227" t="s">
        <v>19</v>
      </c>
      <c r="I2565" s="229"/>
      <c r="J2565" s="225"/>
      <c r="K2565" s="225"/>
      <c r="L2565" s="230"/>
      <c r="M2565" s="231"/>
      <c r="N2565" s="232"/>
      <c r="O2565" s="232"/>
      <c r="P2565" s="232"/>
      <c r="Q2565" s="232"/>
      <c r="R2565" s="232"/>
      <c r="S2565" s="232"/>
      <c r="T2565" s="233"/>
      <c r="U2565" s="13"/>
      <c r="V2565" s="13"/>
      <c r="W2565" s="13"/>
      <c r="X2565" s="13"/>
      <c r="Y2565" s="13"/>
      <c r="Z2565" s="13"/>
      <c r="AA2565" s="13"/>
      <c r="AB2565" s="13"/>
      <c r="AC2565" s="13"/>
      <c r="AD2565" s="13"/>
      <c r="AE2565" s="13"/>
      <c r="AT2565" s="234" t="s">
        <v>168</v>
      </c>
      <c r="AU2565" s="234" t="s">
        <v>82</v>
      </c>
      <c r="AV2565" s="13" t="s">
        <v>80</v>
      </c>
      <c r="AW2565" s="13" t="s">
        <v>34</v>
      </c>
      <c r="AX2565" s="13" t="s">
        <v>72</v>
      </c>
      <c r="AY2565" s="234" t="s">
        <v>148</v>
      </c>
    </row>
    <row r="2566" spans="1:51" s="13" customFormat="1" ht="12">
      <c r="A2566" s="13"/>
      <c r="B2566" s="224"/>
      <c r="C2566" s="225"/>
      <c r="D2566" s="226" t="s">
        <v>168</v>
      </c>
      <c r="E2566" s="227" t="s">
        <v>19</v>
      </c>
      <c r="F2566" s="228" t="s">
        <v>3931</v>
      </c>
      <c r="G2566" s="225"/>
      <c r="H2566" s="227" t="s">
        <v>19</v>
      </c>
      <c r="I2566" s="229"/>
      <c r="J2566" s="225"/>
      <c r="K2566" s="225"/>
      <c r="L2566" s="230"/>
      <c r="M2566" s="231"/>
      <c r="N2566" s="232"/>
      <c r="O2566" s="232"/>
      <c r="P2566" s="232"/>
      <c r="Q2566" s="232"/>
      <c r="R2566" s="232"/>
      <c r="S2566" s="232"/>
      <c r="T2566" s="233"/>
      <c r="U2566" s="13"/>
      <c r="V2566" s="13"/>
      <c r="W2566" s="13"/>
      <c r="X2566" s="13"/>
      <c r="Y2566" s="13"/>
      <c r="Z2566" s="13"/>
      <c r="AA2566" s="13"/>
      <c r="AB2566" s="13"/>
      <c r="AC2566" s="13"/>
      <c r="AD2566" s="13"/>
      <c r="AE2566" s="13"/>
      <c r="AT2566" s="234" t="s">
        <v>168</v>
      </c>
      <c r="AU2566" s="234" t="s">
        <v>82</v>
      </c>
      <c r="AV2566" s="13" t="s">
        <v>80</v>
      </c>
      <c r="AW2566" s="13" t="s">
        <v>34</v>
      </c>
      <c r="AX2566" s="13" t="s">
        <v>72</v>
      </c>
      <c r="AY2566" s="234" t="s">
        <v>148</v>
      </c>
    </row>
    <row r="2567" spans="1:51" s="14" customFormat="1" ht="12">
      <c r="A2567" s="14"/>
      <c r="B2567" s="235"/>
      <c r="C2567" s="236"/>
      <c r="D2567" s="226" t="s">
        <v>168</v>
      </c>
      <c r="E2567" s="237" t="s">
        <v>19</v>
      </c>
      <c r="F2567" s="238" t="s">
        <v>80</v>
      </c>
      <c r="G2567" s="236"/>
      <c r="H2567" s="239">
        <v>1</v>
      </c>
      <c r="I2567" s="240"/>
      <c r="J2567" s="236"/>
      <c r="K2567" s="236"/>
      <c r="L2567" s="241"/>
      <c r="M2567" s="242"/>
      <c r="N2567" s="243"/>
      <c r="O2567" s="243"/>
      <c r="P2567" s="243"/>
      <c r="Q2567" s="243"/>
      <c r="R2567" s="243"/>
      <c r="S2567" s="243"/>
      <c r="T2567" s="244"/>
      <c r="U2567" s="14"/>
      <c r="V2567" s="14"/>
      <c r="W2567" s="14"/>
      <c r="X2567" s="14"/>
      <c r="Y2567" s="14"/>
      <c r="Z2567" s="14"/>
      <c r="AA2567" s="14"/>
      <c r="AB2567" s="14"/>
      <c r="AC2567" s="14"/>
      <c r="AD2567" s="14"/>
      <c r="AE2567" s="14"/>
      <c r="AT2567" s="245" t="s">
        <v>168</v>
      </c>
      <c r="AU2567" s="245" t="s">
        <v>82</v>
      </c>
      <c r="AV2567" s="14" t="s">
        <v>82</v>
      </c>
      <c r="AW2567" s="14" t="s">
        <v>34</v>
      </c>
      <c r="AX2567" s="14" t="s">
        <v>80</v>
      </c>
      <c r="AY2567" s="245" t="s">
        <v>148</v>
      </c>
    </row>
    <row r="2568" spans="1:65" s="2" customFormat="1" ht="16.5" customHeight="1">
      <c r="A2568" s="40"/>
      <c r="B2568" s="41"/>
      <c r="C2568" s="206" t="s">
        <v>3937</v>
      </c>
      <c r="D2568" s="206" t="s">
        <v>150</v>
      </c>
      <c r="E2568" s="207" t="s">
        <v>3938</v>
      </c>
      <c r="F2568" s="208" t="s">
        <v>3939</v>
      </c>
      <c r="G2568" s="209" t="s">
        <v>3055</v>
      </c>
      <c r="H2568" s="210">
        <v>1</v>
      </c>
      <c r="I2568" s="211"/>
      <c r="J2568" s="212">
        <f>ROUND(I2568*H2568,2)</f>
        <v>0</v>
      </c>
      <c r="K2568" s="208" t="s">
        <v>19</v>
      </c>
      <c r="L2568" s="46"/>
      <c r="M2568" s="213" t="s">
        <v>19</v>
      </c>
      <c r="N2568" s="214" t="s">
        <v>43</v>
      </c>
      <c r="O2568" s="86"/>
      <c r="P2568" s="215">
        <f>O2568*H2568</f>
        <v>0</v>
      </c>
      <c r="Q2568" s="215">
        <v>0</v>
      </c>
      <c r="R2568" s="215">
        <f>Q2568*H2568</f>
        <v>0</v>
      </c>
      <c r="S2568" s="215">
        <v>0</v>
      </c>
      <c r="T2568" s="216">
        <f>S2568*H2568</f>
        <v>0</v>
      </c>
      <c r="U2568" s="40"/>
      <c r="V2568" s="40"/>
      <c r="W2568" s="40"/>
      <c r="X2568" s="40"/>
      <c r="Y2568" s="40"/>
      <c r="Z2568" s="40"/>
      <c r="AA2568" s="40"/>
      <c r="AB2568" s="40"/>
      <c r="AC2568" s="40"/>
      <c r="AD2568" s="40"/>
      <c r="AE2568" s="40"/>
      <c r="AR2568" s="217" t="s">
        <v>3056</v>
      </c>
      <c r="AT2568" s="217" t="s">
        <v>150</v>
      </c>
      <c r="AU2568" s="217" t="s">
        <v>82</v>
      </c>
      <c r="AY2568" s="19" t="s">
        <v>148</v>
      </c>
      <c r="BE2568" s="218">
        <f>IF(N2568="základní",J2568,0)</f>
        <v>0</v>
      </c>
      <c r="BF2568" s="218">
        <f>IF(N2568="snížená",J2568,0)</f>
        <v>0</v>
      </c>
      <c r="BG2568" s="218">
        <f>IF(N2568="zákl. přenesená",J2568,0)</f>
        <v>0</v>
      </c>
      <c r="BH2568" s="218">
        <f>IF(N2568="sníž. přenesená",J2568,0)</f>
        <v>0</v>
      </c>
      <c r="BI2568" s="218">
        <f>IF(N2568="nulová",J2568,0)</f>
        <v>0</v>
      </c>
      <c r="BJ2568" s="19" t="s">
        <v>80</v>
      </c>
      <c r="BK2568" s="218">
        <f>ROUND(I2568*H2568,2)</f>
        <v>0</v>
      </c>
      <c r="BL2568" s="19" t="s">
        <v>3056</v>
      </c>
      <c r="BM2568" s="217" t="s">
        <v>3940</v>
      </c>
    </row>
    <row r="2569" spans="1:51" s="13" customFormat="1" ht="12">
      <c r="A2569" s="13"/>
      <c r="B2569" s="224"/>
      <c r="C2569" s="225"/>
      <c r="D2569" s="226" t="s">
        <v>168</v>
      </c>
      <c r="E2569" s="227" t="s">
        <v>19</v>
      </c>
      <c r="F2569" s="228" t="s">
        <v>3941</v>
      </c>
      <c r="G2569" s="225"/>
      <c r="H2569" s="227" t="s">
        <v>19</v>
      </c>
      <c r="I2569" s="229"/>
      <c r="J2569" s="225"/>
      <c r="K2569" s="225"/>
      <c r="L2569" s="230"/>
      <c r="M2569" s="231"/>
      <c r="N2569" s="232"/>
      <c r="O2569" s="232"/>
      <c r="P2569" s="232"/>
      <c r="Q2569" s="232"/>
      <c r="R2569" s="232"/>
      <c r="S2569" s="232"/>
      <c r="T2569" s="233"/>
      <c r="U2569" s="13"/>
      <c r="V2569" s="13"/>
      <c r="W2569" s="13"/>
      <c r="X2569" s="13"/>
      <c r="Y2569" s="13"/>
      <c r="Z2569" s="13"/>
      <c r="AA2569" s="13"/>
      <c r="AB2569" s="13"/>
      <c r="AC2569" s="13"/>
      <c r="AD2569" s="13"/>
      <c r="AE2569" s="13"/>
      <c r="AT2569" s="234" t="s">
        <v>168</v>
      </c>
      <c r="AU2569" s="234" t="s">
        <v>82</v>
      </c>
      <c r="AV2569" s="13" t="s">
        <v>80</v>
      </c>
      <c r="AW2569" s="13" t="s">
        <v>34</v>
      </c>
      <c r="AX2569" s="13" t="s">
        <v>72</v>
      </c>
      <c r="AY2569" s="234" t="s">
        <v>148</v>
      </c>
    </row>
    <row r="2570" spans="1:51" s="13" customFormat="1" ht="12">
      <c r="A2570" s="13"/>
      <c r="B2570" s="224"/>
      <c r="C2570" s="225"/>
      <c r="D2570" s="226" t="s">
        <v>168</v>
      </c>
      <c r="E2570" s="227" t="s">
        <v>19</v>
      </c>
      <c r="F2570" s="228" t="s">
        <v>3931</v>
      </c>
      <c r="G2570" s="225"/>
      <c r="H2570" s="227" t="s">
        <v>19</v>
      </c>
      <c r="I2570" s="229"/>
      <c r="J2570" s="225"/>
      <c r="K2570" s="225"/>
      <c r="L2570" s="230"/>
      <c r="M2570" s="231"/>
      <c r="N2570" s="232"/>
      <c r="O2570" s="232"/>
      <c r="P2570" s="232"/>
      <c r="Q2570" s="232"/>
      <c r="R2570" s="232"/>
      <c r="S2570" s="232"/>
      <c r="T2570" s="233"/>
      <c r="U2570" s="13"/>
      <c r="V2570" s="13"/>
      <c r="W2570" s="13"/>
      <c r="X2570" s="13"/>
      <c r="Y2570" s="13"/>
      <c r="Z2570" s="13"/>
      <c r="AA2570" s="13"/>
      <c r="AB2570" s="13"/>
      <c r="AC2570" s="13"/>
      <c r="AD2570" s="13"/>
      <c r="AE2570" s="13"/>
      <c r="AT2570" s="234" t="s">
        <v>168</v>
      </c>
      <c r="AU2570" s="234" t="s">
        <v>82</v>
      </c>
      <c r="AV2570" s="13" t="s">
        <v>80</v>
      </c>
      <c r="AW2570" s="13" t="s">
        <v>34</v>
      </c>
      <c r="AX2570" s="13" t="s">
        <v>72</v>
      </c>
      <c r="AY2570" s="234" t="s">
        <v>148</v>
      </c>
    </row>
    <row r="2571" spans="1:51" s="14" customFormat="1" ht="12">
      <c r="A2571" s="14"/>
      <c r="B2571" s="235"/>
      <c r="C2571" s="236"/>
      <c r="D2571" s="226" t="s">
        <v>168</v>
      </c>
      <c r="E2571" s="237" t="s">
        <v>19</v>
      </c>
      <c r="F2571" s="238" t="s">
        <v>80</v>
      </c>
      <c r="G2571" s="236"/>
      <c r="H2571" s="239">
        <v>1</v>
      </c>
      <c r="I2571" s="240"/>
      <c r="J2571" s="236"/>
      <c r="K2571" s="236"/>
      <c r="L2571" s="241"/>
      <c r="M2571" s="242"/>
      <c r="N2571" s="243"/>
      <c r="O2571" s="243"/>
      <c r="P2571" s="243"/>
      <c r="Q2571" s="243"/>
      <c r="R2571" s="243"/>
      <c r="S2571" s="243"/>
      <c r="T2571" s="244"/>
      <c r="U2571" s="14"/>
      <c r="V2571" s="14"/>
      <c r="W2571" s="14"/>
      <c r="X2571" s="14"/>
      <c r="Y2571" s="14"/>
      <c r="Z2571" s="14"/>
      <c r="AA2571" s="14"/>
      <c r="AB2571" s="14"/>
      <c r="AC2571" s="14"/>
      <c r="AD2571" s="14"/>
      <c r="AE2571" s="14"/>
      <c r="AT2571" s="245" t="s">
        <v>168</v>
      </c>
      <c r="AU2571" s="245" t="s">
        <v>82</v>
      </c>
      <c r="AV2571" s="14" t="s">
        <v>82</v>
      </c>
      <c r="AW2571" s="14" t="s">
        <v>34</v>
      </c>
      <c r="AX2571" s="14" t="s">
        <v>80</v>
      </c>
      <c r="AY2571" s="245" t="s">
        <v>148</v>
      </c>
    </row>
    <row r="2572" spans="1:63" s="12" customFormat="1" ht="22.8" customHeight="1">
      <c r="A2572" s="12"/>
      <c r="B2572" s="190"/>
      <c r="C2572" s="191"/>
      <c r="D2572" s="192" t="s">
        <v>71</v>
      </c>
      <c r="E2572" s="204" t="s">
        <v>3942</v>
      </c>
      <c r="F2572" s="204" t="s">
        <v>3943</v>
      </c>
      <c r="G2572" s="191"/>
      <c r="H2572" s="191"/>
      <c r="I2572" s="194"/>
      <c r="J2572" s="205">
        <f>BK2572</f>
        <v>0</v>
      </c>
      <c r="K2572" s="191"/>
      <c r="L2572" s="196"/>
      <c r="M2572" s="197"/>
      <c r="N2572" s="198"/>
      <c r="O2572" s="198"/>
      <c r="P2572" s="199">
        <f>P2573</f>
        <v>0</v>
      </c>
      <c r="Q2572" s="198"/>
      <c r="R2572" s="199">
        <f>R2573</f>
        <v>0</v>
      </c>
      <c r="S2572" s="198"/>
      <c r="T2572" s="200">
        <f>T2573</f>
        <v>0</v>
      </c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R2572" s="201" t="s">
        <v>179</v>
      </c>
      <c r="AT2572" s="202" t="s">
        <v>71</v>
      </c>
      <c r="AU2572" s="202" t="s">
        <v>80</v>
      </c>
      <c r="AY2572" s="201" t="s">
        <v>148</v>
      </c>
      <c r="BK2572" s="203">
        <f>BK2573</f>
        <v>0</v>
      </c>
    </row>
    <row r="2573" spans="1:65" s="2" customFormat="1" ht="16.5" customHeight="1">
      <c r="A2573" s="40"/>
      <c r="B2573" s="41"/>
      <c r="C2573" s="206" t="s">
        <v>3944</v>
      </c>
      <c r="D2573" s="206" t="s">
        <v>150</v>
      </c>
      <c r="E2573" s="207" t="s">
        <v>3945</v>
      </c>
      <c r="F2573" s="208" t="s">
        <v>3946</v>
      </c>
      <c r="G2573" s="209" t="s">
        <v>3055</v>
      </c>
      <c r="H2573" s="210">
        <v>1</v>
      </c>
      <c r="I2573" s="211"/>
      <c r="J2573" s="212">
        <f>ROUND(I2573*H2573,2)</f>
        <v>0</v>
      </c>
      <c r="K2573" s="208" t="s">
        <v>19</v>
      </c>
      <c r="L2573" s="46"/>
      <c r="M2573" s="213" t="s">
        <v>19</v>
      </c>
      <c r="N2573" s="214" t="s">
        <v>43</v>
      </c>
      <c r="O2573" s="86"/>
      <c r="P2573" s="215">
        <f>O2573*H2573</f>
        <v>0</v>
      </c>
      <c r="Q2573" s="215">
        <v>0</v>
      </c>
      <c r="R2573" s="215">
        <f>Q2573*H2573</f>
        <v>0</v>
      </c>
      <c r="S2573" s="215">
        <v>0</v>
      </c>
      <c r="T2573" s="216">
        <f>S2573*H2573</f>
        <v>0</v>
      </c>
      <c r="U2573" s="40"/>
      <c r="V2573" s="40"/>
      <c r="W2573" s="40"/>
      <c r="X2573" s="40"/>
      <c r="Y2573" s="40"/>
      <c r="Z2573" s="40"/>
      <c r="AA2573" s="40"/>
      <c r="AB2573" s="40"/>
      <c r="AC2573" s="40"/>
      <c r="AD2573" s="40"/>
      <c r="AE2573" s="40"/>
      <c r="AR2573" s="217" t="s">
        <v>3056</v>
      </c>
      <c r="AT2573" s="217" t="s">
        <v>150</v>
      </c>
      <c r="AU2573" s="217" t="s">
        <v>82</v>
      </c>
      <c r="AY2573" s="19" t="s">
        <v>148</v>
      </c>
      <c r="BE2573" s="218">
        <f>IF(N2573="základní",J2573,0)</f>
        <v>0</v>
      </c>
      <c r="BF2573" s="218">
        <f>IF(N2573="snížená",J2573,0)</f>
        <v>0</v>
      </c>
      <c r="BG2573" s="218">
        <f>IF(N2573="zákl. přenesená",J2573,0)</f>
        <v>0</v>
      </c>
      <c r="BH2573" s="218">
        <f>IF(N2573="sníž. přenesená",J2573,0)</f>
        <v>0</v>
      </c>
      <c r="BI2573" s="218">
        <f>IF(N2573="nulová",J2573,0)</f>
        <v>0</v>
      </c>
      <c r="BJ2573" s="19" t="s">
        <v>80</v>
      </c>
      <c r="BK2573" s="218">
        <f>ROUND(I2573*H2573,2)</f>
        <v>0</v>
      </c>
      <c r="BL2573" s="19" t="s">
        <v>3056</v>
      </c>
      <c r="BM2573" s="217" t="s">
        <v>3947</v>
      </c>
    </row>
    <row r="2574" spans="1:63" s="12" customFormat="1" ht="22.8" customHeight="1">
      <c r="A2574" s="12"/>
      <c r="B2574" s="190"/>
      <c r="C2574" s="191"/>
      <c r="D2574" s="192" t="s">
        <v>71</v>
      </c>
      <c r="E2574" s="204" t="s">
        <v>3948</v>
      </c>
      <c r="F2574" s="204" t="s">
        <v>3949</v>
      </c>
      <c r="G2574" s="191"/>
      <c r="H2574" s="191"/>
      <c r="I2574" s="194"/>
      <c r="J2574" s="205">
        <f>BK2574</f>
        <v>0</v>
      </c>
      <c r="K2574" s="191"/>
      <c r="L2574" s="196"/>
      <c r="M2574" s="197"/>
      <c r="N2574" s="198"/>
      <c r="O2574" s="198"/>
      <c r="P2574" s="199">
        <f>SUM(P2575:P2581)</f>
        <v>0</v>
      </c>
      <c r="Q2574" s="198"/>
      <c r="R2574" s="199">
        <f>SUM(R2575:R2581)</f>
        <v>0</v>
      </c>
      <c r="S2574" s="198"/>
      <c r="T2574" s="200">
        <f>SUM(T2575:T2581)</f>
        <v>0</v>
      </c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R2574" s="201" t="s">
        <v>179</v>
      </c>
      <c r="AT2574" s="202" t="s">
        <v>71</v>
      </c>
      <c r="AU2574" s="202" t="s">
        <v>80</v>
      </c>
      <c r="AY2574" s="201" t="s">
        <v>148</v>
      </c>
      <c r="BK2574" s="203">
        <f>SUM(BK2575:BK2581)</f>
        <v>0</v>
      </c>
    </row>
    <row r="2575" spans="1:65" s="2" customFormat="1" ht="16.5" customHeight="1">
      <c r="A2575" s="40"/>
      <c r="B2575" s="41"/>
      <c r="C2575" s="206" t="s">
        <v>3950</v>
      </c>
      <c r="D2575" s="206" t="s">
        <v>150</v>
      </c>
      <c r="E2575" s="207" t="s">
        <v>3951</v>
      </c>
      <c r="F2575" s="208" t="s">
        <v>3952</v>
      </c>
      <c r="G2575" s="209" t="s">
        <v>3055</v>
      </c>
      <c r="H2575" s="210">
        <v>1</v>
      </c>
      <c r="I2575" s="211"/>
      <c r="J2575" s="212">
        <f>ROUND(I2575*H2575,2)</f>
        <v>0</v>
      </c>
      <c r="K2575" s="208" t="s">
        <v>19</v>
      </c>
      <c r="L2575" s="46"/>
      <c r="M2575" s="213" t="s">
        <v>19</v>
      </c>
      <c r="N2575" s="214" t="s">
        <v>43</v>
      </c>
      <c r="O2575" s="86"/>
      <c r="P2575" s="215">
        <f>O2575*H2575</f>
        <v>0</v>
      </c>
      <c r="Q2575" s="215">
        <v>0</v>
      </c>
      <c r="R2575" s="215">
        <f>Q2575*H2575</f>
        <v>0</v>
      </c>
      <c r="S2575" s="215">
        <v>0</v>
      </c>
      <c r="T2575" s="216">
        <f>S2575*H2575</f>
        <v>0</v>
      </c>
      <c r="U2575" s="40"/>
      <c r="V2575" s="40"/>
      <c r="W2575" s="40"/>
      <c r="X2575" s="40"/>
      <c r="Y2575" s="40"/>
      <c r="Z2575" s="40"/>
      <c r="AA2575" s="40"/>
      <c r="AB2575" s="40"/>
      <c r="AC2575" s="40"/>
      <c r="AD2575" s="40"/>
      <c r="AE2575" s="40"/>
      <c r="AR2575" s="217" t="s">
        <v>3056</v>
      </c>
      <c r="AT2575" s="217" t="s">
        <v>150</v>
      </c>
      <c r="AU2575" s="217" t="s">
        <v>82</v>
      </c>
      <c r="AY2575" s="19" t="s">
        <v>148</v>
      </c>
      <c r="BE2575" s="218">
        <f>IF(N2575="základní",J2575,0)</f>
        <v>0</v>
      </c>
      <c r="BF2575" s="218">
        <f>IF(N2575="snížená",J2575,0)</f>
        <v>0</v>
      </c>
      <c r="BG2575" s="218">
        <f>IF(N2575="zákl. přenesená",J2575,0)</f>
        <v>0</v>
      </c>
      <c r="BH2575" s="218">
        <f>IF(N2575="sníž. přenesená",J2575,0)</f>
        <v>0</v>
      </c>
      <c r="BI2575" s="218">
        <f>IF(N2575="nulová",J2575,0)</f>
        <v>0</v>
      </c>
      <c r="BJ2575" s="19" t="s">
        <v>80</v>
      </c>
      <c r="BK2575" s="218">
        <f>ROUND(I2575*H2575,2)</f>
        <v>0</v>
      </c>
      <c r="BL2575" s="19" t="s">
        <v>3056</v>
      </c>
      <c r="BM2575" s="217" t="s">
        <v>3953</v>
      </c>
    </row>
    <row r="2576" spans="1:65" s="2" customFormat="1" ht="16.5" customHeight="1">
      <c r="A2576" s="40"/>
      <c r="B2576" s="41"/>
      <c r="C2576" s="206" t="s">
        <v>3954</v>
      </c>
      <c r="D2576" s="206" t="s">
        <v>150</v>
      </c>
      <c r="E2576" s="207" t="s">
        <v>3955</v>
      </c>
      <c r="F2576" s="208" t="s">
        <v>3956</v>
      </c>
      <c r="G2576" s="209" t="s">
        <v>173</v>
      </c>
      <c r="H2576" s="210">
        <v>500</v>
      </c>
      <c r="I2576" s="211"/>
      <c r="J2576" s="212">
        <f>ROUND(I2576*H2576,2)</f>
        <v>0</v>
      </c>
      <c r="K2576" s="208" t="s">
        <v>19</v>
      </c>
      <c r="L2576" s="46"/>
      <c r="M2576" s="213" t="s">
        <v>19</v>
      </c>
      <c r="N2576" s="214" t="s">
        <v>43</v>
      </c>
      <c r="O2576" s="86"/>
      <c r="P2576" s="215">
        <f>O2576*H2576</f>
        <v>0</v>
      </c>
      <c r="Q2576" s="215">
        <v>0</v>
      </c>
      <c r="R2576" s="215">
        <f>Q2576*H2576</f>
        <v>0</v>
      </c>
      <c r="S2576" s="215">
        <v>0</v>
      </c>
      <c r="T2576" s="216">
        <f>S2576*H2576</f>
        <v>0</v>
      </c>
      <c r="U2576" s="40"/>
      <c r="V2576" s="40"/>
      <c r="W2576" s="40"/>
      <c r="X2576" s="40"/>
      <c r="Y2576" s="40"/>
      <c r="Z2576" s="40"/>
      <c r="AA2576" s="40"/>
      <c r="AB2576" s="40"/>
      <c r="AC2576" s="40"/>
      <c r="AD2576" s="40"/>
      <c r="AE2576" s="40"/>
      <c r="AR2576" s="217" t="s">
        <v>3056</v>
      </c>
      <c r="AT2576" s="217" t="s">
        <v>150</v>
      </c>
      <c r="AU2576" s="217" t="s">
        <v>82</v>
      </c>
      <c r="AY2576" s="19" t="s">
        <v>148</v>
      </c>
      <c r="BE2576" s="218">
        <f>IF(N2576="základní",J2576,0)</f>
        <v>0</v>
      </c>
      <c r="BF2576" s="218">
        <f>IF(N2576="snížená",J2576,0)</f>
        <v>0</v>
      </c>
      <c r="BG2576" s="218">
        <f>IF(N2576="zákl. přenesená",J2576,0)</f>
        <v>0</v>
      </c>
      <c r="BH2576" s="218">
        <f>IF(N2576="sníž. přenesená",J2576,0)</f>
        <v>0</v>
      </c>
      <c r="BI2576" s="218">
        <f>IF(N2576="nulová",J2576,0)</f>
        <v>0</v>
      </c>
      <c r="BJ2576" s="19" t="s">
        <v>80</v>
      </c>
      <c r="BK2576" s="218">
        <f>ROUND(I2576*H2576,2)</f>
        <v>0</v>
      </c>
      <c r="BL2576" s="19" t="s">
        <v>3056</v>
      </c>
      <c r="BM2576" s="217" t="s">
        <v>3957</v>
      </c>
    </row>
    <row r="2577" spans="1:65" s="2" customFormat="1" ht="16.5" customHeight="1">
      <c r="A2577" s="40"/>
      <c r="B2577" s="41"/>
      <c r="C2577" s="206" t="s">
        <v>3958</v>
      </c>
      <c r="D2577" s="206" t="s">
        <v>150</v>
      </c>
      <c r="E2577" s="207" t="s">
        <v>3959</v>
      </c>
      <c r="F2577" s="208" t="s">
        <v>3960</v>
      </c>
      <c r="G2577" s="209" t="s">
        <v>173</v>
      </c>
      <c r="H2577" s="210">
        <v>185</v>
      </c>
      <c r="I2577" s="211"/>
      <c r="J2577" s="212">
        <f>ROUND(I2577*H2577,2)</f>
        <v>0</v>
      </c>
      <c r="K2577" s="208" t="s">
        <v>19</v>
      </c>
      <c r="L2577" s="46"/>
      <c r="M2577" s="213" t="s">
        <v>19</v>
      </c>
      <c r="N2577" s="214" t="s">
        <v>43</v>
      </c>
      <c r="O2577" s="86"/>
      <c r="P2577" s="215">
        <f>O2577*H2577</f>
        <v>0</v>
      </c>
      <c r="Q2577" s="215">
        <v>0</v>
      </c>
      <c r="R2577" s="215">
        <f>Q2577*H2577</f>
        <v>0</v>
      </c>
      <c r="S2577" s="215">
        <v>0</v>
      </c>
      <c r="T2577" s="216">
        <f>S2577*H2577</f>
        <v>0</v>
      </c>
      <c r="U2577" s="40"/>
      <c r="V2577" s="40"/>
      <c r="W2577" s="40"/>
      <c r="X2577" s="40"/>
      <c r="Y2577" s="40"/>
      <c r="Z2577" s="40"/>
      <c r="AA2577" s="40"/>
      <c r="AB2577" s="40"/>
      <c r="AC2577" s="40"/>
      <c r="AD2577" s="40"/>
      <c r="AE2577" s="40"/>
      <c r="AR2577" s="217" t="s">
        <v>3056</v>
      </c>
      <c r="AT2577" s="217" t="s">
        <v>150</v>
      </c>
      <c r="AU2577" s="217" t="s">
        <v>82</v>
      </c>
      <c r="AY2577" s="19" t="s">
        <v>148</v>
      </c>
      <c r="BE2577" s="218">
        <f>IF(N2577="základní",J2577,0)</f>
        <v>0</v>
      </c>
      <c r="BF2577" s="218">
        <f>IF(N2577="snížená",J2577,0)</f>
        <v>0</v>
      </c>
      <c r="BG2577" s="218">
        <f>IF(N2577="zákl. přenesená",J2577,0)</f>
        <v>0</v>
      </c>
      <c r="BH2577" s="218">
        <f>IF(N2577="sníž. přenesená",J2577,0)</f>
        <v>0</v>
      </c>
      <c r="BI2577" s="218">
        <f>IF(N2577="nulová",J2577,0)</f>
        <v>0</v>
      </c>
      <c r="BJ2577" s="19" t="s">
        <v>80</v>
      </c>
      <c r="BK2577" s="218">
        <f>ROUND(I2577*H2577,2)</f>
        <v>0</v>
      </c>
      <c r="BL2577" s="19" t="s">
        <v>3056</v>
      </c>
      <c r="BM2577" s="217" t="s">
        <v>3961</v>
      </c>
    </row>
    <row r="2578" spans="1:65" s="2" customFormat="1" ht="16.5" customHeight="1">
      <c r="A2578" s="40"/>
      <c r="B2578" s="41"/>
      <c r="C2578" s="206" t="s">
        <v>3962</v>
      </c>
      <c r="D2578" s="206" t="s">
        <v>150</v>
      </c>
      <c r="E2578" s="207" t="s">
        <v>3963</v>
      </c>
      <c r="F2578" s="208" t="s">
        <v>3964</v>
      </c>
      <c r="G2578" s="209" t="s">
        <v>3055</v>
      </c>
      <c r="H2578" s="210">
        <v>1</v>
      </c>
      <c r="I2578" s="211"/>
      <c r="J2578" s="212">
        <f>ROUND(I2578*H2578,2)</f>
        <v>0</v>
      </c>
      <c r="K2578" s="208" t="s">
        <v>19</v>
      </c>
      <c r="L2578" s="46"/>
      <c r="M2578" s="213" t="s">
        <v>19</v>
      </c>
      <c r="N2578" s="214" t="s">
        <v>43</v>
      </c>
      <c r="O2578" s="86"/>
      <c r="P2578" s="215">
        <f>O2578*H2578</f>
        <v>0</v>
      </c>
      <c r="Q2578" s="215">
        <v>0</v>
      </c>
      <c r="R2578" s="215">
        <f>Q2578*H2578</f>
        <v>0</v>
      </c>
      <c r="S2578" s="215">
        <v>0</v>
      </c>
      <c r="T2578" s="216">
        <f>S2578*H2578</f>
        <v>0</v>
      </c>
      <c r="U2578" s="40"/>
      <c r="V2578" s="40"/>
      <c r="W2578" s="40"/>
      <c r="X2578" s="40"/>
      <c r="Y2578" s="40"/>
      <c r="Z2578" s="40"/>
      <c r="AA2578" s="40"/>
      <c r="AB2578" s="40"/>
      <c r="AC2578" s="40"/>
      <c r="AD2578" s="40"/>
      <c r="AE2578" s="40"/>
      <c r="AR2578" s="217" t="s">
        <v>3056</v>
      </c>
      <c r="AT2578" s="217" t="s">
        <v>150</v>
      </c>
      <c r="AU2578" s="217" t="s">
        <v>82</v>
      </c>
      <c r="AY2578" s="19" t="s">
        <v>148</v>
      </c>
      <c r="BE2578" s="218">
        <f>IF(N2578="základní",J2578,0)</f>
        <v>0</v>
      </c>
      <c r="BF2578" s="218">
        <f>IF(N2578="snížená",J2578,0)</f>
        <v>0</v>
      </c>
      <c r="BG2578" s="218">
        <f>IF(N2578="zákl. přenesená",J2578,0)</f>
        <v>0</v>
      </c>
      <c r="BH2578" s="218">
        <f>IF(N2578="sníž. přenesená",J2578,0)</f>
        <v>0</v>
      </c>
      <c r="BI2578" s="218">
        <f>IF(N2578="nulová",J2578,0)</f>
        <v>0</v>
      </c>
      <c r="BJ2578" s="19" t="s">
        <v>80</v>
      </c>
      <c r="BK2578" s="218">
        <f>ROUND(I2578*H2578,2)</f>
        <v>0</v>
      </c>
      <c r="BL2578" s="19" t="s">
        <v>3056</v>
      </c>
      <c r="BM2578" s="217" t="s">
        <v>3965</v>
      </c>
    </row>
    <row r="2579" spans="1:65" s="2" customFormat="1" ht="16.5" customHeight="1">
      <c r="A2579" s="40"/>
      <c r="B2579" s="41"/>
      <c r="C2579" s="206" t="s">
        <v>3966</v>
      </c>
      <c r="D2579" s="206" t="s">
        <v>150</v>
      </c>
      <c r="E2579" s="207" t="s">
        <v>3967</v>
      </c>
      <c r="F2579" s="208" t="s">
        <v>3968</v>
      </c>
      <c r="G2579" s="209" t="s">
        <v>3055</v>
      </c>
      <c r="H2579" s="210">
        <v>1</v>
      </c>
      <c r="I2579" s="211"/>
      <c r="J2579" s="212">
        <f>ROUND(I2579*H2579,2)</f>
        <v>0</v>
      </c>
      <c r="K2579" s="208" t="s">
        <v>19</v>
      </c>
      <c r="L2579" s="46"/>
      <c r="M2579" s="213" t="s">
        <v>19</v>
      </c>
      <c r="N2579" s="214" t="s">
        <v>43</v>
      </c>
      <c r="O2579" s="86"/>
      <c r="P2579" s="215">
        <f>O2579*H2579</f>
        <v>0</v>
      </c>
      <c r="Q2579" s="215">
        <v>0</v>
      </c>
      <c r="R2579" s="215">
        <f>Q2579*H2579</f>
        <v>0</v>
      </c>
      <c r="S2579" s="215">
        <v>0</v>
      </c>
      <c r="T2579" s="216">
        <f>S2579*H2579</f>
        <v>0</v>
      </c>
      <c r="U2579" s="40"/>
      <c r="V2579" s="40"/>
      <c r="W2579" s="40"/>
      <c r="X2579" s="40"/>
      <c r="Y2579" s="40"/>
      <c r="Z2579" s="40"/>
      <c r="AA2579" s="40"/>
      <c r="AB2579" s="40"/>
      <c r="AC2579" s="40"/>
      <c r="AD2579" s="40"/>
      <c r="AE2579" s="40"/>
      <c r="AR2579" s="217" t="s">
        <v>3056</v>
      </c>
      <c r="AT2579" s="217" t="s">
        <v>150</v>
      </c>
      <c r="AU2579" s="217" t="s">
        <v>82</v>
      </c>
      <c r="AY2579" s="19" t="s">
        <v>148</v>
      </c>
      <c r="BE2579" s="218">
        <f>IF(N2579="základní",J2579,0)</f>
        <v>0</v>
      </c>
      <c r="BF2579" s="218">
        <f>IF(N2579="snížená",J2579,0)</f>
        <v>0</v>
      </c>
      <c r="BG2579" s="218">
        <f>IF(N2579="zákl. přenesená",J2579,0)</f>
        <v>0</v>
      </c>
      <c r="BH2579" s="218">
        <f>IF(N2579="sníž. přenesená",J2579,0)</f>
        <v>0</v>
      </c>
      <c r="BI2579" s="218">
        <f>IF(N2579="nulová",J2579,0)</f>
        <v>0</v>
      </c>
      <c r="BJ2579" s="19" t="s">
        <v>80</v>
      </c>
      <c r="BK2579" s="218">
        <f>ROUND(I2579*H2579,2)</f>
        <v>0</v>
      </c>
      <c r="BL2579" s="19" t="s">
        <v>3056</v>
      </c>
      <c r="BM2579" s="217" t="s">
        <v>3969</v>
      </c>
    </row>
    <row r="2580" spans="1:65" s="2" customFormat="1" ht="16.5" customHeight="1">
      <c r="A2580" s="40"/>
      <c r="B2580" s="41"/>
      <c r="C2580" s="206" t="s">
        <v>3970</v>
      </c>
      <c r="D2580" s="206" t="s">
        <v>150</v>
      </c>
      <c r="E2580" s="207" t="s">
        <v>3971</v>
      </c>
      <c r="F2580" s="208" t="s">
        <v>3972</v>
      </c>
      <c r="G2580" s="209" t="s">
        <v>153</v>
      </c>
      <c r="H2580" s="210">
        <v>1</v>
      </c>
      <c r="I2580" s="211"/>
      <c r="J2580" s="212">
        <f>ROUND(I2580*H2580,2)</f>
        <v>0</v>
      </c>
      <c r="K2580" s="208" t="s">
        <v>19</v>
      </c>
      <c r="L2580" s="46"/>
      <c r="M2580" s="213" t="s">
        <v>19</v>
      </c>
      <c r="N2580" s="214" t="s">
        <v>43</v>
      </c>
      <c r="O2580" s="86"/>
      <c r="P2580" s="215">
        <f>O2580*H2580</f>
        <v>0</v>
      </c>
      <c r="Q2580" s="215">
        <v>0</v>
      </c>
      <c r="R2580" s="215">
        <f>Q2580*H2580</f>
        <v>0</v>
      </c>
      <c r="S2580" s="215">
        <v>0</v>
      </c>
      <c r="T2580" s="216">
        <f>S2580*H2580</f>
        <v>0</v>
      </c>
      <c r="U2580" s="40"/>
      <c r="V2580" s="40"/>
      <c r="W2580" s="40"/>
      <c r="X2580" s="40"/>
      <c r="Y2580" s="40"/>
      <c r="Z2580" s="40"/>
      <c r="AA2580" s="40"/>
      <c r="AB2580" s="40"/>
      <c r="AC2580" s="40"/>
      <c r="AD2580" s="40"/>
      <c r="AE2580" s="40"/>
      <c r="AR2580" s="217" t="s">
        <v>3056</v>
      </c>
      <c r="AT2580" s="217" t="s">
        <v>150</v>
      </c>
      <c r="AU2580" s="217" t="s">
        <v>82</v>
      </c>
      <c r="AY2580" s="19" t="s">
        <v>148</v>
      </c>
      <c r="BE2580" s="218">
        <f>IF(N2580="základní",J2580,0)</f>
        <v>0</v>
      </c>
      <c r="BF2580" s="218">
        <f>IF(N2580="snížená",J2580,0)</f>
        <v>0</v>
      </c>
      <c r="BG2580" s="218">
        <f>IF(N2580="zákl. přenesená",J2580,0)</f>
        <v>0</v>
      </c>
      <c r="BH2580" s="218">
        <f>IF(N2580="sníž. přenesená",J2580,0)</f>
        <v>0</v>
      </c>
      <c r="BI2580" s="218">
        <f>IF(N2580="nulová",J2580,0)</f>
        <v>0</v>
      </c>
      <c r="BJ2580" s="19" t="s">
        <v>80</v>
      </c>
      <c r="BK2580" s="218">
        <f>ROUND(I2580*H2580,2)</f>
        <v>0</v>
      </c>
      <c r="BL2580" s="19" t="s">
        <v>3056</v>
      </c>
      <c r="BM2580" s="217" t="s">
        <v>3973</v>
      </c>
    </row>
    <row r="2581" spans="1:65" s="2" customFormat="1" ht="16.5" customHeight="1">
      <c r="A2581" s="40"/>
      <c r="B2581" s="41"/>
      <c r="C2581" s="206" t="s">
        <v>3974</v>
      </c>
      <c r="D2581" s="206" t="s">
        <v>150</v>
      </c>
      <c r="E2581" s="207" t="s">
        <v>3975</v>
      </c>
      <c r="F2581" s="208" t="s">
        <v>3976</v>
      </c>
      <c r="G2581" s="209" t="s">
        <v>3923</v>
      </c>
      <c r="H2581" s="210">
        <v>1</v>
      </c>
      <c r="I2581" s="211"/>
      <c r="J2581" s="212">
        <f>ROUND(I2581*H2581,2)</f>
        <v>0</v>
      </c>
      <c r="K2581" s="208" t="s">
        <v>19</v>
      </c>
      <c r="L2581" s="46"/>
      <c r="M2581" s="280" t="s">
        <v>19</v>
      </c>
      <c r="N2581" s="281" t="s">
        <v>43</v>
      </c>
      <c r="O2581" s="282"/>
      <c r="P2581" s="283">
        <f>O2581*H2581</f>
        <v>0</v>
      </c>
      <c r="Q2581" s="283">
        <v>0</v>
      </c>
      <c r="R2581" s="283">
        <f>Q2581*H2581</f>
        <v>0</v>
      </c>
      <c r="S2581" s="283">
        <v>0</v>
      </c>
      <c r="T2581" s="284">
        <f>S2581*H2581</f>
        <v>0</v>
      </c>
      <c r="U2581" s="40"/>
      <c r="V2581" s="40"/>
      <c r="W2581" s="40"/>
      <c r="X2581" s="40"/>
      <c r="Y2581" s="40"/>
      <c r="Z2581" s="40"/>
      <c r="AA2581" s="40"/>
      <c r="AB2581" s="40"/>
      <c r="AC2581" s="40"/>
      <c r="AD2581" s="40"/>
      <c r="AE2581" s="40"/>
      <c r="AR2581" s="217" t="s">
        <v>3056</v>
      </c>
      <c r="AT2581" s="217" t="s">
        <v>150</v>
      </c>
      <c r="AU2581" s="217" t="s">
        <v>82</v>
      </c>
      <c r="AY2581" s="19" t="s">
        <v>148</v>
      </c>
      <c r="BE2581" s="218">
        <f>IF(N2581="základní",J2581,0)</f>
        <v>0</v>
      </c>
      <c r="BF2581" s="218">
        <f>IF(N2581="snížená",J2581,0)</f>
        <v>0</v>
      </c>
      <c r="BG2581" s="218">
        <f>IF(N2581="zákl. přenesená",J2581,0)</f>
        <v>0</v>
      </c>
      <c r="BH2581" s="218">
        <f>IF(N2581="sníž. přenesená",J2581,0)</f>
        <v>0</v>
      </c>
      <c r="BI2581" s="218">
        <f>IF(N2581="nulová",J2581,0)</f>
        <v>0</v>
      </c>
      <c r="BJ2581" s="19" t="s">
        <v>80</v>
      </c>
      <c r="BK2581" s="218">
        <f>ROUND(I2581*H2581,2)</f>
        <v>0</v>
      </c>
      <c r="BL2581" s="19" t="s">
        <v>3056</v>
      </c>
      <c r="BM2581" s="217" t="s">
        <v>3977</v>
      </c>
    </row>
    <row r="2582" spans="1:31" s="2" customFormat="1" ht="6.95" customHeight="1">
      <c r="A2582" s="40"/>
      <c r="B2582" s="61"/>
      <c r="C2582" s="62"/>
      <c r="D2582" s="62"/>
      <c r="E2582" s="62"/>
      <c r="F2582" s="62"/>
      <c r="G2582" s="62"/>
      <c r="H2582" s="62"/>
      <c r="I2582" s="62"/>
      <c r="J2582" s="62"/>
      <c r="K2582" s="62"/>
      <c r="L2582" s="46"/>
      <c r="M2582" s="40"/>
      <c r="O2582" s="40"/>
      <c r="P2582" s="40"/>
      <c r="Q2582" s="40"/>
      <c r="R2582" s="40"/>
      <c r="S2582" s="40"/>
      <c r="T2582" s="40"/>
      <c r="U2582" s="40"/>
      <c r="V2582" s="40"/>
      <c r="W2582" s="40"/>
      <c r="X2582" s="40"/>
      <c r="Y2582" s="40"/>
      <c r="Z2582" s="40"/>
      <c r="AA2582" s="40"/>
      <c r="AB2582" s="40"/>
      <c r="AC2582" s="40"/>
      <c r="AD2582" s="40"/>
      <c r="AE2582" s="40"/>
    </row>
  </sheetData>
  <sheetProtection password="CC35" sheet="1" objects="1" scenarios="1" formatColumns="0" formatRows="0" autoFilter="0"/>
  <autoFilter ref="C115:K2581"/>
  <mergeCells count="9">
    <mergeCell ref="E7:H7"/>
    <mergeCell ref="E9:H9"/>
    <mergeCell ref="E18:H18"/>
    <mergeCell ref="E27:H27"/>
    <mergeCell ref="E48:H48"/>
    <mergeCell ref="E50:H50"/>
    <mergeCell ref="E106:H106"/>
    <mergeCell ref="E108:H108"/>
    <mergeCell ref="L2:V2"/>
  </mergeCells>
  <hyperlinks>
    <hyperlink ref="F120" r:id="rId1" display="https://podminky.urs.cz/item/CS_URS_2021_02/112151358"/>
    <hyperlink ref="F122" r:id="rId2" display="https://podminky.urs.cz/item/CS_URS_2021_02/112251104"/>
    <hyperlink ref="F127" r:id="rId3" display="https://podminky.urs.cz/item/CS_URS_2021_02/113202111"/>
    <hyperlink ref="F134" r:id="rId4" display="https://podminky.urs.cz/item/CS_URS_2021_02/131251100"/>
    <hyperlink ref="F144" r:id="rId5" display="https://podminky.urs.cz/item/CS_URS_2021_02/131251104"/>
    <hyperlink ref="F151" r:id="rId6" display="https://podminky.urs.cz/item/CS_URS_2021_02/132212111"/>
    <hyperlink ref="F158" r:id="rId7" display="https://podminky.urs.cz/item/CS_URS_2021_02/132212211"/>
    <hyperlink ref="F180" r:id="rId8" display="https://podminky.urs.cz/item/CS_URS_2021_02/139751101"/>
    <hyperlink ref="F183" r:id="rId9" display="https://podminky.urs.cz/item/CS_URS_2021_02/174111101"/>
    <hyperlink ref="F202" r:id="rId10" display="https://podminky.urs.cz/item/CS_URS_2021_02/212572121"/>
    <hyperlink ref="F205" r:id="rId11" display="https://podminky.urs.cz/item/CS_URS_2021_02/212755214"/>
    <hyperlink ref="F208" r:id="rId12" display="https://podminky.urs.cz/item/CS_URS_2021_02/213141111"/>
    <hyperlink ref="F214" r:id="rId13" display="https://podminky.urs.cz/item/CS_URS_2021_02/271532213"/>
    <hyperlink ref="F220" r:id="rId14" display="https://podminky.urs.cz/item/CS_URS_2021_02/271562211"/>
    <hyperlink ref="F232" r:id="rId15" display="https://podminky.urs.cz/item/CS_URS_2021_02/271572211"/>
    <hyperlink ref="F237" r:id="rId16" display="https://podminky.urs.cz/item/CS_URS_2021_02/274313611"/>
    <hyperlink ref="F244" r:id="rId17" display="https://podminky.urs.cz/item/CS_URS_2021_02/274351121"/>
    <hyperlink ref="F251" r:id="rId18" display="https://podminky.urs.cz/item/CS_URS_2021_02/274351122"/>
    <hyperlink ref="F258" r:id="rId19" display="https://podminky.urs.cz/item/CS_URS_2021_02/279113124"/>
    <hyperlink ref="F265" r:id="rId20" display="https://podminky.urs.cz/item/CS_URS_2021_02/279361821"/>
    <hyperlink ref="F281" r:id="rId21" display="https://podminky.urs.cz/item/CS_URS_2021_02/311101211"/>
    <hyperlink ref="F285" r:id="rId22" display="https://podminky.urs.cz/item/CS_URS_2021_02/311101212"/>
    <hyperlink ref="F292" r:id="rId23" display="https://podminky.urs.cz/item/CS_URS_2021_02/311213112"/>
    <hyperlink ref="F296" r:id="rId24" display="https://podminky.urs.cz/item/CS_URS_2021_02/311213912"/>
    <hyperlink ref="F300" r:id="rId25" display="https://podminky.urs.cz/item/CS_URS_2021_02/311231116"/>
    <hyperlink ref="F310" r:id="rId26" display="https://podminky.urs.cz/item/CS_URS_2021_02/311237161"/>
    <hyperlink ref="F316" r:id="rId27" display="https://podminky.urs.cz/item/CS_URS_2021_02/317168022"/>
    <hyperlink ref="F319" r:id="rId28" display="https://podminky.urs.cz/item/CS_URS_2021_02/317168023"/>
    <hyperlink ref="F322" r:id="rId29" display="https://podminky.urs.cz/item/CS_URS_2021_02/317168053"/>
    <hyperlink ref="F325" r:id="rId30" display="https://podminky.urs.cz/item/CS_URS_2021_02/317231111"/>
    <hyperlink ref="F328" r:id="rId31" display="https://podminky.urs.cz/item/CS_URS_2021_02/317234410"/>
    <hyperlink ref="F335" r:id="rId32" display="https://podminky.urs.cz/item/CS_URS_2021_02/317944323"/>
    <hyperlink ref="F344" r:id="rId33" display="https://podminky.urs.cz/item/CS_URS_2021_02/317998113"/>
    <hyperlink ref="F347" r:id="rId34" display="https://podminky.urs.cz/item/CS_URS_2021_02/317998122"/>
    <hyperlink ref="F354" r:id="rId35" display="https://podminky.urs.cz/item/CS_URS_2021_02/319231214"/>
    <hyperlink ref="F357" r:id="rId36" display="https://podminky.urs.cz/item/CS_URS_2021_02/340239212"/>
    <hyperlink ref="F366" r:id="rId37" display="https://podminky.urs.cz/item/CS_URS_2021_02/342244121"/>
    <hyperlink ref="F381" r:id="rId38" display="https://podminky.urs.cz/item/CS_URS_2021_02/348101120"/>
    <hyperlink ref="F394" r:id="rId39" display="https://podminky.urs.cz/item/CS_URS_2021_02/348101130"/>
    <hyperlink ref="F412" r:id="rId40" display="https://podminky.urs.cz/item/CS_URS_2021_02/411238211"/>
    <hyperlink ref="F415" r:id="rId41" display="https://podminky.urs.cz/item/CS_URS_2021_02/417321414"/>
    <hyperlink ref="F420" r:id="rId42" display="https://podminky.urs.cz/item/CS_URS_2021_02/417351115"/>
    <hyperlink ref="F426" r:id="rId43" display="https://podminky.urs.cz/item/CS_URS_2021_02/417351116"/>
    <hyperlink ref="F431" r:id="rId44" display="https://podminky.urs.cz/item/CS_URS_2021_02/417361821"/>
    <hyperlink ref="F442" r:id="rId45" display="https://podminky.urs.cz/item/CS_URS_2021_02/430321515"/>
    <hyperlink ref="F449" r:id="rId46" display="https://podminky.urs.cz/item/CS_URS_2021_02/430362021"/>
    <hyperlink ref="F455" r:id="rId47" display="https://podminky.urs.cz/item/CS_URS_2021_02/433351131"/>
    <hyperlink ref="F460" r:id="rId48" display="https://podminky.urs.cz/item/CS_URS_2021_02/433351132"/>
    <hyperlink ref="F465" r:id="rId49" display="https://podminky.urs.cz/item/CS_URS_2021_02/433351135"/>
    <hyperlink ref="F468" r:id="rId50" display="https://podminky.urs.cz/item/CS_URS_2021_02/433351136"/>
    <hyperlink ref="F472" r:id="rId51" display="https://podminky.urs.cz/item/CS_URS_2021_02/596211210"/>
    <hyperlink ref="F476" r:id="rId52" display="https://podminky.urs.cz/item/CS_URS_2021_02/611131300"/>
    <hyperlink ref="F480" r:id="rId53" display="https://podminky.urs.cz/item/CS_URS_2021_02/611311113"/>
    <hyperlink ref="F484" r:id="rId54" display="https://podminky.urs.cz/item/CS_URS_2021_02/611311191"/>
    <hyperlink ref="F488" r:id="rId55" display="https://podminky.urs.cz/item/CS_URS_2021_02/612131300"/>
    <hyperlink ref="F515" r:id="rId56" display="https://podminky.urs.cz/item/CS_URS_2021_02/612311131"/>
    <hyperlink ref="F542" r:id="rId57" display="https://podminky.urs.cz/item/CS_URS_2021_02/612311191"/>
    <hyperlink ref="F569" r:id="rId58" display="https://podminky.urs.cz/item/CS_URS_2021_02/613311111"/>
    <hyperlink ref="F596" r:id="rId59" display="https://podminky.urs.cz/item/CS_URS_2021_02/622131300"/>
    <hyperlink ref="F615" r:id="rId60" display="https://podminky.urs.cz/item/CS_URS_2021_02/622311101"/>
    <hyperlink ref="F634" r:id="rId61" display="https://podminky.urs.cz/item/CS_URS_2021_02/622311131"/>
    <hyperlink ref="F653" r:id="rId62" display="https://podminky.urs.cz/item/CS_URS_2021_02/622311191"/>
    <hyperlink ref="F656" r:id="rId63" display="https://podminky.urs.cz/item/CS_URS_2021_02/623311101"/>
    <hyperlink ref="F674" r:id="rId64" display="https://podminky.urs.cz/item/CS_URS_2021_02/623311191"/>
    <hyperlink ref="F692" r:id="rId65" display="https://podminky.urs.cz/item/CS_URS_2021_02/631311114"/>
    <hyperlink ref="F706" r:id="rId66" display="https://podminky.urs.cz/item/CS_URS_2021_02/631311134"/>
    <hyperlink ref="F712" r:id="rId67" display="https://podminky.urs.cz/item/CS_URS_2021_02/631319171"/>
    <hyperlink ref="F722" r:id="rId68" display="https://podminky.urs.cz/item/CS_URS_2021_02/631319175"/>
    <hyperlink ref="F728" r:id="rId69" display="https://podminky.urs.cz/item/CS_URS_2021_02/631319195"/>
    <hyperlink ref="F731" r:id="rId70" display="https://podminky.urs.cz/item/CS_URS_2021_02/631362021"/>
    <hyperlink ref="F738" r:id="rId71" display="https://podminky.urs.cz/item/CS_URS_2021_02/637311131"/>
    <hyperlink ref="F741" r:id="rId72" display="https://podminky.urs.cz/item/CS_URS_2021_02/642942111"/>
    <hyperlink ref="F755" r:id="rId73" display="https://podminky.urs.cz/item/CS_URS_2021_02/871171141"/>
    <hyperlink ref="F759" r:id="rId74" display="https://podminky.urs.cz/item/CS_URS_2021_02/871265211"/>
    <hyperlink ref="F761" r:id="rId75" display="https://podminky.urs.cz/item/CS_URS_2021_02/871275211"/>
    <hyperlink ref="F763" r:id="rId76" display="https://podminky.urs.cz/item/CS_URS_2021_02/871315211"/>
    <hyperlink ref="F768" r:id="rId77" display="https://podminky.urs.cz/item/CS_URS_2021_02/877315211"/>
    <hyperlink ref="F771" r:id="rId78" display="https://podminky.urs.cz/item/CS_URS_2021_02/891152211"/>
    <hyperlink ref="F776" r:id="rId79" display="https://podminky.urs.cz/item/CS_URS_2021_02/891181222"/>
    <hyperlink ref="F779" r:id="rId80" display="https://podminky.urs.cz/item/CS_URS_2021_02/891269111"/>
    <hyperlink ref="F789" r:id="rId81" display="https://podminky.urs.cz/item/CS_URS_2021_02/935113211"/>
    <hyperlink ref="F793" r:id="rId82" display="https://podminky.urs.cz/item/CS_URS_2021_02/941111811"/>
    <hyperlink ref="F799" r:id="rId83" display="https://podminky.urs.cz/item/CS_URS_2021_02/941211111"/>
    <hyperlink ref="F805" r:id="rId84" display="https://podminky.urs.cz/item/CS_URS_2021_02/941211211"/>
    <hyperlink ref="F808" r:id="rId85" display="https://podminky.urs.cz/item/CS_URS_2021_02/944511111"/>
    <hyperlink ref="F814" r:id="rId86" display="https://podminky.urs.cz/item/CS_URS_2021_02/944511211"/>
    <hyperlink ref="F817" r:id="rId87" display="https://podminky.urs.cz/item/CS_URS_2021_02/944511811"/>
    <hyperlink ref="F823" r:id="rId88" display="https://podminky.urs.cz/item/CS_URS_2021_02/946111111"/>
    <hyperlink ref="F825" r:id="rId89" display="https://podminky.urs.cz/item/CS_URS_2021_02/946111211"/>
    <hyperlink ref="F828" r:id="rId90" display="https://podminky.urs.cz/item/CS_URS_2021_02/946111811"/>
    <hyperlink ref="F830" r:id="rId91" display="https://podminky.urs.cz/item/CS_URS_2021_02/971033581"/>
    <hyperlink ref="F836" r:id="rId92" display="https://podminky.urs.cz/item/CS_URS_2021_02/971033681"/>
    <hyperlink ref="F843" r:id="rId93" display="https://podminky.urs.cz/item/CS_URS_2021_02/973031151"/>
    <hyperlink ref="F852" r:id="rId94" display="https://podminky.urs.cz/item/CS_URS_2021_02/974031664"/>
    <hyperlink ref="F860" r:id="rId95" display="https://podminky.urs.cz/item/CS_URS_2021_02/977151125"/>
    <hyperlink ref="F863" r:id="rId96" display="https://podminky.urs.cz/item/CS_URS_2021_02/977151218"/>
    <hyperlink ref="F866" r:id="rId97" display="https://podminky.urs.cz/item/CS_URS_2021_02/978011191"/>
    <hyperlink ref="F869" r:id="rId98" display="https://podminky.urs.cz/item/CS_URS_2021_02/978013191"/>
    <hyperlink ref="F878" r:id="rId99" display="https://podminky.urs.cz/item/CS_URS_2021_02/978015391"/>
    <hyperlink ref="F885" r:id="rId100" display="https://podminky.urs.cz/item/CS_URS_2021_02/981011315"/>
    <hyperlink ref="F895" r:id="rId101" display="https://podminky.urs.cz/item/CS_URS_2021_02/961044111"/>
    <hyperlink ref="F911" r:id="rId102" display="https://podminky.urs.cz/item/CS_URS_2021_02/961055111"/>
    <hyperlink ref="F914" r:id="rId103" display="https://podminky.urs.cz/item/CS_URS_2021_02/962032231"/>
    <hyperlink ref="F924" r:id="rId104" display="https://podminky.urs.cz/item/CS_URS_2021_02/962032631"/>
    <hyperlink ref="F927" r:id="rId105" display="https://podminky.urs.cz/item/CS_URS_2021_02/962081131"/>
    <hyperlink ref="F930" r:id="rId106" display="https://podminky.urs.cz/item/CS_URS_2021_02/964051111"/>
    <hyperlink ref="F933" r:id="rId107" display="https://podminky.urs.cz/item/CS_URS_2021_02/965042141"/>
    <hyperlink ref="F941" r:id="rId108" display="https://podminky.urs.cz/item/CS_URS_2021_02/965042241"/>
    <hyperlink ref="F944" r:id="rId109" display="https://podminky.urs.cz/item/CS_URS_2021_02/966051111"/>
    <hyperlink ref="F947" r:id="rId110" display="https://podminky.urs.cz/item/CS_URS_2021_02/968062354"/>
    <hyperlink ref="F957" r:id="rId111" display="https://podminky.urs.cz/item/CS_URS_2021_02/968062356"/>
    <hyperlink ref="F960" r:id="rId112" display="https://podminky.urs.cz/item/CS_URS_2021_02/968062455"/>
    <hyperlink ref="F963" r:id="rId113" display="https://podminky.urs.cz/item/CS_URS_2021_02/968062456"/>
    <hyperlink ref="F969" r:id="rId114" display="https://podminky.urs.cz/item/CS_URS_2021_02/968062558"/>
    <hyperlink ref="F975" r:id="rId115" display="https://podminky.urs.cz/item/CS_URS_2021_02/968062559"/>
    <hyperlink ref="F978" r:id="rId116" display="https://podminky.urs.cz/item/CS_URS_2021_02/968072558"/>
    <hyperlink ref="F984" r:id="rId117" display="https://podminky.urs.cz/item/CS_URS_2021_02/997013501"/>
    <hyperlink ref="F986" r:id="rId118" display="https://podminky.urs.cz/item/CS_URS_2021_02/997013509"/>
    <hyperlink ref="F989" r:id="rId119" display="https://podminky.urs.cz/item/CS_URS_2021_02/997013607"/>
    <hyperlink ref="F992" r:id="rId120" display="https://podminky.urs.cz/item/CS_URS_2021_02/997013609"/>
    <hyperlink ref="F995" r:id="rId121" display="https://podminky.urs.cz/item/CS_URS_2021_02/997013631"/>
    <hyperlink ref="F998" r:id="rId122" display="https://podminky.urs.cz/item/CS_URS_2021_02/997013811"/>
    <hyperlink ref="F1001" r:id="rId123" display="https://podminky.urs.cz/item/CS_URS_2021_02/997013813"/>
    <hyperlink ref="F1004" r:id="rId124" display="https://podminky.urs.cz/item/CS_URS_2021_02/997013821"/>
    <hyperlink ref="F1008" r:id="rId125" display="https://podminky.urs.cz/item/CS_URS_2021_02/998017002"/>
    <hyperlink ref="F1012" r:id="rId126" display="https://podminky.urs.cz/item/CS_URS_2021_02/711111001"/>
    <hyperlink ref="F1022" r:id="rId127" display="https://podminky.urs.cz/item/CS_URS_2021_02/711112001"/>
    <hyperlink ref="F1033" r:id="rId128" display="https://podminky.urs.cz/item/CS_URS_2021_02/711141559"/>
    <hyperlink ref="F1043" r:id="rId129" display="https://podminky.urs.cz/item/CS_URS_2021_02/711142559"/>
    <hyperlink ref="F1054" r:id="rId130" display="https://podminky.urs.cz/item/CS_URS_2021_02/711161222"/>
    <hyperlink ref="F1060" r:id="rId131" display="https://podminky.urs.cz/item/CS_URS_2021_02/711491176"/>
    <hyperlink ref="F1069" r:id="rId132" display="https://podminky.urs.cz/item/CS_URS_2021_02/711491471"/>
    <hyperlink ref="F1075" r:id="rId133" display="https://podminky.urs.cz/item/CS_URS_2021_02/998711102"/>
    <hyperlink ref="F1077" r:id="rId134" display="https://podminky.urs.cz/item/CS_URS_2021_02/998711181"/>
    <hyperlink ref="F1080" r:id="rId135" display="https://podminky.urs.cz/item/CS_URS_2021_02/713111111"/>
    <hyperlink ref="F1091" r:id="rId136" display="https://podminky.urs.cz/item/CS_URS_2021_02/713121111"/>
    <hyperlink ref="F1105" r:id="rId137" display="https://podminky.urs.cz/item/CS_URS_2021_02/713121111"/>
    <hyperlink ref="F1111" r:id="rId138" display="https://podminky.urs.cz/item/CS_URS_2021_02/713121121"/>
    <hyperlink ref="F1121" r:id="rId139" display="https://podminky.urs.cz/item/CS_URS_2021_02/713131151"/>
    <hyperlink ref="F1133" r:id="rId140" display="https://podminky.urs.cz/item/CS_URS_2021_02/713151121"/>
    <hyperlink ref="F1139" r:id="rId141" display="https://podminky.urs.cz/item/CS_URS_2021_02/713191132"/>
    <hyperlink ref="F1152" r:id="rId142" display="https://podminky.urs.cz/item/CS_URS_2021_02/713471211"/>
    <hyperlink ref="F1164" r:id="rId143" display="https://podminky.urs.cz/item/CS_URS_2021_02/998713102"/>
    <hyperlink ref="F1166" r:id="rId144" display="https://podminky.urs.cz/item/CS_URS_2021_02/998713181"/>
    <hyperlink ref="F1169" r:id="rId145" display="https://podminky.urs.cz/item/CS_URS_2021_02/721171803"/>
    <hyperlink ref="F1172" r:id="rId146" display="https://podminky.urs.cz/item/CS_URS_2021_02/721173724"/>
    <hyperlink ref="F1174" r:id="rId147" display="https://podminky.urs.cz/item/CS_URS_2021_02/721174005"/>
    <hyperlink ref="F1176" r:id="rId148" display="https://podminky.urs.cz/item/CS_URS_2021_02/721174042"/>
    <hyperlink ref="F1178" r:id="rId149" display="https://podminky.urs.cz/item/CS_URS_2021_02/721174043"/>
    <hyperlink ref="F1180" r:id="rId150" display="https://podminky.urs.cz/item/CS_URS_2021_02/721175201"/>
    <hyperlink ref="F1182" r:id="rId151" display="https://podminky.urs.cz/item/CS_URS_2021_02/721210812"/>
    <hyperlink ref="F1184" r:id="rId152" display="https://podminky.urs.cz/item/CS_URS_2021_02/721242105"/>
    <hyperlink ref="F1186" r:id="rId153" display="https://podminky.urs.cz/item/CS_URS_2021_02/721273153"/>
    <hyperlink ref="F1188" r:id="rId154" display="https://podminky.urs.cz/item/CS_URS_2021_02/721279126"/>
    <hyperlink ref="F1197" r:id="rId155" display="https://podminky.urs.cz/item/CS_URS_2021_02/998721102"/>
    <hyperlink ref="F1199" r:id="rId156" display="https://podminky.urs.cz/item/CS_URS_2021_02/998721181"/>
    <hyperlink ref="F1202" r:id="rId157" display="https://podminky.urs.cz/item/CS_URS_2021_02/722170801"/>
    <hyperlink ref="F1205" r:id="rId158" display="https://podminky.urs.cz/item/CS_URS_2021_02/722174002"/>
    <hyperlink ref="F1207" r:id="rId159" display="https://podminky.urs.cz/item/CS_URS_2021_02/722174003"/>
    <hyperlink ref="F1209" r:id="rId160" display="https://podminky.urs.cz/item/CS_URS_2021_02/722174004"/>
    <hyperlink ref="F1211" r:id="rId161" display="https://podminky.urs.cz/item/CS_URS_2021_02/722174022"/>
    <hyperlink ref="F1214" r:id="rId162" display="https://podminky.urs.cz/item/CS_URS_2021_02/722174023"/>
    <hyperlink ref="F1216" r:id="rId163" display="https://podminky.urs.cz/item/CS_URS_2021_02/998722102"/>
    <hyperlink ref="F1218" r:id="rId164" display="https://podminky.urs.cz/item/CS_URS_2021_02/998722181"/>
    <hyperlink ref="F1221" r:id="rId165" display="https://podminky.urs.cz/item/CS_URS_2021_02/722260801"/>
    <hyperlink ref="F1233" r:id="rId166" display="https://podminky.urs.cz/item/CS_URS_2021_02/725110811"/>
    <hyperlink ref="F1235" r:id="rId167" display="https://podminky.urs.cz/item/CS_URS_2021_02/725210826"/>
    <hyperlink ref="F1237" r:id="rId168" display="https://podminky.urs.cz/item/CS_URS_2021_02/725211602"/>
    <hyperlink ref="F1239" r:id="rId169" display="https://podminky.urs.cz/item/CS_URS_2021_02/725291511"/>
    <hyperlink ref="F1241" r:id="rId170" display="https://podminky.urs.cz/item/CS_URS_2021_02/725291521"/>
    <hyperlink ref="F1243" r:id="rId171" display="https://podminky.urs.cz/item/CS_URS_2021_02/725291531"/>
    <hyperlink ref="F1245" r:id="rId172" display="https://podminky.urs.cz/item/CS_URS_2021_02/725291712"/>
    <hyperlink ref="F1248" r:id="rId173" display="https://podminky.urs.cz/item/CS_URS_2021_02/725291722"/>
    <hyperlink ref="F1251" r:id="rId174" display="https://podminky.urs.cz/item/CS_URS_2021_02/998725102"/>
    <hyperlink ref="F1253" r:id="rId175" display="https://podminky.urs.cz/item/CS_URS_2021_02/998725181"/>
    <hyperlink ref="F1256" r:id="rId176" display="https://podminky.urs.cz/item/CS_URS_2021_02/725530811"/>
    <hyperlink ref="F1258" r:id="rId177" display="https://podminky.urs.cz/item/CS_URS_2021_02/725980123"/>
    <hyperlink ref="F1268" r:id="rId178" display="https://podminky.urs.cz/item/CS_URS_2021_02/741120001"/>
    <hyperlink ref="F1273" r:id="rId179" display="https://podminky.urs.cz/item/CS_URS_2021_02/741125821"/>
    <hyperlink ref="F1275" r:id="rId180" display="https://podminky.urs.cz/item/CS_URS_2021_02/741125841"/>
    <hyperlink ref="F1277" r:id="rId181" display="https://podminky.urs.cz/item/CS_URS_2021_02/741211811"/>
    <hyperlink ref="F1279" r:id="rId182" display="https://podminky.urs.cz/item/CS_URS_2021_02/741211813"/>
    <hyperlink ref="F1281" r:id="rId183" display="https://podminky.urs.cz/item/CS_URS_2021_02/741310201"/>
    <hyperlink ref="F1285" r:id="rId184" display="https://podminky.urs.cz/item/CS_URS_2021_02/741311001"/>
    <hyperlink ref="F1289" r:id="rId185" display="https://podminky.urs.cz/item/CS_URS_2021_02/741311002"/>
    <hyperlink ref="F1292" r:id="rId186" display="https://podminky.urs.cz/item/CS_URS_2021_02/741311004"/>
    <hyperlink ref="F1295" r:id="rId187" display="https://podminky.urs.cz/item/CS_URS_2021_02/741311815"/>
    <hyperlink ref="F1298" r:id="rId188" display="https://podminky.urs.cz/item/CS_URS_2021_02/741313041"/>
    <hyperlink ref="F1302" r:id="rId189" display="https://podminky.urs.cz/item/CS_URS_2021_02/741313082"/>
    <hyperlink ref="F1307" r:id="rId190" display="https://podminky.urs.cz/item/CS_URS_2021_02/741315823"/>
    <hyperlink ref="F1310" r:id="rId191" display="https://podminky.urs.cz/item/CS_URS_2021_02/741325861"/>
    <hyperlink ref="F1313" r:id="rId192" display="https://podminky.urs.cz/item/CS_URS_2021_02/741371823"/>
    <hyperlink ref="F1315" r:id="rId193" display="https://podminky.urs.cz/item/CS_URS_2021_02/741371861"/>
    <hyperlink ref="F1318" r:id="rId194" display="https://podminky.urs.cz/item/CS_URS_2021_02/741410001"/>
    <hyperlink ref="F1322" r:id="rId195" display="https://podminky.urs.cz/item/CS_URS_2021_02/741420001"/>
    <hyperlink ref="F1328" r:id="rId196" display="https://podminky.urs.cz/item/CS_URS_2021_02/741420022"/>
    <hyperlink ref="F1336" r:id="rId197" display="https://podminky.urs.cz/item/CS_URS_2021_02/741420051"/>
    <hyperlink ref="F1339" r:id="rId198" display="https://podminky.urs.cz/item/CS_URS_2021_02/741430002"/>
    <hyperlink ref="F1343" r:id="rId199" display="https://podminky.urs.cz/item/CS_URS_2021_02/741911851"/>
    <hyperlink ref="F1345" r:id="rId200" display="https://podminky.urs.cz/item/CS_URS_2021_02/742210121"/>
    <hyperlink ref="F1389" r:id="rId201" display="https://podminky.urs.cz/item/CS_URS_2021_02/998741102"/>
    <hyperlink ref="F1391" r:id="rId202" display="https://podminky.urs.cz/item/CS_URS_2021_02/998741181"/>
    <hyperlink ref="F1408" r:id="rId203" display="https://podminky.urs.cz/item/CS_URS_2021_02/741120001"/>
    <hyperlink ref="F1422" r:id="rId204" display="https://podminky.urs.cz/item/CS_URS_2021_02/998742101"/>
    <hyperlink ref="F1424" r:id="rId205" display="https://podminky.urs.cz/item/CS_URS_2021_02/998742181"/>
    <hyperlink ref="F1427" r:id="rId206" display="https://podminky.urs.cz/item/CS_URS_2021_02/751322111"/>
    <hyperlink ref="F1430" r:id="rId207" display="https://podminky.urs.cz/item/CS_URS_2021_02/751377012"/>
    <hyperlink ref="F1433" r:id="rId208" display="https://podminky.urs.cz/item/CS_URS_2021_02/751398832"/>
    <hyperlink ref="F1436" r:id="rId209" display="https://podminky.urs.cz/item/CS_URS_2021_02/998751101"/>
    <hyperlink ref="F1438" r:id="rId210" display="https://podminky.urs.cz/item/CS_URS_2021_02/998751181"/>
    <hyperlink ref="F1455" r:id="rId211" display="https://podminky.urs.cz/item/CS_URS_2021_02/762085103"/>
    <hyperlink ref="F1461" r:id="rId212" display="https://podminky.urs.cz/item/CS_URS_2021_02/762085112"/>
    <hyperlink ref="F1465" r:id="rId213" display="https://podminky.urs.cz/item/CS_URS_2021_02/762111811"/>
    <hyperlink ref="F1473" r:id="rId214" display="https://podminky.urs.cz/item/CS_URS_2021_02/762112811"/>
    <hyperlink ref="F1476" r:id="rId215" display="https://podminky.urs.cz/item/CS_URS_2021_02/762131124"/>
    <hyperlink ref="F1481" r:id="rId216" display="https://podminky.urs.cz/item/CS_URS_2021_02/762322911"/>
    <hyperlink ref="F1484" r:id="rId217" display="https://podminky.urs.cz/item/CS_URS_2021_02/762331811"/>
    <hyperlink ref="F1492" r:id="rId218" display="https://podminky.urs.cz/item/CS_URS_2021_02/762331812"/>
    <hyperlink ref="F1498" r:id="rId219" display="https://podminky.urs.cz/item/CS_URS_2021_02/762332131"/>
    <hyperlink ref="F1509" r:id="rId220" display="https://podminky.urs.cz/item/CS_URS_2021_02/762332132"/>
    <hyperlink ref="F1530" r:id="rId221" display="https://podminky.urs.cz/item/CS_URS_2021_02/762332133"/>
    <hyperlink ref="F1547" r:id="rId222" display="https://podminky.urs.cz/item/CS_URS_2021_02/762341210"/>
    <hyperlink ref="F1552" r:id="rId223" display="https://podminky.urs.cz/item/CS_URS_2021_02/762341250"/>
    <hyperlink ref="F1557" r:id="rId224" display="https://podminky.urs.cz/item/CS_URS_2021_02/762342214"/>
    <hyperlink ref="F1579" r:id="rId225" display="https://podminky.urs.cz/item/CS_URS_2021_02/762342812"/>
    <hyperlink ref="F1592" r:id="rId226" display="https://podminky.urs.cz/item/CS_URS_2021_02/762511264"/>
    <hyperlink ref="F1596" r:id="rId227" display="https://podminky.urs.cz/item/CS_URS_2021_02/762512261"/>
    <hyperlink ref="F1601" r:id="rId228" display="https://podminky.urs.cz/item/CS_URS_2021_02/762521812"/>
    <hyperlink ref="F1604" r:id="rId229" display="https://podminky.urs.cz/item/CS_URS_2021_02/762711820"/>
    <hyperlink ref="F1610" r:id="rId230" display="https://podminky.urs.cz/item/CS_URS_2021_02/998762102"/>
    <hyperlink ref="F1612" r:id="rId231" display="https://podminky.urs.cz/item/CS_URS_2021_02/998762181"/>
    <hyperlink ref="F1615" r:id="rId232" display="https://podminky.urs.cz/item/CS_URS_2021_02/763122403"/>
    <hyperlink ref="F1623" r:id="rId233" display="https://podminky.urs.cz/item/CS_URS_2021_02/763131751"/>
    <hyperlink ref="F1631" r:id="rId234" display="https://podminky.urs.cz/item/CS_URS_2021_02/763132241"/>
    <hyperlink ref="F1634" r:id="rId235" display="https://podminky.urs.cz/item/CS_URS_2021_02/763164511"/>
    <hyperlink ref="F1639" r:id="rId236" display="https://podminky.urs.cz/item/CS_URS_2021_02/763172321"/>
    <hyperlink ref="F1642" r:id="rId237" display="https://podminky.urs.cz/item/CS_URS_2021_02/763173111"/>
    <hyperlink ref="F1645" r:id="rId238" display="https://podminky.urs.cz/item/CS_URS_2021_02/763173112"/>
    <hyperlink ref="F1648" r:id="rId239" display="https://podminky.urs.cz/item/CS_URS_2021_02/763173113"/>
    <hyperlink ref="F1651" r:id="rId240" display="https://podminky.urs.cz/item/CS_URS_2021_02/998763302"/>
    <hyperlink ref="F1653" r:id="rId241" display="https://podminky.urs.cz/item/CS_URS_2021_02/998763381"/>
    <hyperlink ref="F1656" r:id="rId242" display="https://podminky.urs.cz/item/CS_URS_2021_02/764002851"/>
    <hyperlink ref="F1659" r:id="rId243" display="https://podminky.urs.cz/item/CS_URS_2021_02/764004801"/>
    <hyperlink ref="F1662" r:id="rId244" display="https://podminky.urs.cz/item/CS_URS_2021_02/764004861"/>
    <hyperlink ref="F1665" r:id="rId245" display="https://podminky.urs.cz/item/CS_URS_2021_02/764011613"/>
    <hyperlink ref="F1668" r:id="rId246" display="https://podminky.urs.cz/item/CS_URS_2021_02/764511601"/>
    <hyperlink ref="F1671" r:id="rId247" display="https://podminky.urs.cz/item/CS_URS_2021_02/764511621"/>
    <hyperlink ref="F1674" r:id="rId248" display="https://podminky.urs.cz/item/CS_URS_2021_02/764511641"/>
    <hyperlink ref="F1676" r:id="rId249" display="https://podminky.urs.cz/item/CS_URS_2021_02/764518422"/>
    <hyperlink ref="F1678" r:id="rId250" display="https://podminky.urs.cz/item/CS_URS_2021_02/764518622"/>
    <hyperlink ref="F1681" r:id="rId251" display="https://podminky.urs.cz/item/CS_URS_2021_02/998764102"/>
    <hyperlink ref="F1683" r:id="rId252" display="https://podminky.urs.cz/item/CS_URS_2021_02/998764181"/>
    <hyperlink ref="F1698" r:id="rId253" display="https://podminky.urs.cz/item/CS_URS_2021_02/765111101"/>
    <hyperlink ref="F1707" r:id="rId254" display="https://podminky.urs.cz/item/CS_URS_2021_02/765111201"/>
    <hyperlink ref="F1714" r:id="rId255" display="https://podminky.urs.cz/item/CS_URS_2021_02/765111231"/>
    <hyperlink ref="F1722" r:id="rId256" display="https://podminky.urs.cz/item/CS_URS_2021_02/765111261"/>
    <hyperlink ref="F1730" r:id="rId257" display="https://podminky.urs.cz/item/CS_URS_2021_02/765111351"/>
    <hyperlink ref="F1736" r:id="rId258" display="https://podminky.urs.cz/item/CS_URS_2021_02/765111361"/>
    <hyperlink ref="F1742" r:id="rId259" display="https://podminky.urs.cz/item/CS_URS_2021_02/765111821"/>
    <hyperlink ref="F1755" r:id="rId260" display="https://podminky.urs.cz/item/CS_URS_2021_02/765111831"/>
    <hyperlink ref="F1768" r:id="rId261" display="https://podminky.urs.cz/item/CS_URS_2021_02/765111869"/>
    <hyperlink ref="F1775" r:id="rId262" display="https://podminky.urs.cz/item/CS_URS_2021_02/765111881"/>
    <hyperlink ref="F1782" r:id="rId263" display="https://podminky.urs.cz/item/CS_URS_2021_02/765115022"/>
    <hyperlink ref="F1786" r:id="rId264" display="https://podminky.urs.cz/item/CS_URS_2021_02/765131857"/>
    <hyperlink ref="F1789" r:id="rId265" display="https://podminky.urs.cz/item/CS_URS_2021_02/765131877"/>
    <hyperlink ref="F1791" r:id="rId266" display="https://podminky.urs.cz/item/CS_URS_2021_02/765191011"/>
    <hyperlink ref="F1799" r:id="rId267" display="https://podminky.urs.cz/item/CS_URS_2021_02/765191013"/>
    <hyperlink ref="F1804" r:id="rId268" display="https://podminky.urs.cz/item/CS_URS_2021_02/998765102"/>
    <hyperlink ref="F1806" r:id="rId269" display="https://podminky.urs.cz/item/CS_URS_2021_02/998765181"/>
    <hyperlink ref="F1809" r:id="rId270" display="https://podminky.urs.cz/item/CS_URS_2021_02/766211400"/>
    <hyperlink ref="F1815" r:id="rId271" display="https://podminky.urs.cz/item/CS_URS_2021_02/766621622"/>
    <hyperlink ref="F1821" r:id="rId272" display="https://podminky.urs.cz/item/CS_URS_2021_02/766621715"/>
    <hyperlink ref="F1824" r:id="rId273" display="https://podminky.urs.cz/item/CS_URS_2021_02/766660051"/>
    <hyperlink ref="F1841" r:id="rId274" display="https://podminky.urs.cz/item/CS_URS_2021_02/766660052"/>
    <hyperlink ref="F1857" r:id="rId275" display="https://podminky.urs.cz/item/CS_URS_2021_02/766660411"/>
    <hyperlink ref="F1869" r:id="rId276" display="https://podminky.urs.cz/item/CS_URS_2021_02/766660451"/>
    <hyperlink ref="F1881" r:id="rId277" display="https://podminky.urs.cz/item/CS_URS_2021_02/766660716"/>
    <hyperlink ref="F1884" r:id="rId278" display="https://podminky.urs.cz/item/CS_URS_2021_02/766660717"/>
    <hyperlink ref="F1887" r:id="rId279" display="https://podminky.urs.cz/item/CS_URS_2021_02/766660718"/>
    <hyperlink ref="F1890" r:id="rId280" display="https://podminky.urs.cz/item/CS_URS_2021_02/766660720"/>
    <hyperlink ref="F1907" r:id="rId281" display="https://podminky.urs.cz/item/CS_URS_2021_02/766660728"/>
    <hyperlink ref="F1925" r:id="rId282" display="https://podminky.urs.cz/item/CS_URS_2021_02/766660731"/>
    <hyperlink ref="F1929" r:id="rId283" display="https://podminky.urs.cz/item/CS_URS_2021_02/766694112"/>
    <hyperlink ref="F1934" r:id="rId284" display="https://podminky.urs.cz/item/CS_URS_2021_02/766698111"/>
    <hyperlink ref="F1937" r:id="rId285" display="https://podminky.urs.cz/item/CS_URS_2021_02/766698112"/>
    <hyperlink ref="F1959" r:id="rId286" display="https://podminky.urs.cz/item/CS_URS_2021_02/766811221"/>
    <hyperlink ref="F1961" r:id="rId287" display="https://podminky.urs.cz/item/CS_URS_2021_02/766811222"/>
    <hyperlink ref="F1963" r:id="rId288" display="https://podminky.urs.cz/item/CS_URS_2021_02/766811223"/>
    <hyperlink ref="F1965" r:id="rId289" display="https://podminky.urs.cz/item/CS_URS_2021_02/998766102"/>
    <hyperlink ref="F1967" r:id="rId290" display="https://podminky.urs.cz/item/CS_URS_2021_02/998766181"/>
    <hyperlink ref="F1984" r:id="rId291" display="https://podminky.urs.cz/item/CS_URS_2021_02/767163221"/>
    <hyperlink ref="F1988" r:id="rId292" display="https://podminky.urs.cz/item/CS_URS_2021_02/767220110"/>
    <hyperlink ref="F1992" r:id="rId293" display="https://podminky.urs.cz/item/CS_URS_2021_02/767220191"/>
    <hyperlink ref="F1995" r:id="rId294" display="https://podminky.urs.cz/item/CS_URS_2021_02/767610126"/>
    <hyperlink ref="F2002" r:id="rId295" display="https://podminky.urs.cz/item/CS_URS_2021_02/767661811"/>
    <hyperlink ref="F2005" r:id="rId296" display="https://podminky.urs.cz/item/CS_URS_2021_02/767995113"/>
    <hyperlink ref="F2012" r:id="rId297" display="https://podminky.urs.cz/item/CS_URS_2021_02/998767102"/>
    <hyperlink ref="F2014" r:id="rId298" display="https://podminky.urs.cz/item/CS_URS_2021_02/998767181"/>
    <hyperlink ref="F2017" r:id="rId299" display="https://podminky.urs.cz/item/CS_URS_2021_02/771474114"/>
    <hyperlink ref="F2042" r:id="rId300" display="https://podminky.urs.cz/item/CS_URS_2021_02/771574112"/>
    <hyperlink ref="F2058" r:id="rId301" display="https://podminky.urs.cz/item/CS_URS_2021_02/771591112"/>
    <hyperlink ref="F2081" r:id="rId302" display="https://podminky.urs.cz/item/CS_URS_2021_02/998771102"/>
    <hyperlink ref="F2083" r:id="rId303" display="https://podminky.urs.cz/item/CS_URS_2021_02/998771181"/>
    <hyperlink ref="F2091" r:id="rId304" display="https://podminky.urs.cz/item/CS_URS_2021_02/998772102"/>
    <hyperlink ref="F2093" r:id="rId305" display="https://podminky.urs.cz/item/CS_URS_2021_02/998772181"/>
    <hyperlink ref="F2110" r:id="rId306" display="https://podminky.urs.cz/item/CS_URS_2021_02/776201812"/>
    <hyperlink ref="F2118" r:id="rId307" display="https://podminky.urs.cz/item/CS_URS_2021_02/781111011"/>
    <hyperlink ref="F2137" r:id="rId308" display="https://podminky.urs.cz/item/CS_URS_2021_02/781121011"/>
    <hyperlink ref="F2156" r:id="rId309" display="https://podminky.urs.cz/item/CS_URS_2021_02/781474112"/>
    <hyperlink ref="F2177" r:id="rId310" display="https://podminky.urs.cz/item/CS_URS_2021_02/781491021"/>
    <hyperlink ref="F2182" r:id="rId311" display="https://podminky.urs.cz/item/CS_URS_2021_02/998781102"/>
    <hyperlink ref="F2184" r:id="rId312" display="https://podminky.urs.cz/item/CS_URS_2021_02/998781181"/>
    <hyperlink ref="F2187" r:id="rId313" display="https://podminky.urs.cz/item/CS_URS_2021_02/783101205"/>
    <hyperlink ref="F2209" r:id="rId314" display="https://podminky.urs.cz/item/CS_URS_2021_02/783114101"/>
    <hyperlink ref="F2231" r:id="rId315" display="https://podminky.urs.cz/item/CS_URS_2021_02/783118101"/>
    <hyperlink ref="F2253" r:id="rId316" display="https://podminky.urs.cz/item/CS_URS_2021_02/783201201"/>
    <hyperlink ref="F2272" r:id="rId317" display="https://podminky.urs.cz/item/CS_URS_2021_02/783213011"/>
    <hyperlink ref="F2293" r:id="rId318" display="https://podminky.urs.cz/item/CS_URS_2021_02/783213111"/>
    <hyperlink ref="F2305" r:id="rId319" display="https://podminky.urs.cz/item/CS_URS_2021_02/783214101"/>
    <hyperlink ref="F2324" r:id="rId320" display="https://podminky.urs.cz/item/CS_URS_2021_02/783218111"/>
    <hyperlink ref="F2343" r:id="rId321" display="https://podminky.urs.cz/item/CS_URS_2021_02/783301311"/>
    <hyperlink ref="F2357" r:id="rId322" display="https://podminky.urs.cz/item/CS_URS_2021_02/783314101"/>
    <hyperlink ref="F2371" r:id="rId323" display="https://podminky.urs.cz/item/CS_URS_2021_02/783317101"/>
    <hyperlink ref="F2385" r:id="rId324" display="https://podminky.urs.cz/item/CS_URS_2021_02/783822211"/>
    <hyperlink ref="F2420" r:id="rId325" display="https://podminky.urs.cz/item/CS_URS_2021_02/783822213"/>
    <hyperlink ref="F2432" r:id="rId326" display="https://podminky.urs.cz/item/CS_URS_2021_02/783827427"/>
    <hyperlink ref="F2537" r:id="rId327" display="https://podminky.urs.cz/item/CS_URS_2021_02/210204002"/>
    <hyperlink ref="F2541" r:id="rId328" display="https://podminky.urs.cz/item/CS_URS_2021_02/2182040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89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Kladruby nad Labem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3978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17</v>
      </c>
      <c r="G12" s="40"/>
      <c r="H12" s="40"/>
      <c r="I12" s="134" t="s">
        <v>22</v>
      </c>
      <c r="J12" s="139" t="str">
        <f>'Rekapitulace stavby'!AN8</f>
        <v>30. 5. 2022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24</v>
      </c>
      <c r="E14" s="40"/>
      <c r="F14" s="40"/>
      <c r="G14" s="40"/>
      <c r="H14" s="40"/>
      <c r="I14" s="134" t="s">
        <v>25</v>
      </c>
      <c r="J14" s="138" t="s">
        <v>26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25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25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25</v>
      </c>
      <c r="J23" s="138" t="s">
        <v>32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33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ROUND(J111,2)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ROUND((SUM(BE111:BE1663)),2)</f>
        <v>0</v>
      </c>
      <c r="G33" s="40"/>
      <c r="H33" s="40"/>
      <c r="I33" s="150">
        <v>0.21</v>
      </c>
      <c r="J33" s="149">
        <f>ROUND(((SUM(BE111:BE1663))*I33),2)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ROUND((SUM(BF111:BF1663)),2)</f>
        <v>0</v>
      </c>
      <c r="G34" s="40"/>
      <c r="H34" s="40"/>
      <c r="I34" s="150">
        <v>0.15</v>
      </c>
      <c r="J34" s="149">
        <f>ROUND(((SUM(BF111:BF1663))*I34),2)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ROUND((SUM(BG111:BG1663)),2)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ROUND((SUM(BH111:BH1663)),2)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ROUND((SUM(BI111:BI1663)),2)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Kladruby nad Labem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02 - Sklady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Kladruby nad Labem</v>
      </c>
      <c r="G52" s="42"/>
      <c r="H52" s="42"/>
      <c r="I52" s="34" t="s">
        <v>22</v>
      </c>
      <c r="J52" s="74" t="str">
        <f>IF(J12="","",J12)</f>
        <v>30. 5. 2022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24</v>
      </c>
      <c r="D54" s="42"/>
      <c r="E54" s="42"/>
      <c r="F54" s="29" t="str">
        <f>E15</f>
        <v>Národní hřebčín Kladruby nad Labem</v>
      </c>
      <c r="G54" s="42"/>
      <c r="H54" s="42"/>
      <c r="I54" s="34" t="s">
        <v>31</v>
      </c>
      <c r="J54" s="38" t="str">
        <f>E21</f>
        <v>Gefos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Gefos a.s.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93</v>
      </c>
      <c r="D57" s="164"/>
      <c r="E57" s="164"/>
      <c r="F57" s="164"/>
      <c r="G57" s="164"/>
      <c r="H57" s="164"/>
      <c r="I57" s="164"/>
      <c r="J57" s="165" t="s">
        <v>94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J111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95</v>
      </c>
    </row>
    <row r="60" spans="1:31" s="9" customFormat="1" ht="24.95" customHeight="1">
      <c r="A60" s="9"/>
      <c r="B60" s="167"/>
      <c r="C60" s="168"/>
      <c r="D60" s="169" t="s">
        <v>96</v>
      </c>
      <c r="E60" s="170"/>
      <c r="F60" s="170"/>
      <c r="G60" s="170"/>
      <c r="H60" s="170"/>
      <c r="I60" s="170"/>
      <c r="J60" s="171">
        <f>J112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97</v>
      </c>
      <c r="E61" s="176"/>
      <c r="F61" s="176"/>
      <c r="G61" s="176"/>
      <c r="H61" s="176"/>
      <c r="I61" s="176"/>
      <c r="J61" s="177">
        <f>J113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98</v>
      </c>
      <c r="E62" s="176"/>
      <c r="F62" s="176"/>
      <c r="G62" s="176"/>
      <c r="H62" s="176"/>
      <c r="I62" s="176"/>
      <c r="J62" s="177">
        <f>J206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99</v>
      </c>
      <c r="E63" s="176"/>
      <c r="F63" s="176"/>
      <c r="G63" s="176"/>
      <c r="H63" s="176"/>
      <c r="I63" s="176"/>
      <c r="J63" s="177">
        <f>J239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100</v>
      </c>
      <c r="E64" s="176"/>
      <c r="F64" s="176"/>
      <c r="G64" s="176"/>
      <c r="H64" s="176"/>
      <c r="I64" s="176"/>
      <c r="J64" s="177">
        <f>J347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101</v>
      </c>
      <c r="E65" s="176"/>
      <c r="F65" s="176"/>
      <c r="G65" s="176"/>
      <c r="H65" s="176"/>
      <c r="I65" s="176"/>
      <c r="J65" s="177">
        <f>J392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102</v>
      </c>
      <c r="E66" s="176"/>
      <c r="F66" s="176"/>
      <c r="G66" s="176"/>
      <c r="H66" s="176"/>
      <c r="I66" s="176"/>
      <c r="J66" s="177">
        <f>J424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103</v>
      </c>
      <c r="E67" s="176"/>
      <c r="F67" s="176"/>
      <c r="G67" s="176"/>
      <c r="H67" s="176"/>
      <c r="I67" s="176"/>
      <c r="J67" s="177">
        <f>J578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104</v>
      </c>
      <c r="E68" s="176"/>
      <c r="F68" s="176"/>
      <c r="G68" s="176"/>
      <c r="H68" s="176"/>
      <c r="I68" s="176"/>
      <c r="J68" s="177">
        <f>J589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105</v>
      </c>
      <c r="E69" s="176"/>
      <c r="F69" s="176"/>
      <c r="G69" s="176"/>
      <c r="H69" s="176"/>
      <c r="I69" s="176"/>
      <c r="J69" s="177">
        <f>J775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106</v>
      </c>
      <c r="E70" s="176"/>
      <c r="F70" s="176"/>
      <c r="G70" s="176"/>
      <c r="H70" s="176"/>
      <c r="I70" s="176"/>
      <c r="J70" s="177">
        <f>J801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7"/>
      <c r="C71" s="168"/>
      <c r="D71" s="169" t="s">
        <v>107</v>
      </c>
      <c r="E71" s="170"/>
      <c r="F71" s="170"/>
      <c r="G71" s="170"/>
      <c r="H71" s="170"/>
      <c r="I71" s="170"/>
      <c r="J71" s="171">
        <f>J804</f>
        <v>0</v>
      </c>
      <c r="K71" s="168"/>
      <c r="L71" s="17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3"/>
      <c r="C72" s="174"/>
      <c r="D72" s="175" t="s">
        <v>108</v>
      </c>
      <c r="E72" s="176"/>
      <c r="F72" s="176"/>
      <c r="G72" s="176"/>
      <c r="H72" s="176"/>
      <c r="I72" s="176"/>
      <c r="J72" s="177">
        <f>J805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109</v>
      </c>
      <c r="E73" s="176"/>
      <c r="F73" s="176"/>
      <c r="G73" s="176"/>
      <c r="H73" s="176"/>
      <c r="I73" s="176"/>
      <c r="J73" s="177">
        <f>J873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110</v>
      </c>
      <c r="E74" s="176"/>
      <c r="F74" s="176"/>
      <c r="G74" s="176"/>
      <c r="H74" s="176"/>
      <c r="I74" s="176"/>
      <c r="J74" s="177">
        <f>J890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113</v>
      </c>
      <c r="E75" s="176"/>
      <c r="F75" s="176"/>
      <c r="G75" s="176"/>
      <c r="H75" s="176"/>
      <c r="I75" s="176"/>
      <c r="J75" s="177">
        <f>J900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114</v>
      </c>
      <c r="E76" s="176"/>
      <c r="F76" s="176"/>
      <c r="G76" s="176"/>
      <c r="H76" s="176"/>
      <c r="I76" s="176"/>
      <c r="J76" s="177">
        <f>J1019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3"/>
      <c r="C77" s="174"/>
      <c r="D77" s="175" t="s">
        <v>115</v>
      </c>
      <c r="E77" s="176"/>
      <c r="F77" s="176"/>
      <c r="G77" s="176"/>
      <c r="H77" s="176"/>
      <c r="I77" s="176"/>
      <c r="J77" s="177">
        <f>J1027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3"/>
      <c r="C78" s="174"/>
      <c r="D78" s="175" t="s">
        <v>116</v>
      </c>
      <c r="E78" s="176"/>
      <c r="F78" s="176"/>
      <c r="G78" s="176"/>
      <c r="H78" s="176"/>
      <c r="I78" s="176"/>
      <c r="J78" s="177">
        <f>J1036</f>
        <v>0</v>
      </c>
      <c r="K78" s="174"/>
      <c r="L78" s="17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3"/>
      <c r="C79" s="174"/>
      <c r="D79" s="175" t="s">
        <v>118</v>
      </c>
      <c r="E79" s="176"/>
      <c r="F79" s="176"/>
      <c r="G79" s="176"/>
      <c r="H79" s="176"/>
      <c r="I79" s="176"/>
      <c r="J79" s="177">
        <f>J1191</f>
        <v>0</v>
      </c>
      <c r="K79" s="174"/>
      <c r="L79" s="17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3"/>
      <c r="C80" s="174"/>
      <c r="D80" s="175" t="s">
        <v>119</v>
      </c>
      <c r="E80" s="176"/>
      <c r="F80" s="176"/>
      <c r="G80" s="176"/>
      <c r="H80" s="176"/>
      <c r="I80" s="176"/>
      <c r="J80" s="177">
        <f>J1247</f>
        <v>0</v>
      </c>
      <c r="K80" s="174"/>
      <c r="L80" s="17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73"/>
      <c r="C81" s="174"/>
      <c r="D81" s="175" t="s">
        <v>120</v>
      </c>
      <c r="E81" s="176"/>
      <c r="F81" s="176"/>
      <c r="G81" s="176"/>
      <c r="H81" s="176"/>
      <c r="I81" s="176"/>
      <c r="J81" s="177">
        <f>J1335</f>
        <v>0</v>
      </c>
      <c r="K81" s="174"/>
      <c r="L81" s="178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73"/>
      <c r="C82" s="174"/>
      <c r="D82" s="175" t="s">
        <v>121</v>
      </c>
      <c r="E82" s="176"/>
      <c r="F82" s="176"/>
      <c r="G82" s="176"/>
      <c r="H82" s="176"/>
      <c r="I82" s="176"/>
      <c r="J82" s="177">
        <f>J1389</f>
        <v>0</v>
      </c>
      <c r="K82" s="174"/>
      <c r="L82" s="178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73"/>
      <c r="C83" s="174"/>
      <c r="D83" s="175" t="s">
        <v>122</v>
      </c>
      <c r="E83" s="176"/>
      <c r="F83" s="176"/>
      <c r="G83" s="176"/>
      <c r="H83" s="176"/>
      <c r="I83" s="176"/>
      <c r="J83" s="177">
        <f>J1406</f>
        <v>0</v>
      </c>
      <c r="K83" s="174"/>
      <c r="L83" s="178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73"/>
      <c r="C84" s="174"/>
      <c r="D84" s="175" t="s">
        <v>123</v>
      </c>
      <c r="E84" s="176"/>
      <c r="F84" s="176"/>
      <c r="G84" s="176"/>
      <c r="H84" s="176"/>
      <c r="I84" s="176"/>
      <c r="J84" s="177">
        <f>J1420</f>
        <v>0</v>
      </c>
      <c r="K84" s="174"/>
      <c r="L84" s="178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73"/>
      <c r="C85" s="174"/>
      <c r="D85" s="175" t="s">
        <v>124</v>
      </c>
      <c r="E85" s="176"/>
      <c r="F85" s="176"/>
      <c r="G85" s="176"/>
      <c r="H85" s="176"/>
      <c r="I85" s="176"/>
      <c r="J85" s="177">
        <f>J1434</f>
        <v>0</v>
      </c>
      <c r="K85" s="174"/>
      <c r="L85" s="178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73"/>
      <c r="C86" s="174"/>
      <c r="D86" s="175" t="s">
        <v>125</v>
      </c>
      <c r="E86" s="176"/>
      <c r="F86" s="176"/>
      <c r="G86" s="176"/>
      <c r="H86" s="176"/>
      <c r="I86" s="176"/>
      <c r="J86" s="177">
        <f>J1438</f>
        <v>0</v>
      </c>
      <c r="K86" s="174"/>
      <c r="L86" s="178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73"/>
      <c r="C87" s="174"/>
      <c r="D87" s="175" t="s">
        <v>126</v>
      </c>
      <c r="E87" s="176"/>
      <c r="F87" s="176"/>
      <c r="G87" s="176"/>
      <c r="H87" s="176"/>
      <c r="I87" s="176"/>
      <c r="J87" s="177">
        <f>J1444</f>
        <v>0</v>
      </c>
      <c r="K87" s="174"/>
      <c r="L87" s="178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9" customFormat="1" ht="24.95" customHeight="1">
      <c r="A88" s="9"/>
      <c r="B88" s="167"/>
      <c r="C88" s="168"/>
      <c r="D88" s="169" t="s">
        <v>129</v>
      </c>
      <c r="E88" s="170"/>
      <c r="F88" s="170"/>
      <c r="G88" s="170"/>
      <c r="H88" s="170"/>
      <c r="I88" s="170"/>
      <c r="J88" s="171">
        <f>J1631</f>
        <v>0</v>
      </c>
      <c r="K88" s="168"/>
      <c r="L88" s="172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s="10" customFormat="1" ht="19.9" customHeight="1">
      <c r="A89" s="10"/>
      <c r="B89" s="173"/>
      <c r="C89" s="174"/>
      <c r="D89" s="175" t="s">
        <v>130</v>
      </c>
      <c r="E89" s="176"/>
      <c r="F89" s="176"/>
      <c r="G89" s="176"/>
      <c r="H89" s="176"/>
      <c r="I89" s="176"/>
      <c r="J89" s="177">
        <f>J1632</f>
        <v>0</v>
      </c>
      <c r="K89" s="174"/>
      <c r="L89" s="178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73"/>
      <c r="C90" s="174"/>
      <c r="D90" s="175" t="s">
        <v>131</v>
      </c>
      <c r="E90" s="176"/>
      <c r="F90" s="176"/>
      <c r="G90" s="176"/>
      <c r="H90" s="176"/>
      <c r="I90" s="176"/>
      <c r="J90" s="177">
        <f>J1657</f>
        <v>0</v>
      </c>
      <c r="K90" s="174"/>
      <c r="L90" s="178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73"/>
      <c r="C91" s="174"/>
      <c r="D91" s="175" t="s">
        <v>132</v>
      </c>
      <c r="E91" s="176"/>
      <c r="F91" s="176"/>
      <c r="G91" s="176"/>
      <c r="H91" s="176"/>
      <c r="I91" s="176"/>
      <c r="J91" s="177">
        <f>J1659</f>
        <v>0</v>
      </c>
      <c r="K91" s="174"/>
      <c r="L91" s="178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2" customFormat="1" ht="21.8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61"/>
      <c r="C93" s="62"/>
      <c r="D93" s="62"/>
      <c r="E93" s="62"/>
      <c r="F93" s="62"/>
      <c r="G93" s="62"/>
      <c r="H93" s="62"/>
      <c r="I93" s="62"/>
      <c r="J93" s="62"/>
      <c r="K93" s="6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7" spans="1:31" s="2" customFormat="1" ht="6.95" customHeight="1">
      <c r="A97" s="40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13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24.95" customHeight="1">
      <c r="A98" s="40"/>
      <c r="B98" s="41"/>
      <c r="C98" s="25" t="s">
        <v>133</v>
      </c>
      <c r="D98" s="42"/>
      <c r="E98" s="42"/>
      <c r="F98" s="42"/>
      <c r="G98" s="42"/>
      <c r="H98" s="42"/>
      <c r="I98" s="42"/>
      <c r="J98" s="42"/>
      <c r="K98" s="42"/>
      <c r="L98" s="136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6.95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136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12" customHeight="1">
      <c r="A100" s="40"/>
      <c r="B100" s="41"/>
      <c r="C100" s="34" t="s">
        <v>16</v>
      </c>
      <c r="D100" s="42"/>
      <c r="E100" s="42"/>
      <c r="F100" s="42"/>
      <c r="G100" s="42"/>
      <c r="H100" s="42"/>
      <c r="I100" s="42"/>
      <c r="J100" s="42"/>
      <c r="K100" s="42"/>
      <c r="L100" s="136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16.5" customHeight="1">
      <c r="A101" s="40"/>
      <c r="B101" s="41"/>
      <c r="C101" s="42"/>
      <c r="D101" s="42"/>
      <c r="E101" s="162" t="str">
        <f>E7</f>
        <v>Kladruby nad Labem</v>
      </c>
      <c r="F101" s="34"/>
      <c r="G101" s="34"/>
      <c r="H101" s="34"/>
      <c r="I101" s="42"/>
      <c r="J101" s="42"/>
      <c r="K101" s="42"/>
      <c r="L101" s="136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12" customHeight="1">
      <c r="A102" s="40"/>
      <c r="B102" s="41"/>
      <c r="C102" s="34" t="s">
        <v>90</v>
      </c>
      <c r="D102" s="42"/>
      <c r="E102" s="42"/>
      <c r="F102" s="42"/>
      <c r="G102" s="42"/>
      <c r="H102" s="42"/>
      <c r="I102" s="42"/>
      <c r="J102" s="42"/>
      <c r="K102" s="42"/>
      <c r="L102" s="136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16.5" customHeight="1">
      <c r="A103" s="40"/>
      <c r="B103" s="41"/>
      <c r="C103" s="42"/>
      <c r="D103" s="42"/>
      <c r="E103" s="71" t="str">
        <f>E9</f>
        <v>SO 02 - Sklady</v>
      </c>
      <c r="F103" s="42"/>
      <c r="G103" s="42"/>
      <c r="H103" s="42"/>
      <c r="I103" s="42"/>
      <c r="J103" s="42"/>
      <c r="K103" s="42"/>
      <c r="L103" s="136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6.95" customHeight="1">
      <c r="A104" s="40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136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12" customHeight="1">
      <c r="A105" s="40"/>
      <c r="B105" s="41"/>
      <c r="C105" s="34" t="s">
        <v>21</v>
      </c>
      <c r="D105" s="42"/>
      <c r="E105" s="42"/>
      <c r="F105" s="29" t="str">
        <f>F12</f>
        <v>Kladruby nad Labem</v>
      </c>
      <c r="G105" s="42"/>
      <c r="H105" s="42"/>
      <c r="I105" s="34" t="s">
        <v>22</v>
      </c>
      <c r="J105" s="74" t="str">
        <f>IF(J12="","",J12)</f>
        <v>30. 5. 2022</v>
      </c>
      <c r="K105" s="42"/>
      <c r="L105" s="136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6.95" customHeight="1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136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15.15" customHeight="1">
      <c r="A107" s="40"/>
      <c r="B107" s="41"/>
      <c r="C107" s="34" t="s">
        <v>24</v>
      </c>
      <c r="D107" s="42"/>
      <c r="E107" s="42"/>
      <c r="F107" s="29" t="str">
        <f>E15</f>
        <v>Národní hřebčín Kladruby nad Labem</v>
      </c>
      <c r="G107" s="42"/>
      <c r="H107" s="42"/>
      <c r="I107" s="34" t="s">
        <v>31</v>
      </c>
      <c r="J107" s="38" t="str">
        <f>E21</f>
        <v>Gefos a.s.</v>
      </c>
      <c r="K107" s="42"/>
      <c r="L107" s="136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5.15" customHeight="1">
      <c r="A108" s="40"/>
      <c r="B108" s="41"/>
      <c r="C108" s="34" t="s">
        <v>29</v>
      </c>
      <c r="D108" s="42"/>
      <c r="E108" s="42"/>
      <c r="F108" s="29" t="str">
        <f>IF(E18="","",E18)</f>
        <v>Vyplň údaj</v>
      </c>
      <c r="G108" s="42"/>
      <c r="H108" s="42"/>
      <c r="I108" s="34" t="s">
        <v>35</v>
      </c>
      <c r="J108" s="38" t="str">
        <f>E24</f>
        <v>Gefos a.s.</v>
      </c>
      <c r="K108" s="42"/>
      <c r="L108" s="136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0.3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136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11" customFormat="1" ht="29.25" customHeight="1">
      <c r="A110" s="179"/>
      <c r="B110" s="180"/>
      <c r="C110" s="181" t="s">
        <v>134</v>
      </c>
      <c r="D110" s="182" t="s">
        <v>57</v>
      </c>
      <c r="E110" s="182" t="s">
        <v>53</v>
      </c>
      <c r="F110" s="182" t="s">
        <v>54</v>
      </c>
      <c r="G110" s="182" t="s">
        <v>135</v>
      </c>
      <c r="H110" s="182" t="s">
        <v>136</v>
      </c>
      <c r="I110" s="182" t="s">
        <v>137</v>
      </c>
      <c r="J110" s="182" t="s">
        <v>94</v>
      </c>
      <c r="K110" s="183" t="s">
        <v>138</v>
      </c>
      <c r="L110" s="184"/>
      <c r="M110" s="94" t="s">
        <v>19</v>
      </c>
      <c r="N110" s="95" t="s">
        <v>42</v>
      </c>
      <c r="O110" s="95" t="s">
        <v>139</v>
      </c>
      <c r="P110" s="95" t="s">
        <v>140</v>
      </c>
      <c r="Q110" s="95" t="s">
        <v>141</v>
      </c>
      <c r="R110" s="95" t="s">
        <v>142</v>
      </c>
      <c r="S110" s="95" t="s">
        <v>143</v>
      </c>
      <c r="T110" s="96" t="s">
        <v>144</v>
      </c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</row>
    <row r="111" spans="1:63" s="2" customFormat="1" ht="22.8" customHeight="1">
      <c r="A111" s="40"/>
      <c r="B111" s="41"/>
      <c r="C111" s="101" t="s">
        <v>145</v>
      </c>
      <c r="D111" s="42"/>
      <c r="E111" s="42"/>
      <c r="F111" s="42"/>
      <c r="G111" s="42"/>
      <c r="H111" s="42"/>
      <c r="I111" s="42"/>
      <c r="J111" s="185">
        <f>BK111</f>
        <v>0</v>
      </c>
      <c r="K111" s="42"/>
      <c r="L111" s="46"/>
      <c r="M111" s="97"/>
      <c r="N111" s="186"/>
      <c r="O111" s="98"/>
      <c r="P111" s="187">
        <f>P112+P804+P1631</f>
        <v>0</v>
      </c>
      <c r="Q111" s="98"/>
      <c r="R111" s="187">
        <f>R112+R804+R1631</f>
        <v>429.54100117999997</v>
      </c>
      <c r="S111" s="98"/>
      <c r="T111" s="188">
        <f>T112+T804+T1631</f>
        <v>342.71958381999997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71</v>
      </c>
      <c r="AU111" s="19" t="s">
        <v>95</v>
      </c>
      <c r="BK111" s="189">
        <f>BK112+BK804+BK1631</f>
        <v>0</v>
      </c>
    </row>
    <row r="112" spans="1:63" s="12" customFormat="1" ht="25.9" customHeight="1">
      <c r="A112" s="12"/>
      <c r="B112" s="190"/>
      <c r="C112" s="191"/>
      <c r="D112" s="192" t="s">
        <v>71</v>
      </c>
      <c r="E112" s="193" t="s">
        <v>146</v>
      </c>
      <c r="F112" s="193" t="s">
        <v>147</v>
      </c>
      <c r="G112" s="191"/>
      <c r="H112" s="191"/>
      <c r="I112" s="194"/>
      <c r="J112" s="195">
        <f>BK112</f>
        <v>0</v>
      </c>
      <c r="K112" s="191"/>
      <c r="L112" s="196"/>
      <c r="M112" s="197"/>
      <c r="N112" s="198"/>
      <c r="O112" s="198"/>
      <c r="P112" s="199">
        <f>P113+P206+P239+P347+P392+P424+P578+P589+P775+P801</f>
        <v>0</v>
      </c>
      <c r="Q112" s="198"/>
      <c r="R112" s="199">
        <f>R113+R206+R239+R347+R392+R424+R578+R589+R775+R801</f>
        <v>329.40903068</v>
      </c>
      <c r="S112" s="198"/>
      <c r="T112" s="200">
        <f>T113+T206+T239+T347+T392+T424+T578+T589+T775+T801</f>
        <v>293.21593299999995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1" t="s">
        <v>80</v>
      </c>
      <c r="AT112" s="202" t="s">
        <v>71</v>
      </c>
      <c r="AU112" s="202" t="s">
        <v>72</v>
      </c>
      <c r="AY112" s="201" t="s">
        <v>148</v>
      </c>
      <c r="BK112" s="203">
        <f>BK113+BK206+BK239+BK347+BK392+BK424+BK578+BK589+BK775+BK801</f>
        <v>0</v>
      </c>
    </row>
    <row r="113" spans="1:63" s="12" customFormat="1" ht="22.8" customHeight="1">
      <c r="A113" s="12"/>
      <c r="B113" s="190"/>
      <c r="C113" s="191"/>
      <c r="D113" s="192" t="s">
        <v>71</v>
      </c>
      <c r="E113" s="204" t="s">
        <v>80</v>
      </c>
      <c r="F113" s="204" t="s">
        <v>149</v>
      </c>
      <c r="G113" s="191"/>
      <c r="H113" s="191"/>
      <c r="I113" s="194"/>
      <c r="J113" s="205">
        <f>BK113</f>
        <v>0</v>
      </c>
      <c r="K113" s="191"/>
      <c r="L113" s="196"/>
      <c r="M113" s="197"/>
      <c r="N113" s="198"/>
      <c r="O113" s="198"/>
      <c r="P113" s="199">
        <f>SUM(P114:P205)</f>
        <v>0</v>
      </c>
      <c r="Q113" s="198"/>
      <c r="R113" s="199">
        <f>SUM(R114:R205)</f>
        <v>31.206364999999998</v>
      </c>
      <c r="S113" s="198"/>
      <c r="T113" s="200">
        <f>SUM(T114:T205)</f>
        <v>1.8708799999999999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1" t="s">
        <v>80</v>
      </c>
      <c r="AT113" s="202" t="s">
        <v>71</v>
      </c>
      <c r="AU113" s="202" t="s">
        <v>80</v>
      </c>
      <c r="AY113" s="201" t="s">
        <v>148</v>
      </c>
      <c r="BK113" s="203">
        <f>SUM(BK114:BK205)</f>
        <v>0</v>
      </c>
    </row>
    <row r="114" spans="1:65" s="2" customFormat="1" ht="21.75" customHeight="1">
      <c r="A114" s="40"/>
      <c r="B114" s="41"/>
      <c r="C114" s="206" t="s">
        <v>80</v>
      </c>
      <c r="D114" s="206" t="s">
        <v>150</v>
      </c>
      <c r="E114" s="207" t="s">
        <v>3979</v>
      </c>
      <c r="F114" s="208" t="s">
        <v>3980</v>
      </c>
      <c r="G114" s="209" t="s">
        <v>153</v>
      </c>
      <c r="H114" s="210">
        <v>2</v>
      </c>
      <c r="I114" s="211"/>
      <c r="J114" s="212">
        <f>ROUND(I114*H114,2)</f>
        <v>0</v>
      </c>
      <c r="K114" s="208" t="s">
        <v>154</v>
      </c>
      <c r="L114" s="46"/>
      <c r="M114" s="213" t="s">
        <v>19</v>
      </c>
      <c r="N114" s="214" t="s">
        <v>43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155</v>
      </c>
      <c r="AT114" s="217" t="s">
        <v>150</v>
      </c>
      <c r="AU114" s="217" t="s">
        <v>82</v>
      </c>
      <c r="AY114" s="19" t="s">
        <v>148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80</v>
      </c>
      <c r="BK114" s="218">
        <f>ROUND(I114*H114,2)</f>
        <v>0</v>
      </c>
      <c r="BL114" s="19" t="s">
        <v>155</v>
      </c>
      <c r="BM114" s="217" t="s">
        <v>3981</v>
      </c>
    </row>
    <row r="115" spans="1:47" s="2" customFormat="1" ht="12">
      <c r="A115" s="40"/>
      <c r="B115" s="41"/>
      <c r="C115" s="42"/>
      <c r="D115" s="219" t="s">
        <v>157</v>
      </c>
      <c r="E115" s="42"/>
      <c r="F115" s="220" t="s">
        <v>3982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157</v>
      </c>
      <c r="AU115" s="19" t="s">
        <v>82</v>
      </c>
    </row>
    <row r="116" spans="1:65" s="2" customFormat="1" ht="21.75" customHeight="1">
      <c r="A116" s="40"/>
      <c r="B116" s="41"/>
      <c r="C116" s="206" t="s">
        <v>82</v>
      </c>
      <c r="D116" s="206" t="s">
        <v>150</v>
      </c>
      <c r="E116" s="207" t="s">
        <v>3983</v>
      </c>
      <c r="F116" s="208" t="s">
        <v>3984</v>
      </c>
      <c r="G116" s="209" t="s">
        <v>153</v>
      </c>
      <c r="H116" s="210">
        <v>1</v>
      </c>
      <c r="I116" s="211"/>
      <c r="J116" s="212">
        <f>ROUND(I116*H116,2)</f>
        <v>0</v>
      </c>
      <c r="K116" s="208" t="s">
        <v>154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155</v>
      </c>
      <c r="AT116" s="217" t="s">
        <v>150</v>
      </c>
      <c r="AU116" s="217" t="s">
        <v>82</v>
      </c>
      <c r="AY116" s="19" t="s">
        <v>148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155</v>
      </c>
      <c r="BM116" s="217" t="s">
        <v>3985</v>
      </c>
    </row>
    <row r="117" spans="1:47" s="2" customFormat="1" ht="12">
      <c r="A117" s="40"/>
      <c r="B117" s="41"/>
      <c r="C117" s="42"/>
      <c r="D117" s="219" t="s">
        <v>157</v>
      </c>
      <c r="E117" s="42"/>
      <c r="F117" s="220" t="s">
        <v>3986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157</v>
      </c>
      <c r="AU117" s="19" t="s">
        <v>82</v>
      </c>
    </row>
    <row r="118" spans="1:65" s="2" customFormat="1" ht="21.75" customHeight="1">
      <c r="A118" s="40"/>
      <c r="B118" s="41"/>
      <c r="C118" s="206" t="s">
        <v>163</v>
      </c>
      <c r="D118" s="206" t="s">
        <v>150</v>
      </c>
      <c r="E118" s="207" t="s">
        <v>3987</v>
      </c>
      <c r="F118" s="208" t="s">
        <v>3988</v>
      </c>
      <c r="G118" s="209" t="s">
        <v>153</v>
      </c>
      <c r="H118" s="210">
        <v>2</v>
      </c>
      <c r="I118" s="211"/>
      <c r="J118" s="212">
        <f>ROUND(I118*H118,2)</f>
        <v>0</v>
      </c>
      <c r="K118" s="208" t="s">
        <v>154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155</v>
      </c>
      <c r="AT118" s="217" t="s">
        <v>150</v>
      </c>
      <c r="AU118" s="217" t="s">
        <v>82</v>
      </c>
      <c r="AY118" s="19" t="s">
        <v>148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155</v>
      </c>
      <c r="BM118" s="217" t="s">
        <v>3989</v>
      </c>
    </row>
    <row r="119" spans="1:47" s="2" customFormat="1" ht="12">
      <c r="A119" s="40"/>
      <c r="B119" s="41"/>
      <c r="C119" s="42"/>
      <c r="D119" s="219" t="s">
        <v>157</v>
      </c>
      <c r="E119" s="42"/>
      <c r="F119" s="220" t="s">
        <v>3990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157</v>
      </c>
      <c r="AU119" s="19" t="s">
        <v>82</v>
      </c>
    </row>
    <row r="120" spans="1:65" s="2" customFormat="1" ht="21.75" customHeight="1">
      <c r="A120" s="40"/>
      <c r="B120" s="41"/>
      <c r="C120" s="206" t="s">
        <v>155</v>
      </c>
      <c r="D120" s="206" t="s">
        <v>150</v>
      </c>
      <c r="E120" s="207" t="s">
        <v>159</v>
      </c>
      <c r="F120" s="208" t="s">
        <v>160</v>
      </c>
      <c r="G120" s="209" t="s">
        <v>153</v>
      </c>
      <c r="H120" s="210">
        <v>1</v>
      </c>
      <c r="I120" s="211"/>
      <c r="J120" s="212">
        <f>ROUND(I120*H120,2)</f>
        <v>0</v>
      </c>
      <c r="K120" s="208" t="s">
        <v>154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155</v>
      </c>
      <c r="AT120" s="217" t="s">
        <v>150</v>
      </c>
      <c r="AU120" s="217" t="s">
        <v>82</v>
      </c>
      <c r="AY120" s="19" t="s">
        <v>148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155</v>
      </c>
      <c r="BM120" s="217" t="s">
        <v>3991</v>
      </c>
    </row>
    <row r="121" spans="1:47" s="2" customFormat="1" ht="12">
      <c r="A121" s="40"/>
      <c r="B121" s="41"/>
      <c r="C121" s="42"/>
      <c r="D121" s="219" t="s">
        <v>157</v>
      </c>
      <c r="E121" s="42"/>
      <c r="F121" s="220" t="s">
        <v>162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157</v>
      </c>
      <c r="AU121" s="19" t="s">
        <v>82</v>
      </c>
    </row>
    <row r="122" spans="1:65" s="2" customFormat="1" ht="24.15" customHeight="1">
      <c r="A122" s="40"/>
      <c r="B122" s="41"/>
      <c r="C122" s="206" t="s">
        <v>179</v>
      </c>
      <c r="D122" s="206" t="s">
        <v>150</v>
      </c>
      <c r="E122" s="207" t="s">
        <v>3992</v>
      </c>
      <c r="F122" s="208" t="s">
        <v>3993</v>
      </c>
      <c r="G122" s="209" t="s">
        <v>166</v>
      </c>
      <c r="H122" s="210">
        <v>8.504</v>
      </c>
      <c r="I122" s="211"/>
      <c r="J122" s="212">
        <f>ROUND(I122*H122,2)</f>
        <v>0</v>
      </c>
      <c r="K122" s="208" t="s">
        <v>154</v>
      </c>
      <c r="L122" s="46"/>
      <c r="M122" s="213" t="s">
        <v>19</v>
      </c>
      <c r="N122" s="214" t="s">
        <v>43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0.22</v>
      </c>
      <c r="T122" s="216">
        <f>S122*H122</f>
        <v>1.8708799999999999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155</v>
      </c>
      <c r="AT122" s="217" t="s">
        <v>150</v>
      </c>
      <c r="AU122" s="217" t="s">
        <v>82</v>
      </c>
      <c r="AY122" s="19" t="s">
        <v>148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155</v>
      </c>
      <c r="BM122" s="217" t="s">
        <v>3994</v>
      </c>
    </row>
    <row r="123" spans="1:47" s="2" customFormat="1" ht="12">
      <c r="A123" s="40"/>
      <c r="B123" s="41"/>
      <c r="C123" s="42"/>
      <c r="D123" s="219" t="s">
        <v>157</v>
      </c>
      <c r="E123" s="42"/>
      <c r="F123" s="220" t="s">
        <v>3995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157</v>
      </c>
      <c r="AU123" s="19" t="s">
        <v>82</v>
      </c>
    </row>
    <row r="124" spans="1:51" s="13" customFormat="1" ht="12">
      <c r="A124" s="13"/>
      <c r="B124" s="224"/>
      <c r="C124" s="225"/>
      <c r="D124" s="226" t="s">
        <v>168</v>
      </c>
      <c r="E124" s="227" t="s">
        <v>19</v>
      </c>
      <c r="F124" s="228" t="s">
        <v>3996</v>
      </c>
      <c r="G124" s="225"/>
      <c r="H124" s="227" t="s">
        <v>19</v>
      </c>
      <c r="I124" s="229"/>
      <c r="J124" s="225"/>
      <c r="K124" s="225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168</v>
      </c>
      <c r="AU124" s="234" t="s">
        <v>82</v>
      </c>
      <c r="AV124" s="13" t="s">
        <v>80</v>
      </c>
      <c r="AW124" s="13" t="s">
        <v>34</v>
      </c>
      <c r="AX124" s="13" t="s">
        <v>72</v>
      </c>
      <c r="AY124" s="234" t="s">
        <v>148</v>
      </c>
    </row>
    <row r="125" spans="1:51" s="14" customFormat="1" ht="12">
      <c r="A125" s="14"/>
      <c r="B125" s="235"/>
      <c r="C125" s="236"/>
      <c r="D125" s="226" t="s">
        <v>168</v>
      </c>
      <c r="E125" s="237" t="s">
        <v>19</v>
      </c>
      <c r="F125" s="238" t="s">
        <v>3997</v>
      </c>
      <c r="G125" s="236"/>
      <c r="H125" s="239">
        <v>5.758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168</v>
      </c>
      <c r="AU125" s="245" t="s">
        <v>82</v>
      </c>
      <c r="AV125" s="14" t="s">
        <v>82</v>
      </c>
      <c r="AW125" s="14" t="s">
        <v>34</v>
      </c>
      <c r="AX125" s="14" t="s">
        <v>72</v>
      </c>
      <c r="AY125" s="245" t="s">
        <v>148</v>
      </c>
    </row>
    <row r="126" spans="1:51" s="14" customFormat="1" ht="12">
      <c r="A126" s="14"/>
      <c r="B126" s="235"/>
      <c r="C126" s="236"/>
      <c r="D126" s="226" t="s">
        <v>168</v>
      </c>
      <c r="E126" s="237" t="s">
        <v>19</v>
      </c>
      <c r="F126" s="238" t="s">
        <v>3998</v>
      </c>
      <c r="G126" s="236"/>
      <c r="H126" s="239">
        <v>2.746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168</v>
      </c>
      <c r="AU126" s="245" t="s">
        <v>82</v>
      </c>
      <c r="AV126" s="14" t="s">
        <v>82</v>
      </c>
      <c r="AW126" s="14" t="s">
        <v>34</v>
      </c>
      <c r="AX126" s="14" t="s">
        <v>72</v>
      </c>
      <c r="AY126" s="245" t="s">
        <v>148</v>
      </c>
    </row>
    <row r="127" spans="1:51" s="15" customFormat="1" ht="12">
      <c r="A127" s="15"/>
      <c r="B127" s="246"/>
      <c r="C127" s="247"/>
      <c r="D127" s="226" t="s">
        <v>168</v>
      </c>
      <c r="E127" s="248" t="s">
        <v>19</v>
      </c>
      <c r="F127" s="249" t="s">
        <v>178</v>
      </c>
      <c r="G127" s="247"/>
      <c r="H127" s="250">
        <v>8.504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6" t="s">
        <v>168</v>
      </c>
      <c r="AU127" s="256" t="s">
        <v>82</v>
      </c>
      <c r="AV127" s="15" t="s">
        <v>155</v>
      </c>
      <c r="AW127" s="15" t="s">
        <v>34</v>
      </c>
      <c r="AX127" s="15" t="s">
        <v>80</v>
      </c>
      <c r="AY127" s="256" t="s">
        <v>148</v>
      </c>
    </row>
    <row r="128" spans="1:65" s="2" customFormat="1" ht="24.15" customHeight="1">
      <c r="A128" s="40"/>
      <c r="B128" s="41"/>
      <c r="C128" s="206" t="s">
        <v>184</v>
      </c>
      <c r="D128" s="206" t="s">
        <v>150</v>
      </c>
      <c r="E128" s="207" t="s">
        <v>3999</v>
      </c>
      <c r="F128" s="208" t="s">
        <v>4000</v>
      </c>
      <c r="G128" s="209" t="s">
        <v>187</v>
      </c>
      <c r="H128" s="210">
        <v>41.147</v>
      </c>
      <c r="I128" s="211"/>
      <c r="J128" s="212">
        <f>ROUND(I128*H128,2)</f>
        <v>0</v>
      </c>
      <c r="K128" s="208" t="s">
        <v>154</v>
      </c>
      <c r="L128" s="46"/>
      <c r="M128" s="213" t="s">
        <v>19</v>
      </c>
      <c r="N128" s="214" t="s">
        <v>43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155</v>
      </c>
      <c r="AT128" s="217" t="s">
        <v>150</v>
      </c>
      <c r="AU128" s="217" t="s">
        <v>82</v>
      </c>
      <c r="AY128" s="19" t="s">
        <v>148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80</v>
      </c>
      <c r="BK128" s="218">
        <f>ROUND(I128*H128,2)</f>
        <v>0</v>
      </c>
      <c r="BL128" s="19" t="s">
        <v>155</v>
      </c>
      <c r="BM128" s="217" t="s">
        <v>4001</v>
      </c>
    </row>
    <row r="129" spans="1:47" s="2" customFormat="1" ht="12">
      <c r="A129" s="40"/>
      <c r="B129" s="41"/>
      <c r="C129" s="42"/>
      <c r="D129" s="219" t="s">
        <v>157</v>
      </c>
      <c r="E129" s="42"/>
      <c r="F129" s="220" t="s">
        <v>4002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157</v>
      </c>
      <c r="AU129" s="19" t="s">
        <v>82</v>
      </c>
    </row>
    <row r="130" spans="1:51" s="13" customFormat="1" ht="12">
      <c r="A130" s="13"/>
      <c r="B130" s="224"/>
      <c r="C130" s="225"/>
      <c r="D130" s="226" t="s">
        <v>168</v>
      </c>
      <c r="E130" s="227" t="s">
        <v>19</v>
      </c>
      <c r="F130" s="228" t="s">
        <v>4003</v>
      </c>
      <c r="G130" s="225"/>
      <c r="H130" s="227" t="s">
        <v>19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168</v>
      </c>
      <c r="AU130" s="234" t="s">
        <v>82</v>
      </c>
      <c r="AV130" s="13" t="s">
        <v>80</v>
      </c>
      <c r="AW130" s="13" t="s">
        <v>34</v>
      </c>
      <c r="AX130" s="13" t="s">
        <v>72</v>
      </c>
      <c r="AY130" s="234" t="s">
        <v>148</v>
      </c>
    </row>
    <row r="131" spans="1:51" s="14" customFormat="1" ht="12">
      <c r="A131" s="14"/>
      <c r="B131" s="235"/>
      <c r="C131" s="236"/>
      <c r="D131" s="226" t="s">
        <v>168</v>
      </c>
      <c r="E131" s="237" t="s">
        <v>19</v>
      </c>
      <c r="F131" s="238" t="s">
        <v>4004</v>
      </c>
      <c r="G131" s="236"/>
      <c r="H131" s="239">
        <v>33.95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168</v>
      </c>
      <c r="AU131" s="245" t="s">
        <v>82</v>
      </c>
      <c r="AV131" s="14" t="s">
        <v>82</v>
      </c>
      <c r="AW131" s="14" t="s">
        <v>34</v>
      </c>
      <c r="AX131" s="14" t="s">
        <v>72</v>
      </c>
      <c r="AY131" s="245" t="s">
        <v>148</v>
      </c>
    </row>
    <row r="132" spans="1:51" s="13" customFormat="1" ht="12">
      <c r="A132" s="13"/>
      <c r="B132" s="224"/>
      <c r="C132" s="225"/>
      <c r="D132" s="226" t="s">
        <v>168</v>
      </c>
      <c r="E132" s="227" t="s">
        <v>19</v>
      </c>
      <c r="F132" s="228" t="s">
        <v>4005</v>
      </c>
      <c r="G132" s="225"/>
      <c r="H132" s="227" t="s">
        <v>19</v>
      </c>
      <c r="I132" s="229"/>
      <c r="J132" s="225"/>
      <c r="K132" s="225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168</v>
      </c>
      <c r="AU132" s="234" t="s">
        <v>82</v>
      </c>
      <c r="AV132" s="13" t="s">
        <v>80</v>
      </c>
      <c r="AW132" s="13" t="s">
        <v>34</v>
      </c>
      <c r="AX132" s="13" t="s">
        <v>72</v>
      </c>
      <c r="AY132" s="234" t="s">
        <v>148</v>
      </c>
    </row>
    <row r="133" spans="1:51" s="14" customFormat="1" ht="12">
      <c r="A133" s="14"/>
      <c r="B133" s="235"/>
      <c r="C133" s="236"/>
      <c r="D133" s="226" t="s">
        <v>168</v>
      </c>
      <c r="E133" s="237" t="s">
        <v>19</v>
      </c>
      <c r="F133" s="238" t="s">
        <v>4006</v>
      </c>
      <c r="G133" s="236"/>
      <c r="H133" s="239">
        <v>2.197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5" t="s">
        <v>168</v>
      </c>
      <c r="AU133" s="245" t="s">
        <v>82</v>
      </c>
      <c r="AV133" s="14" t="s">
        <v>82</v>
      </c>
      <c r="AW133" s="14" t="s">
        <v>34</v>
      </c>
      <c r="AX133" s="14" t="s">
        <v>72</v>
      </c>
      <c r="AY133" s="245" t="s">
        <v>148</v>
      </c>
    </row>
    <row r="134" spans="1:51" s="14" customFormat="1" ht="12">
      <c r="A134" s="14"/>
      <c r="B134" s="235"/>
      <c r="C134" s="236"/>
      <c r="D134" s="226" t="s">
        <v>168</v>
      </c>
      <c r="E134" s="237" t="s">
        <v>19</v>
      </c>
      <c r="F134" s="238" t="s">
        <v>4007</v>
      </c>
      <c r="G134" s="236"/>
      <c r="H134" s="239">
        <v>5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168</v>
      </c>
      <c r="AU134" s="245" t="s">
        <v>82</v>
      </c>
      <c r="AV134" s="14" t="s">
        <v>82</v>
      </c>
      <c r="AW134" s="14" t="s">
        <v>34</v>
      </c>
      <c r="AX134" s="14" t="s">
        <v>72</v>
      </c>
      <c r="AY134" s="245" t="s">
        <v>148</v>
      </c>
    </row>
    <row r="135" spans="1:51" s="15" customFormat="1" ht="12">
      <c r="A135" s="15"/>
      <c r="B135" s="246"/>
      <c r="C135" s="247"/>
      <c r="D135" s="226" t="s">
        <v>168</v>
      </c>
      <c r="E135" s="248" t="s">
        <v>19</v>
      </c>
      <c r="F135" s="249" t="s">
        <v>178</v>
      </c>
      <c r="G135" s="247"/>
      <c r="H135" s="250">
        <v>41.147000000000006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6" t="s">
        <v>168</v>
      </c>
      <c r="AU135" s="256" t="s">
        <v>82</v>
      </c>
      <c r="AV135" s="15" t="s">
        <v>155</v>
      </c>
      <c r="AW135" s="15" t="s">
        <v>34</v>
      </c>
      <c r="AX135" s="15" t="s">
        <v>80</v>
      </c>
      <c r="AY135" s="256" t="s">
        <v>148</v>
      </c>
    </row>
    <row r="136" spans="1:65" s="2" customFormat="1" ht="24.15" customHeight="1">
      <c r="A136" s="40"/>
      <c r="B136" s="41"/>
      <c r="C136" s="206" t="s">
        <v>197</v>
      </c>
      <c r="D136" s="206" t="s">
        <v>150</v>
      </c>
      <c r="E136" s="207" t="s">
        <v>206</v>
      </c>
      <c r="F136" s="208" t="s">
        <v>207</v>
      </c>
      <c r="G136" s="209" t="s">
        <v>187</v>
      </c>
      <c r="H136" s="210">
        <v>76.625</v>
      </c>
      <c r="I136" s="211"/>
      <c r="J136" s="212">
        <f>ROUND(I136*H136,2)</f>
        <v>0</v>
      </c>
      <c r="K136" s="208" t="s">
        <v>154</v>
      </c>
      <c r="L136" s="46"/>
      <c r="M136" s="213" t="s">
        <v>19</v>
      </c>
      <c r="N136" s="214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155</v>
      </c>
      <c r="AT136" s="217" t="s">
        <v>150</v>
      </c>
      <c r="AU136" s="217" t="s">
        <v>82</v>
      </c>
      <c r="AY136" s="19" t="s">
        <v>148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155</v>
      </c>
      <c r="BM136" s="217" t="s">
        <v>4008</v>
      </c>
    </row>
    <row r="137" spans="1:47" s="2" customFormat="1" ht="12">
      <c r="A137" s="40"/>
      <c r="B137" s="41"/>
      <c r="C137" s="42"/>
      <c r="D137" s="219" t="s">
        <v>157</v>
      </c>
      <c r="E137" s="42"/>
      <c r="F137" s="220" t="s">
        <v>209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157</v>
      </c>
      <c r="AU137" s="19" t="s">
        <v>82</v>
      </c>
    </row>
    <row r="138" spans="1:51" s="13" customFormat="1" ht="12">
      <c r="A138" s="13"/>
      <c r="B138" s="224"/>
      <c r="C138" s="225"/>
      <c r="D138" s="226" t="s">
        <v>168</v>
      </c>
      <c r="E138" s="227" t="s">
        <v>19</v>
      </c>
      <c r="F138" s="228" t="s">
        <v>4009</v>
      </c>
      <c r="G138" s="225"/>
      <c r="H138" s="227" t="s">
        <v>19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168</v>
      </c>
      <c r="AU138" s="234" t="s">
        <v>82</v>
      </c>
      <c r="AV138" s="13" t="s">
        <v>80</v>
      </c>
      <c r="AW138" s="13" t="s">
        <v>34</v>
      </c>
      <c r="AX138" s="13" t="s">
        <v>72</v>
      </c>
      <c r="AY138" s="234" t="s">
        <v>148</v>
      </c>
    </row>
    <row r="139" spans="1:51" s="13" customFormat="1" ht="12">
      <c r="A139" s="13"/>
      <c r="B139" s="224"/>
      <c r="C139" s="225"/>
      <c r="D139" s="226" t="s">
        <v>168</v>
      </c>
      <c r="E139" s="227" t="s">
        <v>19</v>
      </c>
      <c r="F139" s="228" t="s">
        <v>4010</v>
      </c>
      <c r="G139" s="225"/>
      <c r="H139" s="227" t="s">
        <v>19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168</v>
      </c>
      <c r="AU139" s="234" t="s">
        <v>82</v>
      </c>
      <c r="AV139" s="13" t="s">
        <v>80</v>
      </c>
      <c r="AW139" s="13" t="s">
        <v>34</v>
      </c>
      <c r="AX139" s="13" t="s">
        <v>72</v>
      </c>
      <c r="AY139" s="234" t="s">
        <v>148</v>
      </c>
    </row>
    <row r="140" spans="1:51" s="14" customFormat="1" ht="12">
      <c r="A140" s="14"/>
      <c r="B140" s="235"/>
      <c r="C140" s="236"/>
      <c r="D140" s="226" t="s">
        <v>168</v>
      </c>
      <c r="E140" s="237" t="s">
        <v>19</v>
      </c>
      <c r="F140" s="238" t="s">
        <v>4011</v>
      </c>
      <c r="G140" s="236"/>
      <c r="H140" s="239">
        <v>9.639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168</v>
      </c>
      <c r="AU140" s="245" t="s">
        <v>82</v>
      </c>
      <c r="AV140" s="14" t="s">
        <v>82</v>
      </c>
      <c r="AW140" s="14" t="s">
        <v>34</v>
      </c>
      <c r="AX140" s="14" t="s">
        <v>72</v>
      </c>
      <c r="AY140" s="245" t="s">
        <v>148</v>
      </c>
    </row>
    <row r="141" spans="1:51" s="14" customFormat="1" ht="12">
      <c r="A141" s="14"/>
      <c r="B141" s="235"/>
      <c r="C141" s="236"/>
      <c r="D141" s="226" t="s">
        <v>168</v>
      </c>
      <c r="E141" s="237" t="s">
        <v>19</v>
      </c>
      <c r="F141" s="238" t="s">
        <v>4012</v>
      </c>
      <c r="G141" s="236"/>
      <c r="H141" s="239">
        <v>5.419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5" t="s">
        <v>168</v>
      </c>
      <c r="AU141" s="245" t="s">
        <v>82</v>
      </c>
      <c r="AV141" s="14" t="s">
        <v>82</v>
      </c>
      <c r="AW141" s="14" t="s">
        <v>34</v>
      </c>
      <c r="AX141" s="14" t="s">
        <v>72</v>
      </c>
      <c r="AY141" s="245" t="s">
        <v>148</v>
      </c>
    </row>
    <row r="142" spans="1:51" s="14" customFormat="1" ht="12">
      <c r="A142" s="14"/>
      <c r="B142" s="235"/>
      <c r="C142" s="236"/>
      <c r="D142" s="226" t="s">
        <v>168</v>
      </c>
      <c r="E142" s="237" t="s">
        <v>19</v>
      </c>
      <c r="F142" s="238" t="s">
        <v>4013</v>
      </c>
      <c r="G142" s="236"/>
      <c r="H142" s="239">
        <v>25.504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5" t="s">
        <v>168</v>
      </c>
      <c r="AU142" s="245" t="s">
        <v>82</v>
      </c>
      <c r="AV142" s="14" t="s">
        <v>82</v>
      </c>
      <c r="AW142" s="14" t="s">
        <v>34</v>
      </c>
      <c r="AX142" s="14" t="s">
        <v>72</v>
      </c>
      <c r="AY142" s="245" t="s">
        <v>148</v>
      </c>
    </row>
    <row r="143" spans="1:51" s="14" customFormat="1" ht="12">
      <c r="A143" s="14"/>
      <c r="B143" s="235"/>
      <c r="C143" s="236"/>
      <c r="D143" s="226" t="s">
        <v>168</v>
      </c>
      <c r="E143" s="237" t="s">
        <v>19</v>
      </c>
      <c r="F143" s="238" t="s">
        <v>4014</v>
      </c>
      <c r="G143" s="236"/>
      <c r="H143" s="239">
        <v>24.303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168</v>
      </c>
      <c r="AU143" s="245" t="s">
        <v>82</v>
      </c>
      <c r="AV143" s="14" t="s">
        <v>82</v>
      </c>
      <c r="AW143" s="14" t="s">
        <v>34</v>
      </c>
      <c r="AX143" s="14" t="s">
        <v>72</v>
      </c>
      <c r="AY143" s="245" t="s">
        <v>148</v>
      </c>
    </row>
    <row r="144" spans="1:51" s="16" customFormat="1" ht="12">
      <c r="A144" s="16"/>
      <c r="B144" s="257"/>
      <c r="C144" s="258"/>
      <c r="D144" s="226" t="s">
        <v>168</v>
      </c>
      <c r="E144" s="259" t="s">
        <v>19</v>
      </c>
      <c r="F144" s="260" t="s">
        <v>256</v>
      </c>
      <c r="G144" s="258"/>
      <c r="H144" s="261">
        <v>64.865</v>
      </c>
      <c r="I144" s="262"/>
      <c r="J144" s="258"/>
      <c r="K144" s="258"/>
      <c r="L144" s="263"/>
      <c r="M144" s="264"/>
      <c r="N144" s="265"/>
      <c r="O144" s="265"/>
      <c r="P144" s="265"/>
      <c r="Q144" s="265"/>
      <c r="R144" s="265"/>
      <c r="S144" s="265"/>
      <c r="T144" s="26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67" t="s">
        <v>168</v>
      </c>
      <c r="AU144" s="267" t="s">
        <v>82</v>
      </c>
      <c r="AV144" s="16" t="s">
        <v>163</v>
      </c>
      <c r="AW144" s="16" t="s">
        <v>34</v>
      </c>
      <c r="AX144" s="16" t="s">
        <v>72</v>
      </c>
      <c r="AY144" s="267" t="s">
        <v>148</v>
      </c>
    </row>
    <row r="145" spans="1:51" s="13" customFormat="1" ht="12">
      <c r="A145" s="13"/>
      <c r="B145" s="224"/>
      <c r="C145" s="225"/>
      <c r="D145" s="226" t="s">
        <v>168</v>
      </c>
      <c r="E145" s="227" t="s">
        <v>19</v>
      </c>
      <c r="F145" s="228" t="s">
        <v>4005</v>
      </c>
      <c r="G145" s="225"/>
      <c r="H145" s="227" t="s">
        <v>19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168</v>
      </c>
      <c r="AU145" s="234" t="s">
        <v>82</v>
      </c>
      <c r="AV145" s="13" t="s">
        <v>80</v>
      </c>
      <c r="AW145" s="13" t="s">
        <v>34</v>
      </c>
      <c r="AX145" s="13" t="s">
        <v>72</v>
      </c>
      <c r="AY145" s="234" t="s">
        <v>148</v>
      </c>
    </row>
    <row r="146" spans="1:51" s="14" customFormat="1" ht="12">
      <c r="A146" s="14"/>
      <c r="B146" s="235"/>
      <c r="C146" s="236"/>
      <c r="D146" s="226" t="s">
        <v>168</v>
      </c>
      <c r="E146" s="237" t="s">
        <v>19</v>
      </c>
      <c r="F146" s="238" t="s">
        <v>4015</v>
      </c>
      <c r="G146" s="236"/>
      <c r="H146" s="239">
        <v>0.96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5" t="s">
        <v>168</v>
      </c>
      <c r="AU146" s="245" t="s">
        <v>82</v>
      </c>
      <c r="AV146" s="14" t="s">
        <v>82</v>
      </c>
      <c r="AW146" s="14" t="s">
        <v>34</v>
      </c>
      <c r="AX146" s="14" t="s">
        <v>72</v>
      </c>
      <c r="AY146" s="245" t="s">
        <v>148</v>
      </c>
    </row>
    <row r="147" spans="1:51" s="14" customFormat="1" ht="12">
      <c r="A147" s="14"/>
      <c r="B147" s="235"/>
      <c r="C147" s="236"/>
      <c r="D147" s="226" t="s">
        <v>168</v>
      </c>
      <c r="E147" s="237" t="s">
        <v>19</v>
      </c>
      <c r="F147" s="238" t="s">
        <v>4016</v>
      </c>
      <c r="G147" s="236"/>
      <c r="H147" s="239">
        <v>7.92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168</v>
      </c>
      <c r="AU147" s="245" t="s">
        <v>82</v>
      </c>
      <c r="AV147" s="14" t="s">
        <v>82</v>
      </c>
      <c r="AW147" s="14" t="s">
        <v>34</v>
      </c>
      <c r="AX147" s="14" t="s">
        <v>72</v>
      </c>
      <c r="AY147" s="245" t="s">
        <v>148</v>
      </c>
    </row>
    <row r="148" spans="1:51" s="14" customFormat="1" ht="12">
      <c r="A148" s="14"/>
      <c r="B148" s="235"/>
      <c r="C148" s="236"/>
      <c r="D148" s="226" t="s">
        <v>168</v>
      </c>
      <c r="E148" s="237" t="s">
        <v>19</v>
      </c>
      <c r="F148" s="238" t="s">
        <v>4017</v>
      </c>
      <c r="G148" s="236"/>
      <c r="H148" s="239">
        <v>2.88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168</v>
      </c>
      <c r="AU148" s="245" t="s">
        <v>82</v>
      </c>
      <c r="AV148" s="14" t="s">
        <v>82</v>
      </c>
      <c r="AW148" s="14" t="s">
        <v>34</v>
      </c>
      <c r="AX148" s="14" t="s">
        <v>72</v>
      </c>
      <c r="AY148" s="245" t="s">
        <v>148</v>
      </c>
    </row>
    <row r="149" spans="1:51" s="16" customFormat="1" ht="12">
      <c r="A149" s="16"/>
      <c r="B149" s="257"/>
      <c r="C149" s="258"/>
      <c r="D149" s="226" t="s">
        <v>168</v>
      </c>
      <c r="E149" s="259" t="s">
        <v>19</v>
      </c>
      <c r="F149" s="260" t="s">
        <v>256</v>
      </c>
      <c r="G149" s="258"/>
      <c r="H149" s="261">
        <v>11.759999999999998</v>
      </c>
      <c r="I149" s="262"/>
      <c r="J149" s="258"/>
      <c r="K149" s="258"/>
      <c r="L149" s="263"/>
      <c r="M149" s="264"/>
      <c r="N149" s="265"/>
      <c r="O149" s="265"/>
      <c r="P149" s="265"/>
      <c r="Q149" s="265"/>
      <c r="R149" s="265"/>
      <c r="S149" s="265"/>
      <c r="T149" s="26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267" t="s">
        <v>168</v>
      </c>
      <c r="AU149" s="267" t="s">
        <v>82</v>
      </c>
      <c r="AV149" s="16" t="s">
        <v>163</v>
      </c>
      <c r="AW149" s="16" t="s">
        <v>34</v>
      </c>
      <c r="AX149" s="16" t="s">
        <v>72</v>
      </c>
      <c r="AY149" s="267" t="s">
        <v>148</v>
      </c>
    </row>
    <row r="150" spans="1:51" s="15" customFormat="1" ht="12">
      <c r="A150" s="15"/>
      <c r="B150" s="246"/>
      <c r="C150" s="247"/>
      <c r="D150" s="226" t="s">
        <v>168</v>
      </c>
      <c r="E150" s="248" t="s">
        <v>19</v>
      </c>
      <c r="F150" s="249" t="s">
        <v>178</v>
      </c>
      <c r="G150" s="247"/>
      <c r="H150" s="250">
        <v>76.62499999999999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6" t="s">
        <v>168</v>
      </c>
      <c r="AU150" s="256" t="s">
        <v>82</v>
      </c>
      <c r="AV150" s="15" t="s">
        <v>155</v>
      </c>
      <c r="AW150" s="15" t="s">
        <v>34</v>
      </c>
      <c r="AX150" s="15" t="s">
        <v>80</v>
      </c>
      <c r="AY150" s="256" t="s">
        <v>148</v>
      </c>
    </row>
    <row r="151" spans="1:65" s="2" customFormat="1" ht="16.5" customHeight="1">
      <c r="A151" s="40"/>
      <c r="B151" s="41"/>
      <c r="C151" s="206" t="s">
        <v>205</v>
      </c>
      <c r="D151" s="206" t="s">
        <v>150</v>
      </c>
      <c r="E151" s="207" t="s">
        <v>236</v>
      </c>
      <c r="F151" s="208" t="s">
        <v>237</v>
      </c>
      <c r="G151" s="209" t="s">
        <v>187</v>
      </c>
      <c r="H151" s="210">
        <v>97.747</v>
      </c>
      <c r="I151" s="211"/>
      <c r="J151" s="212">
        <f>ROUND(I151*H151,2)</f>
        <v>0</v>
      </c>
      <c r="K151" s="208" t="s">
        <v>154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155</v>
      </c>
      <c r="AT151" s="217" t="s">
        <v>150</v>
      </c>
      <c r="AU151" s="217" t="s">
        <v>82</v>
      </c>
      <c r="AY151" s="19" t="s">
        <v>148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155</v>
      </c>
      <c r="BM151" s="217" t="s">
        <v>4018</v>
      </c>
    </row>
    <row r="152" spans="1:47" s="2" customFormat="1" ht="12">
      <c r="A152" s="40"/>
      <c r="B152" s="41"/>
      <c r="C152" s="42"/>
      <c r="D152" s="219" t="s">
        <v>157</v>
      </c>
      <c r="E152" s="42"/>
      <c r="F152" s="220" t="s">
        <v>239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157</v>
      </c>
      <c r="AU152" s="19" t="s">
        <v>82</v>
      </c>
    </row>
    <row r="153" spans="1:51" s="13" customFormat="1" ht="12">
      <c r="A153" s="13"/>
      <c r="B153" s="224"/>
      <c r="C153" s="225"/>
      <c r="D153" s="226" t="s">
        <v>168</v>
      </c>
      <c r="E153" s="227" t="s">
        <v>19</v>
      </c>
      <c r="F153" s="228" t="s">
        <v>4019</v>
      </c>
      <c r="G153" s="225"/>
      <c r="H153" s="227" t="s">
        <v>19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168</v>
      </c>
      <c r="AU153" s="234" t="s">
        <v>82</v>
      </c>
      <c r="AV153" s="13" t="s">
        <v>80</v>
      </c>
      <c r="AW153" s="13" t="s">
        <v>34</v>
      </c>
      <c r="AX153" s="13" t="s">
        <v>72</v>
      </c>
      <c r="AY153" s="234" t="s">
        <v>148</v>
      </c>
    </row>
    <row r="154" spans="1:51" s="13" customFormat="1" ht="12">
      <c r="A154" s="13"/>
      <c r="B154" s="224"/>
      <c r="C154" s="225"/>
      <c r="D154" s="226" t="s">
        <v>168</v>
      </c>
      <c r="E154" s="227" t="s">
        <v>19</v>
      </c>
      <c r="F154" s="228" t="s">
        <v>4020</v>
      </c>
      <c r="G154" s="225"/>
      <c r="H154" s="227" t="s">
        <v>19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168</v>
      </c>
      <c r="AU154" s="234" t="s">
        <v>82</v>
      </c>
      <c r="AV154" s="13" t="s">
        <v>80</v>
      </c>
      <c r="AW154" s="13" t="s">
        <v>34</v>
      </c>
      <c r="AX154" s="13" t="s">
        <v>72</v>
      </c>
      <c r="AY154" s="234" t="s">
        <v>148</v>
      </c>
    </row>
    <row r="155" spans="1:51" s="13" customFormat="1" ht="12">
      <c r="A155" s="13"/>
      <c r="B155" s="224"/>
      <c r="C155" s="225"/>
      <c r="D155" s="226" t="s">
        <v>168</v>
      </c>
      <c r="E155" s="227" t="s">
        <v>19</v>
      </c>
      <c r="F155" s="228" t="s">
        <v>4021</v>
      </c>
      <c r="G155" s="225"/>
      <c r="H155" s="227" t="s">
        <v>19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168</v>
      </c>
      <c r="AU155" s="234" t="s">
        <v>82</v>
      </c>
      <c r="AV155" s="13" t="s">
        <v>80</v>
      </c>
      <c r="AW155" s="13" t="s">
        <v>34</v>
      </c>
      <c r="AX155" s="13" t="s">
        <v>72</v>
      </c>
      <c r="AY155" s="234" t="s">
        <v>148</v>
      </c>
    </row>
    <row r="156" spans="1:51" s="14" customFormat="1" ht="12">
      <c r="A156" s="14"/>
      <c r="B156" s="235"/>
      <c r="C156" s="236"/>
      <c r="D156" s="226" t="s">
        <v>168</v>
      </c>
      <c r="E156" s="237" t="s">
        <v>19</v>
      </c>
      <c r="F156" s="238" t="s">
        <v>4022</v>
      </c>
      <c r="G156" s="236"/>
      <c r="H156" s="239">
        <v>29.172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5" t="s">
        <v>168</v>
      </c>
      <c r="AU156" s="245" t="s">
        <v>82</v>
      </c>
      <c r="AV156" s="14" t="s">
        <v>82</v>
      </c>
      <c r="AW156" s="14" t="s">
        <v>34</v>
      </c>
      <c r="AX156" s="14" t="s">
        <v>72</v>
      </c>
      <c r="AY156" s="245" t="s">
        <v>148</v>
      </c>
    </row>
    <row r="157" spans="1:51" s="14" customFormat="1" ht="12">
      <c r="A157" s="14"/>
      <c r="B157" s="235"/>
      <c r="C157" s="236"/>
      <c r="D157" s="226" t="s">
        <v>168</v>
      </c>
      <c r="E157" s="237" t="s">
        <v>19</v>
      </c>
      <c r="F157" s="238" t="s">
        <v>4023</v>
      </c>
      <c r="G157" s="236"/>
      <c r="H157" s="239">
        <v>20.192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5" t="s">
        <v>168</v>
      </c>
      <c r="AU157" s="245" t="s">
        <v>82</v>
      </c>
      <c r="AV157" s="14" t="s">
        <v>82</v>
      </c>
      <c r="AW157" s="14" t="s">
        <v>34</v>
      </c>
      <c r="AX157" s="14" t="s">
        <v>72</v>
      </c>
      <c r="AY157" s="245" t="s">
        <v>148</v>
      </c>
    </row>
    <row r="158" spans="1:51" s="14" customFormat="1" ht="12">
      <c r="A158" s="14"/>
      <c r="B158" s="235"/>
      <c r="C158" s="236"/>
      <c r="D158" s="226" t="s">
        <v>168</v>
      </c>
      <c r="E158" s="237" t="s">
        <v>19</v>
      </c>
      <c r="F158" s="238" t="s">
        <v>4024</v>
      </c>
      <c r="G158" s="236"/>
      <c r="H158" s="239">
        <v>7.107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168</v>
      </c>
      <c r="AU158" s="245" t="s">
        <v>82</v>
      </c>
      <c r="AV158" s="14" t="s">
        <v>82</v>
      </c>
      <c r="AW158" s="14" t="s">
        <v>34</v>
      </c>
      <c r="AX158" s="14" t="s">
        <v>72</v>
      </c>
      <c r="AY158" s="245" t="s">
        <v>148</v>
      </c>
    </row>
    <row r="159" spans="1:51" s="14" customFormat="1" ht="12">
      <c r="A159" s="14"/>
      <c r="B159" s="235"/>
      <c r="C159" s="236"/>
      <c r="D159" s="226" t="s">
        <v>168</v>
      </c>
      <c r="E159" s="237" t="s">
        <v>19</v>
      </c>
      <c r="F159" s="238" t="s">
        <v>4025</v>
      </c>
      <c r="G159" s="236"/>
      <c r="H159" s="239">
        <v>11.756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168</v>
      </c>
      <c r="AU159" s="245" t="s">
        <v>82</v>
      </c>
      <c r="AV159" s="14" t="s">
        <v>82</v>
      </c>
      <c r="AW159" s="14" t="s">
        <v>34</v>
      </c>
      <c r="AX159" s="14" t="s">
        <v>72</v>
      </c>
      <c r="AY159" s="245" t="s">
        <v>148</v>
      </c>
    </row>
    <row r="160" spans="1:51" s="14" customFormat="1" ht="12">
      <c r="A160" s="14"/>
      <c r="B160" s="235"/>
      <c r="C160" s="236"/>
      <c r="D160" s="226" t="s">
        <v>168</v>
      </c>
      <c r="E160" s="237" t="s">
        <v>19</v>
      </c>
      <c r="F160" s="238" t="s">
        <v>4026</v>
      </c>
      <c r="G160" s="236"/>
      <c r="H160" s="239">
        <v>11.629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168</v>
      </c>
      <c r="AU160" s="245" t="s">
        <v>82</v>
      </c>
      <c r="AV160" s="14" t="s">
        <v>82</v>
      </c>
      <c r="AW160" s="14" t="s">
        <v>34</v>
      </c>
      <c r="AX160" s="14" t="s">
        <v>72</v>
      </c>
      <c r="AY160" s="245" t="s">
        <v>148</v>
      </c>
    </row>
    <row r="161" spans="1:51" s="14" customFormat="1" ht="12">
      <c r="A161" s="14"/>
      <c r="B161" s="235"/>
      <c r="C161" s="236"/>
      <c r="D161" s="226" t="s">
        <v>168</v>
      </c>
      <c r="E161" s="237" t="s">
        <v>19</v>
      </c>
      <c r="F161" s="238" t="s">
        <v>4027</v>
      </c>
      <c r="G161" s="236"/>
      <c r="H161" s="239">
        <v>4.971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168</v>
      </c>
      <c r="AU161" s="245" t="s">
        <v>82</v>
      </c>
      <c r="AV161" s="14" t="s">
        <v>82</v>
      </c>
      <c r="AW161" s="14" t="s">
        <v>34</v>
      </c>
      <c r="AX161" s="14" t="s">
        <v>72</v>
      </c>
      <c r="AY161" s="245" t="s">
        <v>148</v>
      </c>
    </row>
    <row r="162" spans="1:51" s="14" customFormat="1" ht="12">
      <c r="A162" s="14"/>
      <c r="B162" s="235"/>
      <c r="C162" s="236"/>
      <c r="D162" s="226" t="s">
        <v>168</v>
      </c>
      <c r="E162" s="237" t="s">
        <v>19</v>
      </c>
      <c r="F162" s="238" t="s">
        <v>4028</v>
      </c>
      <c r="G162" s="236"/>
      <c r="H162" s="239">
        <v>7.384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5" t="s">
        <v>168</v>
      </c>
      <c r="AU162" s="245" t="s">
        <v>82</v>
      </c>
      <c r="AV162" s="14" t="s">
        <v>82</v>
      </c>
      <c r="AW162" s="14" t="s">
        <v>34</v>
      </c>
      <c r="AX162" s="14" t="s">
        <v>72</v>
      </c>
      <c r="AY162" s="245" t="s">
        <v>148</v>
      </c>
    </row>
    <row r="163" spans="1:51" s="14" customFormat="1" ht="12">
      <c r="A163" s="14"/>
      <c r="B163" s="235"/>
      <c r="C163" s="236"/>
      <c r="D163" s="226" t="s">
        <v>168</v>
      </c>
      <c r="E163" s="237" t="s">
        <v>19</v>
      </c>
      <c r="F163" s="238" t="s">
        <v>4029</v>
      </c>
      <c r="G163" s="236"/>
      <c r="H163" s="239">
        <v>4.886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168</v>
      </c>
      <c r="AU163" s="245" t="s">
        <v>82</v>
      </c>
      <c r="AV163" s="14" t="s">
        <v>82</v>
      </c>
      <c r="AW163" s="14" t="s">
        <v>34</v>
      </c>
      <c r="AX163" s="14" t="s">
        <v>72</v>
      </c>
      <c r="AY163" s="245" t="s">
        <v>148</v>
      </c>
    </row>
    <row r="164" spans="1:51" s="16" customFormat="1" ht="12">
      <c r="A164" s="16"/>
      <c r="B164" s="257"/>
      <c r="C164" s="258"/>
      <c r="D164" s="226" t="s">
        <v>168</v>
      </c>
      <c r="E164" s="259" t="s">
        <v>19</v>
      </c>
      <c r="F164" s="260" t="s">
        <v>256</v>
      </c>
      <c r="G164" s="258"/>
      <c r="H164" s="261">
        <v>97.09700000000001</v>
      </c>
      <c r="I164" s="262"/>
      <c r="J164" s="258"/>
      <c r="K164" s="258"/>
      <c r="L164" s="263"/>
      <c r="M164" s="264"/>
      <c r="N164" s="265"/>
      <c r="O164" s="265"/>
      <c r="P164" s="265"/>
      <c r="Q164" s="265"/>
      <c r="R164" s="265"/>
      <c r="S164" s="265"/>
      <c r="T164" s="26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T164" s="267" t="s">
        <v>168</v>
      </c>
      <c r="AU164" s="267" t="s">
        <v>82</v>
      </c>
      <c r="AV164" s="16" t="s">
        <v>163</v>
      </c>
      <c r="AW164" s="16" t="s">
        <v>34</v>
      </c>
      <c r="AX164" s="16" t="s">
        <v>72</v>
      </c>
      <c r="AY164" s="267" t="s">
        <v>148</v>
      </c>
    </row>
    <row r="165" spans="1:51" s="13" customFormat="1" ht="12">
      <c r="A165" s="13"/>
      <c r="B165" s="224"/>
      <c r="C165" s="225"/>
      <c r="D165" s="226" t="s">
        <v>168</v>
      </c>
      <c r="E165" s="227" t="s">
        <v>19</v>
      </c>
      <c r="F165" s="228" t="s">
        <v>4030</v>
      </c>
      <c r="G165" s="225"/>
      <c r="H165" s="227" t="s">
        <v>19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168</v>
      </c>
      <c r="AU165" s="234" t="s">
        <v>82</v>
      </c>
      <c r="AV165" s="13" t="s">
        <v>80</v>
      </c>
      <c r="AW165" s="13" t="s">
        <v>34</v>
      </c>
      <c r="AX165" s="13" t="s">
        <v>72</v>
      </c>
      <c r="AY165" s="234" t="s">
        <v>148</v>
      </c>
    </row>
    <row r="166" spans="1:51" s="14" customFormat="1" ht="12">
      <c r="A166" s="14"/>
      <c r="B166" s="235"/>
      <c r="C166" s="236"/>
      <c r="D166" s="226" t="s">
        <v>168</v>
      </c>
      <c r="E166" s="237" t="s">
        <v>19</v>
      </c>
      <c r="F166" s="238" t="s">
        <v>4031</v>
      </c>
      <c r="G166" s="236"/>
      <c r="H166" s="239">
        <v>0.65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5" t="s">
        <v>168</v>
      </c>
      <c r="AU166" s="245" t="s">
        <v>82</v>
      </c>
      <c r="AV166" s="14" t="s">
        <v>82</v>
      </c>
      <c r="AW166" s="14" t="s">
        <v>34</v>
      </c>
      <c r="AX166" s="14" t="s">
        <v>72</v>
      </c>
      <c r="AY166" s="245" t="s">
        <v>148</v>
      </c>
    </row>
    <row r="167" spans="1:51" s="16" customFormat="1" ht="12">
      <c r="A167" s="16"/>
      <c r="B167" s="257"/>
      <c r="C167" s="258"/>
      <c r="D167" s="226" t="s">
        <v>168</v>
      </c>
      <c r="E167" s="259" t="s">
        <v>19</v>
      </c>
      <c r="F167" s="260" t="s">
        <v>256</v>
      </c>
      <c r="G167" s="258"/>
      <c r="H167" s="261">
        <v>0.65</v>
      </c>
      <c r="I167" s="262"/>
      <c r="J167" s="258"/>
      <c r="K167" s="258"/>
      <c r="L167" s="263"/>
      <c r="M167" s="264"/>
      <c r="N167" s="265"/>
      <c r="O167" s="265"/>
      <c r="P167" s="265"/>
      <c r="Q167" s="265"/>
      <c r="R167" s="265"/>
      <c r="S167" s="265"/>
      <c r="T167" s="26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T167" s="267" t="s">
        <v>168</v>
      </c>
      <c r="AU167" s="267" t="s">
        <v>82</v>
      </c>
      <c r="AV167" s="16" t="s">
        <v>163</v>
      </c>
      <c r="AW167" s="16" t="s">
        <v>34</v>
      </c>
      <c r="AX167" s="16" t="s">
        <v>72</v>
      </c>
      <c r="AY167" s="267" t="s">
        <v>148</v>
      </c>
    </row>
    <row r="168" spans="1:51" s="15" customFormat="1" ht="12">
      <c r="A168" s="15"/>
      <c r="B168" s="246"/>
      <c r="C168" s="247"/>
      <c r="D168" s="226" t="s">
        <v>168</v>
      </c>
      <c r="E168" s="248" t="s">
        <v>19</v>
      </c>
      <c r="F168" s="249" t="s">
        <v>178</v>
      </c>
      <c r="G168" s="247"/>
      <c r="H168" s="250">
        <v>97.74700000000001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6" t="s">
        <v>168</v>
      </c>
      <c r="AU168" s="256" t="s">
        <v>82</v>
      </c>
      <c r="AV168" s="15" t="s">
        <v>155</v>
      </c>
      <c r="AW168" s="15" t="s">
        <v>34</v>
      </c>
      <c r="AX168" s="15" t="s">
        <v>80</v>
      </c>
      <c r="AY168" s="256" t="s">
        <v>148</v>
      </c>
    </row>
    <row r="169" spans="1:65" s="2" customFormat="1" ht="33" customHeight="1">
      <c r="A169" s="40"/>
      <c r="B169" s="41"/>
      <c r="C169" s="206" t="s">
        <v>213</v>
      </c>
      <c r="D169" s="206" t="s">
        <v>150</v>
      </c>
      <c r="E169" s="207" t="s">
        <v>4032</v>
      </c>
      <c r="F169" s="208" t="s">
        <v>4033</v>
      </c>
      <c r="G169" s="209" t="s">
        <v>187</v>
      </c>
      <c r="H169" s="210">
        <v>8.221</v>
      </c>
      <c r="I169" s="211"/>
      <c r="J169" s="212">
        <f>ROUND(I169*H169,2)</f>
        <v>0</v>
      </c>
      <c r="K169" s="208" t="s">
        <v>154</v>
      </c>
      <c r="L169" s="46"/>
      <c r="M169" s="213" t="s">
        <v>19</v>
      </c>
      <c r="N169" s="214" t="s">
        <v>43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155</v>
      </c>
      <c r="AT169" s="217" t="s">
        <v>150</v>
      </c>
      <c r="AU169" s="217" t="s">
        <v>82</v>
      </c>
      <c r="AY169" s="19" t="s">
        <v>148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80</v>
      </c>
      <c r="BK169" s="218">
        <f>ROUND(I169*H169,2)</f>
        <v>0</v>
      </c>
      <c r="BL169" s="19" t="s">
        <v>155</v>
      </c>
      <c r="BM169" s="217" t="s">
        <v>4034</v>
      </c>
    </row>
    <row r="170" spans="1:47" s="2" customFormat="1" ht="12">
      <c r="A170" s="40"/>
      <c r="B170" s="41"/>
      <c r="C170" s="42"/>
      <c r="D170" s="219" t="s">
        <v>157</v>
      </c>
      <c r="E170" s="42"/>
      <c r="F170" s="220" t="s">
        <v>4035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157</v>
      </c>
      <c r="AU170" s="19" t="s">
        <v>82</v>
      </c>
    </row>
    <row r="171" spans="1:51" s="14" customFormat="1" ht="12">
      <c r="A171" s="14"/>
      <c r="B171" s="235"/>
      <c r="C171" s="236"/>
      <c r="D171" s="226" t="s">
        <v>168</v>
      </c>
      <c r="E171" s="237" t="s">
        <v>19</v>
      </c>
      <c r="F171" s="238" t="s">
        <v>4036</v>
      </c>
      <c r="G171" s="236"/>
      <c r="H171" s="239">
        <v>0.5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5" t="s">
        <v>168</v>
      </c>
      <c r="AU171" s="245" t="s">
        <v>82</v>
      </c>
      <c r="AV171" s="14" t="s">
        <v>82</v>
      </c>
      <c r="AW171" s="14" t="s">
        <v>34</v>
      </c>
      <c r="AX171" s="14" t="s">
        <v>72</v>
      </c>
      <c r="AY171" s="245" t="s">
        <v>148</v>
      </c>
    </row>
    <row r="172" spans="1:51" s="14" customFormat="1" ht="12">
      <c r="A172" s="14"/>
      <c r="B172" s="235"/>
      <c r="C172" s="236"/>
      <c r="D172" s="226" t="s">
        <v>168</v>
      </c>
      <c r="E172" s="237" t="s">
        <v>19</v>
      </c>
      <c r="F172" s="238" t="s">
        <v>4037</v>
      </c>
      <c r="G172" s="236"/>
      <c r="H172" s="239">
        <v>0.863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5" t="s">
        <v>168</v>
      </c>
      <c r="AU172" s="245" t="s">
        <v>82</v>
      </c>
      <c r="AV172" s="14" t="s">
        <v>82</v>
      </c>
      <c r="AW172" s="14" t="s">
        <v>34</v>
      </c>
      <c r="AX172" s="14" t="s">
        <v>72</v>
      </c>
      <c r="AY172" s="245" t="s">
        <v>148</v>
      </c>
    </row>
    <row r="173" spans="1:51" s="14" customFormat="1" ht="12">
      <c r="A173" s="14"/>
      <c r="B173" s="235"/>
      <c r="C173" s="236"/>
      <c r="D173" s="226" t="s">
        <v>168</v>
      </c>
      <c r="E173" s="237" t="s">
        <v>19</v>
      </c>
      <c r="F173" s="238" t="s">
        <v>4038</v>
      </c>
      <c r="G173" s="236"/>
      <c r="H173" s="239">
        <v>3.656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5" t="s">
        <v>168</v>
      </c>
      <c r="AU173" s="245" t="s">
        <v>82</v>
      </c>
      <c r="AV173" s="14" t="s">
        <v>82</v>
      </c>
      <c r="AW173" s="14" t="s">
        <v>34</v>
      </c>
      <c r="AX173" s="14" t="s">
        <v>72</v>
      </c>
      <c r="AY173" s="245" t="s">
        <v>148</v>
      </c>
    </row>
    <row r="174" spans="1:51" s="14" customFormat="1" ht="12">
      <c r="A174" s="14"/>
      <c r="B174" s="235"/>
      <c r="C174" s="236"/>
      <c r="D174" s="226" t="s">
        <v>168</v>
      </c>
      <c r="E174" s="237" t="s">
        <v>19</v>
      </c>
      <c r="F174" s="238" t="s">
        <v>4039</v>
      </c>
      <c r="G174" s="236"/>
      <c r="H174" s="239">
        <v>2.954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5" t="s">
        <v>168</v>
      </c>
      <c r="AU174" s="245" t="s">
        <v>82</v>
      </c>
      <c r="AV174" s="14" t="s">
        <v>82</v>
      </c>
      <c r="AW174" s="14" t="s">
        <v>34</v>
      </c>
      <c r="AX174" s="14" t="s">
        <v>72</v>
      </c>
      <c r="AY174" s="245" t="s">
        <v>148</v>
      </c>
    </row>
    <row r="175" spans="1:51" s="14" customFormat="1" ht="12">
      <c r="A175" s="14"/>
      <c r="B175" s="235"/>
      <c r="C175" s="236"/>
      <c r="D175" s="226" t="s">
        <v>168</v>
      </c>
      <c r="E175" s="237" t="s">
        <v>19</v>
      </c>
      <c r="F175" s="238" t="s">
        <v>4040</v>
      </c>
      <c r="G175" s="236"/>
      <c r="H175" s="239">
        <v>0.128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5" t="s">
        <v>168</v>
      </c>
      <c r="AU175" s="245" t="s">
        <v>82</v>
      </c>
      <c r="AV175" s="14" t="s">
        <v>82</v>
      </c>
      <c r="AW175" s="14" t="s">
        <v>34</v>
      </c>
      <c r="AX175" s="14" t="s">
        <v>72</v>
      </c>
      <c r="AY175" s="245" t="s">
        <v>148</v>
      </c>
    </row>
    <row r="176" spans="1:51" s="14" customFormat="1" ht="12">
      <c r="A176" s="14"/>
      <c r="B176" s="235"/>
      <c r="C176" s="236"/>
      <c r="D176" s="226" t="s">
        <v>168</v>
      </c>
      <c r="E176" s="237" t="s">
        <v>19</v>
      </c>
      <c r="F176" s="238" t="s">
        <v>4041</v>
      </c>
      <c r="G176" s="236"/>
      <c r="H176" s="239">
        <v>0.12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5" t="s">
        <v>168</v>
      </c>
      <c r="AU176" s="245" t="s">
        <v>82</v>
      </c>
      <c r="AV176" s="14" t="s">
        <v>82</v>
      </c>
      <c r="AW176" s="14" t="s">
        <v>34</v>
      </c>
      <c r="AX176" s="14" t="s">
        <v>72</v>
      </c>
      <c r="AY176" s="245" t="s">
        <v>148</v>
      </c>
    </row>
    <row r="177" spans="1:51" s="15" customFormat="1" ht="12">
      <c r="A177" s="15"/>
      <c r="B177" s="246"/>
      <c r="C177" s="247"/>
      <c r="D177" s="226" t="s">
        <v>168</v>
      </c>
      <c r="E177" s="248" t="s">
        <v>19</v>
      </c>
      <c r="F177" s="249" t="s">
        <v>178</v>
      </c>
      <c r="G177" s="247"/>
      <c r="H177" s="250">
        <v>8.221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6" t="s">
        <v>168</v>
      </c>
      <c r="AU177" s="256" t="s">
        <v>82</v>
      </c>
      <c r="AV177" s="15" t="s">
        <v>155</v>
      </c>
      <c r="AW177" s="15" t="s">
        <v>34</v>
      </c>
      <c r="AX177" s="15" t="s">
        <v>80</v>
      </c>
      <c r="AY177" s="256" t="s">
        <v>148</v>
      </c>
    </row>
    <row r="178" spans="1:65" s="2" customFormat="1" ht="24.15" customHeight="1">
      <c r="A178" s="40"/>
      <c r="B178" s="41"/>
      <c r="C178" s="206" t="s">
        <v>235</v>
      </c>
      <c r="D178" s="206" t="s">
        <v>150</v>
      </c>
      <c r="E178" s="207" t="s">
        <v>4042</v>
      </c>
      <c r="F178" s="208" t="s">
        <v>4043</v>
      </c>
      <c r="G178" s="209" t="s">
        <v>187</v>
      </c>
      <c r="H178" s="210">
        <v>4.728</v>
      </c>
      <c r="I178" s="211"/>
      <c r="J178" s="212">
        <f>ROUND(I178*H178,2)</f>
        <v>0</v>
      </c>
      <c r="K178" s="208" t="s">
        <v>154</v>
      </c>
      <c r="L178" s="46"/>
      <c r="M178" s="213" t="s">
        <v>19</v>
      </c>
      <c r="N178" s="214" t="s">
        <v>43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155</v>
      </c>
      <c r="AT178" s="217" t="s">
        <v>150</v>
      </c>
      <c r="AU178" s="217" t="s">
        <v>82</v>
      </c>
      <c r="AY178" s="19" t="s">
        <v>148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80</v>
      </c>
      <c r="BK178" s="218">
        <f>ROUND(I178*H178,2)</f>
        <v>0</v>
      </c>
      <c r="BL178" s="19" t="s">
        <v>155</v>
      </c>
      <c r="BM178" s="217" t="s">
        <v>4044</v>
      </c>
    </row>
    <row r="179" spans="1:47" s="2" customFormat="1" ht="12">
      <c r="A179" s="40"/>
      <c r="B179" s="41"/>
      <c r="C179" s="42"/>
      <c r="D179" s="219" t="s">
        <v>157</v>
      </c>
      <c r="E179" s="42"/>
      <c r="F179" s="220" t="s">
        <v>4045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157</v>
      </c>
      <c r="AU179" s="19" t="s">
        <v>82</v>
      </c>
    </row>
    <row r="180" spans="1:51" s="14" customFormat="1" ht="12">
      <c r="A180" s="14"/>
      <c r="B180" s="235"/>
      <c r="C180" s="236"/>
      <c r="D180" s="226" t="s">
        <v>168</v>
      </c>
      <c r="E180" s="237" t="s">
        <v>19</v>
      </c>
      <c r="F180" s="238" t="s">
        <v>4046</v>
      </c>
      <c r="G180" s="236"/>
      <c r="H180" s="239">
        <v>0.338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5" t="s">
        <v>168</v>
      </c>
      <c r="AU180" s="245" t="s">
        <v>82</v>
      </c>
      <c r="AV180" s="14" t="s">
        <v>82</v>
      </c>
      <c r="AW180" s="14" t="s">
        <v>34</v>
      </c>
      <c r="AX180" s="14" t="s">
        <v>72</v>
      </c>
      <c r="AY180" s="245" t="s">
        <v>148</v>
      </c>
    </row>
    <row r="181" spans="1:51" s="14" customFormat="1" ht="12">
      <c r="A181" s="14"/>
      <c r="B181" s="235"/>
      <c r="C181" s="236"/>
      <c r="D181" s="226" t="s">
        <v>168</v>
      </c>
      <c r="E181" s="237" t="s">
        <v>19</v>
      </c>
      <c r="F181" s="238" t="s">
        <v>4047</v>
      </c>
      <c r="G181" s="236"/>
      <c r="H181" s="239">
        <v>4.39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168</v>
      </c>
      <c r="AU181" s="245" t="s">
        <v>82</v>
      </c>
      <c r="AV181" s="14" t="s">
        <v>82</v>
      </c>
      <c r="AW181" s="14" t="s">
        <v>34</v>
      </c>
      <c r="AX181" s="14" t="s">
        <v>72</v>
      </c>
      <c r="AY181" s="245" t="s">
        <v>148</v>
      </c>
    </row>
    <row r="182" spans="1:51" s="15" customFormat="1" ht="12">
      <c r="A182" s="15"/>
      <c r="B182" s="246"/>
      <c r="C182" s="247"/>
      <c r="D182" s="226" t="s">
        <v>168</v>
      </c>
      <c r="E182" s="248" t="s">
        <v>19</v>
      </c>
      <c r="F182" s="249" t="s">
        <v>178</v>
      </c>
      <c r="G182" s="247"/>
      <c r="H182" s="250">
        <v>4.728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6" t="s">
        <v>168</v>
      </c>
      <c r="AU182" s="256" t="s">
        <v>82</v>
      </c>
      <c r="AV182" s="15" t="s">
        <v>155</v>
      </c>
      <c r="AW182" s="15" t="s">
        <v>34</v>
      </c>
      <c r="AX182" s="15" t="s">
        <v>80</v>
      </c>
      <c r="AY182" s="256" t="s">
        <v>148</v>
      </c>
    </row>
    <row r="183" spans="1:65" s="2" customFormat="1" ht="24.15" customHeight="1">
      <c r="A183" s="40"/>
      <c r="B183" s="41"/>
      <c r="C183" s="206" t="s">
        <v>241</v>
      </c>
      <c r="D183" s="206" t="s">
        <v>150</v>
      </c>
      <c r="E183" s="207" t="s">
        <v>4048</v>
      </c>
      <c r="F183" s="208" t="s">
        <v>4049</v>
      </c>
      <c r="G183" s="209" t="s">
        <v>187</v>
      </c>
      <c r="H183" s="210">
        <v>23.854</v>
      </c>
      <c r="I183" s="211"/>
      <c r="J183" s="212">
        <f>ROUND(I183*H183,2)</f>
        <v>0</v>
      </c>
      <c r="K183" s="208" t="s">
        <v>154</v>
      </c>
      <c r="L183" s="46"/>
      <c r="M183" s="213" t="s">
        <v>19</v>
      </c>
      <c r="N183" s="214" t="s">
        <v>43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155</v>
      </c>
      <c r="AT183" s="217" t="s">
        <v>150</v>
      </c>
      <c r="AU183" s="217" t="s">
        <v>82</v>
      </c>
      <c r="AY183" s="19" t="s">
        <v>148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80</v>
      </c>
      <c r="BK183" s="218">
        <f>ROUND(I183*H183,2)</f>
        <v>0</v>
      </c>
      <c r="BL183" s="19" t="s">
        <v>155</v>
      </c>
      <c r="BM183" s="217" t="s">
        <v>4050</v>
      </c>
    </row>
    <row r="184" spans="1:47" s="2" customFormat="1" ht="12">
      <c r="A184" s="40"/>
      <c r="B184" s="41"/>
      <c r="C184" s="42"/>
      <c r="D184" s="219" t="s">
        <v>157</v>
      </c>
      <c r="E184" s="42"/>
      <c r="F184" s="220" t="s">
        <v>4051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157</v>
      </c>
      <c r="AU184" s="19" t="s">
        <v>82</v>
      </c>
    </row>
    <row r="185" spans="1:51" s="14" customFormat="1" ht="12">
      <c r="A185" s="14"/>
      <c r="B185" s="235"/>
      <c r="C185" s="236"/>
      <c r="D185" s="226" t="s">
        <v>168</v>
      </c>
      <c r="E185" s="237" t="s">
        <v>19</v>
      </c>
      <c r="F185" s="238" t="s">
        <v>4052</v>
      </c>
      <c r="G185" s="236"/>
      <c r="H185" s="239">
        <v>20.381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168</v>
      </c>
      <c r="AU185" s="245" t="s">
        <v>82</v>
      </c>
      <c r="AV185" s="14" t="s">
        <v>82</v>
      </c>
      <c r="AW185" s="14" t="s">
        <v>34</v>
      </c>
      <c r="AX185" s="14" t="s">
        <v>72</v>
      </c>
      <c r="AY185" s="245" t="s">
        <v>148</v>
      </c>
    </row>
    <row r="186" spans="1:51" s="14" customFormat="1" ht="12">
      <c r="A186" s="14"/>
      <c r="B186" s="235"/>
      <c r="C186" s="236"/>
      <c r="D186" s="226" t="s">
        <v>168</v>
      </c>
      <c r="E186" s="237" t="s">
        <v>19</v>
      </c>
      <c r="F186" s="238" t="s">
        <v>4053</v>
      </c>
      <c r="G186" s="236"/>
      <c r="H186" s="239">
        <v>3.473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5" t="s">
        <v>168</v>
      </c>
      <c r="AU186" s="245" t="s">
        <v>82</v>
      </c>
      <c r="AV186" s="14" t="s">
        <v>82</v>
      </c>
      <c r="AW186" s="14" t="s">
        <v>34</v>
      </c>
      <c r="AX186" s="14" t="s">
        <v>72</v>
      </c>
      <c r="AY186" s="245" t="s">
        <v>148</v>
      </c>
    </row>
    <row r="187" spans="1:51" s="15" customFormat="1" ht="12">
      <c r="A187" s="15"/>
      <c r="B187" s="246"/>
      <c r="C187" s="247"/>
      <c r="D187" s="226" t="s">
        <v>168</v>
      </c>
      <c r="E187" s="248" t="s">
        <v>19</v>
      </c>
      <c r="F187" s="249" t="s">
        <v>178</v>
      </c>
      <c r="G187" s="247"/>
      <c r="H187" s="250">
        <v>23.854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56" t="s">
        <v>168</v>
      </c>
      <c r="AU187" s="256" t="s">
        <v>82</v>
      </c>
      <c r="AV187" s="15" t="s">
        <v>155</v>
      </c>
      <c r="AW187" s="15" t="s">
        <v>34</v>
      </c>
      <c r="AX187" s="15" t="s">
        <v>80</v>
      </c>
      <c r="AY187" s="256" t="s">
        <v>148</v>
      </c>
    </row>
    <row r="188" spans="1:65" s="2" customFormat="1" ht="37.8" customHeight="1">
      <c r="A188" s="40"/>
      <c r="B188" s="41"/>
      <c r="C188" s="206" t="s">
        <v>261</v>
      </c>
      <c r="D188" s="206" t="s">
        <v>150</v>
      </c>
      <c r="E188" s="207" t="s">
        <v>4054</v>
      </c>
      <c r="F188" s="208" t="s">
        <v>4055</v>
      </c>
      <c r="G188" s="209" t="s">
        <v>187</v>
      </c>
      <c r="H188" s="210">
        <v>15.616</v>
      </c>
      <c r="I188" s="211"/>
      <c r="J188" s="212">
        <f>ROUND(I188*H188,2)</f>
        <v>0</v>
      </c>
      <c r="K188" s="208" t="s">
        <v>154</v>
      </c>
      <c r="L188" s="46"/>
      <c r="M188" s="213" t="s">
        <v>19</v>
      </c>
      <c r="N188" s="214" t="s">
        <v>43</v>
      </c>
      <c r="O188" s="86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155</v>
      </c>
      <c r="AT188" s="217" t="s">
        <v>150</v>
      </c>
      <c r="AU188" s="217" t="s">
        <v>82</v>
      </c>
      <c r="AY188" s="19" t="s">
        <v>148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80</v>
      </c>
      <c r="BK188" s="218">
        <f>ROUND(I188*H188,2)</f>
        <v>0</v>
      </c>
      <c r="BL188" s="19" t="s">
        <v>155</v>
      </c>
      <c r="BM188" s="217" t="s">
        <v>4056</v>
      </c>
    </row>
    <row r="189" spans="1:47" s="2" customFormat="1" ht="12">
      <c r="A189" s="40"/>
      <c r="B189" s="41"/>
      <c r="C189" s="42"/>
      <c r="D189" s="219" t="s">
        <v>157</v>
      </c>
      <c r="E189" s="42"/>
      <c r="F189" s="220" t="s">
        <v>4057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157</v>
      </c>
      <c r="AU189" s="19" t="s">
        <v>82</v>
      </c>
    </row>
    <row r="190" spans="1:51" s="14" customFormat="1" ht="12">
      <c r="A190" s="14"/>
      <c r="B190" s="235"/>
      <c r="C190" s="236"/>
      <c r="D190" s="226" t="s">
        <v>168</v>
      </c>
      <c r="E190" s="237" t="s">
        <v>19</v>
      </c>
      <c r="F190" s="238" t="s">
        <v>4058</v>
      </c>
      <c r="G190" s="236"/>
      <c r="H190" s="239">
        <v>0.859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5" t="s">
        <v>168</v>
      </c>
      <c r="AU190" s="245" t="s">
        <v>82</v>
      </c>
      <c r="AV190" s="14" t="s">
        <v>82</v>
      </c>
      <c r="AW190" s="14" t="s">
        <v>34</v>
      </c>
      <c r="AX190" s="14" t="s">
        <v>72</v>
      </c>
      <c r="AY190" s="245" t="s">
        <v>148</v>
      </c>
    </row>
    <row r="191" spans="1:51" s="14" customFormat="1" ht="12">
      <c r="A191" s="14"/>
      <c r="B191" s="235"/>
      <c r="C191" s="236"/>
      <c r="D191" s="226" t="s">
        <v>168</v>
      </c>
      <c r="E191" s="237" t="s">
        <v>19</v>
      </c>
      <c r="F191" s="238" t="s">
        <v>4059</v>
      </c>
      <c r="G191" s="236"/>
      <c r="H191" s="239">
        <v>14.757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5" t="s">
        <v>168</v>
      </c>
      <c r="AU191" s="245" t="s">
        <v>82</v>
      </c>
      <c r="AV191" s="14" t="s">
        <v>82</v>
      </c>
      <c r="AW191" s="14" t="s">
        <v>34</v>
      </c>
      <c r="AX191" s="14" t="s">
        <v>72</v>
      </c>
      <c r="AY191" s="245" t="s">
        <v>148</v>
      </c>
    </row>
    <row r="192" spans="1:51" s="15" customFormat="1" ht="12">
      <c r="A192" s="15"/>
      <c r="B192" s="246"/>
      <c r="C192" s="247"/>
      <c r="D192" s="226" t="s">
        <v>168</v>
      </c>
      <c r="E192" s="248" t="s">
        <v>19</v>
      </c>
      <c r="F192" s="249" t="s">
        <v>178</v>
      </c>
      <c r="G192" s="247"/>
      <c r="H192" s="250">
        <v>15.616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56" t="s">
        <v>168</v>
      </c>
      <c r="AU192" s="256" t="s">
        <v>82</v>
      </c>
      <c r="AV192" s="15" t="s">
        <v>155</v>
      </c>
      <c r="AW192" s="15" t="s">
        <v>34</v>
      </c>
      <c r="AX192" s="15" t="s">
        <v>80</v>
      </c>
      <c r="AY192" s="256" t="s">
        <v>148</v>
      </c>
    </row>
    <row r="193" spans="1:65" s="2" customFormat="1" ht="16.5" customHeight="1">
      <c r="A193" s="40"/>
      <c r="B193" s="41"/>
      <c r="C193" s="268" t="s">
        <v>267</v>
      </c>
      <c r="D193" s="268" t="s">
        <v>279</v>
      </c>
      <c r="E193" s="269" t="s">
        <v>4060</v>
      </c>
      <c r="F193" s="270" t="s">
        <v>4061</v>
      </c>
      <c r="G193" s="271" t="s">
        <v>346</v>
      </c>
      <c r="H193" s="272">
        <v>31.2</v>
      </c>
      <c r="I193" s="273"/>
      <c r="J193" s="274">
        <f>ROUND(I193*H193,2)</f>
        <v>0</v>
      </c>
      <c r="K193" s="270" t="s">
        <v>154</v>
      </c>
      <c r="L193" s="275"/>
      <c r="M193" s="276" t="s">
        <v>19</v>
      </c>
      <c r="N193" s="277" t="s">
        <v>43</v>
      </c>
      <c r="O193" s="86"/>
      <c r="P193" s="215">
        <f>O193*H193</f>
        <v>0</v>
      </c>
      <c r="Q193" s="215">
        <v>1</v>
      </c>
      <c r="R193" s="215">
        <f>Q193*H193</f>
        <v>31.2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205</v>
      </c>
      <c r="AT193" s="217" t="s">
        <v>279</v>
      </c>
      <c r="AU193" s="217" t="s">
        <v>82</v>
      </c>
      <c r="AY193" s="19" t="s">
        <v>148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80</v>
      </c>
      <c r="BK193" s="218">
        <f>ROUND(I193*H193,2)</f>
        <v>0</v>
      </c>
      <c r="BL193" s="19" t="s">
        <v>155</v>
      </c>
      <c r="BM193" s="217" t="s">
        <v>4062</v>
      </c>
    </row>
    <row r="194" spans="1:51" s="14" customFormat="1" ht="12">
      <c r="A194" s="14"/>
      <c r="B194" s="235"/>
      <c r="C194" s="236"/>
      <c r="D194" s="226" t="s">
        <v>168</v>
      </c>
      <c r="E194" s="236"/>
      <c r="F194" s="238" t="s">
        <v>4063</v>
      </c>
      <c r="G194" s="236"/>
      <c r="H194" s="239">
        <v>31.2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5" t="s">
        <v>168</v>
      </c>
      <c r="AU194" s="245" t="s">
        <v>82</v>
      </c>
      <c r="AV194" s="14" t="s">
        <v>82</v>
      </c>
      <c r="AW194" s="14" t="s">
        <v>4</v>
      </c>
      <c r="AX194" s="14" t="s">
        <v>80</v>
      </c>
      <c r="AY194" s="245" t="s">
        <v>148</v>
      </c>
    </row>
    <row r="195" spans="1:65" s="2" customFormat="1" ht="24.15" customHeight="1">
      <c r="A195" s="40"/>
      <c r="B195" s="41"/>
      <c r="C195" s="206" t="s">
        <v>273</v>
      </c>
      <c r="D195" s="206" t="s">
        <v>150</v>
      </c>
      <c r="E195" s="207" t="s">
        <v>4064</v>
      </c>
      <c r="F195" s="208" t="s">
        <v>4065</v>
      </c>
      <c r="G195" s="209" t="s">
        <v>187</v>
      </c>
      <c r="H195" s="210">
        <v>1.197</v>
      </c>
      <c r="I195" s="211"/>
      <c r="J195" s="212">
        <f>ROUND(I195*H195,2)</f>
        <v>0</v>
      </c>
      <c r="K195" s="208" t="s">
        <v>154</v>
      </c>
      <c r="L195" s="46"/>
      <c r="M195" s="213" t="s">
        <v>19</v>
      </c>
      <c r="N195" s="214" t="s">
        <v>43</v>
      </c>
      <c r="O195" s="86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155</v>
      </c>
      <c r="AT195" s="217" t="s">
        <v>150</v>
      </c>
      <c r="AU195" s="217" t="s">
        <v>82</v>
      </c>
      <c r="AY195" s="19" t="s">
        <v>148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80</v>
      </c>
      <c r="BK195" s="218">
        <f>ROUND(I195*H195,2)</f>
        <v>0</v>
      </c>
      <c r="BL195" s="19" t="s">
        <v>155</v>
      </c>
      <c r="BM195" s="217" t="s">
        <v>4066</v>
      </c>
    </row>
    <row r="196" spans="1:47" s="2" customFormat="1" ht="12">
      <c r="A196" s="40"/>
      <c r="B196" s="41"/>
      <c r="C196" s="42"/>
      <c r="D196" s="219" t="s">
        <v>157</v>
      </c>
      <c r="E196" s="42"/>
      <c r="F196" s="220" t="s">
        <v>4067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157</v>
      </c>
      <c r="AU196" s="19" t="s">
        <v>82</v>
      </c>
    </row>
    <row r="197" spans="1:51" s="14" customFormat="1" ht="12">
      <c r="A197" s="14"/>
      <c r="B197" s="235"/>
      <c r="C197" s="236"/>
      <c r="D197" s="226" t="s">
        <v>168</v>
      </c>
      <c r="E197" s="237" t="s">
        <v>19</v>
      </c>
      <c r="F197" s="238" t="s">
        <v>4068</v>
      </c>
      <c r="G197" s="236"/>
      <c r="H197" s="239">
        <v>1.197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5" t="s">
        <v>168</v>
      </c>
      <c r="AU197" s="245" t="s">
        <v>82</v>
      </c>
      <c r="AV197" s="14" t="s">
        <v>82</v>
      </c>
      <c r="AW197" s="14" t="s">
        <v>34</v>
      </c>
      <c r="AX197" s="14" t="s">
        <v>80</v>
      </c>
      <c r="AY197" s="245" t="s">
        <v>148</v>
      </c>
    </row>
    <row r="198" spans="1:65" s="2" customFormat="1" ht="24.15" customHeight="1">
      <c r="A198" s="40"/>
      <c r="B198" s="41"/>
      <c r="C198" s="206" t="s">
        <v>8</v>
      </c>
      <c r="D198" s="206" t="s">
        <v>150</v>
      </c>
      <c r="E198" s="207" t="s">
        <v>4069</v>
      </c>
      <c r="F198" s="208" t="s">
        <v>4070</v>
      </c>
      <c r="G198" s="209" t="s">
        <v>166</v>
      </c>
      <c r="H198" s="210">
        <v>318.25</v>
      </c>
      <c r="I198" s="211"/>
      <c r="J198" s="212">
        <f>ROUND(I198*H198,2)</f>
        <v>0</v>
      </c>
      <c r="K198" s="208" t="s">
        <v>154</v>
      </c>
      <c r="L198" s="46"/>
      <c r="M198" s="213" t="s">
        <v>19</v>
      </c>
      <c r="N198" s="214" t="s">
        <v>43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155</v>
      </c>
      <c r="AT198" s="217" t="s">
        <v>150</v>
      </c>
      <c r="AU198" s="217" t="s">
        <v>82</v>
      </c>
      <c r="AY198" s="19" t="s">
        <v>148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80</v>
      </c>
      <c r="BK198" s="218">
        <f>ROUND(I198*H198,2)</f>
        <v>0</v>
      </c>
      <c r="BL198" s="19" t="s">
        <v>155</v>
      </c>
      <c r="BM198" s="217" t="s">
        <v>4071</v>
      </c>
    </row>
    <row r="199" spans="1:47" s="2" customFormat="1" ht="12">
      <c r="A199" s="40"/>
      <c r="B199" s="41"/>
      <c r="C199" s="42"/>
      <c r="D199" s="219" t="s">
        <v>157</v>
      </c>
      <c r="E199" s="42"/>
      <c r="F199" s="220" t="s">
        <v>4072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157</v>
      </c>
      <c r="AU199" s="19" t="s">
        <v>82</v>
      </c>
    </row>
    <row r="200" spans="1:51" s="14" customFormat="1" ht="12">
      <c r="A200" s="14"/>
      <c r="B200" s="235"/>
      <c r="C200" s="236"/>
      <c r="D200" s="226" t="s">
        <v>168</v>
      </c>
      <c r="E200" s="237" t="s">
        <v>19</v>
      </c>
      <c r="F200" s="238" t="s">
        <v>4073</v>
      </c>
      <c r="G200" s="236"/>
      <c r="H200" s="239">
        <v>318.25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5" t="s">
        <v>168</v>
      </c>
      <c r="AU200" s="245" t="s">
        <v>82</v>
      </c>
      <c r="AV200" s="14" t="s">
        <v>82</v>
      </c>
      <c r="AW200" s="14" t="s">
        <v>34</v>
      </c>
      <c r="AX200" s="14" t="s">
        <v>80</v>
      </c>
      <c r="AY200" s="245" t="s">
        <v>148</v>
      </c>
    </row>
    <row r="201" spans="1:65" s="2" customFormat="1" ht="24.15" customHeight="1">
      <c r="A201" s="40"/>
      <c r="B201" s="41"/>
      <c r="C201" s="206" t="s">
        <v>285</v>
      </c>
      <c r="D201" s="206" t="s">
        <v>150</v>
      </c>
      <c r="E201" s="207" t="s">
        <v>4074</v>
      </c>
      <c r="F201" s="208" t="s">
        <v>4075</v>
      </c>
      <c r="G201" s="209" t="s">
        <v>166</v>
      </c>
      <c r="H201" s="210">
        <v>318.25</v>
      </c>
      <c r="I201" s="211"/>
      <c r="J201" s="212">
        <f>ROUND(I201*H201,2)</f>
        <v>0</v>
      </c>
      <c r="K201" s="208" t="s">
        <v>154</v>
      </c>
      <c r="L201" s="46"/>
      <c r="M201" s="213" t="s">
        <v>19</v>
      </c>
      <c r="N201" s="214" t="s">
        <v>43</v>
      </c>
      <c r="O201" s="86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155</v>
      </c>
      <c r="AT201" s="217" t="s">
        <v>150</v>
      </c>
      <c r="AU201" s="217" t="s">
        <v>82</v>
      </c>
      <c r="AY201" s="19" t="s">
        <v>148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80</v>
      </c>
      <c r="BK201" s="218">
        <f>ROUND(I201*H201,2)</f>
        <v>0</v>
      </c>
      <c r="BL201" s="19" t="s">
        <v>155</v>
      </c>
      <c r="BM201" s="217" t="s">
        <v>4076</v>
      </c>
    </row>
    <row r="202" spans="1:47" s="2" customFormat="1" ht="12">
      <c r="A202" s="40"/>
      <c r="B202" s="41"/>
      <c r="C202" s="42"/>
      <c r="D202" s="219" t="s">
        <v>157</v>
      </c>
      <c r="E202" s="42"/>
      <c r="F202" s="220" t="s">
        <v>4077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157</v>
      </c>
      <c r="AU202" s="19" t="s">
        <v>82</v>
      </c>
    </row>
    <row r="203" spans="1:51" s="14" customFormat="1" ht="12">
      <c r="A203" s="14"/>
      <c r="B203" s="235"/>
      <c r="C203" s="236"/>
      <c r="D203" s="226" t="s">
        <v>168</v>
      </c>
      <c r="E203" s="237" t="s">
        <v>19</v>
      </c>
      <c r="F203" s="238" t="s">
        <v>4073</v>
      </c>
      <c r="G203" s="236"/>
      <c r="H203" s="239">
        <v>318.25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5" t="s">
        <v>168</v>
      </c>
      <c r="AU203" s="245" t="s">
        <v>82</v>
      </c>
      <c r="AV203" s="14" t="s">
        <v>82</v>
      </c>
      <c r="AW203" s="14" t="s">
        <v>34</v>
      </c>
      <c r="AX203" s="14" t="s">
        <v>80</v>
      </c>
      <c r="AY203" s="245" t="s">
        <v>148</v>
      </c>
    </row>
    <row r="204" spans="1:65" s="2" customFormat="1" ht="16.5" customHeight="1">
      <c r="A204" s="40"/>
      <c r="B204" s="41"/>
      <c r="C204" s="268" t="s">
        <v>293</v>
      </c>
      <c r="D204" s="268" t="s">
        <v>279</v>
      </c>
      <c r="E204" s="269" t="s">
        <v>4078</v>
      </c>
      <c r="F204" s="270" t="s">
        <v>4079</v>
      </c>
      <c r="G204" s="271" t="s">
        <v>1873</v>
      </c>
      <c r="H204" s="272">
        <v>6.365</v>
      </c>
      <c r="I204" s="273"/>
      <c r="J204" s="274">
        <f>ROUND(I204*H204,2)</f>
        <v>0</v>
      </c>
      <c r="K204" s="270" t="s">
        <v>154</v>
      </c>
      <c r="L204" s="275"/>
      <c r="M204" s="276" t="s">
        <v>19</v>
      </c>
      <c r="N204" s="277" t="s">
        <v>43</v>
      </c>
      <c r="O204" s="86"/>
      <c r="P204" s="215">
        <f>O204*H204</f>
        <v>0</v>
      </c>
      <c r="Q204" s="215">
        <v>0.001</v>
      </c>
      <c r="R204" s="215">
        <f>Q204*H204</f>
        <v>0.006365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205</v>
      </c>
      <c r="AT204" s="217" t="s">
        <v>279</v>
      </c>
      <c r="AU204" s="217" t="s">
        <v>82</v>
      </c>
      <c r="AY204" s="19" t="s">
        <v>148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80</v>
      </c>
      <c r="BK204" s="218">
        <f>ROUND(I204*H204,2)</f>
        <v>0</v>
      </c>
      <c r="BL204" s="19" t="s">
        <v>155</v>
      </c>
      <c r="BM204" s="217" t="s">
        <v>4080</v>
      </c>
    </row>
    <row r="205" spans="1:51" s="14" customFormat="1" ht="12">
      <c r="A205" s="14"/>
      <c r="B205" s="235"/>
      <c r="C205" s="236"/>
      <c r="D205" s="226" t="s">
        <v>168</v>
      </c>
      <c r="E205" s="236"/>
      <c r="F205" s="238" t="s">
        <v>4081</v>
      </c>
      <c r="G205" s="236"/>
      <c r="H205" s="239">
        <v>6.365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168</v>
      </c>
      <c r="AU205" s="245" t="s">
        <v>82</v>
      </c>
      <c r="AV205" s="14" t="s">
        <v>82</v>
      </c>
      <c r="AW205" s="14" t="s">
        <v>4</v>
      </c>
      <c r="AX205" s="14" t="s">
        <v>80</v>
      </c>
      <c r="AY205" s="245" t="s">
        <v>148</v>
      </c>
    </row>
    <row r="206" spans="1:63" s="12" customFormat="1" ht="22.8" customHeight="1">
      <c r="A206" s="12"/>
      <c r="B206" s="190"/>
      <c r="C206" s="191"/>
      <c r="D206" s="192" t="s">
        <v>71</v>
      </c>
      <c r="E206" s="204" t="s">
        <v>82</v>
      </c>
      <c r="F206" s="204" t="s">
        <v>260</v>
      </c>
      <c r="G206" s="191"/>
      <c r="H206" s="191"/>
      <c r="I206" s="194"/>
      <c r="J206" s="205">
        <f>BK206</f>
        <v>0</v>
      </c>
      <c r="K206" s="191"/>
      <c r="L206" s="196"/>
      <c r="M206" s="197"/>
      <c r="N206" s="198"/>
      <c r="O206" s="198"/>
      <c r="P206" s="199">
        <f>SUM(P207:P238)</f>
        <v>0</v>
      </c>
      <c r="Q206" s="198"/>
      <c r="R206" s="199">
        <f>SUM(R207:R238)</f>
        <v>51.57540780000001</v>
      </c>
      <c r="S206" s="198"/>
      <c r="T206" s="200">
        <f>SUM(T207:T238)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1" t="s">
        <v>80</v>
      </c>
      <c r="AT206" s="202" t="s">
        <v>71</v>
      </c>
      <c r="AU206" s="202" t="s">
        <v>80</v>
      </c>
      <c r="AY206" s="201" t="s">
        <v>148</v>
      </c>
      <c r="BK206" s="203">
        <f>SUM(BK207:BK238)</f>
        <v>0</v>
      </c>
    </row>
    <row r="207" spans="1:65" s="2" customFormat="1" ht="16.5" customHeight="1">
      <c r="A207" s="40"/>
      <c r="B207" s="41"/>
      <c r="C207" s="206" t="s">
        <v>307</v>
      </c>
      <c r="D207" s="206" t="s">
        <v>150</v>
      </c>
      <c r="E207" s="207" t="s">
        <v>262</v>
      </c>
      <c r="F207" s="208" t="s">
        <v>263</v>
      </c>
      <c r="G207" s="209" t="s">
        <v>187</v>
      </c>
      <c r="H207" s="210">
        <v>11.551</v>
      </c>
      <c r="I207" s="211"/>
      <c r="J207" s="212">
        <f>ROUND(I207*H207,2)</f>
        <v>0</v>
      </c>
      <c r="K207" s="208" t="s">
        <v>154</v>
      </c>
      <c r="L207" s="46"/>
      <c r="M207" s="213" t="s">
        <v>19</v>
      </c>
      <c r="N207" s="214" t="s">
        <v>43</v>
      </c>
      <c r="O207" s="86"/>
      <c r="P207" s="215">
        <f>O207*H207</f>
        <v>0</v>
      </c>
      <c r="Q207" s="215">
        <v>1.92</v>
      </c>
      <c r="R207" s="215">
        <f>Q207*H207</f>
        <v>22.17792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155</v>
      </c>
      <c r="AT207" s="217" t="s">
        <v>150</v>
      </c>
      <c r="AU207" s="217" t="s">
        <v>82</v>
      </c>
      <c r="AY207" s="19" t="s">
        <v>148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80</v>
      </c>
      <c r="BK207" s="218">
        <f>ROUND(I207*H207,2)</f>
        <v>0</v>
      </c>
      <c r="BL207" s="19" t="s">
        <v>155</v>
      </c>
      <c r="BM207" s="217" t="s">
        <v>4082</v>
      </c>
    </row>
    <row r="208" spans="1:47" s="2" customFormat="1" ht="12">
      <c r="A208" s="40"/>
      <c r="B208" s="41"/>
      <c r="C208" s="42"/>
      <c r="D208" s="219" t="s">
        <v>157</v>
      </c>
      <c r="E208" s="42"/>
      <c r="F208" s="220" t="s">
        <v>265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157</v>
      </c>
      <c r="AU208" s="19" t="s">
        <v>82</v>
      </c>
    </row>
    <row r="209" spans="1:51" s="14" customFormat="1" ht="12">
      <c r="A209" s="14"/>
      <c r="B209" s="235"/>
      <c r="C209" s="236"/>
      <c r="D209" s="226" t="s">
        <v>168</v>
      </c>
      <c r="E209" s="237" t="s">
        <v>19</v>
      </c>
      <c r="F209" s="238" t="s">
        <v>4083</v>
      </c>
      <c r="G209" s="236"/>
      <c r="H209" s="239">
        <v>10.991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5" t="s">
        <v>168</v>
      </c>
      <c r="AU209" s="245" t="s">
        <v>82</v>
      </c>
      <c r="AV209" s="14" t="s">
        <v>82</v>
      </c>
      <c r="AW209" s="14" t="s">
        <v>34</v>
      </c>
      <c r="AX209" s="14" t="s">
        <v>72</v>
      </c>
      <c r="AY209" s="245" t="s">
        <v>148</v>
      </c>
    </row>
    <row r="210" spans="1:51" s="14" customFormat="1" ht="12">
      <c r="A210" s="14"/>
      <c r="B210" s="235"/>
      <c r="C210" s="236"/>
      <c r="D210" s="226" t="s">
        <v>168</v>
      </c>
      <c r="E210" s="237" t="s">
        <v>19</v>
      </c>
      <c r="F210" s="238" t="s">
        <v>4084</v>
      </c>
      <c r="G210" s="236"/>
      <c r="H210" s="239">
        <v>0.56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5" t="s">
        <v>168</v>
      </c>
      <c r="AU210" s="245" t="s">
        <v>82</v>
      </c>
      <c r="AV210" s="14" t="s">
        <v>82</v>
      </c>
      <c r="AW210" s="14" t="s">
        <v>34</v>
      </c>
      <c r="AX210" s="14" t="s">
        <v>72</v>
      </c>
      <c r="AY210" s="245" t="s">
        <v>148</v>
      </c>
    </row>
    <row r="211" spans="1:51" s="15" customFormat="1" ht="12">
      <c r="A211" s="15"/>
      <c r="B211" s="246"/>
      <c r="C211" s="247"/>
      <c r="D211" s="226" t="s">
        <v>168</v>
      </c>
      <c r="E211" s="248" t="s">
        <v>19</v>
      </c>
      <c r="F211" s="249" t="s">
        <v>178</v>
      </c>
      <c r="G211" s="247"/>
      <c r="H211" s="250">
        <v>11.551</v>
      </c>
      <c r="I211" s="251"/>
      <c r="J211" s="247"/>
      <c r="K211" s="247"/>
      <c r="L211" s="252"/>
      <c r="M211" s="253"/>
      <c r="N211" s="254"/>
      <c r="O211" s="254"/>
      <c r="P211" s="254"/>
      <c r="Q211" s="254"/>
      <c r="R211" s="254"/>
      <c r="S211" s="254"/>
      <c r="T211" s="25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6" t="s">
        <v>168</v>
      </c>
      <c r="AU211" s="256" t="s">
        <v>82</v>
      </c>
      <c r="AV211" s="15" t="s">
        <v>155</v>
      </c>
      <c r="AW211" s="15" t="s">
        <v>34</v>
      </c>
      <c r="AX211" s="15" t="s">
        <v>80</v>
      </c>
      <c r="AY211" s="256" t="s">
        <v>148</v>
      </c>
    </row>
    <row r="212" spans="1:65" s="2" customFormat="1" ht="16.5" customHeight="1">
      <c r="A212" s="40"/>
      <c r="B212" s="41"/>
      <c r="C212" s="206" t="s">
        <v>314</v>
      </c>
      <c r="D212" s="206" t="s">
        <v>150</v>
      </c>
      <c r="E212" s="207" t="s">
        <v>268</v>
      </c>
      <c r="F212" s="208" t="s">
        <v>269</v>
      </c>
      <c r="G212" s="209" t="s">
        <v>173</v>
      </c>
      <c r="H212" s="210">
        <v>80</v>
      </c>
      <c r="I212" s="211"/>
      <c r="J212" s="212">
        <f>ROUND(I212*H212,2)</f>
        <v>0</v>
      </c>
      <c r="K212" s="208" t="s">
        <v>154</v>
      </c>
      <c r="L212" s="46"/>
      <c r="M212" s="213" t="s">
        <v>19</v>
      </c>
      <c r="N212" s="214" t="s">
        <v>43</v>
      </c>
      <c r="O212" s="86"/>
      <c r="P212" s="215">
        <f>O212*H212</f>
        <v>0</v>
      </c>
      <c r="Q212" s="215">
        <v>0.00049</v>
      </c>
      <c r="R212" s="215">
        <f>Q212*H212</f>
        <v>0.0392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155</v>
      </c>
      <c r="AT212" s="217" t="s">
        <v>150</v>
      </c>
      <c r="AU212" s="217" t="s">
        <v>82</v>
      </c>
      <c r="AY212" s="19" t="s">
        <v>148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80</v>
      </c>
      <c r="BK212" s="218">
        <f>ROUND(I212*H212,2)</f>
        <v>0</v>
      </c>
      <c r="BL212" s="19" t="s">
        <v>155</v>
      </c>
      <c r="BM212" s="217" t="s">
        <v>4085</v>
      </c>
    </row>
    <row r="213" spans="1:47" s="2" customFormat="1" ht="12">
      <c r="A213" s="40"/>
      <c r="B213" s="41"/>
      <c r="C213" s="42"/>
      <c r="D213" s="219" t="s">
        <v>157</v>
      </c>
      <c r="E213" s="42"/>
      <c r="F213" s="220" t="s">
        <v>271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157</v>
      </c>
      <c r="AU213" s="19" t="s">
        <v>82</v>
      </c>
    </row>
    <row r="214" spans="1:51" s="14" customFormat="1" ht="12">
      <c r="A214" s="14"/>
      <c r="B214" s="235"/>
      <c r="C214" s="236"/>
      <c r="D214" s="226" t="s">
        <v>168</v>
      </c>
      <c r="E214" s="237" t="s">
        <v>19</v>
      </c>
      <c r="F214" s="238" t="s">
        <v>4086</v>
      </c>
      <c r="G214" s="236"/>
      <c r="H214" s="239">
        <v>80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5" t="s">
        <v>168</v>
      </c>
      <c r="AU214" s="245" t="s">
        <v>82</v>
      </c>
      <c r="AV214" s="14" t="s">
        <v>82</v>
      </c>
      <c r="AW214" s="14" t="s">
        <v>34</v>
      </c>
      <c r="AX214" s="14" t="s">
        <v>80</v>
      </c>
      <c r="AY214" s="245" t="s">
        <v>148</v>
      </c>
    </row>
    <row r="215" spans="1:65" s="2" customFormat="1" ht="24.15" customHeight="1">
      <c r="A215" s="40"/>
      <c r="B215" s="41"/>
      <c r="C215" s="206" t="s">
        <v>196</v>
      </c>
      <c r="D215" s="206" t="s">
        <v>150</v>
      </c>
      <c r="E215" s="207" t="s">
        <v>274</v>
      </c>
      <c r="F215" s="208" t="s">
        <v>275</v>
      </c>
      <c r="G215" s="209" t="s">
        <v>166</v>
      </c>
      <c r="H215" s="210">
        <v>89.53</v>
      </c>
      <c r="I215" s="211"/>
      <c r="J215" s="212">
        <f>ROUND(I215*H215,2)</f>
        <v>0</v>
      </c>
      <c r="K215" s="208" t="s">
        <v>154</v>
      </c>
      <c r="L215" s="46"/>
      <c r="M215" s="213" t="s">
        <v>19</v>
      </c>
      <c r="N215" s="214" t="s">
        <v>43</v>
      </c>
      <c r="O215" s="86"/>
      <c r="P215" s="215">
        <f>O215*H215</f>
        <v>0</v>
      </c>
      <c r="Q215" s="215">
        <v>0.0001</v>
      </c>
      <c r="R215" s="215">
        <f>Q215*H215</f>
        <v>0.008953000000000001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155</v>
      </c>
      <c r="AT215" s="217" t="s">
        <v>150</v>
      </c>
      <c r="AU215" s="217" t="s">
        <v>82</v>
      </c>
      <c r="AY215" s="19" t="s">
        <v>148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80</v>
      </c>
      <c r="BK215" s="218">
        <f>ROUND(I215*H215,2)</f>
        <v>0</v>
      </c>
      <c r="BL215" s="19" t="s">
        <v>155</v>
      </c>
      <c r="BM215" s="217" t="s">
        <v>4087</v>
      </c>
    </row>
    <row r="216" spans="1:47" s="2" customFormat="1" ht="12">
      <c r="A216" s="40"/>
      <c r="B216" s="41"/>
      <c r="C216" s="42"/>
      <c r="D216" s="219" t="s">
        <v>157</v>
      </c>
      <c r="E216" s="42"/>
      <c r="F216" s="220" t="s">
        <v>277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157</v>
      </c>
      <c r="AU216" s="19" t="s">
        <v>82</v>
      </c>
    </row>
    <row r="217" spans="1:51" s="14" customFormat="1" ht="12">
      <c r="A217" s="14"/>
      <c r="B217" s="235"/>
      <c r="C217" s="236"/>
      <c r="D217" s="226" t="s">
        <v>168</v>
      </c>
      <c r="E217" s="237" t="s">
        <v>19</v>
      </c>
      <c r="F217" s="238" t="s">
        <v>4088</v>
      </c>
      <c r="G217" s="236"/>
      <c r="H217" s="239">
        <v>80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5" t="s">
        <v>168</v>
      </c>
      <c r="AU217" s="245" t="s">
        <v>82</v>
      </c>
      <c r="AV217" s="14" t="s">
        <v>82</v>
      </c>
      <c r="AW217" s="14" t="s">
        <v>34</v>
      </c>
      <c r="AX217" s="14" t="s">
        <v>72</v>
      </c>
      <c r="AY217" s="245" t="s">
        <v>148</v>
      </c>
    </row>
    <row r="218" spans="1:51" s="14" customFormat="1" ht="12">
      <c r="A218" s="14"/>
      <c r="B218" s="235"/>
      <c r="C218" s="236"/>
      <c r="D218" s="226" t="s">
        <v>168</v>
      </c>
      <c r="E218" s="237" t="s">
        <v>19</v>
      </c>
      <c r="F218" s="238" t="s">
        <v>4089</v>
      </c>
      <c r="G218" s="236"/>
      <c r="H218" s="239">
        <v>9.53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5" t="s">
        <v>168</v>
      </c>
      <c r="AU218" s="245" t="s">
        <v>82</v>
      </c>
      <c r="AV218" s="14" t="s">
        <v>82</v>
      </c>
      <c r="AW218" s="14" t="s">
        <v>34</v>
      </c>
      <c r="AX218" s="14" t="s">
        <v>72</v>
      </c>
      <c r="AY218" s="245" t="s">
        <v>148</v>
      </c>
    </row>
    <row r="219" spans="1:51" s="15" customFormat="1" ht="12">
      <c r="A219" s="15"/>
      <c r="B219" s="246"/>
      <c r="C219" s="247"/>
      <c r="D219" s="226" t="s">
        <v>168</v>
      </c>
      <c r="E219" s="248" t="s">
        <v>19</v>
      </c>
      <c r="F219" s="249" t="s">
        <v>178</v>
      </c>
      <c r="G219" s="247"/>
      <c r="H219" s="250">
        <v>89.53</v>
      </c>
      <c r="I219" s="251"/>
      <c r="J219" s="247"/>
      <c r="K219" s="247"/>
      <c r="L219" s="252"/>
      <c r="M219" s="253"/>
      <c r="N219" s="254"/>
      <c r="O219" s="254"/>
      <c r="P219" s="254"/>
      <c r="Q219" s="254"/>
      <c r="R219" s="254"/>
      <c r="S219" s="254"/>
      <c r="T219" s="25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6" t="s">
        <v>168</v>
      </c>
      <c r="AU219" s="256" t="s">
        <v>82</v>
      </c>
      <c r="AV219" s="15" t="s">
        <v>155</v>
      </c>
      <c r="AW219" s="15" t="s">
        <v>34</v>
      </c>
      <c r="AX219" s="15" t="s">
        <v>80</v>
      </c>
      <c r="AY219" s="256" t="s">
        <v>148</v>
      </c>
    </row>
    <row r="220" spans="1:65" s="2" customFormat="1" ht="16.5" customHeight="1">
      <c r="A220" s="40"/>
      <c r="B220" s="41"/>
      <c r="C220" s="268" t="s">
        <v>7</v>
      </c>
      <c r="D220" s="268" t="s">
        <v>279</v>
      </c>
      <c r="E220" s="269" t="s">
        <v>280</v>
      </c>
      <c r="F220" s="270" t="s">
        <v>281</v>
      </c>
      <c r="G220" s="271" t="s">
        <v>166</v>
      </c>
      <c r="H220" s="272">
        <v>106.048</v>
      </c>
      <c r="I220" s="273"/>
      <c r="J220" s="274">
        <f>ROUND(I220*H220,2)</f>
        <v>0</v>
      </c>
      <c r="K220" s="270" t="s">
        <v>154</v>
      </c>
      <c r="L220" s="275"/>
      <c r="M220" s="276" t="s">
        <v>19</v>
      </c>
      <c r="N220" s="277" t="s">
        <v>43</v>
      </c>
      <c r="O220" s="86"/>
      <c r="P220" s="215">
        <f>O220*H220</f>
        <v>0</v>
      </c>
      <c r="Q220" s="215">
        <v>0.0001</v>
      </c>
      <c r="R220" s="215">
        <f>Q220*H220</f>
        <v>0.010604800000000001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205</v>
      </c>
      <c r="AT220" s="217" t="s">
        <v>279</v>
      </c>
      <c r="AU220" s="217" t="s">
        <v>82</v>
      </c>
      <c r="AY220" s="19" t="s">
        <v>148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80</v>
      </c>
      <c r="BK220" s="218">
        <f>ROUND(I220*H220,2)</f>
        <v>0</v>
      </c>
      <c r="BL220" s="19" t="s">
        <v>155</v>
      </c>
      <c r="BM220" s="217" t="s">
        <v>4090</v>
      </c>
    </row>
    <row r="221" spans="1:51" s="14" customFormat="1" ht="12">
      <c r="A221" s="14"/>
      <c r="B221" s="235"/>
      <c r="C221" s="236"/>
      <c r="D221" s="226" t="s">
        <v>168</v>
      </c>
      <c r="E221" s="236"/>
      <c r="F221" s="238" t="s">
        <v>4091</v>
      </c>
      <c r="G221" s="236"/>
      <c r="H221" s="239">
        <v>106.048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5" t="s">
        <v>168</v>
      </c>
      <c r="AU221" s="245" t="s">
        <v>82</v>
      </c>
      <c r="AV221" s="14" t="s">
        <v>82</v>
      </c>
      <c r="AW221" s="14" t="s">
        <v>4</v>
      </c>
      <c r="AX221" s="14" t="s">
        <v>80</v>
      </c>
      <c r="AY221" s="245" t="s">
        <v>148</v>
      </c>
    </row>
    <row r="222" spans="1:65" s="2" customFormat="1" ht="21.75" customHeight="1">
      <c r="A222" s="40"/>
      <c r="B222" s="41"/>
      <c r="C222" s="206" t="s">
        <v>334</v>
      </c>
      <c r="D222" s="206" t="s">
        <v>150</v>
      </c>
      <c r="E222" s="207" t="s">
        <v>4092</v>
      </c>
      <c r="F222" s="208" t="s">
        <v>4093</v>
      </c>
      <c r="G222" s="209" t="s">
        <v>187</v>
      </c>
      <c r="H222" s="210">
        <v>0.2</v>
      </c>
      <c r="I222" s="211"/>
      <c r="J222" s="212">
        <f>ROUND(I222*H222,2)</f>
        <v>0</v>
      </c>
      <c r="K222" s="208" t="s">
        <v>154</v>
      </c>
      <c r="L222" s="46"/>
      <c r="M222" s="213" t="s">
        <v>19</v>
      </c>
      <c r="N222" s="214" t="s">
        <v>43</v>
      </c>
      <c r="O222" s="86"/>
      <c r="P222" s="215">
        <f>O222*H222</f>
        <v>0</v>
      </c>
      <c r="Q222" s="215">
        <v>2.16</v>
      </c>
      <c r="R222" s="215">
        <f>Q222*H222</f>
        <v>0.43200000000000005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155</v>
      </c>
      <c r="AT222" s="217" t="s">
        <v>150</v>
      </c>
      <c r="AU222" s="217" t="s">
        <v>82</v>
      </c>
      <c r="AY222" s="19" t="s">
        <v>148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80</v>
      </c>
      <c r="BK222" s="218">
        <f>ROUND(I222*H222,2)</f>
        <v>0</v>
      </c>
      <c r="BL222" s="19" t="s">
        <v>155</v>
      </c>
      <c r="BM222" s="217" t="s">
        <v>4094</v>
      </c>
    </row>
    <row r="223" spans="1:47" s="2" customFormat="1" ht="12">
      <c r="A223" s="40"/>
      <c r="B223" s="41"/>
      <c r="C223" s="42"/>
      <c r="D223" s="219" t="s">
        <v>157</v>
      </c>
      <c r="E223" s="42"/>
      <c r="F223" s="220" t="s">
        <v>4095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157</v>
      </c>
      <c r="AU223" s="19" t="s">
        <v>82</v>
      </c>
    </row>
    <row r="224" spans="1:51" s="14" customFormat="1" ht="12">
      <c r="A224" s="14"/>
      <c r="B224" s="235"/>
      <c r="C224" s="236"/>
      <c r="D224" s="226" t="s">
        <v>168</v>
      </c>
      <c r="E224" s="237" t="s">
        <v>19</v>
      </c>
      <c r="F224" s="238" t="s">
        <v>4096</v>
      </c>
      <c r="G224" s="236"/>
      <c r="H224" s="239">
        <v>0.2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5" t="s">
        <v>168</v>
      </c>
      <c r="AU224" s="245" t="s">
        <v>82</v>
      </c>
      <c r="AV224" s="14" t="s">
        <v>82</v>
      </c>
      <c r="AW224" s="14" t="s">
        <v>34</v>
      </c>
      <c r="AX224" s="14" t="s">
        <v>80</v>
      </c>
      <c r="AY224" s="245" t="s">
        <v>148</v>
      </c>
    </row>
    <row r="225" spans="1:65" s="2" customFormat="1" ht="21.75" customHeight="1">
      <c r="A225" s="40"/>
      <c r="B225" s="41"/>
      <c r="C225" s="206" t="s">
        <v>343</v>
      </c>
      <c r="D225" s="206" t="s">
        <v>150</v>
      </c>
      <c r="E225" s="207" t="s">
        <v>286</v>
      </c>
      <c r="F225" s="208" t="s">
        <v>287</v>
      </c>
      <c r="G225" s="209" t="s">
        <v>187</v>
      </c>
      <c r="H225" s="210">
        <v>12.858</v>
      </c>
      <c r="I225" s="211"/>
      <c r="J225" s="212">
        <f>ROUND(I225*H225,2)</f>
        <v>0</v>
      </c>
      <c r="K225" s="208" t="s">
        <v>154</v>
      </c>
      <c r="L225" s="46"/>
      <c r="M225" s="213" t="s">
        <v>19</v>
      </c>
      <c r="N225" s="214" t="s">
        <v>43</v>
      </c>
      <c r="O225" s="86"/>
      <c r="P225" s="215">
        <f>O225*H225</f>
        <v>0</v>
      </c>
      <c r="Q225" s="215">
        <v>2.16</v>
      </c>
      <c r="R225" s="215">
        <f>Q225*H225</f>
        <v>27.773280000000003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155</v>
      </c>
      <c r="AT225" s="217" t="s">
        <v>150</v>
      </c>
      <c r="AU225" s="217" t="s">
        <v>82</v>
      </c>
      <c r="AY225" s="19" t="s">
        <v>148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80</v>
      </c>
      <c r="BK225" s="218">
        <f>ROUND(I225*H225,2)</f>
        <v>0</v>
      </c>
      <c r="BL225" s="19" t="s">
        <v>155</v>
      </c>
      <c r="BM225" s="217" t="s">
        <v>4097</v>
      </c>
    </row>
    <row r="226" spans="1:47" s="2" customFormat="1" ht="12">
      <c r="A226" s="40"/>
      <c r="B226" s="41"/>
      <c r="C226" s="42"/>
      <c r="D226" s="219" t="s">
        <v>157</v>
      </c>
      <c r="E226" s="42"/>
      <c r="F226" s="220" t="s">
        <v>289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157</v>
      </c>
      <c r="AU226" s="19" t="s">
        <v>82</v>
      </c>
    </row>
    <row r="227" spans="1:51" s="14" customFormat="1" ht="12">
      <c r="A227" s="14"/>
      <c r="B227" s="235"/>
      <c r="C227" s="236"/>
      <c r="D227" s="226" t="s">
        <v>168</v>
      </c>
      <c r="E227" s="237" t="s">
        <v>19</v>
      </c>
      <c r="F227" s="238" t="s">
        <v>4098</v>
      </c>
      <c r="G227" s="236"/>
      <c r="H227" s="239">
        <v>2.422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5" t="s">
        <v>168</v>
      </c>
      <c r="AU227" s="245" t="s">
        <v>82</v>
      </c>
      <c r="AV227" s="14" t="s">
        <v>82</v>
      </c>
      <c r="AW227" s="14" t="s">
        <v>34</v>
      </c>
      <c r="AX227" s="14" t="s">
        <v>72</v>
      </c>
      <c r="AY227" s="245" t="s">
        <v>148</v>
      </c>
    </row>
    <row r="228" spans="1:51" s="14" customFormat="1" ht="12">
      <c r="A228" s="14"/>
      <c r="B228" s="235"/>
      <c r="C228" s="236"/>
      <c r="D228" s="226" t="s">
        <v>168</v>
      </c>
      <c r="E228" s="237" t="s">
        <v>19</v>
      </c>
      <c r="F228" s="238" t="s">
        <v>4099</v>
      </c>
      <c r="G228" s="236"/>
      <c r="H228" s="239">
        <v>10.436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5" t="s">
        <v>168</v>
      </c>
      <c r="AU228" s="245" t="s">
        <v>82</v>
      </c>
      <c r="AV228" s="14" t="s">
        <v>82</v>
      </c>
      <c r="AW228" s="14" t="s">
        <v>34</v>
      </c>
      <c r="AX228" s="14" t="s">
        <v>72</v>
      </c>
      <c r="AY228" s="245" t="s">
        <v>148</v>
      </c>
    </row>
    <row r="229" spans="1:51" s="15" customFormat="1" ht="12">
      <c r="A229" s="15"/>
      <c r="B229" s="246"/>
      <c r="C229" s="247"/>
      <c r="D229" s="226" t="s">
        <v>168</v>
      </c>
      <c r="E229" s="248" t="s">
        <v>19</v>
      </c>
      <c r="F229" s="249" t="s">
        <v>178</v>
      </c>
      <c r="G229" s="247"/>
      <c r="H229" s="250">
        <v>12.858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6" t="s">
        <v>168</v>
      </c>
      <c r="AU229" s="256" t="s">
        <v>82</v>
      </c>
      <c r="AV229" s="15" t="s">
        <v>155</v>
      </c>
      <c r="AW229" s="15" t="s">
        <v>34</v>
      </c>
      <c r="AX229" s="15" t="s">
        <v>80</v>
      </c>
      <c r="AY229" s="256" t="s">
        <v>148</v>
      </c>
    </row>
    <row r="230" spans="1:65" s="2" customFormat="1" ht="16.5" customHeight="1">
      <c r="A230" s="40"/>
      <c r="B230" s="41"/>
      <c r="C230" s="206" t="s">
        <v>360</v>
      </c>
      <c r="D230" s="206" t="s">
        <v>150</v>
      </c>
      <c r="E230" s="207" t="s">
        <v>4100</v>
      </c>
      <c r="F230" s="208" t="s">
        <v>4101</v>
      </c>
      <c r="G230" s="209" t="s">
        <v>187</v>
      </c>
      <c r="H230" s="210">
        <v>0.5</v>
      </c>
      <c r="I230" s="211"/>
      <c r="J230" s="212">
        <f>ROUND(I230*H230,2)</f>
        <v>0</v>
      </c>
      <c r="K230" s="208" t="s">
        <v>154</v>
      </c>
      <c r="L230" s="46"/>
      <c r="M230" s="213" t="s">
        <v>19</v>
      </c>
      <c r="N230" s="214" t="s">
        <v>43</v>
      </c>
      <c r="O230" s="86"/>
      <c r="P230" s="215">
        <f>O230*H230</f>
        <v>0</v>
      </c>
      <c r="Q230" s="215">
        <v>2.25634</v>
      </c>
      <c r="R230" s="215">
        <f>Q230*H230</f>
        <v>1.12817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155</v>
      </c>
      <c r="AT230" s="217" t="s">
        <v>150</v>
      </c>
      <c r="AU230" s="217" t="s">
        <v>82</v>
      </c>
      <c r="AY230" s="19" t="s">
        <v>148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80</v>
      </c>
      <c r="BK230" s="218">
        <f>ROUND(I230*H230,2)</f>
        <v>0</v>
      </c>
      <c r="BL230" s="19" t="s">
        <v>155</v>
      </c>
      <c r="BM230" s="217" t="s">
        <v>4102</v>
      </c>
    </row>
    <row r="231" spans="1:47" s="2" customFormat="1" ht="12">
      <c r="A231" s="40"/>
      <c r="B231" s="41"/>
      <c r="C231" s="42"/>
      <c r="D231" s="219" t="s">
        <v>157</v>
      </c>
      <c r="E231" s="42"/>
      <c r="F231" s="220" t="s">
        <v>4103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157</v>
      </c>
      <c r="AU231" s="19" t="s">
        <v>82</v>
      </c>
    </row>
    <row r="232" spans="1:51" s="14" customFormat="1" ht="12">
      <c r="A232" s="14"/>
      <c r="B232" s="235"/>
      <c r="C232" s="236"/>
      <c r="D232" s="226" t="s">
        <v>168</v>
      </c>
      <c r="E232" s="237" t="s">
        <v>19</v>
      </c>
      <c r="F232" s="238" t="s">
        <v>4104</v>
      </c>
      <c r="G232" s="236"/>
      <c r="H232" s="239">
        <v>0.5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5" t="s">
        <v>168</v>
      </c>
      <c r="AU232" s="245" t="s">
        <v>82</v>
      </c>
      <c r="AV232" s="14" t="s">
        <v>82</v>
      </c>
      <c r="AW232" s="14" t="s">
        <v>34</v>
      </c>
      <c r="AX232" s="14" t="s">
        <v>80</v>
      </c>
      <c r="AY232" s="245" t="s">
        <v>148</v>
      </c>
    </row>
    <row r="233" spans="1:65" s="2" customFormat="1" ht="16.5" customHeight="1">
      <c r="A233" s="40"/>
      <c r="B233" s="41"/>
      <c r="C233" s="206" t="s">
        <v>367</v>
      </c>
      <c r="D233" s="206" t="s">
        <v>150</v>
      </c>
      <c r="E233" s="207" t="s">
        <v>4105</v>
      </c>
      <c r="F233" s="208" t="s">
        <v>4106</v>
      </c>
      <c r="G233" s="209" t="s">
        <v>166</v>
      </c>
      <c r="H233" s="210">
        <v>2</v>
      </c>
      <c r="I233" s="211"/>
      <c r="J233" s="212">
        <f>ROUND(I233*H233,2)</f>
        <v>0</v>
      </c>
      <c r="K233" s="208" t="s">
        <v>154</v>
      </c>
      <c r="L233" s="46"/>
      <c r="M233" s="213" t="s">
        <v>19</v>
      </c>
      <c r="N233" s="214" t="s">
        <v>43</v>
      </c>
      <c r="O233" s="86"/>
      <c r="P233" s="215">
        <f>O233*H233</f>
        <v>0</v>
      </c>
      <c r="Q233" s="215">
        <v>0.00264</v>
      </c>
      <c r="R233" s="215">
        <f>Q233*H233</f>
        <v>0.00528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155</v>
      </c>
      <c r="AT233" s="217" t="s">
        <v>150</v>
      </c>
      <c r="AU233" s="217" t="s">
        <v>82</v>
      </c>
      <c r="AY233" s="19" t="s">
        <v>148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80</v>
      </c>
      <c r="BK233" s="218">
        <f>ROUND(I233*H233,2)</f>
        <v>0</v>
      </c>
      <c r="BL233" s="19" t="s">
        <v>155</v>
      </c>
      <c r="BM233" s="217" t="s">
        <v>4107</v>
      </c>
    </row>
    <row r="234" spans="1:47" s="2" customFormat="1" ht="12">
      <c r="A234" s="40"/>
      <c r="B234" s="41"/>
      <c r="C234" s="42"/>
      <c r="D234" s="219" t="s">
        <v>157</v>
      </c>
      <c r="E234" s="42"/>
      <c r="F234" s="220" t="s">
        <v>4108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157</v>
      </c>
      <c r="AU234" s="19" t="s">
        <v>82</v>
      </c>
    </row>
    <row r="235" spans="1:51" s="14" customFormat="1" ht="12">
      <c r="A235" s="14"/>
      <c r="B235" s="235"/>
      <c r="C235" s="236"/>
      <c r="D235" s="226" t="s">
        <v>168</v>
      </c>
      <c r="E235" s="237" t="s">
        <v>19</v>
      </c>
      <c r="F235" s="238" t="s">
        <v>4109</v>
      </c>
      <c r="G235" s="236"/>
      <c r="H235" s="239">
        <v>2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5" t="s">
        <v>168</v>
      </c>
      <c r="AU235" s="245" t="s">
        <v>82</v>
      </c>
      <c r="AV235" s="14" t="s">
        <v>82</v>
      </c>
      <c r="AW235" s="14" t="s">
        <v>34</v>
      </c>
      <c r="AX235" s="14" t="s">
        <v>80</v>
      </c>
      <c r="AY235" s="245" t="s">
        <v>148</v>
      </c>
    </row>
    <row r="236" spans="1:65" s="2" customFormat="1" ht="16.5" customHeight="1">
      <c r="A236" s="40"/>
      <c r="B236" s="41"/>
      <c r="C236" s="206" t="s">
        <v>373</v>
      </c>
      <c r="D236" s="206" t="s">
        <v>150</v>
      </c>
      <c r="E236" s="207" t="s">
        <v>4110</v>
      </c>
      <c r="F236" s="208" t="s">
        <v>4111</v>
      </c>
      <c r="G236" s="209" t="s">
        <v>166</v>
      </c>
      <c r="H236" s="210">
        <v>2</v>
      </c>
      <c r="I236" s="211"/>
      <c r="J236" s="212">
        <f>ROUND(I236*H236,2)</f>
        <v>0</v>
      </c>
      <c r="K236" s="208" t="s">
        <v>154</v>
      </c>
      <c r="L236" s="46"/>
      <c r="M236" s="213" t="s">
        <v>19</v>
      </c>
      <c r="N236" s="214" t="s">
        <v>43</v>
      </c>
      <c r="O236" s="86"/>
      <c r="P236" s="215">
        <f>O236*H236</f>
        <v>0</v>
      </c>
      <c r="Q236" s="215">
        <v>0</v>
      </c>
      <c r="R236" s="215">
        <f>Q236*H236</f>
        <v>0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155</v>
      </c>
      <c r="AT236" s="217" t="s">
        <v>150</v>
      </c>
      <c r="AU236" s="217" t="s">
        <v>82</v>
      </c>
      <c r="AY236" s="19" t="s">
        <v>148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80</v>
      </c>
      <c r="BK236" s="218">
        <f>ROUND(I236*H236,2)</f>
        <v>0</v>
      </c>
      <c r="BL236" s="19" t="s">
        <v>155</v>
      </c>
      <c r="BM236" s="217" t="s">
        <v>4112</v>
      </c>
    </row>
    <row r="237" spans="1:47" s="2" customFormat="1" ht="12">
      <c r="A237" s="40"/>
      <c r="B237" s="41"/>
      <c r="C237" s="42"/>
      <c r="D237" s="219" t="s">
        <v>157</v>
      </c>
      <c r="E237" s="42"/>
      <c r="F237" s="220" t="s">
        <v>4113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157</v>
      </c>
      <c r="AU237" s="19" t="s">
        <v>82</v>
      </c>
    </row>
    <row r="238" spans="1:51" s="14" customFormat="1" ht="12">
      <c r="A238" s="14"/>
      <c r="B238" s="235"/>
      <c r="C238" s="236"/>
      <c r="D238" s="226" t="s">
        <v>168</v>
      </c>
      <c r="E238" s="237" t="s">
        <v>19</v>
      </c>
      <c r="F238" s="238" t="s">
        <v>4109</v>
      </c>
      <c r="G238" s="236"/>
      <c r="H238" s="239">
        <v>2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5" t="s">
        <v>168</v>
      </c>
      <c r="AU238" s="245" t="s">
        <v>82</v>
      </c>
      <c r="AV238" s="14" t="s">
        <v>82</v>
      </c>
      <c r="AW238" s="14" t="s">
        <v>34</v>
      </c>
      <c r="AX238" s="14" t="s">
        <v>80</v>
      </c>
      <c r="AY238" s="245" t="s">
        <v>148</v>
      </c>
    </row>
    <row r="239" spans="1:63" s="12" customFormat="1" ht="22.8" customHeight="1">
      <c r="A239" s="12"/>
      <c r="B239" s="190"/>
      <c r="C239" s="191"/>
      <c r="D239" s="192" t="s">
        <v>71</v>
      </c>
      <c r="E239" s="204" t="s">
        <v>163</v>
      </c>
      <c r="F239" s="204" t="s">
        <v>382</v>
      </c>
      <c r="G239" s="191"/>
      <c r="H239" s="191"/>
      <c r="I239" s="194"/>
      <c r="J239" s="205">
        <f>BK239</f>
        <v>0</v>
      </c>
      <c r="K239" s="191"/>
      <c r="L239" s="196"/>
      <c r="M239" s="197"/>
      <c r="N239" s="198"/>
      <c r="O239" s="198"/>
      <c r="P239" s="199">
        <f>SUM(P240:P346)</f>
        <v>0</v>
      </c>
      <c r="Q239" s="198"/>
      <c r="R239" s="199">
        <f>SUM(R240:R346)</f>
        <v>101.8417817</v>
      </c>
      <c r="S239" s="198"/>
      <c r="T239" s="200">
        <f>SUM(T240:T346)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1" t="s">
        <v>80</v>
      </c>
      <c r="AT239" s="202" t="s">
        <v>71</v>
      </c>
      <c r="AU239" s="202" t="s">
        <v>80</v>
      </c>
      <c r="AY239" s="201" t="s">
        <v>148</v>
      </c>
      <c r="BK239" s="203">
        <f>SUM(BK240:BK346)</f>
        <v>0</v>
      </c>
    </row>
    <row r="240" spans="1:65" s="2" customFormat="1" ht="24.15" customHeight="1">
      <c r="A240" s="40"/>
      <c r="B240" s="41"/>
      <c r="C240" s="206" t="s">
        <v>378</v>
      </c>
      <c r="D240" s="206" t="s">
        <v>150</v>
      </c>
      <c r="E240" s="207" t="s">
        <v>4114</v>
      </c>
      <c r="F240" s="208" t="s">
        <v>4115</v>
      </c>
      <c r="G240" s="209" t="s">
        <v>187</v>
      </c>
      <c r="H240" s="210">
        <v>0.94</v>
      </c>
      <c r="I240" s="211"/>
      <c r="J240" s="212">
        <f>ROUND(I240*H240,2)</f>
        <v>0</v>
      </c>
      <c r="K240" s="208" t="s">
        <v>154</v>
      </c>
      <c r="L240" s="46"/>
      <c r="M240" s="213" t="s">
        <v>19</v>
      </c>
      <c r="N240" s="214" t="s">
        <v>43</v>
      </c>
      <c r="O240" s="86"/>
      <c r="P240" s="215">
        <f>O240*H240</f>
        <v>0</v>
      </c>
      <c r="Q240" s="215">
        <v>1.8775</v>
      </c>
      <c r="R240" s="215">
        <f>Q240*H240</f>
        <v>1.7648499999999998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155</v>
      </c>
      <c r="AT240" s="217" t="s">
        <v>150</v>
      </c>
      <c r="AU240" s="217" t="s">
        <v>82</v>
      </c>
      <c r="AY240" s="19" t="s">
        <v>148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80</v>
      </c>
      <c r="BK240" s="218">
        <f>ROUND(I240*H240,2)</f>
        <v>0</v>
      </c>
      <c r="BL240" s="19" t="s">
        <v>155</v>
      </c>
      <c r="BM240" s="217" t="s">
        <v>4116</v>
      </c>
    </row>
    <row r="241" spans="1:47" s="2" customFormat="1" ht="12">
      <c r="A241" s="40"/>
      <c r="B241" s="41"/>
      <c r="C241" s="42"/>
      <c r="D241" s="219" t="s">
        <v>157</v>
      </c>
      <c r="E241" s="42"/>
      <c r="F241" s="220" t="s">
        <v>4117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157</v>
      </c>
      <c r="AU241" s="19" t="s">
        <v>82</v>
      </c>
    </row>
    <row r="242" spans="1:51" s="14" customFormat="1" ht="12">
      <c r="A242" s="14"/>
      <c r="B242" s="235"/>
      <c r="C242" s="236"/>
      <c r="D242" s="226" t="s">
        <v>168</v>
      </c>
      <c r="E242" s="237" t="s">
        <v>19</v>
      </c>
      <c r="F242" s="238" t="s">
        <v>4118</v>
      </c>
      <c r="G242" s="236"/>
      <c r="H242" s="239">
        <v>0.94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5" t="s">
        <v>168</v>
      </c>
      <c r="AU242" s="245" t="s">
        <v>82</v>
      </c>
      <c r="AV242" s="14" t="s">
        <v>82</v>
      </c>
      <c r="AW242" s="14" t="s">
        <v>34</v>
      </c>
      <c r="AX242" s="14" t="s">
        <v>80</v>
      </c>
      <c r="AY242" s="245" t="s">
        <v>148</v>
      </c>
    </row>
    <row r="243" spans="1:65" s="2" customFormat="1" ht="24.15" customHeight="1">
      <c r="A243" s="40"/>
      <c r="B243" s="41"/>
      <c r="C243" s="206" t="s">
        <v>383</v>
      </c>
      <c r="D243" s="206" t="s">
        <v>150</v>
      </c>
      <c r="E243" s="207" t="s">
        <v>4119</v>
      </c>
      <c r="F243" s="208" t="s">
        <v>4120</v>
      </c>
      <c r="G243" s="209" t="s">
        <v>187</v>
      </c>
      <c r="H243" s="210">
        <v>2.847</v>
      </c>
      <c r="I243" s="211"/>
      <c r="J243" s="212">
        <f>ROUND(I243*H243,2)</f>
        <v>0</v>
      </c>
      <c r="K243" s="208" t="s">
        <v>154</v>
      </c>
      <c r="L243" s="46"/>
      <c r="M243" s="213" t="s">
        <v>19</v>
      </c>
      <c r="N243" s="214" t="s">
        <v>43</v>
      </c>
      <c r="O243" s="86"/>
      <c r="P243" s="215">
        <f>O243*H243</f>
        <v>0</v>
      </c>
      <c r="Q243" s="215">
        <v>1.8775</v>
      </c>
      <c r="R243" s="215">
        <f>Q243*H243</f>
        <v>5.3452424999999995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155</v>
      </c>
      <c r="AT243" s="217" t="s">
        <v>150</v>
      </c>
      <c r="AU243" s="217" t="s">
        <v>82</v>
      </c>
      <c r="AY243" s="19" t="s">
        <v>148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80</v>
      </c>
      <c r="BK243" s="218">
        <f>ROUND(I243*H243,2)</f>
        <v>0</v>
      </c>
      <c r="BL243" s="19" t="s">
        <v>155</v>
      </c>
      <c r="BM243" s="217" t="s">
        <v>4121</v>
      </c>
    </row>
    <row r="244" spans="1:47" s="2" customFormat="1" ht="12">
      <c r="A244" s="40"/>
      <c r="B244" s="41"/>
      <c r="C244" s="42"/>
      <c r="D244" s="219" t="s">
        <v>157</v>
      </c>
      <c r="E244" s="42"/>
      <c r="F244" s="220" t="s">
        <v>4122</v>
      </c>
      <c r="G244" s="42"/>
      <c r="H244" s="42"/>
      <c r="I244" s="221"/>
      <c r="J244" s="42"/>
      <c r="K244" s="42"/>
      <c r="L244" s="46"/>
      <c r="M244" s="222"/>
      <c r="N244" s="22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157</v>
      </c>
      <c r="AU244" s="19" t="s">
        <v>82</v>
      </c>
    </row>
    <row r="245" spans="1:51" s="14" customFormat="1" ht="12">
      <c r="A245" s="14"/>
      <c r="B245" s="235"/>
      <c r="C245" s="236"/>
      <c r="D245" s="226" t="s">
        <v>168</v>
      </c>
      <c r="E245" s="237" t="s">
        <v>19</v>
      </c>
      <c r="F245" s="238" t="s">
        <v>4123</v>
      </c>
      <c r="G245" s="236"/>
      <c r="H245" s="239">
        <v>2.847</v>
      </c>
      <c r="I245" s="240"/>
      <c r="J245" s="236"/>
      <c r="K245" s="236"/>
      <c r="L245" s="241"/>
      <c r="M245" s="242"/>
      <c r="N245" s="243"/>
      <c r="O245" s="243"/>
      <c r="P245" s="243"/>
      <c r="Q245" s="243"/>
      <c r="R245" s="243"/>
      <c r="S245" s="243"/>
      <c r="T245" s="24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5" t="s">
        <v>168</v>
      </c>
      <c r="AU245" s="245" t="s">
        <v>82</v>
      </c>
      <c r="AV245" s="14" t="s">
        <v>82</v>
      </c>
      <c r="AW245" s="14" t="s">
        <v>34</v>
      </c>
      <c r="AX245" s="14" t="s">
        <v>80</v>
      </c>
      <c r="AY245" s="245" t="s">
        <v>148</v>
      </c>
    </row>
    <row r="246" spans="1:65" s="2" customFormat="1" ht="21.75" customHeight="1">
      <c r="A246" s="40"/>
      <c r="B246" s="41"/>
      <c r="C246" s="206" t="s">
        <v>390</v>
      </c>
      <c r="D246" s="206" t="s">
        <v>150</v>
      </c>
      <c r="E246" s="207" t="s">
        <v>396</v>
      </c>
      <c r="F246" s="208" t="s">
        <v>397</v>
      </c>
      <c r="G246" s="209" t="s">
        <v>187</v>
      </c>
      <c r="H246" s="210">
        <v>2.975</v>
      </c>
      <c r="I246" s="211"/>
      <c r="J246" s="212">
        <f>ROUND(I246*H246,2)</f>
        <v>0</v>
      </c>
      <c r="K246" s="208" t="s">
        <v>154</v>
      </c>
      <c r="L246" s="46"/>
      <c r="M246" s="213" t="s">
        <v>19</v>
      </c>
      <c r="N246" s="214" t="s">
        <v>43</v>
      </c>
      <c r="O246" s="86"/>
      <c r="P246" s="215">
        <f>O246*H246</f>
        <v>0</v>
      </c>
      <c r="Q246" s="215">
        <v>1.78636</v>
      </c>
      <c r="R246" s="215">
        <f>Q246*H246</f>
        <v>5.314421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155</v>
      </c>
      <c r="AT246" s="217" t="s">
        <v>150</v>
      </c>
      <c r="AU246" s="217" t="s">
        <v>82</v>
      </c>
      <c r="AY246" s="19" t="s">
        <v>148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80</v>
      </c>
      <c r="BK246" s="218">
        <f>ROUND(I246*H246,2)</f>
        <v>0</v>
      </c>
      <c r="BL246" s="19" t="s">
        <v>155</v>
      </c>
      <c r="BM246" s="217" t="s">
        <v>4124</v>
      </c>
    </row>
    <row r="247" spans="1:47" s="2" customFormat="1" ht="12">
      <c r="A247" s="40"/>
      <c r="B247" s="41"/>
      <c r="C247" s="42"/>
      <c r="D247" s="219" t="s">
        <v>157</v>
      </c>
      <c r="E247" s="42"/>
      <c r="F247" s="220" t="s">
        <v>399</v>
      </c>
      <c r="G247" s="42"/>
      <c r="H247" s="42"/>
      <c r="I247" s="221"/>
      <c r="J247" s="42"/>
      <c r="K247" s="42"/>
      <c r="L247" s="46"/>
      <c r="M247" s="222"/>
      <c r="N247" s="22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157</v>
      </c>
      <c r="AU247" s="19" t="s">
        <v>82</v>
      </c>
    </row>
    <row r="248" spans="1:51" s="14" customFormat="1" ht="12">
      <c r="A248" s="14"/>
      <c r="B248" s="235"/>
      <c r="C248" s="236"/>
      <c r="D248" s="226" t="s">
        <v>168</v>
      </c>
      <c r="E248" s="237" t="s">
        <v>19</v>
      </c>
      <c r="F248" s="238" t="s">
        <v>4125</v>
      </c>
      <c r="G248" s="236"/>
      <c r="H248" s="239">
        <v>2.975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5" t="s">
        <v>168</v>
      </c>
      <c r="AU248" s="245" t="s">
        <v>82</v>
      </c>
      <c r="AV248" s="14" t="s">
        <v>82</v>
      </c>
      <c r="AW248" s="14" t="s">
        <v>34</v>
      </c>
      <c r="AX248" s="14" t="s">
        <v>80</v>
      </c>
      <c r="AY248" s="245" t="s">
        <v>148</v>
      </c>
    </row>
    <row r="249" spans="1:65" s="2" customFormat="1" ht="24.15" customHeight="1">
      <c r="A249" s="40"/>
      <c r="B249" s="41"/>
      <c r="C249" s="206" t="s">
        <v>395</v>
      </c>
      <c r="D249" s="206" t="s">
        <v>150</v>
      </c>
      <c r="E249" s="207" t="s">
        <v>4126</v>
      </c>
      <c r="F249" s="208" t="s">
        <v>4127</v>
      </c>
      <c r="G249" s="209" t="s">
        <v>187</v>
      </c>
      <c r="H249" s="210">
        <v>2.92</v>
      </c>
      <c r="I249" s="211"/>
      <c r="J249" s="212">
        <f>ROUND(I249*H249,2)</f>
        <v>0</v>
      </c>
      <c r="K249" s="208" t="s">
        <v>154</v>
      </c>
      <c r="L249" s="46"/>
      <c r="M249" s="213" t="s">
        <v>19</v>
      </c>
      <c r="N249" s="214" t="s">
        <v>43</v>
      </c>
      <c r="O249" s="86"/>
      <c r="P249" s="215">
        <f>O249*H249</f>
        <v>0</v>
      </c>
      <c r="Q249" s="215">
        <v>1.36343</v>
      </c>
      <c r="R249" s="215">
        <f>Q249*H249</f>
        <v>3.9812155999999996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155</v>
      </c>
      <c r="AT249" s="217" t="s">
        <v>150</v>
      </c>
      <c r="AU249" s="217" t="s">
        <v>82</v>
      </c>
      <c r="AY249" s="19" t="s">
        <v>148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80</v>
      </c>
      <c r="BK249" s="218">
        <f>ROUND(I249*H249,2)</f>
        <v>0</v>
      </c>
      <c r="BL249" s="19" t="s">
        <v>155</v>
      </c>
      <c r="BM249" s="217" t="s">
        <v>4128</v>
      </c>
    </row>
    <row r="250" spans="1:47" s="2" customFormat="1" ht="12">
      <c r="A250" s="40"/>
      <c r="B250" s="41"/>
      <c r="C250" s="42"/>
      <c r="D250" s="219" t="s">
        <v>157</v>
      </c>
      <c r="E250" s="42"/>
      <c r="F250" s="220" t="s">
        <v>4129</v>
      </c>
      <c r="G250" s="42"/>
      <c r="H250" s="42"/>
      <c r="I250" s="221"/>
      <c r="J250" s="42"/>
      <c r="K250" s="42"/>
      <c r="L250" s="46"/>
      <c r="M250" s="222"/>
      <c r="N250" s="223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157</v>
      </c>
      <c r="AU250" s="19" t="s">
        <v>82</v>
      </c>
    </row>
    <row r="251" spans="1:51" s="14" customFormat="1" ht="12">
      <c r="A251" s="14"/>
      <c r="B251" s="235"/>
      <c r="C251" s="236"/>
      <c r="D251" s="226" t="s">
        <v>168</v>
      </c>
      <c r="E251" s="237" t="s">
        <v>19</v>
      </c>
      <c r="F251" s="238" t="s">
        <v>4130</v>
      </c>
      <c r="G251" s="236"/>
      <c r="H251" s="239">
        <v>0.518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5" t="s">
        <v>168</v>
      </c>
      <c r="AU251" s="245" t="s">
        <v>82</v>
      </c>
      <c r="AV251" s="14" t="s">
        <v>82</v>
      </c>
      <c r="AW251" s="14" t="s">
        <v>34</v>
      </c>
      <c r="AX251" s="14" t="s">
        <v>72</v>
      </c>
      <c r="AY251" s="245" t="s">
        <v>148</v>
      </c>
    </row>
    <row r="252" spans="1:51" s="14" customFormat="1" ht="12">
      <c r="A252" s="14"/>
      <c r="B252" s="235"/>
      <c r="C252" s="236"/>
      <c r="D252" s="226" t="s">
        <v>168</v>
      </c>
      <c r="E252" s="237" t="s">
        <v>19</v>
      </c>
      <c r="F252" s="238" t="s">
        <v>4131</v>
      </c>
      <c r="G252" s="236"/>
      <c r="H252" s="239">
        <v>0.629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5" t="s">
        <v>168</v>
      </c>
      <c r="AU252" s="245" t="s">
        <v>82</v>
      </c>
      <c r="AV252" s="14" t="s">
        <v>82</v>
      </c>
      <c r="AW252" s="14" t="s">
        <v>34</v>
      </c>
      <c r="AX252" s="14" t="s">
        <v>72</v>
      </c>
      <c r="AY252" s="245" t="s">
        <v>148</v>
      </c>
    </row>
    <row r="253" spans="1:51" s="14" customFormat="1" ht="12">
      <c r="A253" s="14"/>
      <c r="B253" s="235"/>
      <c r="C253" s="236"/>
      <c r="D253" s="226" t="s">
        <v>168</v>
      </c>
      <c r="E253" s="237" t="s">
        <v>19</v>
      </c>
      <c r="F253" s="238" t="s">
        <v>4132</v>
      </c>
      <c r="G253" s="236"/>
      <c r="H253" s="239">
        <v>0.465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5" t="s">
        <v>168</v>
      </c>
      <c r="AU253" s="245" t="s">
        <v>82</v>
      </c>
      <c r="AV253" s="14" t="s">
        <v>82</v>
      </c>
      <c r="AW253" s="14" t="s">
        <v>34</v>
      </c>
      <c r="AX253" s="14" t="s">
        <v>72</v>
      </c>
      <c r="AY253" s="245" t="s">
        <v>148</v>
      </c>
    </row>
    <row r="254" spans="1:51" s="14" customFormat="1" ht="12">
      <c r="A254" s="14"/>
      <c r="B254" s="235"/>
      <c r="C254" s="236"/>
      <c r="D254" s="226" t="s">
        <v>168</v>
      </c>
      <c r="E254" s="237" t="s">
        <v>19</v>
      </c>
      <c r="F254" s="238" t="s">
        <v>4133</v>
      </c>
      <c r="G254" s="236"/>
      <c r="H254" s="239">
        <v>0.69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5" t="s">
        <v>168</v>
      </c>
      <c r="AU254" s="245" t="s">
        <v>82</v>
      </c>
      <c r="AV254" s="14" t="s">
        <v>82</v>
      </c>
      <c r="AW254" s="14" t="s">
        <v>34</v>
      </c>
      <c r="AX254" s="14" t="s">
        <v>72</v>
      </c>
      <c r="AY254" s="245" t="s">
        <v>148</v>
      </c>
    </row>
    <row r="255" spans="1:51" s="14" customFormat="1" ht="12">
      <c r="A255" s="14"/>
      <c r="B255" s="235"/>
      <c r="C255" s="236"/>
      <c r="D255" s="226" t="s">
        <v>168</v>
      </c>
      <c r="E255" s="237" t="s">
        <v>19</v>
      </c>
      <c r="F255" s="238" t="s">
        <v>4134</v>
      </c>
      <c r="G255" s="236"/>
      <c r="H255" s="239">
        <v>0.438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5" t="s">
        <v>168</v>
      </c>
      <c r="AU255" s="245" t="s">
        <v>82</v>
      </c>
      <c r="AV255" s="14" t="s">
        <v>82</v>
      </c>
      <c r="AW255" s="14" t="s">
        <v>34</v>
      </c>
      <c r="AX255" s="14" t="s">
        <v>72</v>
      </c>
      <c r="AY255" s="245" t="s">
        <v>148</v>
      </c>
    </row>
    <row r="256" spans="1:51" s="14" customFormat="1" ht="12">
      <c r="A256" s="14"/>
      <c r="B256" s="235"/>
      <c r="C256" s="236"/>
      <c r="D256" s="226" t="s">
        <v>168</v>
      </c>
      <c r="E256" s="237" t="s">
        <v>19</v>
      </c>
      <c r="F256" s="238" t="s">
        <v>4135</v>
      </c>
      <c r="G256" s="236"/>
      <c r="H256" s="239">
        <v>0.18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5" t="s">
        <v>168</v>
      </c>
      <c r="AU256" s="245" t="s">
        <v>82</v>
      </c>
      <c r="AV256" s="14" t="s">
        <v>82</v>
      </c>
      <c r="AW256" s="14" t="s">
        <v>34</v>
      </c>
      <c r="AX256" s="14" t="s">
        <v>72</v>
      </c>
      <c r="AY256" s="245" t="s">
        <v>148</v>
      </c>
    </row>
    <row r="257" spans="1:51" s="15" customFormat="1" ht="12">
      <c r="A257" s="15"/>
      <c r="B257" s="246"/>
      <c r="C257" s="247"/>
      <c r="D257" s="226" t="s">
        <v>168</v>
      </c>
      <c r="E257" s="248" t="s">
        <v>19</v>
      </c>
      <c r="F257" s="249" t="s">
        <v>178</v>
      </c>
      <c r="G257" s="247"/>
      <c r="H257" s="250">
        <v>2.9200000000000004</v>
      </c>
      <c r="I257" s="251"/>
      <c r="J257" s="247"/>
      <c r="K257" s="247"/>
      <c r="L257" s="252"/>
      <c r="M257" s="253"/>
      <c r="N257" s="254"/>
      <c r="O257" s="254"/>
      <c r="P257" s="254"/>
      <c r="Q257" s="254"/>
      <c r="R257" s="254"/>
      <c r="S257" s="254"/>
      <c r="T257" s="25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56" t="s">
        <v>168</v>
      </c>
      <c r="AU257" s="256" t="s">
        <v>82</v>
      </c>
      <c r="AV257" s="15" t="s">
        <v>155</v>
      </c>
      <c r="AW257" s="15" t="s">
        <v>34</v>
      </c>
      <c r="AX257" s="15" t="s">
        <v>80</v>
      </c>
      <c r="AY257" s="256" t="s">
        <v>148</v>
      </c>
    </row>
    <row r="258" spans="1:65" s="2" customFormat="1" ht="33" customHeight="1">
      <c r="A258" s="40"/>
      <c r="B258" s="41"/>
      <c r="C258" s="206" t="s">
        <v>406</v>
      </c>
      <c r="D258" s="206" t="s">
        <v>150</v>
      </c>
      <c r="E258" s="207" t="s">
        <v>4136</v>
      </c>
      <c r="F258" s="208" t="s">
        <v>4137</v>
      </c>
      <c r="G258" s="209" t="s">
        <v>173</v>
      </c>
      <c r="H258" s="210">
        <v>2.92</v>
      </c>
      <c r="I258" s="211"/>
      <c r="J258" s="212">
        <f>ROUND(I258*H258,2)</f>
        <v>0</v>
      </c>
      <c r="K258" s="208" t="s">
        <v>154</v>
      </c>
      <c r="L258" s="46"/>
      <c r="M258" s="213" t="s">
        <v>19</v>
      </c>
      <c r="N258" s="214" t="s">
        <v>43</v>
      </c>
      <c r="O258" s="86"/>
      <c r="P258" s="215">
        <f>O258*H258</f>
        <v>0</v>
      </c>
      <c r="Q258" s="215">
        <v>0.00017</v>
      </c>
      <c r="R258" s="215">
        <f>Q258*H258</f>
        <v>0.0004964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155</v>
      </c>
      <c r="AT258" s="217" t="s">
        <v>150</v>
      </c>
      <c r="AU258" s="217" t="s">
        <v>82</v>
      </c>
      <c r="AY258" s="19" t="s">
        <v>148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80</v>
      </c>
      <c r="BK258" s="218">
        <f>ROUND(I258*H258,2)</f>
        <v>0</v>
      </c>
      <c r="BL258" s="19" t="s">
        <v>155</v>
      </c>
      <c r="BM258" s="217" t="s">
        <v>4138</v>
      </c>
    </row>
    <row r="259" spans="1:47" s="2" customFormat="1" ht="12">
      <c r="A259" s="40"/>
      <c r="B259" s="41"/>
      <c r="C259" s="42"/>
      <c r="D259" s="219" t="s">
        <v>157</v>
      </c>
      <c r="E259" s="42"/>
      <c r="F259" s="220" t="s">
        <v>4139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157</v>
      </c>
      <c r="AU259" s="19" t="s">
        <v>82</v>
      </c>
    </row>
    <row r="260" spans="1:51" s="14" customFormat="1" ht="12">
      <c r="A260" s="14"/>
      <c r="B260" s="235"/>
      <c r="C260" s="236"/>
      <c r="D260" s="226" t="s">
        <v>168</v>
      </c>
      <c r="E260" s="237" t="s">
        <v>19</v>
      </c>
      <c r="F260" s="238" t="s">
        <v>4130</v>
      </c>
      <c r="G260" s="236"/>
      <c r="H260" s="239">
        <v>0.518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5" t="s">
        <v>168</v>
      </c>
      <c r="AU260" s="245" t="s">
        <v>82</v>
      </c>
      <c r="AV260" s="14" t="s">
        <v>82</v>
      </c>
      <c r="AW260" s="14" t="s">
        <v>34</v>
      </c>
      <c r="AX260" s="14" t="s">
        <v>72</v>
      </c>
      <c r="AY260" s="245" t="s">
        <v>148</v>
      </c>
    </row>
    <row r="261" spans="1:51" s="14" customFormat="1" ht="12">
      <c r="A261" s="14"/>
      <c r="B261" s="235"/>
      <c r="C261" s="236"/>
      <c r="D261" s="226" t="s">
        <v>168</v>
      </c>
      <c r="E261" s="237" t="s">
        <v>19</v>
      </c>
      <c r="F261" s="238" t="s">
        <v>4131</v>
      </c>
      <c r="G261" s="236"/>
      <c r="H261" s="239">
        <v>0.629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5" t="s">
        <v>168</v>
      </c>
      <c r="AU261" s="245" t="s">
        <v>82</v>
      </c>
      <c r="AV261" s="14" t="s">
        <v>82</v>
      </c>
      <c r="AW261" s="14" t="s">
        <v>34</v>
      </c>
      <c r="AX261" s="14" t="s">
        <v>72</v>
      </c>
      <c r="AY261" s="245" t="s">
        <v>148</v>
      </c>
    </row>
    <row r="262" spans="1:51" s="14" customFormat="1" ht="12">
      <c r="A262" s="14"/>
      <c r="B262" s="235"/>
      <c r="C262" s="236"/>
      <c r="D262" s="226" t="s">
        <v>168</v>
      </c>
      <c r="E262" s="237" t="s">
        <v>19</v>
      </c>
      <c r="F262" s="238" t="s">
        <v>4132</v>
      </c>
      <c r="G262" s="236"/>
      <c r="H262" s="239">
        <v>0.465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5" t="s">
        <v>168</v>
      </c>
      <c r="AU262" s="245" t="s">
        <v>82</v>
      </c>
      <c r="AV262" s="14" t="s">
        <v>82</v>
      </c>
      <c r="AW262" s="14" t="s">
        <v>34</v>
      </c>
      <c r="AX262" s="14" t="s">
        <v>72</v>
      </c>
      <c r="AY262" s="245" t="s">
        <v>148</v>
      </c>
    </row>
    <row r="263" spans="1:51" s="14" customFormat="1" ht="12">
      <c r="A263" s="14"/>
      <c r="B263" s="235"/>
      <c r="C263" s="236"/>
      <c r="D263" s="226" t="s">
        <v>168</v>
      </c>
      <c r="E263" s="237" t="s">
        <v>19</v>
      </c>
      <c r="F263" s="238" t="s">
        <v>4133</v>
      </c>
      <c r="G263" s="236"/>
      <c r="H263" s="239">
        <v>0.69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5" t="s">
        <v>168</v>
      </c>
      <c r="AU263" s="245" t="s">
        <v>82</v>
      </c>
      <c r="AV263" s="14" t="s">
        <v>82</v>
      </c>
      <c r="AW263" s="14" t="s">
        <v>34</v>
      </c>
      <c r="AX263" s="14" t="s">
        <v>72</v>
      </c>
      <c r="AY263" s="245" t="s">
        <v>148</v>
      </c>
    </row>
    <row r="264" spans="1:51" s="14" customFormat="1" ht="12">
      <c r="A264" s="14"/>
      <c r="B264" s="235"/>
      <c r="C264" s="236"/>
      <c r="D264" s="226" t="s">
        <v>168</v>
      </c>
      <c r="E264" s="237" t="s">
        <v>19</v>
      </c>
      <c r="F264" s="238" t="s">
        <v>4134</v>
      </c>
      <c r="G264" s="236"/>
      <c r="H264" s="239">
        <v>0.438</v>
      </c>
      <c r="I264" s="240"/>
      <c r="J264" s="236"/>
      <c r="K264" s="236"/>
      <c r="L264" s="241"/>
      <c r="M264" s="242"/>
      <c r="N264" s="243"/>
      <c r="O264" s="243"/>
      <c r="P264" s="243"/>
      <c r="Q264" s="243"/>
      <c r="R264" s="243"/>
      <c r="S264" s="243"/>
      <c r="T264" s="24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5" t="s">
        <v>168</v>
      </c>
      <c r="AU264" s="245" t="s">
        <v>82</v>
      </c>
      <c r="AV264" s="14" t="s">
        <v>82</v>
      </c>
      <c r="AW264" s="14" t="s">
        <v>34</v>
      </c>
      <c r="AX264" s="14" t="s">
        <v>72</v>
      </c>
      <c r="AY264" s="245" t="s">
        <v>148</v>
      </c>
    </row>
    <row r="265" spans="1:51" s="14" customFormat="1" ht="12">
      <c r="A265" s="14"/>
      <c r="B265" s="235"/>
      <c r="C265" s="236"/>
      <c r="D265" s="226" t="s">
        <v>168</v>
      </c>
      <c r="E265" s="237" t="s">
        <v>19</v>
      </c>
      <c r="F265" s="238" t="s">
        <v>4135</v>
      </c>
      <c r="G265" s="236"/>
      <c r="H265" s="239">
        <v>0.18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5" t="s">
        <v>168</v>
      </c>
      <c r="AU265" s="245" t="s">
        <v>82</v>
      </c>
      <c r="AV265" s="14" t="s">
        <v>82</v>
      </c>
      <c r="AW265" s="14" t="s">
        <v>34</v>
      </c>
      <c r="AX265" s="14" t="s">
        <v>72</v>
      </c>
      <c r="AY265" s="245" t="s">
        <v>148</v>
      </c>
    </row>
    <row r="266" spans="1:51" s="15" customFormat="1" ht="12">
      <c r="A266" s="15"/>
      <c r="B266" s="246"/>
      <c r="C266" s="247"/>
      <c r="D266" s="226" t="s">
        <v>168</v>
      </c>
      <c r="E266" s="248" t="s">
        <v>19</v>
      </c>
      <c r="F266" s="249" t="s">
        <v>178</v>
      </c>
      <c r="G266" s="247"/>
      <c r="H266" s="250">
        <v>2.9200000000000004</v>
      </c>
      <c r="I266" s="251"/>
      <c r="J266" s="247"/>
      <c r="K266" s="247"/>
      <c r="L266" s="252"/>
      <c r="M266" s="253"/>
      <c r="N266" s="254"/>
      <c r="O266" s="254"/>
      <c r="P266" s="254"/>
      <c r="Q266" s="254"/>
      <c r="R266" s="254"/>
      <c r="S266" s="254"/>
      <c r="T266" s="25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6" t="s">
        <v>168</v>
      </c>
      <c r="AU266" s="256" t="s">
        <v>82</v>
      </c>
      <c r="AV266" s="15" t="s">
        <v>155</v>
      </c>
      <c r="AW266" s="15" t="s">
        <v>34</v>
      </c>
      <c r="AX266" s="15" t="s">
        <v>80</v>
      </c>
      <c r="AY266" s="256" t="s">
        <v>148</v>
      </c>
    </row>
    <row r="267" spans="1:65" s="2" customFormat="1" ht="16.5" customHeight="1">
      <c r="A267" s="40"/>
      <c r="B267" s="41"/>
      <c r="C267" s="206" t="s">
        <v>414</v>
      </c>
      <c r="D267" s="206" t="s">
        <v>150</v>
      </c>
      <c r="E267" s="207" t="s">
        <v>4140</v>
      </c>
      <c r="F267" s="208" t="s">
        <v>4141</v>
      </c>
      <c r="G267" s="209" t="s">
        <v>187</v>
      </c>
      <c r="H267" s="210">
        <v>1.67</v>
      </c>
      <c r="I267" s="211"/>
      <c r="J267" s="212">
        <f>ROUND(I267*H267,2)</f>
        <v>0</v>
      </c>
      <c r="K267" s="208" t="s">
        <v>19</v>
      </c>
      <c r="L267" s="46"/>
      <c r="M267" s="213" t="s">
        <v>19</v>
      </c>
      <c r="N267" s="214" t="s">
        <v>43</v>
      </c>
      <c r="O267" s="86"/>
      <c r="P267" s="215">
        <f>O267*H267</f>
        <v>0</v>
      </c>
      <c r="Q267" s="215">
        <v>1.89986</v>
      </c>
      <c r="R267" s="215">
        <f>Q267*H267</f>
        <v>3.1727662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155</v>
      </c>
      <c r="AT267" s="217" t="s">
        <v>150</v>
      </c>
      <c r="AU267" s="217" t="s">
        <v>82</v>
      </c>
      <c r="AY267" s="19" t="s">
        <v>148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80</v>
      </c>
      <c r="BK267" s="218">
        <f>ROUND(I267*H267,2)</f>
        <v>0</v>
      </c>
      <c r="BL267" s="19" t="s">
        <v>155</v>
      </c>
      <c r="BM267" s="217" t="s">
        <v>4142</v>
      </c>
    </row>
    <row r="268" spans="1:51" s="13" customFormat="1" ht="12">
      <c r="A268" s="13"/>
      <c r="B268" s="224"/>
      <c r="C268" s="225"/>
      <c r="D268" s="226" t="s">
        <v>168</v>
      </c>
      <c r="E268" s="227" t="s">
        <v>19</v>
      </c>
      <c r="F268" s="228" t="s">
        <v>4143</v>
      </c>
      <c r="G268" s="225"/>
      <c r="H268" s="227" t="s">
        <v>19</v>
      </c>
      <c r="I268" s="229"/>
      <c r="J268" s="225"/>
      <c r="K268" s="225"/>
      <c r="L268" s="230"/>
      <c r="M268" s="231"/>
      <c r="N268" s="232"/>
      <c r="O268" s="232"/>
      <c r="P268" s="232"/>
      <c r="Q268" s="232"/>
      <c r="R268" s="232"/>
      <c r="S268" s="232"/>
      <c r="T268" s="23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4" t="s">
        <v>168</v>
      </c>
      <c r="AU268" s="234" t="s">
        <v>82</v>
      </c>
      <c r="AV268" s="13" t="s">
        <v>80</v>
      </c>
      <c r="AW268" s="13" t="s">
        <v>34</v>
      </c>
      <c r="AX268" s="13" t="s">
        <v>72</v>
      </c>
      <c r="AY268" s="234" t="s">
        <v>148</v>
      </c>
    </row>
    <row r="269" spans="1:51" s="14" customFormat="1" ht="12">
      <c r="A269" s="14"/>
      <c r="B269" s="235"/>
      <c r="C269" s="236"/>
      <c r="D269" s="226" t="s">
        <v>168</v>
      </c>
      <c r="E269" s="237" t="s">
        <v>19</v>
      </c>
      <c r="F269" s="238" t="s">
        <v>4144</v>
      </c>
      <c r="G269" s="236"/>
      <c r="H269" s="239">
        <v>1.405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5" t="s">
        <v>168</v>
      </c>
      <c r="AU269" s="245" t="s">
        <v>82</v>
      </c>
      <c r="AV269" s="14" t="s">
        <v>82</v>
      </c>
      <c r="AW269" s="14" t="s">
        <v>34</v>
      </c>
      <c r="AX269" s="14" t="s">
        <v>72</v>
      </c>
      <c r="AY269" s="245" t="s">
        <v>148</v>
      </c>
    </row>
    <row r="270" spans="1:51" s="14" customFormat="1" ht="12">
      <c r="A270" s="14"/>
      <c r="B270" s="235"/>
      <c r="C270" s="236"/>
      <c r="D270" s="226" t="s">
        <v>168</v>
      </c>
      <c r="E270" s="237" t="s">
        <v>19</v>
      </c>
      <c r="F270" s="238" t="s">
        <v>4145</v>
      </c>
      <c r="G270" s="236"/>
      <c r="H270" s="239">
        <v>0.265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5" t="s">
        <v>168</v>
      </c>
      <c r="AU270" s="245" t="s">
        <v>82</v>
      </c>
      <c r="AV270" s="14" t="s">
        <v>82</v>
      </c>
      <c r="AW270" s="14" t="s">
        <v>34</v>
      </c>
      <c r="AX270" s="14" t="s">
        <v>72</v>
      </c>
      <c r="AY270" s="245" t="s">
        <v>148</v>
      </c>
    </row>
    <row r="271" spans="1:51" s="15" customFormat="1" ht="12">
      <c r="A271" s="15"/>
      <c r="B271" s="246"/>
      <c r="C271" s="247"/>
      <c r="D271" s="226" t="s">
        <v>168</v>
      </c>
      <c r="E271" s="248" t="s">
        <v>19</v>
      </c>
      <c r="F271" s="249" t="s">
        <v>178</v>
      </c>
      <c r="G271" s="247"/>
      <c r="H271" s="250">
        <v>1.67</v>
      </c>
      <c r="I271" s="251"/>
      <c r="J271" s="247"/>
      <c r="K271" s="247"/>
      <c r="L271" s="252"/>
      <c r="M271" s="253"/>
      <c r="N271" s="254"/>
      <c r="O271" s="254"/>
      <c r="P271" s="254"/>
      <c r="Q271" s="254"/>
      <c r="R271" s="254"/>
      <c r="S271" s="254"/>
      <c r="T271" s="25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56" t="s">
        <v>168</v>
      </c>
      <c r="AU271" s="256" t="s">
        <v>82</v>
      </c>
      <c r="AV271" s="15" t="s">
        <v>155</v>
      </c>
      <c r="AW271" s="15" t="s">
        <v>34</v>
      </c>
      <c r="AX271" s="15" t="s">
        <v>80</v>
      </c>
      <c r="AY271" s="256" t="s">
        <v>148</v>
      </c>
    </row>
    <row r="272" spans="1:65" s="2" customFormat="1" ht="24.15" customHeight="1">
      <c r="A272" s="40"/>
      <c r="B272" s="41"/>
      <c r="C272" s="206" t="s">
        <v>420</v>
      </c>
      <c r="D272" s="206" t="s">
        <v>150</v>
      </c>
      <c r="E272" s="207" t="s">
        <v>4146</v>
      </c>
      <c r="F272" s="208" t="s">
        <v>4147</v>
      </c>
      <c r="G272" s="209" t="s">
        <v>346</v>
      </c>
      <c r="H272" s="210">
        <v>0.701</v>
      </c>
      <c r="I272" s="211"/>
      <c r="J272" s="212">
        <f>ROUND(I272*H272,2)</f>
        <v>0</v>
      </c>
      <c r="K272" s="208" t="s">
        <v>4148</v>
      </c>
      <c r="L272" s="46"/>
      <c r="M272" s="213" t="s">
        <v>19</v>
      </c>
      <c r="N272" s="214" t="s">
        <v>43</v>
      </c>
      <c r="O272" s="86"/>
      <c r="P272" s="215">
        <f>O272*H272</f>
        <v>0</v>
      </c>
      <c r="Q272" s="215">
        <v>0.01709</v>
      </c>
      <c r="R272" s="215">
        <f>Q272*H272</f>
        <v>0.01198009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155</v>
      </c>
      <c r="AT272" s="217" t="s">
        <v>150</v>
      </c>
      <c r="AU272" s="217" t="s">
        <v>82</v>
      </c>
      <c r="AY272" s="19" t="s">
        <v>148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80</v>
      </c>
      <c r="BK272" s="218">
        <f>ROUND(I272*H272,2)</f>
        <v>0</v>
      </c>
      <c r="BL272" s="19" t="s">
        <v>155</v>
      </c>
      <c r="BM272" s="217" t="s">
        <v>4149</v>
      </c>
    </row>
    <row r="273" spans="1:47" s="2" customFormat="1" ht="12">
      <c r="A273" s="40"/>
      <c r="B273" s="41"/>
      <c r="C273" s="42"/>
      <c r="D273" s="219" t="s">
        <v>157</v>
      </c>
      <c r="E273" s="42"/>
      <c r="F273" s="220" t="s">
        <v>4150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157</v>
      </c>
      <c r="AU273" s="19" t="s">
        <v>82</v>
      </c>
    </row>
    <row r="274" spans="1:51" s="14" customFormat="1" ht="12">
      <c r="A274" s="14"/>
      <c r="B274" s="235"/>
      <c r="C274" s="236"/>
      <c r="D274" s="226" t="s">
        <v>168</v>
      </c>
      <c r="E274" s="237" t="s">
        <v>19</v>
      </c>
      <c r="F274" s="238" t="s">
        <v>4151</v>
      </c>
      <c r="G274" s="236"/>
      <c r="H274" s="239">
        <v>0.09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5" t="s">
        <v>168</v>
      </c>
      <c r="AU274" s="245" t="s">
        <v>82</v>
      </c>
      <c r="AV274" s="14" t="s">
        <v>82</v>
      </c>
      <c r="AW274" s="14" t="s">
        <v>34</v>
      </c>
      <c r="AX274" s="14" t="s">
        <v>72</v>
      </c>
      <c r="AY274" s="245" t="s">
        <v>148</v>
      </c>
    </row>
    <row r="275" spans="1:51" s="14" customFormat="1" ht="12">
      <c r="A275" s="14"/>
      <c r="B275" s="235"/>
      <c r="C275" s="236"/>
      <c r="D275" s="226" t="s">
        <v>168</v>
      </c>
      <c r="E275" s="237" t="s">
        <v>19</v>
      </c>
      <c r="F275" s="238" t="s">
        <v>4152</v>
      </c>
      <c r="G275" s="236"/>
      <c r="H275" s="239">
        <v>0.11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5" t="s">
        <v>168</v>
      </c>
      <c r="AU275" s="245" t="s">
        <v>82</v>
      </c>
      <c r="AV275" s="14" t="s">
        <v>82</v>
      </c>
      <c r="AW275" s="14" t="s">
        <v>34</v>
      </c>
      <c r="AX275" s="14" t="s">
        <v>72</v>
      </c>
      <c r="AY275" s="245" t="s">
        <v>148</v>
      </c>
    </row>
    <row r="276" spans="1:51" s="14" customFormat="1" ht="12">
      <c r="A276" s="14"/>
      <c r="B276" s="235"/>
      <c r="C276" s="236"/>
      <c r="D276" s="226" t="s">
        <v>168</v>
      </c>
      <c r="E276" s="237" t="s">
        <v>19</v>
      </c>
      <c r="F276" s="238" t="s">
        <v>4153</v>
      </c>
      <c r="G276" s="236"/>
      <c r="H276" s="239">
        <v>0.24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5" t="s">
        <v>168</v>
      </c>
      <c r="AU276" s="245" t="s">
        <v>82</v>
      </c>
      <c r="AV276" s="14" t="s">
        <v>82</v>
      </c>
      <c r="AW276" s="14" t="s">
        <v>34</v>
      </c>
      <c r="AX276" s="14" t="s">
        <v>72</v>
      </c>
      <c r="AY276" s="245" t="s">
        <v>148</v>
      </c>
    </row>
    <row r="277" spans="1:51" s="14" customFormat="1" ht="12">
      <c r="A277" s="14"/>
      <c r="B277" s="235"/>
      <c r="C277" s="236"/>
      <c r="D277" s="226" t="s">
        <v>168</v>
      </c>
      <c r="E277" s="237" t="s">
        <v>19</v>
      </c>
      <c r="F277" s="238" t="s">
        <v>4154</v>
      </c>
      <c r="G277" s="236"/>
      <c r="H277" s="239">
        <v>0.148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5" t="s">
        <v>168</v>
      </c>
      <c r="AU277" s="245" t="s">
        <v>82</v>
      </c>
      <c r="AV277" s="14" t="s">
        <v>82</v>
      </c>
      <c r="AW277" s="14" t="s">
        <v>34</v>
      </c>
      <c r="AX277" s="14" t="s">
        <v>72</v>
      </c>
      <c r="AY277" s="245" t="s">
        <v>148</v>
      </c>
    </row>
    <row r="278" spans="1:51" s="14" customFormat="1" ht="12">
      <c r="A278" s="14"/>
      <c r="B278" s="235"/>
      <c r="C278" s="236"/>
      <c r="D278" s="226" t="s">
        <v>168</v>
      </c>
      <c r="E278" s="237" t="s">
        <v>19</v>
      </c>
      <c r="F278" s="238" t="s">
        <v>4155</v>
      </c>
      <c r="G278" s="236"/>
      <c r="H278" s="239">
        <v>0.113</v>
      </c>
      <c r="I278" s="240"/>
      <c r="J278" s="236"/>
      <c r="K278" s="236"/>
      <c r="L278" s="241"/>
      <c r="M278" s="242"/>
      <c r="N278" s="243"/>
      <c r="O278" s="243"/>
      <c r="P278" s="243"/>
      <c r="Q278" s="243"/>
      <c r="R278" s="243"/>
      <c r="S278" s="243"/>
      <c r="T278" s="24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5" t="s">
        <v>168</v>
      </c>
      <c r="AU278" s="245" t="s">
        <v>82</v>
      </c>
      <c r="AV278" s="14" t="s">
        <v>82</v>
      </c>
      <c r="AW278" s="14" t="s">
        <v>34</v>
      </c>
      <c r="AX278" s="14" t="s">
        <v>72</v>
      </c>
      <c r="AY278" s="245" t="s">
        <v>148</v>
      </c>
    </row>
    <row r="279" spans="1:51" s="15" customFormat="1" ht="12">
      <c r="A279" s="15"/>
      <c r="B279" s="246"/>
      <c r="C279" s="247"/>
      <c r="D279" s="226" t="s">
        <v>168</v>
      </c>
      <c r="E279" s="248" t="s">
        <v>19</v>
      </c>
      <c r="F279" s="249" t="s">
        <v>178</v>
      </c>
      <c r="G279" s="247"/>
      <c r="H279" s="250">
        <v>0.701</v>
      </c>
      <c r="I279" s="251"/>
      <c r="J279" s="247"/>
      <c r="K279" s="247"/>
      <c r="L279" s="252"/>
      <c r="M279" s="253"/>
      <c r="N279" s="254"/>
      <c r="O279" s="254"/>
      <c r="P279" s="254"/>
      <c r="Q279" s="254"/>
      <c r="R279" s="254"/>
      <c r="S279" s="254"/>
      <c r="T279" s="25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56" t="s">
        <v>168</v>
      </c>
      <c r="AU279" s="256" t="s">
        <v>82</v>
      </c>
      <c r="AV279" s="15" t="s">
        <v>155</v>
      </c>
      <c r="AW279" s="15" t="s">
        <v>34</v>
      </c>
      <c r="AX279" s="15" t="s">
        <v>80</v>
      </c>
      <c r="AY279" s="256" t="s">
        <v>148</v>
      </c>
    </row>
    <row r="280" spans="1:65" s="2" customFormat="1" ht="16.5" customHeight="1">
      <c r="A280" s="40"/>
      <c r="B280" s="41"/>
      <c r="C280" s="268" t="s">
        <v>426</v>
      </c>
      <c r="D280" s="268" t="s">
        <v>279</v>
      </c>
      <c r="E280" s="269" t="s">
        <v>4156</v>
      </c>
      <c r="F280" s="270" t="s">
        <v>4157</v>
      </c>
      <c r="G280" s="271" t="s">
        <v>346</v>
      </c>
      <c r="H280" s="272">
        <v>0.701</v>
      </c>
      <c r="I280" s="273"/>
      <c r="J280" s="274">
        <f>ROUND(I280*H280,2)</f>
        <v>0</v>
      </c>
      <c r="K280" s="270" t="s">
        <v>4148</v>
      </c>
      <c r="L280" s="275"/>
      <c r="M280" s="276" t="s">
        <v>19</v>
      </c>
      <c r="N280" s="277" t="s">
        <v>43</v>
      </c>
      <c r="O280" s="86"/>
      <c r="P280" s="215">
        <f>O280*H280</f>
        <v>0</v>
      </c>
      <c r="Q280" s="215">
        <v>1</v>
      </c>
      <c r="R280" s="215">
        <f>Q280*H280</f>
        <v>0.701</v>
      </c>
      <c r="S280" s="215">
        <v>0</v>
      </c>
      <c r="T280" s="21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205</v>
      </c>
      <c r="AT280" s="217" t="s">
        <v>279</v>
      </c>
      <c r="AU280" s="217" t="s">
        <v>82</v>
      </c>
      <c r="AY280" s="19" t="s">
        <v>148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80</v>
      </c>
      <c r="BK280" s="218">
        <f>ROUND(I280*H280,2)</f>
        <v>0</v>
      </c>
      <c r="BL280" s="19" t="s">
        <v>155</v>
      </c>
      <c r="BM280" s="217" t="s">
        <v>4158</v>
      </c>
    </row>
    <row r="281" spans="1:51" s="14" customFormat="1" ht="12">
      <c r="A281" s="14"/>
      <c r="B281" s="235"/>
      <c r="C281" s="236"/>
      <c r="D281" s="226" t="s">
        <v>168</v>
      </c>
      <c r="E281" s="237" t="s">
        <v>19</v>
      </c>
      <c r="F281" s="238" t="s">
        <v>4151</v>
      </c>
      <c r="G281" s="236"/>
      <c r="H281" s="239">
        <v>0.09</v>
      </c>
      <c r="I281" s="240"/>
      <c r="J281" s="236"/>
      <c r="K281" s="236"/>
      <c r="L281" s="241"/>
      <c r="M281" s="242"/>
      <c r="N281" s="243"/>
      <c r="O281" s="243"/>
      <c r="P281" s="243"/>
      <c r="Q281" s="243"/>
      <c r="R281" s="243"/>
      <c r="S281" s="243"/>
      <c r="T281" s="24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5" t="s">
        <v>168</v>
      </c>
      <c r="AU281" s="245" t="s">
        <v>82</v>
      </c>
      <c r="AV281" s="14" t="s">
        <v>82</v>
      </c>
      <c r="AW281" s="14" t="s">
        <v>34</v>
      </c>
      <c r="AX281" s="14" t="s">
        <v>72</v>
      </c>
      <c r="AY281" s="245" t="s">
        <v>148</v>
      </c>
    </row>
    <row r="282" spans="1:51" s="14" customFormat="1" ht="12">
      <c r="A282" s="14"/>
      <c r="B282" s="235"/>
      <c r="C282" s="236"/>
      <c r="D282" s="226" t="s">
        <v>168</v>
      </c>
      <c r="E282" s="237" t="s">
        <v>19</v>
      </c>
      <c r="F282" s="238" t="s">
        <v>4152</v>
      </c>
      <c r="G282" s="236"/>
      <c r="H282" s="239">
        <v>0.11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5" t="s">
        <v>168</v>
      </c>
      <c r="AU282" s="245" t="s">
        <v>82</v>
      </c>
      <c r="AV282" s="14" t="s">
        <v>82</v>
      </c>
      <c r="AW282" s="14" t="s">
        <v>34</v>
      </c>
      <c r="AX282" s="14" t="s">
        <v>72</v>
      </c>
      <c r="AY282" s="245" t="s">
        <v>148</v>
      </c>
    </row>
    <row r="283" spans="1:51" s="14" customFormat="1" ht="12">
      <c r="A283" s="14"/>
      <c r="B283" s="235"/>
      <c r="C283" s="236"/>
      <c r="D283" s="226" t="s">
        <v>168</v>
      </c>
      <c r="E283" s="237" t="s">
        <v>19</v>
      </c>
      <c r="F283" s="238" t="s">
        <v>4153</v>
      </c>
      <c r="G283" s="236"/>
      <c r="H283" s="239">
        <v>0.24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5" t="s">
        <v>168</v>
      </c>
      <c r="AU283" s="245" t="s">
        <v>82</v>
      </c>
      <c r="AV283" s="14" t="s">
        <v>82</v>
      </c>
      <c r="AW283" s="14" t="s">
        <v>34</v>
      </c>
      <c r="AX283" s="14" t="s">
        <v>72</v>
      </c>
      <c r="AY283" s="245" t="s">
        <v>148</v>
      </c>
    </row>
    <row r="284" spans="1:51" s="14" customFormat="1" ht="12">
      <c r="A284" s="14"/>
      <c r="B284" s="235"/>
      <c r="C284" s="236"/>
      <c r="D284" s="226" t="s">
        <v>168</v>
      </c>
      <c r="E284" s="237" t="s">
        <v>19</v>
      </c>
      <c r="F284" s="238" t="s">
        <v>4154</v>
      </c>
      <c r="G284" s="236"/>
      <c r="H284" s="239">
        <v>0.148</v>
      </c>
      <c r="I284" s="240"/>
      <c r="J284" s="236"/>
      <c r="K284" s="236"/>
      <c r="L284" s="241"/>
      <c r="M284" s="242"/>
      <c r="N284" s="243"/>
      <c r="O284" s="243"/>
      <c r="P284" s="243"/>
      <c r="Q284" s="243"/>
      <c r="R284" s="243"/>
      <c r="S284" s="243"/>
      <c r="T284" s="24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5" t="s">
        <v>168</v>
      </c>
      <c r="AU284" s="245" t="s">
        <v>82</v>
      </c>
      <c r="AV284" s="14" t="s">
        <v>82</v>
      </c>
      <c r="AW284" s="14" t="s">
        <v>34</v>
      </c>
      <c r="AX284" s="14" t="s">
        <v>72</v>
      </c>
      <c r="AY284" s="245" t="s">
        <v>148</v>
      </c>
    </row>
    <row r="285" spans="1:51" s="14" customFormat="1" ht="12">
      <c r="A285" s="14"/>
      <c r="B285" s="235"/>
      <c r="C285" s="236"/>
      <c r="D285" s="226" t="s">
        <v>168</v>
      </c>
      <c r="E285" s="237" t="s">
        <v>19</v>
      </c>
      <c r="F285" s="238" t="s">
        <v>4155</v>
      </c>
      <c r="G285" s="236"/>
      <c r="H285" s="239">
        <v>0.113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5" t="s">
        <v>168</v>
      </c>
      <c r="AU285" s="245" t="s">
        <v>82</v>
      </c>
      <c r="AV285" s="14" t="s">
        <v>82</v>
      </c>
      <c r="AW285" s="14" t="s">
        <v>34</v>
      </c>
      <c r="AX285" s="14" t="s">
        <v>72</v>
      </c>
      <c r="AY285" s="245" t="s">
        <v>148</v>
      </c>
    </row>
    <row r="286" spans="1:51" s="15" customFormat="1" ht="12">
      <c r="A286" s="15"/>
      <c r="B286" s="246"/>
      <c r="C286" s="247"/>
      <c r="D286" s="226" t="s">
        <v>168</v>
      </c>
      <c r="E286" s="248" t="s">
        <v>19</v>
      </c>
      <c r="F286" s="249" t="s">
        <v>178</v>
      </c>
      <c r="G286" s="247"/>
      <c r="H286" s="250">
        <v>0.701</v>
      </c>
      <c r="I286" s="251"/>
      <c r="J286" s="247"/>
      <c r="K286" s="247"/>
      <c r="L286" s="252"/>
      <c r="M286" s="253"/>
      <c r="N286" s="254"/>
      <c r="O286" s="254"/>
      <c r="P286" s="254"/>
      <c r="Q286" s="254"/>
      <c r="R286" s="254"/>
      <c r="S286" s="254"/>
      <c r="T286" s="25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56" t="s">
        <v>168</v>
      </c>
      <c r="AU286" s="256" t="s">
        <v>82</v>
      </c>
      <c r="AV286" s="15" t="s">
        <v>155</v>
      </c>
      <c r="AW286" s="15" t="s">
        <v>34</v>
      </c>
      <c r="AX286" s="15" t="s">
        <v>80</v>
      </c>
      <c r="AY286" s="256" t="s">
        <v>148</v>
      </c>
    </row>
    <row r="287" spans="1:65" s="2" customFormat="1" ht="24.15" customHeight="1">
      <c r="A287" s="40"/>
      <c r="B287" s="41"/>
      <c r="C287" s="206" t="s">
        <v>432</v>
      </c>
      <c r="D287" s="206" t="s">
        <v>150</v>
      </c>
      <c r="E287" s="207" t="s">
        <v>4159</v>
      </c>
      <c r="F287" s="208" t="s">
        <v>4160</v>
      </c>
      <c r="G287" s="209" t="s">
        <v>187</v>
      </c>
      <c r="H287" s="210">
        <v>1.505</v>
      </c>
      <c r="I287" s="211"/>
      <c r="J287" s="212">
        <f>ROUND(I287*H287,2)</f>
        <v>0</v>
      </c>
      <c r="K287" s="208" t="s">
        <v>19</v>
      </c>
      <c r="L287" s="46"/>
      <c r="M287" s="213" t="s">
        <v>19</v>
      </c>
      <c r="N287" s="214" t="s">
        <v>43</v>
      </c>
      <c r="O287" s="86"/>
      <c r="P287" s="215">
        <f>O287*H287</f>
        <v>0</v>
      </c>
      <c r="Q287" s="215">
        <v>1.8702</v>
      </c>
      <c r="R287" s="215">
        <f>Q287*H287</f>
        <v>2.814651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155</v>
      </c>
      <c r="AT287" s="217" t="s">
        <v>150</v>
      </c>
      <c r="AU287" s="217" t="s">
        <v>82</v>
      </c>
      <c r="AY287" s="19" t="s">
        <v>148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80</v>
      </c>
      <c r="BK287" s="218">
        <f>ROUND(I287*H287,2)</f>
        <v>0</v>
      </c>
      <c r="BL287" s="19" t="s">
        <v>155</v>
      </c>
      <c r="BM287" s="217" t="s">
        <v>4161</v>
      </c>
    </row>
    <row r="288" spans="1:51" s="13" customFormat="1" ht="12">
      <c r="A288" s="13"/>
      <c r="B288" s="224"/>
      <c r="C288" s="225"/>
      <c r="D288" s="226" t="s">
        <v>168</v>
      </c>
      <c r="E288" s="227" t="s">
        <v>19</v>
      </c>
      <c r="F288" s="228" t="s">
        <v>4162</v>
      </c>
      <c r="G288" s="225"/>
      <c r="H288" s="227" t="s">
        <v>19</v>
      </c>
      <c r="I288" s="229"/>
      <c r="J288" s="225"/>
      <c r="K288" s="225"/>
      <c r="L288" s="230"/>
      <c r="M288" s="231"/>
      <c r="N288" s="232"/>
      <c r="O288" s="232"/>
      <c r="P288" s="232"/>
      <c r="Q288" s="232"/>
      <c r="R288" s="232"/>
      <c r="S288" s="232"/>
      <c r="T288" s="23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4" t="s">
        <v>168</v>
      </c>
      <c r="AU288" s="234" t="s">
        <v>82</v>
      </c>
      <c r="AV288" s="13" t="s">
        <v>80</v>
      </c>
      <c r="AW288" s="13" t="s">
        <v>34</v>
      </c>
      <c r="AX288" s="13" t="s">
        <v>72</v>
      </c>
      <c r="AY288" s="234" t="s">
        <v>148</v>
      </c>
    </row>
    <row r="289" spans="1:51" s="14" customFormat="1" ht="12">
      <c r="A289" s="14"/>
      <c r="B289" s="235"/>
      <c r="C289" s="236"/>
      <c r="D289" s="226" t="s">
        <v>168</v>
      </c>
      <c r="E289" s="237" t="s">
        <v>19</v>
      </c>
      <c r="F289" s="238" t="s">
        <v>4163</v>
      </c>
      <c r="G289" s="236"/>
      <c r="H289" s="239">
        <v>1.505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5" t="s">
        <v>168</v>
      </c>
      <c r="AU289" s="245" t="s">
        <v>82</v>
      </c>
      <c r="AV289" s="14" t="s">
        <v>82</v>
      </c>
      <c r="AW289" s="14" t="s">
        <v>34</v>
      </c>
      <c r="AX289" s="14" t="s">
        <v>80</v>
      </c>
      <c r="AY289" s="245" t="s">
        <v>148</v>
      </c>
    </row>
    <row r="290" spans="1:65" s="2" customFormat="1" ht="16.5" customHeight="1">
      <c r="A290" s="40"/>
      <c r="B290" s="41"/>
      <c r="C290" s="206" t="s">
        <v>438</v>
      </c>
      <c r="D290" s="206" t="s">
        <v>150</v>
      </c>
      <c r="E290" s="207" t="s">
        <v>4164</v>
      </c>
      <c r="F290" s="208" t="s">
        <v>4165</v>
      </c>
      <c r="G290" s="209" t="s">
        <v>153</v>
      </c>
      <c r="H290" s="210">
        <v>1</v>
      </c>
      <c r="I290" s="211"/>
      <c r="J290" s="212">
        <f>ROUND(I290*H290,2)</f>
        <v>0</v>
      </c>
      <c r="K290" s="208" t="s">
        <v>19</v>
      </c>
      <c r="L290" s="46"/>
      <c r="M290" s="213" t="s">
        <v>19</v>
      </c>
      <c r="N290" s="214" t="s">
        <v>43</v>
      </c>
      <c r="O290" s="86"/>
      <c r="P290" s="215">
        <f>O290*H290</f>
        <v>0</v>
      </c>
      <c r="Q290" s="215">
        <v>0.0215</v>
      </c>
      <c r="R290" s="215">
        <f>Q290*H290</f>
        <v>0.0215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155</v>
      </c>
      <c r="AT290" s="217" t="s">
        <v>150</v>
      </c>
      <c r="AU290" s="217" t="s">
        <v>82</v>
      </c>
      <c r="AY290" s="19" t="s">
        <v>148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80</v>
      </c>
      <c r="BK290" s="218">
        <f>ROUND(I290*H290,2)</f>
        <v>0</v>
      </c>
      <c r="BL290" s="19" t="s">
        <v>155</v>
      </c>
      <c r="BM290" s="217" t="s">
        <v>4166</v>
      </c>
    </row>
    <row r="291" spans="1:51" s="13" customFormat="1" ht="12">
      <c r="A291" s="13"/>
      <c r="B291" s="224"/>
      <c r="C291" s="225"/>
      <c r="D291" s="226" t="s">
        <v>168</v>
      </c>
      <c r="E291" s="227" t="s">
        <v>19</v>
      </c>
      <c r="F291" s="228" t="s">
        <v>4167</v>
      </c>
      <c r="G291" s="225"/>
      <c r="H291" s="227" t="s">
        <v>19</v>
      </c>
      <c r="I291" s="229"/>
      <c r="J291" s="225"/>
      <c r="K291" s="225"/>
      <c r="L291" s="230"/>
      <c r="M291" s="231"/>
      <c r="N291" s="232"/>
      <c r="O291" s="232"/>
      <c r="P291" s="232"/>
      <c r="Q291" s="232"/>
      <c r="R291" s="232"/>
      <c r="S291" s="232"/>
      <c r="T291" s="23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4" t="s">
        <v>168</v>
      </c>
      <c r="AU291" s="234" t="s">
        <v>82</v>
      </c>
      <c r="AV291" s="13" t="s">
        <v>80</v>
      </c>
      <c r="AW291" s="13" t="s">
        <v>34</v>
      </c>
      <c r="AX291" s="13" t="s">
        <v>72</v>
      </c>
      <c r="AY291" s="234" t="s">
        <v>148</v>
      </c>
    </row>
    <row r="292" spans="1:51" s="14" customFormat="1" ht="12">
      <c r="A292" s="14"/>
      <c r="B292" s="235"/>
      <c r="C292" s="236"/>
      <c r="D292" s="226" t="s">
        <v>168</v>
      </c>
      <c r="E292" s="237" t="s">
        <v>19</v>
      </c>
      <c r="F292" s="238" t="s">
        <v>80</v>
      </c>
      <c r="G292" s="236"/>
      <c r="H292" s="239">
        <v>1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5" t="s">
        <v>168</v>
      </c>
      <c r="AU292" s="245" t="s">
        <v>82</v>
      </c>
      <c r="AV292" s="14" t="s">
        <v>82</v>
      </c>
      <c r="AW292" s="14" t="s">
        <v>34</v>
      </c>
      <c r="AX292" s="14" t="s">
        <v>80</v>
      </c>
      <c r="AY292" s="245" t="s">
        <v>148</v>
      </c>
    </row>
    <row r="293" spans="1:65" s="2" customFormat="1" ht="24.15" customHeight="1">
      <c r="A293" s="40"/>
      <c r="B293" s="41"/>
      <c r="C293" s="206" t="s">
        <v>447</v>
      </c>
      <c r="D293" s="206" t="s">
        <v>150</v>
      </c>
      <c r="E293" s="207" t="s">
        <v>4168</v>
      </c>
      <c r="F293" s="208" t="s">
        <v>4169</v>
      </c>
      <c r="G293" s="209" t="s">
        <v>166</v>
      </c>
      <c r="H293" s="210">
        <v>6.399</v>
      </c>
      <c r="I293" s="211"/>
      <c r="J293" s="212">
        <f>ROUND(I293*H293,2)</f>
        <v>0</v>
      </c>
      <c r="K293" s="208" t="s">
        <v>19</v>
      </c>
      <c r="L293" s="46"/>
      <c r="M293" s="213" t="s">
        <v>19</v>
      </c>
      <c r="N293" s="214" t="s">
        <v>43</v>
      </c>
      <c r="O293" s="86"/>
      <c r="P293" s="215">
        <f>O293*H293</f>
        <v>0</v>
      </c>
      <c r="Q293" s="215">
        <v>0.00955</v>
      </c>
      <c r="R293" s="215">
        <f>Q293*H293</f>
        <v>0.06111045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155</v>
      </c>
      <c r="AT293" s="217" t="s">
        <v>150</v>
      </c>
      <c r="AU293" s="217" t="s">
        <v>82</v>
      </c>
      <c r="AY293" s="19" t="s">
        <v>148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80</v>
      </c>
      <c r="BK293" s="218">
        <f>ROUND(I293*H293,2)</f>
        <v>0</v>
      </c>
      <c r="BL293" s="19" t="s">
        <v>155</v>
      </c>
      <c r="BM293" s="217" t="s">
        <v>4170</v>
      </c>
    </row>
    <row r="294" spans="1:51" s="13" customFormat="1" ht="12">
      <c r="A294" s="13"/>
      <c r="B294" s="224"/>
      <c r="C294" s="225"/>
      <c r="D294" s="226" t="s">
        <v>168</v>
      </c>
      <c r="E294" s="227" t="s">
        <v>19</v>
      </c>
      <c r="F294" s="228" t="s">
        <v>4171</v>
      </c>
      <c r="G294" s="225"/>
      <c r="H294" s="227" t="s">
        <v>19</v>
      </c>
      <c r="I294" s="229"/>
      <c r="J294" s="225"/>
      <c r="K294" s="225"/>
      <c r="L294" s="230"/>
      <c r="M294" s="231"/>
      <c r="N294" s="232"/>
      <c r="O294" s="232"/>
      <c r="P294" s="232"/>
      <c r="Q294" s="232"/>
      <c r="R294" s="232"/>
      <c r="S294" s="232"/>
      <c r="T294" s="23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4" t="s">
        <v>168</v>
      </c>
      <c r="AU294" s="234" t="s">
        <v>82</v>
      </c>
      <c r="AV294" s="13" t="s">
        <v>80</v>
      </c>
      <c r="AW294" s="13" t="s">
        <v>34</v>
      </c>
      <c r="AX294" s="13" t="s">
        <v>72</v>
      </c>
      <c r="AY294" s="234" t="s">
        <v>148</v>
      </c>
    </row>
    <row r="295" spans="1:51" s="14" customFormat="1" ht="12">
      <c r="A295" s="14"/>
      <c r="B295" s="235"/>
      <c r="C295" s="236"/>
      <c r="D295" s="226" t="s">
        <v>168</v>
      </c>
      <c r="E295" s="237" t="s">
        <v>19</v>
      </c>
      <c r="F295" s="238" t="s">
        <v>4172</v>
      </c>
      <c r="G295" s="236"/>
      <c r="H295" s="239">
        <v>5.619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5" t="s">
        <v>168</v>
      </c>
      <c r="AU295" s="245" t="s">
        <v>82</v>
      </c>
      <c r="AV295" s="14" t="s">
        <v>82</v>
      </c>
      <c r="AW295" s="14" t="s">
        <v>34</v>
      </c>
      <c r="AX295" s="14" t="s">
        <v>72</v>
      </c>
      <c r="AY295" s="245" t="s">
        <v>148</v>
      </c>
    </row>
    <row r="296" spans="1:51" s="14" customFormat="1" ht="12">
      <c r="A296" s="14"/>
      <c r="B296" s="235"/>
      <c r="C296" s="236"/>
      <c r="D296" s="226" t="s">
        <v>168</v>
      </c>
      <c r="E296" s="237" t="s">
        <v>19</v>
      </c>
      <c r="F296" s="238" t="s">
        <v>4173</v>
      </c>
      <c r="G296" s="236"/>
      <c r="H296" s="239">
        <v>0.78</v>
      </c>
      <c r="I296" s="240"/>
      <c r="J296" s="236"/>
      <c r="K296" s="236"/>
      <c r="L296" s="241"/>
      <c r="M296" s="242"/>
      <c r="N296" s="243"/>
      <c r="O296" s="243"/>
      <c r="P296" s="243"/>
      <c r="Q296" s="243"/>
      <c r="R296" s="243"/>
      <c r="S296" s="243"/>
      <c r="T296" s="24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5" t="s">
        <v>168</v>
      </c>
      <c r="AU296" s="245" t="s">
        <v>82</v>
      </c>
      <c r="AV296" s="14" t="s">
        <v>82</v>
      </c>
      <c r="AW296" s="14" t="s">
        <v>34</v>
      </c>
      <c r="AX296" s="14" t="s">
        <v>72</v>
      </c>
      <c r="AY296" s="245" t="s">
        <v>148</v>
      </c>
    </row>
    <row r="297" spans="1:51" s="15" customFormat="1" ht="12">
      <c r="A297" s="15"/>
      <c r="B297" s="246"/>
      <c r="C297" s="247"/>
      <c r="D297" s="226" t="s">
        <v>168</v>
      </c>
      <c r="E297" s="248" t="s">
        <v>19</v>
      </c>
      <c r="F297" s="249" t="s">
        <v>178</v>
      </c>
      <c r="G297" s="247"/>
      <c r="H297" s="250">
        <v>6.399</v>
      </c>
      <c r="I297" s="251"/>
      <c r="J297" s="247"/>
      <c r="K297" s="247"/>
      <c r="L297" s="252"/>
      <c r="M297" s="253"/>
      <c r="N297" s="254"/>
      <c r="O297" s="254"/>
      <c r="P297" s="254"/>
      <c r="Q297" s="254"/>
      <c r="R297" s="254"/>
      <c r="S297" s="254"/>
      <c r="T297" s="25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56" t="s">
        <v>168</v>
      </c>
      <c r="AU297" s="256" t="s">
        <v>82</v>
      </c>
      <c r="AV297" s="15" t="s">
        <v>155</v>
      </c>
      <c r="AW297" s="15" t="s">
        <v>34</v>
      </c>
      <c r="AX297" s="15" t="s">
        <v>80</v>
      </c>
      <c r="AY297" s="256" t="s">
        <v>148</v>
      </c>
    </row>
    <row r="298" spans="1:65" s="2" customFormat="1" ht="24.15" customHeight="1">
      <c r="A298" s="40"/>
      <c r="B298" s="41"/>
      <c r="C298" s="206" t="s">
        <v>458</v>
      </c>
      <c r="D298" s="206" t="s">
        <v>150</v>
      </c>
      <c r="E298" s="207" t="s">
        <v>4174</v>
      </c>
      <c r="F298" s="208" t="s">
        <v>4175</v>
      </c>
      <c r="G298" s="209" t="s">
        <v>166</v>
      </c>
      <c r="H298" s="210">
        <v>6.399</v>
      </c>
      <c r="I298" s="211"/>
      <c r="J298" s="212">
        <f>ROUND(I298*H298,2)</f>
        <v>0</v>
      </c>
      <c r="K298" s="208" t="s">
        <v>19</v>
      </c>
      <c r="L298" s="46"/>
      <c r="M298" s="213" t="s">
        <v>19</v>
      </c>
      <c r="N298" s="214" t="s">
        <v>43</v>
      </c>
      <c r="O298" s="86"/>
      <c r="P298" s="215">
        <f>O298*H298</f>
        <v>0</v>
      </c>
      <c r="Q298" s="215">
        <v>0</v>
      </c>
      <c r="R298" s="215">
        <f>Q298*H298</f>
        <v>0</v>
      </c>
      <c r="S298" s="215">
        <v>0</v>
      </c>
      <c r="T298" s="216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7" t="s">
        <v>155</v>
      </c>
      <c r="AT298" s="217" t="s">
        <v>150</v>
      </c>
      <c r="AU298" s="217" t="s">
        <v>82</v>
      </c>
      <c r="AY298" s="19" t="s">
        <v>148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9" t="s">
        <v>80</v>
      </c>
      <c r="BK298" s="218">
        <f>ROUND(I298*H298,2)</f>
        <v>0</v>
      </c>
      <c r="BL298" s="19" t="s">
        <v>155</v>
      </c>
      <c r="BM298" s="217" t="s">
        <v>4176</v>
      </c>
    </row>
    <row r="299" spans="1:51" s="13" customFormat="1" ht="12">
      <c r="A299" s="13"/>
      <c r="B299" s="224"/>
      <c r="C299" s="225"/>
      <c r="D299" s="226" t="s">
        <v>168</v>
      </c>
      <c r="E299" s="227" t="s">
        <v>19</v>
      </c>
      <c r="F299" s="228" t="s">
        <v>4171</v>
      </c>
      <c r="G299" s="225"/>
      <c r="H299" s="227" t="s">
        <v>19</v>
      </c>
      <c r="I299" s="229"/>
      <c r="J299" s="225"/>
      <c r="K299" s="225"/>
      <c r="L299" s="230"/>
      <c r="M299" s="231"/>
      <c r="N299" s="232"/>
      <c r="O299" s="232"/>
      <c r="P299" s="232"/>
      <c r="Q299" s="232"/>
      <c r="R299" s="232"/>
      <c r="S299" s="232"/>
      <c r="T299" s="23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4" t="s">
        <v>168</v>
      </c>
      <c r="AU299" s="234" t="s">
        <v>82</v>
      </c>
      <c r="AV299" s="13" t="s">
        <v>80</v>
      </c>
      <c r="AW299" s="13" t="s">
        <v>34</v>
      </c>
      <c r="AX299" s="13" t="s">
        <v>72</v>
      </c>
      <c r="AY299" s="234" t="s">
        <v>148</v>
      </c>
    </row>
    <row r="300" spans="1:51" s="14" customFormat="1" ht="12">
      <c r="A300" s="14"/>
      <c r="B300" s="235"/>
      <c r="C300" s="236"/>
      <c r="D300" s="226" t="s">
        <v>168</v>
      </c>
      <c r="E300" s="237" t="s">
        <v>19</v>
      </c>
      <c r="F300" s="238" t="s">
        <v>4172</v>
      </c>
      <c r="G300" s="236"/>
      <c r="H300" s="239">
        <v>5.619</v>
      </c>
      <c r="I300" s="240"/>
      <c r="J300" s="236"/>
      <c r="K300" s="236"/>
      <c r="L300" s="241"/>
      <c r="M300" s="242"/>
      <c r="N300" s="243"/>
      <c r="O300" s="243"/>
      <c r="P300" s="243"/>
      <c r="Q300" s="243"/>
      <c r="R300" s="243"/>
      <c r="S300" s="243"/>
      <c r="T300" s="24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5" t="s">
        <v>168</v>
      </c>
      <c r="AU300" s="245" t="s">
        <v>82</v>
      </c>
      <c r="AV300" s="14" t="s">
        <v>82</v>
      </c>
      <c r="AW300" s="14" t="s">
        <v>34</v>
      </c>
      <c r="AX300" s="14" t="s">
        <v>72</v>
      </c>
      <c r="AY300" s="245" t="s">
        <v>148</v>
      </c>
    </row>
    <row r="301" spans="1:51" s="14" customFormat="1" ht="12">
      <c r="A301" s="14"/>
      <c r="B301" s="235"/>
      <c r="C301" s="236"/>
      <c r="D301" s="226" t="s">
        <v>168</v>
      </c>
      <c r="E301" s="237" t="s">
        <v>19</v>
      </c>
      <c r="F301" s="238" t="s">
        <v>4173</v>
      </c>
      <c r="G301" s="236"/>
      <c r="H301" s="239">
        <v>0.78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5" t="s">
        <v>168</v>
      </c>
      <c r="AU301" s="245" t="s">
        <v>82</v>
      </c>
      <c r="AV301" s="14" t="s">
        <v>82</v>
      </c>
      <c r="AW301" s="14" t="s">
        <v>34</v>
      </c>
      <c r="AX301" s="14" t="s">
        <v>72</v>
      </c>
      <c r="AY301" s="245" t="s">
        <v>148</v>
      </c>
    </row>
    <row r="302" spans="1:51" s="15" customFormat="1" ht="12">
      <c r="A302" s="15"/>
      <c r="B302" s="246"/>
      <c r="C302" s="247"/>
      <c r="D302" s="226" t="s">
        <v>168</v>
      </c>
      <c r="E302" s="248" t="s">
        <v>19</v>
      </c>
      <c r="F302" s="249" t="s">
        <v>178</v>
      </c>
      <c r="G302" s="247"/>
      <c r="H302" s="250">
        <v>6.399</v>
      </c>
      <c r="I302" s="251"/>
      <c r="J302" s="247"/>
      <c r="K302" s="247"/>
      <c r="L302" s="252"/>
      <c r="M302" s="253"/>
      <c r="N302" s="254"/>
      <c r="O302" s="254"/>
      <c r="P302" s="254"/>
      <c r="Q302" s="254"/>
      <c r="R302" s="254"/>
      <c r="S302" s="254"/>
      <c r="T302" s="25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56" t="s">
        <v>168</v>
      </c>
      <c r="AU302" s="256" t="s">
        <v>82</v>
      </c>
      <c r="AV302" s="15" t="s">
        <v>155</v>
      </c>
      <c r="AW302" s="15" t="s">
        <v>34</v>
      </c>
      <c r="AX302" s="15" t="s">
        <v>80</v>
      </c>
      <c r="AY302" s="256" t="s">
        <v>148</v>
      </c>
    </row>
    <row r="303" spans="1:65" s="2" customFormat="1" ht="24.15" customHeight="1">
      <c r="A303" s="40"/>
      <c r="B303" s="41"/>
      <c r="C303" s="206" t="s">
        <v>464</v>
      </c>
      <c r="D303" s="206" t="s">
        <v>150</v>
      </c>
      <c r="E303" s="207" t="s">
        <v>4177</v>
      </c>
      <c r="F303" s="208" t="s">
        <v>4178</v>
      </c>
      <c r="G303" s="209" t="s">
        <v>346</v>
      </c>
      <c r="H303" s="210">
        <v>0.003</v>
      </c>
      <c r="I303" s="211"/>
      <c r="J303" s="212">
        <f>ROUND(I303*H303,2)</f>
        <v>0</v>
      </c>
      <c r="K303" s="208" t="s">
        <v>154</v>
      </c>
      <c r="L303" s="46"/>
      <c r="M303" s="213" t="s">
        <v>19</v>
      </c>
      <c r="N303" s="214" t="s">
        <v>43</v>
      </c>
      <c r="O303" s="86"/>
      <c r="P303" s="215">
        <f>O303*H303</f>
        <v>0</v>
      </c>
      <c r="Q303" s="215">
        <v>0.01954</v>
      </c>
      <c r="R303" s="215">
        <f>Q303*H303</f>
        <v>5.862E-05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155</v>
      </c>
      <c r="AT303" s="217" t="s">
        <v>150</v>
      </c>
      <c r="AU303" s="217" t="s">
        <v>82</v>
      </c>
      <c r="AY303" s="19" t="s">
        <v>148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80</v>
      </c>
      <c r="BK303" s="218">
        <f>ROUND(I303*H303,2)</f>
        <v>0</v>
      </c>
      <c r="BL303" s="19" t="s">
        <v>155</v>
      </c>
      <c r="BM303" s="217" t="s">
        <v>4179</v>
      </c>
    </row>
    <row r="304" spans="1:47" s="2" customFormat="1" ht="12">
      <c r="A304" s="40"/>
      <c r="B304" s="41"/>
      <c r="C304" s="42"/>
      <c r="D304" s="219" t="s">
        <v>157</v>
      </c>
      <c r="E304" s="42"/>
      <c r="F304" s="220" t="s">
        <v>4180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157</v>
      </c>
      <c r="AU304" s="19" t="s">
        <v>82</v>
      </c>
    </row>
    <row r="305" spans="1:51" s="13" customFormat="1" ht="12">
      <c r="A305" s="13"/>
      <c r="B305" s="224"/>
      <c r="C305" s="225"/>
      <c r="D305" s="226" t="s">
        <v>168</v>
      </c>
      <c r="E305" s="227" t="s">
        <v>19</v>
      </c>
      <c r="F305" s="228" t="s">
        <v>4181</v>
      </c>
      <c r="G305" s="225"/>
      <c r="H305" s="227" t="s">
        <v>19</v>
      </c>
      <c r="I305" s="229"/>
      <c r="J305" s="225"/>
      <c r="K305" s="225"/>
      <c r="L305" s="230"/>
      <c r="M305" s="231"/>
      <c r="N305" s="232"/>
      <c r="O305" s="232"/>
      <c r="P305" s="232"/>
      <c r="Q305" s="232"/>
      <c r="R305" s="232"/>
      <c r="S305" s="232"/>
      <c r="T305" s="23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4" t="s">
        <v>168</v>
      </c>
      <c r="AU305" s="234" t="s">
        <v>82</v>
      </c>
      <c r="AV305" s="13" t="s">
        <v>80</v>
      </c>
      <c r="AW305" s="13" t="s">
        <v>34</v>
      </c>
      <c r="AX305" s="13" t="s">
        <v>72</v>
      </c>
      <c r="AY305" s="234" t="s">
        <v>148</v>
      </c>
    </row>
    <row r="306" spans="1:51" s="14" customFormat="1" ht="12">
      <c r="A306" s="14"/>
      <c r="B306" s="235"/>
      <c r="C306" s="236"/>
      <c r="D306" s="226" t="s">
        <v>168</v>
      </c>
      <c r="E306" s="237" t="s">
        <v>19</v>
      </c>
      <c r="F306" s="238" t="s">
        <v>4182</v>
      </c>
      <c r="G306" s="236"/>
      <c r="H306" s="239">
        <v>0.003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5" t="s">
        <v>168</v>
      </c>
      <c r="AU306" s="245" t="s">
        <v>82</v>
      </c>
      <c r="AV306" s="14" t="s">
        <v>82</v>
      </c>
      <c r="AW306" s="14" t="s">
        <v>34</v>
      </c>
      <c r="AX306" s="14" t="s">
        <v>80</v>
      </c>
      <c r="AY306" s="245" t="s">
        <v>148</v>
      </c>
    </row>
    <row r="307" spans="1:65" s="2" customFormat="1" ht="16.5" customHeight="1">
      <c r="A307" s="40"/>
      <c r="B307" s="41"/>
      <c r="C307" s="268" t="s">
        <v>473</v>
      </c>
      <c r="D307" s="268" t="s">
        <v>279</v>
      </c>
      <c r="E307" s="269" t="s">
        <v>4183</v>
      </c>
      <c r="F307" s="270" t="s">
        <v>4184</v>
      </c>
      <c r="G307" s="271" t="s">
        <v>346</v>
      </c>
      <c r="H307" s="272">
        <v>0.003</v>
      </c>
      <c r="I307" s="273"/>
      <c r="J307" s="274">
        <f>ROUND(I307*H307,2)</f>
        <v>0</v>
      </c>
      <c r="K307" s="270" t="s">
        <v>154</v>
      </c>
      <c r="L307" s="275"/>
      <c r="M307" s="276" t="s">
        <v>19</v>
      </c>
      <c r="N307" s="277" t="s">
        <v>43</v>
      </c>
      <c r="O307" s="86"/>
      <c r="P307" s="215">
        <f>O307*H307</f>
        <v>0</v>
      </c>
      <c r="Q307" s="215">
        <v>1</v>
      </c>
      <c r="R307" s="215">
        <f>Q307*H307</f>
        <v>0.003</v>
      </c>
      <c r="S307" s="215">
        <v>0</v>
      </c>
      <c r="T307" s="21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7" t="s">
        <v>205</v>
      </c>
      <c r="AT307" s="217" t="s">
        <v>279</v>
      </c>
      <c r="AU307" s="217" t="s">
        <v>82</v>
      </c>
      <c r="AY307" s="19" t="s">
        <v>148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9" t="s">
        <v>80</v>
      </c>
      <c r="BK307" s="218">
        <f>ROUND(I307*H307,2)</f>
        <v>0</v>
      </c>
      <c r="BL307" s="19" t="s">
        <v>155</v>
      </c>
      <c r="BM307" s="217" t="s">
        <v>4185</v>
      </c>
    </row>
    <row r="308" spans="1:65" s="2" customFormat="1" ht="24.15" customHeight="1">
      <c r="A308" s="40"/>
      <c r="B308" s="41"/>
      <c r="C308" s="206" t="s">
        <v>479</v>
      </c>
      <c r="D308" s="206" t="s">
        <v>150</v>
      </c>
      <c r="E308" s="207" t="s">
        <v>4186</v>
      </c>
      <c r="F308" s="208" t="s">
        <v>4187</v>
      </c>
      <c r="G308" s="209" t="s">
        <v>187</v>
      </c>
      <c r="H308" s="210">
        <v>4.094</v>
      </c>
      <c r="I308" s="211"/>
      <c r="J308" s="212">
        <f>ROUND(I308*H308,2)</f>
        <v>0</v>
      </c>
      <c r="K308" s="208" t="s">
        <v>154</v>
      </c>
      <c r="L308" s="46"/>
      <c r="M308" s="213" t="s">
        <v>19</v>
      </c>
      <c r="N308" s="214" t="s">
        <v>43</v>
      </c>
      <c r="O308" s="86"/>
      <c r="P308" s="215">
        <f>O308*H308</f>
        <v>0</v>
      </c>
      <c r="Q308" s="215">
        <v>1.78636</v>
      </c>
      <c r="R308" s="215">
        <f>Q308*H308</f>
        <v>7.31335784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155</v>
      </c>
      <c r="AT308" s="217" t="s">
        <v>150</v>
      </c>
      <c r="AU308" s="217" t="s">
        <v>82</v>
      </c>
      <c r="AY308" s="19" t="s">
        <v>148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9" t="s">
        <v>80</v>
      </c>
      <c r="BK308" s="218">
        <f>ROUND(I308*H308,2)</f>
        <v>0</v>
      </c>
      <c r="BL308" s="19" t="s">
        <v>155</v>
      </c>
      <c r="BM308" s="217" t="s">
        <v>4188</v>
      </c>
    </row>
    <row r="309" spans="1:47" s="2" customFormat="1" ht="12">
      <c r="A309" s="40"/>
      <c r="B309" s="41"/>
      <c r="C309" s="42"/>
      <c r="D309" s="219" t="s">
        <v>157</v>
      </c>
      <c r="E309" s="42"/>
      <c r="F309" s="220" t="s">
        <v>4189</v>
      </c>
      <c r="G309" s="42"/>
      <c r="H309" s="42"/>
      <c r="I309" s="221"/>
      <c r="J309" s="42"/>
      <c r="K309" s="42"/>
      <c r="L309" s="46"/>
      <c r="M309" s="222"/>
      <c r="N309" s="22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157</v>
      </c>
      <c r="AU309" s="19" t="s">
        <v>82</v>
      </c>
    </row>
    <row r="310" spans="1:51" s="14" customFormat="1" ht="12">
      <c r="A310" s="14"/>
      <c r="B310" s="235"/>
      <c r="C310" s="236"/>
      <c r="D310" s="226" t="s">
        <v>168</v>
      </c>
      <c r="E310" s="237" t="s">
        <v>19</v>
      </c>
      <c r="F310" s="238" t="s">
        <v>4190</v>
      </c>
      <c r="G310" s="236"/>
      <c r="H310" s="239">
        <v>4.094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5" t="s">
        <v>168</v>
      </c>
      <c r="AU310" s="245" t="s">
        <v>82</v>
      </c>
      <c r="AV310" s="14" t="s">
        <v>82</v>
      </c>
      <c r="AW310" s="14" t="s">
        <v>34</v>
      </c>
      <c r="AX310" s="14" t="s">
        <v>80</v>
      </c>
      <c r="AY310" s="245" t="s">
        <v>148</v>
      </c>
    </row>
    <row r="311" spans="1:65" s="2" customFormat="1" ht="21.75" customHeight="1">
      <c r="A311" s="40"/>
      <c r="B311" s="41"/>
      <c r="C311" s="206" t="s">
        <v>489</v>
      </c>
      <c r="D311" s="206" t="s">
        <v>150</v>
      </c>
      <c r="E311" s="207" t="s">
        <v>415</v>
      </c>
      <c r="F311" s="208" t="s">
        <v>416</v>
      </c>
      <c r="G311" s="209" t="s">
        <v>153</v>
      </c>
      <c r="H311" s="210">
        <v>2</v>
      </c>
      <c r="I311" s="211"/>
      <c r="J311" s="212">
        <f>ROUND(I311*H311,2)</f>
        <v>0</v>
      </c>
      <c r="K311" s="208" t="s">
        <v>154</v>
      </c>
      <c r="L311" s="46"/>
      <c r="M311" s="213" t="s">
        <v>19</v>
      </c>
      <c r="N311" s="214" t="s">
        <v>43</v>
      </c>
      <c r="O311" s="86"/>
      <c r="P311" s="215">
        <f>O311*H311</f>
        <v>0</v>
      </c>
      <c r="Q311" s="215">
        <v>0.02693</v>
      </c>
      <c r="R311" s="215">
        <f>Q311*H311</f>
        <v>0.05386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155</v>
      </c>
      <c r="AT311" s="217" t="s">
        <v>150</v>
      </c>
      <c r="AU311" s="217" t="s">
        <v>82</v>
      </c>
      <c r="AY311" s="19" t="s">
        <v>148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80</v>
      </c>
      <c r="BK311" s="218">
        <f>ROUND(I311*H311,2)</f>
        <v>0</v>
      </c>
      <c r="BL311" s="19" t="s">
        <v>155</v>
      </c>
      <c r="BM311" s="217" t="s">
        <v>4191</v>
      </c>
    </row>
    <row r="312" spans="1:47" s="2" customFormat="1" ht="12">
      <c r="A312" s="40"/>
      <c r="B312" s="41"/>
      <c r="C312" s="42"/>
      <c r="D312" s="219" t="s">
        <v>157</v>
      </c>
      <c r="E312" s="42"/>
      <c r="F312" s="220" t="s">
        <v>418</v>
      </c>
      <c r="G312" s="42"/>
      <c r="H312" s="42"/>
      <c r="I312" s="221"/>
      <c r="J312" s="42"/>
      <c r="K312" s="42"/>
      <c r="L312" s="46"/>
      <c r="M312" s="222"/>
      <c r="N312" s="22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157</v>
      </c>
      <c r="AU312" s="19" t="s">
        <v>82</v>
      </c>
    </row>
    <row r="313" spans="1:51" s="14" customFormat="1" ht="12">
      <c r="A313" s="14"/>
      <c r="B313" s="235"/>
      <c r="C313" s="236"/>
      <c r="D313" s="226" t="s">
        <v>168</v>
      </c>
      <c r="E313" s="237" t="s">
        <v>19</v>
      </c>
      <c r="F313" s="238" t="s">
        <v>4192</v>
      </c>
      <c r="G313" s="236"/>
      <c r="H313" s="239">
        <v>2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5" t="s">
        <v>168</v>
      </c>
      <c r="AU313" s="245" t="s">
        <v>82</v>
      </c>
      <c r="AV313" s="14" t="s">
        <v>82</v>
      </c>
      <c r="AW313" s="14" t="s">
        <v>34</v>
      </c>
      <c r="AX313" s="14" t="s">
        <v>80</v>
      </c>
      <c r="AY313" s="245" t="s">
        <v>148</v>
      </c>
    </row>
    <row r="314" spans="1:65" s="2" customFormat="1" ht="21.75" customHeight="1">
      <c r="A314" s="40"/>
      <c r="B314" s="41"/>
      <c r="C314" s="206" t="s">
        <v>503</v>
      </c>
      <c r="D314" s="206" t="s">
        <v>150</v>
      </c>
      <c r="E314" s="207" t="s">
        <v>4193</v>
      </c>
      <c r="F314" s="208" t="s">
        <v>4194</v>
      </c>
      <c r="G314" s="209" t="s">
        <v>187</v>
      </c>
      <c r="H314" s="210">
        <v>37.68</v>
      </c>
      <c r="I314" s="211"/>
      <c r="J314" s="212">
        <f>ROUND(I314*H314,2)</f>
        <v>0</v>
      </c>
      <c r="K314" s="208" t="s">
        <v>154</v>
      </c>
      <c r="L314" s="46"/>
      <c r="M314" s="213" t="s">
        <v>19</v>
      </c>
      <c r="N314" s="214" t="s">
        <v>43</v>
      </c>
      <c r="O314" s="86"/>
      <c r="P314" s="215">
        <f>O314*H314</f>
        <v>0</v>
      </c>
      <c r="Q314" s="215">
        <v>1.78636</v>
      </c>
      <c r="R314" s="215">
        <f>Q314*H314</f>
        <v>67.3100448</v>
      </c>
      <c r="S314" s="215">
        <v>0</v>
      </c>
      <c r="T314" s="21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155</v>
      </c>
      <c r="AT314" s="217" t="s">
        <v>150</v>
      </c>
      <c r="AU314" s="217" t="s">
        <v>82</v>
      </c>
      <c r="AY314" s="19" t="s">
        <v>148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80</v>
      </c>
      <c r="BK314" s="218">
        <f>ROUND(I314*H314,2)</f>
        <v>0</v>
      </c>
      <c r="BL314" s="19" t="s">
        <v>155</v>
      </c>
      <c r="BM314" s="217" t="s">
        <v>4195</v>
      </c>
    </row>
    <row r="315" spans="1:47" s="2" customFormat="1" ht="12">
      <c r="A315" s="40"/>
      <c r="B315" s="41"/>
      <c r="C315" s="42"/>
      <c r="D315" s="219" t="s">
        <v>157</v>
      </c>
      <c r="E315" s="42"/>
      <c r="F315" s="220" t="s">
        <v>4196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157</v>
      </c>
      <c r="AU315" s="19" t="s">
        <v>82</v>
      </c>
    </row>
    <row r="316" spans="1:51" s="14" customFormat="1" ht="12">
      <c r="A316" s="14"/>
      <c r="B316" s="235"/>
      <c r="C316" s="236"/>
      <c r="D316" s="226" t="s">
        <v>168</v>
      </c>
      <c r="E316" s="237" t="s">
        <v>19</v>
      </c>
      <c r="F316" s="238" t="s">
        <v>4197</v>
      </c>
      <c r="G316" s="236"/>
      <c r="H316" s="239">
        <v>16.395</v>
      </c>
      <c r="I316" s="240"/>
      <c r="J316" s="236"/>
      <c r="K316" s="236"/>
      <c r="L316" s="241"/>
      <c r="M316" s="242"/>
      <c r="N316" s="243"/>
      <c r="O316" s="243"/>
      <c r="P316" s="243"/>
      <c r="Q316" s="243"/>
      <c r="R316" s="243"/>
      <c r="S316" s="243"/>
      <c r="T316" s="24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5" t="s">
        <v>168</v>
      </c>
      <c r="AU316" s="245" t="s">
        <v>82</v>
      </c>
      <c r="AV316" s="14" t="s">
        <v>82</v>
      </c>
      <c r="AW316" s="14" t="s">
        <v>34</v>
      </c>
      <c r="AX316" s="14" t="s">
        <v>72</v>
      </c>
      <c r="AY316" s="245" t="s">
        <v>148</v>
      </c>
    </row>
    <row r="317" spans="1:51" s="14" customFormat="1" ht="12">
      <c r="A317" s="14"/>
      <c r="B317" s="235"/>
      <c r="C317" s="236"/>
      <c r="D317" s="226" t="s">
        <v>168</v>
      </c>
      <c r="E317" s="237" t="s">
        <v>19</v>
      </c>
      <c r="F317" s="238" t="s">
        <v>4198</v>
      </c>
      <c r="G317" s="236"/>
      <c r="H317" s="239">
        <v>21.285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5" t="s">
        <v>168</v>
      </c>
      <c r="AU317" s="245" t="s">
        <v>82</v>
      </c>
      <c r="AV317" s="14" t="s">
        <v>82</v>
      </c>
      <c r="AW317" s="14" t="s">
        <v>34</v>
      </c>
      <c r="AX317" s="14" t="s">
        <v>72</v>
      </c>
      <c r="AY317" s="245" t="s">
        <v>148</v>
      </c>
    </row>
    <row r="318" spans="1:51" s="15" customFormat="1" ht="12">
      <c r="A318" s="15"/>
      <c r="B318" s="246"/>
      <c r="C318" s="247"/>
      <c r="D318" s="226" t="s">
        <v>168</v>
      </c>
      <c r="E318" s="248" t="s">
        <v>19</v>
      </c>
      <c r="F318" s="249" t="s">
        <v>178</v>
      </c>
      <c r="G318" s="247"/>
      <c r="H318" s="250">
        <v>37.68</v>
      </c>
      <c r="I318" s="251"/>
      <c r="J318" s="247"/>
      <c r="K318" s="247"/>
      <c r="L318" s="252"/>
      <c r="M318" s="253"/>
      <c r="N318" s="254"/>
      <c r="O318" s="254"/>
      <c r="P318" s="254"/>
      <c r="Q318" s="254"/>
      <c r="R318" s="254"/>
      <c r="S318" s="254"/>
      <c r="T318" s="25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56" t="s">
        <v>168</v>
      </c>
      <c r="AU318" s="256" t="s">
        <v>82</v>
      </c>
      <c r="AV318" s="15" t="s">
        <v>155</v>
      </c>
      <c r="AW318" s="15" t="s">
        <v>34</v>
      </c>
      <c r="AX318" s="15" t="s">
        <v>80</v>
      </c>
      <c r="AY318" s="256" t="s">
        <v>148</v>
      </c>
    </row>
    <row r="319" spans="1:65" s="2" customFormat="1" ht="16.5" customHeight="1">
      <c r="A319" s="40"/>
      <c r="B319" s="41"/>
      <c r="C319" s="206" t="s">
        <v>509</v>
      </c>
      <c r="D319" s="206" t="s">
        <v>150</v>
      </c>
      <c r="E319" s="207" t="s">
        <v>448</v>
      </c>
      <c r="F319" s="208" t="s">
        <v>449</v>
      </c>
      <c r="G319" s="209" t="s">
        <v>346</v>
      </c>
      <c r="H319" s="210">
        <v>0.773</v>
      </c>
      <c r="I319" s="211"/>
      <c r="J319" s="212">
        <f>ROUND(I319*H319,2)</f>
        <v>0</v>
      </c>
      <c r="K319" s="208" t="s">
        <v>154</v>
      </c>
      <c r="L319" s="46"/>
      <c r="M319" s="213" t="s">
        <v>19</v>
      </c>
      <c r="N319" s="214" t="s">
        <v>43</v>
      </c>
      <c r="O319" s="86"/>
      <c r="P319" s="215">
        <f>O319*H319</f>
        <v>0</v>
      </c>
      <c r="Q319" s="215">
        <v>1.09</v>
      </c>
      <c r="R319" s="215">
        <f>Q319*H319</f>
        <v>0.84257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155</v>
      </c>
      <c r="AT319" s="217" t="s">
        <v>150</v>
      </c>
      <c r="AU319" s="217" t="s">
        <v>82</v>
      </c>
      <c r="AY319" s="19" t="s">
        <v>148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80</v>
      </c>
      <c r="BK319" s="218">
        <f>ROUND(I319*H319,2)</f>
        <v>0</v>
      </c>
      <c r="BL319" s="19" t="s">
        <v>155</v>
      </c>
      <c r="BM319" s="217" t="s">
        <v>4199</v>
      </c>
    </row>
    <row r="320" spans="1:47" s="2" customFormat="1" ht="12">
      <c r="A320" s="40"/>
      <c r="B320" s="41"/>
      <c r="C320" s="42"/>
      <c r="D320" s="219" t="s">
        <v>157</v>
      </c>
      <c r="E320" s="42"/>
      <c r="F320" s="220" t="s">
        <v>451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157</v>
      </c>
      <c r="AU320" s="19" t="s">
        <v>82</v>
      </c>
    </row>
    <row r="321" spans="1:51" s="13" customFormat="1" ht="12">
      <c r="A321" s="13"/>
      <c r="B321" s="224"/>
      <c r="C321" s="225"/>
      <c r="D321" s="226" t="s">
        <v>168</v>
      </c>
      <c r="E321" s="227" t="s">
        <v>19</v>
      </c>
      <c r="F321" s="228" t="s">
        <v>4200</v>
      </c>
      <c r="G321" s="225"/>
      <c r="H321" s="227" t="s">
        <v>19</v>
      </c>
      <c r="I321" s="229"/>
      <c r="J321" s="225"/>
      <c r="K321" s="225"/>
      <c r="L321" s="230"/>
      <c r="M321" s="231"/>
      <c r="N321" s="232"/>
      <c r="O321" s="232"/>
      <c r="P321" s="232"/>
      <c r="Q321" s="232"/>
      <c r="R321" s="232"/>
      <c r="S321" s="232"/>
      <c r="T321" s="23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4" t="s">
        <v>168</v>
      </c>
      <c r="AU321" s="234" t="s">
        <v>82</v>
      </c>
      <c r="AV321" s="13" t="s">
        <v>80</v>
      </c>
      <c r="AW321" s="13" t="s">
        <v>34</v>
      </c>
      <c r="AX321" s="13" t="s">
        <v>72</v>
      </c>
      <c r="AY321" s="234" t="s">
        <v>148</v>
      </c>
    </row>
    <row r="322" spans="1:51" s="13" customFormat="1" ht="12">
      <c r="A322" s="13"/>
      <c r="B322" s="224"/>
      <c r="C322" s="225"/>
      <c r="D322" s="226" t="s">
        <v>168</v>
      </c>
      <c r="E322" s="227" t="s">
        <v>19</v>
      </c>
      <c r="F322" s="228" t="s">
        <v>4201</v>
      </c>
      <c r="G322" s="225"/>
      <c r="H322" s="227" t="s">
        <v>19</v>
      </c>
      <c r="I322" s="229"/>
      <c r="J322" s="225"/>
      <c r="K322" s="225"/>
      <c r="L322" s="230"/>
      <c r="M322" s="231"/>
      <c r="N322" s="232"/>
      <c r="O322" s="232"/>
      <c r="P322" s="232"/>
      <c r="Q322" s="232"/>
      <c r="R322" s="232"/>
      <c r="S322" s="232"/>
      <c r="T322" s="23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4" t="s">
        <v>168</v>
      </c>
      <c r="AU322" s="234" t="s">
        <v>82</v>
      </c>
      <c r="AV322" s="13" t="s">
        <v>80</v>
      </c>
      <c r="AW322" s="13" t="s">
        <v>34</v>
      </c>
      <c r="AX322" s="13" t="s">
        <v>72</v>
      </c>
      <c r="AY322" s="234" t="s">
        <v>148</v>
      </c>
    </row>
    <row r="323" spans="1:51" s="14" customFormat="1" ht="12">
      <c r="A323" s="14"/>
      <c r="B323" s="235"/>
      <c r="C323" s="236"/>
      <c r="D323" s="226" t="s">
        <v>168</v>
      </c>
      <c r="E323" s="237" t="s">
        <v>19</v>
      </c>
      <c r="F323" s="238" t="s">
        <v>4202</v>
      </c>
      <c r="G323" s="236"/>
      <c r="H323" s="239">
        <v>0.09</v>
      </c>
      <c r="I323" s="240"/>
      <c r="J323" s="236"/>
      <c r="K323" s="236"/>
      <c r="L323" s="241"/>
      <c r="M323" s="242"/>
      <c r="N323" s="243"/>
      <c r="O323" s="243"/>
      <c r="P323" s="243"/>
      <c r="Q323" s="243"/>
      <c r="R323" s="243"/>
      <c r="S323" s="243"/>
      <c r="T323" s="24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5" t="s">
        <v>168</v>
      </c>
      <c r="AU323" s="245" t="s">
        <v>82</v>
      </c>
      <c r="AV323" s="14" t="s">
        <v>82</v>
      </c>
      <c r="AW323" s="14" t="s">
        <v>34</v>
      </c>
      <c r="AX323" s="14" t="s">
        <v>72</v>
      </c>
      <c r="AY323" s="245" t="s">
        <v>148</v>
      </c>
    </row>
    <row r="324" spans="1:51" s="14" customFormat="1" ht="12">
      <c r="A324" s="14"/>
      <c r="B324" s="235"/>
      <c r="C324" s="236"/>
      <c r="D324" s="226" t="s">
        <v>168</v>
      </c>
      <c r="E324" s="237" t="s">
        <v>19</v>
      </c>
      <c r="F324" s="238" t="s">
        <v>4203</v>
      </c>
      <c r="G324" s="236"/>
      <c r="H324" s="239">
        <v>0.148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5" t="s">
        <v>168</v>
      </c>
      <c r="AU324" s="245" t="s">
        <v>82</v>
      </c>
      <c r="AV324" s="14" t="s">
        <v>82</v>
      </c>
      <c r="AW324" s="14" t="s">
        <v>34</v>
      </c>
      <c r="AX324" s="14" t="s">
        <v>72</v>
      </c>
      <c r="AY324" s="245" t="s">
        <v>148</v>
      </c>
    </row>
    <row r="325" spans="1:51" s="16" customFormat="1" ht="12">
      <c r="A325" s="16"/>
      <c r="B325" s="257"/>
      <c r="C325" s="258"/>
      <c r="D325" s="226" t="s">
        <v>168</v>
      </c>
      <c r="E325" s="259" t="s">
        <v>19</v>
      </c>
      <c r="F325" s="260" t="s">
        <v>256</v>
      </c>
      <c r="G325" s="258"/>
      <c r="H325" s="261">
        <v>0.238</v>
      </c>
      <c r="I325" s="262"/>
      <c r="J325" s="258"/>
      <c r="K325" s="258"/>
      <c r="L325" s="263"/>
      <c r="M325" s="264"/>
      <c r="N325" s="265"/>
      <c r="O325" s="265"/>
      <c r="P325" s="265"/>
      <c r="Q325" s="265"/>
      <c r="R325" s="265"/>
      <c r="S325" s="265"/>
      <c r="T325" s="26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T325" s="267" t="s">
        <v>168</v>
      </c>
      <c r="AU325" s="267" t="s">
        <v>82</v>
      </c>
      <c r="AV325" s="16" t="s">
        <v>163</v>
      </c>
      <c r="AW325" s="16" t="s">
        <v>34</v>
      </c>
      <c r="AX325" s="16" t="s">
        <v>72</v>
      </c>
      <c r="AY325" s="267" t="s">
        <v>148</v>
      </c>
    </row>
    <row r="326" spans="1:51" s="13" customFormat="1" ht="12">
      <c r="A326" s="13"/>
      <c r="B326" s="224"/>
      <c r="C326" s="225"/>
      <c r="D326" s="226" t="s">
        <v>168</v>
      </c>
      <c r="E326" s="227" t="s">
        <v>19</v>
      </c>
      <c r="F326" s="228" t="s">
        <v>4204</v>
      </c>
      <c r="G326" s="225"/>
      <c r="H326" s="227" t="s">
        <v>19</v>
      </c>
      <c r="I326" s="229"/>
      <c r="J326" s="225"/>
      <c r="K326" s="225"/>
      <c r="L326" s="230"/>
      <c r="M326" s="231"/>
      <c r="N326" s="232"/>
      <c r="O326" s="232"/>
      <c r="P326" s="232"/>
      <c r="Q326" s="232"/>
      <c r="R326" s="232"/>
      <c r="S326" s="232"/>
      <c r="T326" s="23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4" t="s">
        <v>168</v>
      </c>
      <c r="AU326" s="234" t="s">
        <v>82</v>
      </c>
      <c r="AV326" s="13" t="s">
        <v>80</v>
      </c>
      <c r="AW326" s="13" t="s">
        <v>34</v>
      </c>
      <c r="AX326" s="13" t="s">
        <v>72</v>
      </c>
      <c r="AY326" s="234" t="s">
        <v>148</v>
      </c>
    </row>
    <row r="327" spans="1:51" s="14" customFormat="1" ht="12">
      <c r="A327" s="14"/>
      <c r="B327" s="235"/>
      <c r="C327" s="236"/>
      <c r="D327" s="226" t="s">
        <v>168</v>
      </c>
      <c r="E327" s="237" t="s">
        <v>19</v>
      </c>
      <c r="F327" s="238" t="s">
        <v>4205</v>
      </c>
      <c r="G327" s="236"/>
      <c r="H327" s="239">
        <v>0.11</v>
      </c>
      <c r="I327" s="240"/>
      <c r="J327" s="236"/>
      <c r="K327" s="236"/>
      <c r="L327" s="241"/>
      <c r="M327" s="242"/>
      <c r="N327" s="243"/>
      <c r="O327" s="243"/>
      <c r="P327" s="243"/>
      <c r="Q327" s="243"/>
      <c r="R327" s="243"/>
      <c r="S327" s="243"/>
      <c r="T327" s="24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5" t="s">
        <v>168</v>
      </c>
      <c r="AU327" s="245" t="s">
        <v>82</v>
      </c>
      <c r="AV327" s="14" t="s">
        <v>82</v>
      </c>
      <c r="AW327" s="14" t="s">
        <v>34</v>
      </c>
      <c r="AX327" s="14" t="s">
        <v>72</v>
      </c>
      <c r="AY327" s="245" t="s">
        <v>148</v>
      </c>
    </row>
    <row r="328" spans="1:51" s="14" customFormat="1" ht="12">
      <c r="A328" s="14"/>
      <c r="B328" s="235"/>
      <c r="C328" s="236"/>
      <c r="D328" s="226" t="s">
        <v>168</v>
      </c>
      <c r="E328" s="237" t="s">
        <v>19</v>
      </c>
      <c r="F328" s="238" t="s">
        <v>4206</v>
      </c>
      <c r="G328" s="236"/>
      <c r="H328" s="239">
        <v>0.24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5" t="s">
        <v>168</v>
      </c>
      <c r="AU328" s="245" t="s">
        <v>82</v>
      </c>
      <c r="AV328" s="14" t="s">
        <v>82</v>
      </c>
      <c r="AW328" s="14" t="s">
        <v>34</v>
      </c>
      <c r="AX328" s="14" t="s">
        <v>72</v>
      </c>
      <c r="AY328" s="245" t="s">
        <v>148</v>
      </c>
    </row>
    <row r="329" spans="1:51" s="14" customFormat="1" ht="12">
      <c r="A329" s="14"/>
      <c r="B329" s="235"/>
      <c r="C329" s="236"/>
      <c r="D329" s="226" t="s">
        <v>168</v>
      </c>
      <c r="E329" s="237" t="s">
        <v>19</v>
      </c>
      <c r="F329" s="238" t="s">
        <v>4207</v>
      </c>
      <c r="G329" s="236"/>
      <c r="H329" s="239">
        <v>0.072</v>
      </c>
      <c r="I329" s="240"/>
      <c r="J329" s="236"/>
      <c r="K329" s="236"/>
      <c r="L329" s="241"/>
      <c r="M329" s="242"/>
      <c r="N329" s="243"/>
      <c r="O329" s="243"/>
      <c r="P329" s="243"/>
      <c r="Q329" s="243"/>
      <c r="R329" s="243"/>
      <c r="S329" s="243"/>
      <c r="T329" s="24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5" t="s">
        <v>168</v>
      </c>
      <c r="AU329" s="245" t="s">
        <v>82</v>
      </c>
      <c r="AV329" s="14" t="s">
        <v>82</v>
      </c>
      <c r="AW329" s="14" t="s">
        <v>34</v>
      </c>
      <c r="AX329" s="14" t="s">
        <v>72</v>
      </c>
      <c r="AY329" s="245" t="s">
        <v>148</v>
      </c>
    </row>
    <row r="330" spans="1:51" s="14" customFormat="1" ht="12">
      <c r="A330" s="14"/>
      <c r="B330" s="235"/>
      <c r="C330" s="236"/>
      <c r="D330" s="226" t="s">
        <v>168</v>
      </c>
      <c r="E330" s="237" t="s">
        <v>19</v>
      </c>
      <c r="F330" s="238" t="s">
        <v>4208</v>
      </c>
      <c r="G330" s="236"/>
      <c r="H330" s="239">
        <v>0.113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5" t="s">
        <v>168</v>
      </c>
      <c r="AU330" s="245" t="s">
        <v>82</v>
      </c>
      <c r="AV330" s="14" t="s">
        <v>82</v>
      </c>
      <c r="AW330" s="14" t="s">
        <v>34</v>
      </c>
      <c r="AX330" s="14" t="s">
        <v>72</v>
      </c>
      <c r="AY330" s="245" t="s">
        <v>148</v>
      </c>
    </row>
    <row r="331" spans="1:51" s="16" customFormat="1" ht="12">
      <c r="A331" s="16"/>
      <c r="B331" s="257"/>
      <c r="C331" s="258"/>
      <c r="D331" s="226" t="s">
        <v>168</v>
      </c>
      <c r="E331" s="259" t="s">
        <v>19</v>
      </c>
      <c r="F331" s="260" t="s">
        <v>256</v>
      </c>
      <c r="G331" s="258"/>
      <c r="H331" s="261">
        <v>0.535</v>
      </c>
      <c r="I331" s="262"/>
      <c r="J331" s="258"/>
      <c r="K331" s="258"/>
      <c r="L331" s="263"/>
      <c r="M331" s="264"/>
      <c r="N331" s="265"/>
      <c r="O331" s="265"/>
      <c r="P331" s="265"/>
      <c r="Q331" s="265"/>
      <c r="R331" s="265"/>
      <c r="S331" s="265"/>
      <c r="T331" s="26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T331" s="267" t="s">
        <v>168</v>
      </c>
      <c r="AU331" s="267" t="s">
        <v>82</v>
      </c>
      <c r="AV331" s="16" t="s">
        <v>163</v>
      </c>
      <c r="AW331" s="16" t="s">
        <v>34</v>
      </c>
      <c r="AX331" s="16" t="s">
        <v>72</v>
      </c>
      <c r="AY331" s="267" t="s">
        <v>148</v>
      </c>
    </row>
    <row r="332" spans="1:51" s="15" customFormat="1" ht="12">
      <c r="A332" s="15"/>
      <c r="B332" s="246"/>
      <c r="C332" s="247"/>
      <c r="D332" s="226" t="s">
        <v>168</v>
      </c>
      <c r="E332" s="248" t="s">
        <v>19</v>
      </c>
      <c r="F332" s="249" t="s">
        <v>178</v>
      </c>
      <c r="G332" s="247"/>
      <c r="H332" s="250">
        <v>0.7729999999999999</v>
      </c>
      <c r="I332" s="251"/>
      <c r="J332" s="247"/>
      <c r="K332" s="247"/>
      <c r="L332" s="252"/>
      <c r="M332" s="253"/>
      <c r="N332" s="254"/>
      <c r="O332" s="254"/>
      <c r="P332" s="254"/>
      <c r="Q332" s="254"/>
      <c r="R332" s="254"/>
      <c r="S332" s="254"/>
      <c r="T332" s="25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56" t="s">
        <v>168</v>
      </c>
      <c r="AU332" s="256" t="s">
        <v>82</v>
      </c>
      <c r="AV332" s="15" t="s">
        <v>155</v>
      </c>
      <c r="AW332" s="15" t="s">
        <v>34</v>
      </c>
      <c r="AX332" s="15" t="s">
        <v>80</v>
      </c>
      <c r="AY332" s="256" t="s">
        <v>148</v>
      </c>
    </row>
    <row r="333" spans="1:65" s="2" customFormat="1" ht="21.75" customHeight="1">
      <c r="A333" s="40"/>
      <c r="B333" s="41"/>
      <c r="C333" s="206" t="s">
        <v>517</v>
      </c>
      <c r="D333" s="206" t="s">
        <v>150</v>
      </c>
      <c r="E333" s="207" t="s">
        <v>465</v>
      </c>
      <c r="F333" s="208" t="s">
        <v>466</v>
      </c>
      <c r="G333" s="209" t="s">
        <v>166</v>
      </c>
      <c r="H333" s="210">
        <v>2.92</v>
      </c>
      <c r="I333" s="211"/>
      <c r="J333" s="212">
        <f>ROUND(I333*H333,2)</f>
        <v>0</v>
      </c>
      <c r="K333" s="208" t="s">
        <v>154</v>
      </c>
      <c r="L333" s="46"/>
      <c r="M333" s="213" t="s">
        <v>19</v>
      </c>
      <c r="N333" s="214" t="s">
        <v>43</v>
      </c>
      <c r="O333" s="86"/>
      <c r="P333" s="215">
        <f>O333*H333</f>
        <v>0</v>
      </c>
      <c r="Q333" s="215">
        <v>0.0011</v>
      </c>
      <c r="R333" s="215">
        <f>Q333*H333</f>
        <v>0.003212</v>
      </c>
      <c r="S333" s="215">
        <v>0</v>
      </c>
      <c r="T333" s="21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7" t="s">
        <v>155</v>
      </c>
      <c r="AT333" s="217" t="s">
        <v>150</v>
      </c>
      <c r="AU333" s="217" t="s">
        <v>82</v>
      </c>
      <c r="AY333" s="19" t="s">
        <v>148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9" t="s">
        <v>80</v>
      </c>
      <c r="BK333" s="218">
        <f>ROUND(I333*H333,2)</f>
        <v>0</v>
      </c>
      <c r="BL333" s="19" t="s">
        <v>155</v>
      </c>
      <c r="BM333" s="217" t="s">
        <v>4209</v>
      </c>
    </row>
    <row r="334" spans="1:47" s="2" customFormat="1" ht="12">
      <c r="A334" s="40"/>
      <c r="B334" s="41"/>
      <c r="C334" s="42"/>
      <c r="D334" s="219" t="s">
        <v>157</v>
      </c>
      <c r="E334" s="42"/>
      <c r="F334" s="220" t="s">
        <v>468</v>
      </c>
      <c r="G334" s="42"/>
      <c r="H334" s="42"/>
      <c r="I334" s="221"/>
      <c r="J334" s="42"/>
      <c r="K334" s="42"/>
      <c r="L334" s="46"/>
      <c r="M334" s="222"/>
      <c r="N334" s="22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157</v>
      </c>
      <c r="AU334" s="19" t="s">
        <v>82</v>
      </c>
    </row>
    <row r="335" spans="1:51" s="14" customFormat="1" ht="12">
      <c r="A335" s="14"/>
      <c r="B335" s="235"/>
      <c r="C335" s="236"/>
      <c r="D335" s="226" t="s">
        <v>168</v>
      </c>
      <c r="E335" s="237" t="s">
        <v>19</v>
      </c>
      <c r="F335" s="238" t="s">
        <v>4210</v>
      </c>
      <c r="G335" s="236"/>
      <c r="H335" s="239">
        <v>0.518</v>
      </c>
      <c r="I335" s="240"/>
      <c r="J335" s="236"/>
      <c r="K335" s="236"/>
      <c r="L335" s="241"/>
      <c r="M335" s="242"/>
      <c r="N335" s="243"/>
      <c r="O335" s="243"/>
      <c r="P335" s="243"/>
      <c r="Q335" s="243"/>
      <c r="R335" s="243"/>
      <c r="S335" s="243"/>
      <c r="T335" s="24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5" t="s">
        <v>168</v>
      </c>
      <c r="AU335" s="245" t="s">
        <v>82</v>
      </c>
      <c r="AV335" s="14" t="s">
        <v>82</v>
      </c>
      <c r="AW335" s="14" t="s">
        <v>34</v>
      </c>
      <c r="AX335" s="14" t="s">
        <v>72</v>
      </c>
      <c r="AY335" s="245" t="s">
        <v>148</v>
      </c>
    </row>
    <row r="336" spans="1:51" s="14" customFormat="1" ht="12">
      <c r="A336" s="14"/>
      <c r="B336" s="235"/>
      <c r="C336" s="236"/>
      <c r="D336" s="226" t="s">
        <v>168</v>
      </c>
      <c r="E336" s="237" t="s">
        <v>19</v>
      </c>
      <c r="F336" s="238" t="s">
        <v>4211</v>
      </c>
      <c r="G336" s="236"/>
      <c r="H336" s="239">
        <v>0.629</v>
      </c>
      <c r="I336" s="240"/>
      <c r="J336" s="236"/>
      <c r="K336" s="236"/>
      <c r="L336" s="241"/>
      <c r="M336" s="242"/>
      <c r="N336" s="243"/>
      <c r="O336" s="243"/>
      <c r="P336" s="243"/>
      <c r="Q336" s="243"/>
      <c r="R336" s="243"/>
      <c r="S336" s="243"/>
      <c r="T336" s="24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5" t="s">
        <v>168</v>
      </c>
      <c r="AU336" s="245" t="s">
        <v>82</v>
      </c>
      <c r="AV336" s="14" t="s">
        <v>82</v>
      </c>
      <c r="AW336" s="14" t="s">
        <v>34</v>
      </c>
      <c r="AX336" s="14" t="s">
        <v>72</v>
      </c>
      <c r="AY336" s="245" t="s">
        <v>148</v>
      </c>
    </row>
    <row r="337" spans="1:51" s="14" customFormat="1" ht="12">
      <c r="A337" s="14"/>
      <c r="B337" s="235"/>
      <c r="C337" s="236"/>
      <c r="D337" s="226" t="s">
        <v>168</v>
      </c>
      <c r="E337" s="237" t="s">
        <v>19</v>
      </c>
      <c r="F337" s="238" t="s">
        <v>4212</v>
      </c>
      <c r="G337" s="236"/>
      <c r="H337" s="239">
        <v>0.465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5" t="s">
        <v>168</v>
      </c>
      <c r="AU337" s="245" t="s">
        <v>82</v>
      </c>
      <c r="AV337" s="14" t="s">
        <v>82</v>
      </c>
      <c r="AW337" s="14" t="s">
        <v>34</v>
      </c>
      <c r="AX337" s="14" t="s">
        <v>72</v>
      </c>
      <c r="AY337" s="245" t="s">
        <v>148</v>
      </c>
    </row>
    <row r="338" spans="1:51" s="14" customFormat="1" ht="12">
      <c r="A338" s="14"/>
      <c r="B338" s="235"/>
      <c r="C338" s="236"/>
      <c r="D338" s="226" t="s">
        <v>168</v>
      </c>
      <c r="E338" s="237" t="s">
        <v>19</v>
      </c>
      <c r="F338" s="238" t="s">
        <v>4133</v>
      </c>
      <c r="G338" s="236"/>
      <c r="H338" s="239">
        <v>0.69</v>
      </c>
      <c r="I338" s="240"/>
      <c r="J338" s="236"/>
      <c r="K338" s="236"/>
      <c r="L338" s="241"/>
      <c r="M338" s="242"/>
      <c r="N338" s="243"/>
      <c r="O338" s="243"/>
      <c r="P338" s="243"/>
      <c r="Q338" s="243"/>
      <c r="R338" s="243"/>
      <c r="S338" s="243"/>
      <c r="T338" s="24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5" t="s">
        <v>168</v>
      </c>
      <c r="AU338" s="245" t="s">
        <v>82</v>
      </c>
      <c r="AV338" s="14" t="s">
        <v>82</v>
      </c>
      <c r="AW338" s="14" t="s">
        <v>34</v>
      </c>
      <c r="AX338" s="14" t="s">
        <v>72</v>
      </c>
      <c r="AY338" s="245" t="s">
        <v>148</v>
      </c>
    </row>
    <row r="339" spans="1:51" s="14" customFormat="1" ht="12">
      <c r="A339" s="14"/>
      <c r="B339" s="235"/>
      <c r="C339" s="236"/>
      <c r="D339" s="226" t="s">
        <v>168</v>
      </c>
      <c r="E339" s="237" t="s">
        <v>19</v>
      </c>
      <c r="F339" s="238" t="s">
        <v>4134</v>
      </c>
      <c r="G339" s="236"/>
      <c r="H339" s="239">
        <v>0.438</v>
      </c>
      <c r="I339" s="240"/>
      <c r="J339" s="236"/>
      <c r="K339" s="236"/>
      <c r="L339" s="241"/>
      <c r="M339" s="242"/>
      <c r="N339" s="243"/>
      <c r="O339" s="243"/>
      <c r="P339" s="243"/>
      <c r="Q339" s="243"/>
      <c r="R339" s="243"/>
      <c r="S339" s="243"/>
      <c r="T339" s="24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5" t="s">
        <v>168</v>
      </c>
      <c r="AU339" s="245" t="s">
        <v>82</v>
      </c>
      <c r="AV339" s="14" t="s">
        <v>82</v>
      </c>
      <c r="AW339" s="14" t="s">
        <v>34</v>
      </c>
      <c r="AX339" s="14" t="s">
        <v>72</v>
      </c>
      <c r="AY339" s="245" t="s">
        <v>148</v>
      </c>
    </row>
    <row r="340" spans="1:51" s="14" customFormat="1" ht="12">
      <c r="A340" s="14"/>
      <c r="B340" s="235"/>
      <c r="C340" s="236"/>
      <c r="D340" s="226" t="s">
        <v>168</v>
      </c>
      <c r="E340" s="237" t="s">
        <v>19</v>
      </c>
      <c r="F340" s="238" t="s">
        <v>4213</v>
      </c>
      <c r="G340" s="236"/>
      <c r="H340" s="239">
        <v>0.18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5" t="s">
        <v>168</v>
      </c>
      <c r="AU340" s="245" t="s">
        <v>82</v>
      </c>
      <c r="AV340" s="14" t="s">
        <v>82</v>
      </c>
      <c r="AW340" s="14" t="s">
        <v>34</v>
      </c>
      <c r="AX340" s="14" t="s">
        <v>72</v>
      </c>
      <c r="AY340" s="245" t="s">
        <v>148</v>
      </c>
    </row>
    <row r="341" spans="1:51" s="15" customFormat="1" ht="12">
      <c r="A341" s="15"/>
      <c r="B341" s="246"/>
      <c r="C341" s="247"/>
      <c r="D341" s="226" t="s">
        <v>168</v>
      </c>
      <c r="E341" s="248" t="s">
        <v>19</v>
      </c>
      <c r="F341" s="249" t="s">
        <v>178</v>
      </c>
      <c r="G341" s="247"/>
      <c r="H341" s="250">
        <v>2.9200000000000004</v>
      </c>
      <c r="I341" s="251"/>
      <c r="J341" s="247"/>
      <c r="K341" s="247"/>
      <c r="L341" s="252"/>
      <c r="M341" s="253"/>
      <c r="N341" s="254"/>
      <c r="O341" s="254"/>
      <c r="P341" s="254"/>
      <c r="Q341" s="254"/>
      <c r="R341" s="254"/>
      <c r="S341" s="254"/>
      <c r="T341" s="25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6" t="s">
        <v>168</v>
      </c>
      <c r="AU341" s="256" t="s">
        <v>82</v>
      </c>
      <c r="AV341" s="15" t="s">
        <v>155</v>
      </c>
      <c r="AW341" s="15" t="s">
        <v>34</v>
      </c>
      <c r="AX341" s="15" t="s">
        <v>80</v>
      </c>
      <c r="AY341" s="256" t="s">
        <v>148</v>
      </c>
    </row>
    <row r="342" spans="1:65" s="2" customFormat="1" ht="24.15" customHeight="1">
      <c r="A342" s="40"/>
      <c r="B342" s="41"/>
      <c r="C342" s="206" t="s">
        <v>522</v>
      </c>
      <c r="D342" s="206" t="s">
        <v>150</v>
      </c>
      <c r="E342" s="207" t="s">
        <v>490</v>
      </c>
      <c r="F342" s="208" t="s">
        <v>491</v>
      </c>
      <c r="G342" s="209" t="s">
        <v>166</v>
      </c>
      <c r="H342" s="210">
        <v>22.284</v>
      </c>
      <c r="I342" s="211"/>
      <c r="J342" s="212">
        <f>ROUND(I342*H342,2)</f>
        <v>0</v>
      </c>
      <c r="K342" s="208" t="s">
        <v>154</v>
      </c>
      <c r="L342" s="46"/>
      <c r="M342" s="213" t="s">
        <v>19</v>
      </c>
      <c r="N342" s="214" t="s">
        <v>43</v>
      </c>
      <c r="O342" s="86"/>
      <c r="P342" s="215">
        <f>O342*H342</f>
        <v>0</v>
      </c>
      <c r="Q342" s="215">
        <v>0.1403</v>
      </c>
      <c r="R342" s="215">
        <f>Q342*H342</f>
        <v>3.1264452</v>
      </c>
      <c r="S342" s="215">
        <v>0</v>
      </c>
      <c r="T342" s="21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7" t="s">
        <v>155</v>
      </c>
      <c r="AT342" s="217" t="s">
        <v>150</v>
      </c>
      <c r="AU342" s="217" t="s">
        <v>82</v>
      </c>
      <c r="AY342" s="19" t="s">
        <v>148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9" t="s">
        <v>80</v>
      </c>
      <c r="BK342" s="218">
        <f>ROUND(I342*H342,2)</f>
        <v>0</v>
      </c>
      <c r="BL342" s="19" t="s">
        <v>155</v>
      </c>
      <c r="BM342" s="217" t="s">
        <v>4214</v>
      </c>
    </row>
    <row r="343" spans="1:47" s="2" customFormat="1" ht="12">
      <c r="A343" s="40"/>
      <c r="B343" s="41"/>
      <c r="C343" s="42"/>
      <c r="D343" s="219" t="s">
        <v>157</v>
      </c>
      <c r="E343" s="42"/>
      <c r="F343" s="220" t="s">
        <v>493</v>
      </c>
      <c r="G343" s="42"/>
      <c r="H343" s="42"/>
      <c r="I343" s="221"/>
      <c r="J343" s="42"/>
      <c r="K343" s="42"/>
      <c r="L343" s="46"/>
      <c r="M343" s="222"/>
      <c r="N343" s="223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157</v>
      </c>
      <c r="AU343" s="19" t="s">
        <v>82</v>
      </c>
    </row>
    <row r="344" spans="1:51" s="14" customFormat="1" ht="12">
      <c r="A344" s="14"/>
      <c r="B344" s="235"/>
      <c r="C344" s="236"/>
      <c r="D344" s="226" t="s">
        <v>168</v>
      </c>
      <c r="E344" s="237" t="s">
        <v>19</v>
      </c>
      <c r="F344" s="238" t="s">
        <v>4215</v>
      </c>
      <c r="G344" s="236"/>
      <c r="H344" s="239">
        <v>25.83</v>
      </c>
      <c r="I344" s="240"/>
      <c r="J344" s="236"/>
      <c r="K344" s="236"/>
      <c r="L344" s="241"/>
      <c r="M344" s="242"/>
      <c r="N344" s="243"/>
      <c r="O344" s="243"/>
      <c r="P344" s="243"/>
      <c r="Q344" s="243"/>
      <c r="R344" s="243"/>
      <c r="S344" s="243"/>
      <c r="T344" s="24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5" t="s">
        <v>168</v>
      </c>
      <c r="AU344" s="245" t="s">
        <v>82</v>
      </c>
      <c r="AV344" s="14" t="s">
        <v>82</v>
      </c>
      <c r="AW344" s="14" t="s">
        <v>34</v>
      </c>
      <c r="AX344" s="14" t="s">
        <v>72</v>
      </c>
      <c r="AY344" s="245" t="s">
        <v>148</v>
      </c>
    </row>
    <row r="345" spans="1:51" s="14" customFormat="1" ht="12">
      <c r="A345" s="14"/>
      <c r="B345" s="235"/>
      <c r="C345" s="236"/>
      <c r="D345" s="226" t="s">
        <v>168</v>
      </c>
      <c r="E345" s="237" t="s">
        <v>19</v>
      </c>
      <c r="F345" s="238" t="s">
        <v>4216</v>
      </c>
      <c r="G345" s="236"/>
      <c r="H345" s="239">
        <v>-3.546</v>
      </c>
      <c r="I345" s="240"/>
      <c r="J345" s="236"/>
      <c r="K345" s="236"/>
      <c r="L345" s="241"/>
      <c r="M345" s="242"/>
      <c r="N345" s="243"/>
      <c r="O345" s="243"/>
      <c r="P345" s="243"/>
      <c r="Q345" s="243"/>
      <c r="R345" s="243"/>
      <c r="S345" s="243"/>
      <c r="T345" s="24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5" t="s">
        <v>168</v>
      </c>
      <c r="AU345" s="245" t="s">
        <v>82</v>
      </c>
      <c r="AV345" s="14" t="s">
        <v>82</v>
      </c>
      <c r="AW345" s="14" t="s">
        <v>34</v>
      </c>
      <c r="AX345" s="14" t="s">
        <v>72</v>
      </c>
      <c r="AY345" s="245" t="s">
        <v>148</v>
      </c>
    </row>
    <row r="346" spans="1:51" s="15" customFormat="1" ht="12">
      <c r="A346" s="15"/>
      <c r="B346" s="246"/>
      <c r="C346" s="247"/>
      <c r="D346" s="226" t="s">
        <v>168</v>
      </c>
      <c r="E346" s="248" t="s">
        <v>19</v>
      </c>
      <c r="F346" s="249" t="s">
        <v>178</v>
      </c>
      <c r="G346" s="247"/>
      <c r="H346" s="250">
        <v>22.284</v>
      </c>
      <c r="I346" s="251"/>
      <c r="J346" s="247"/>
      <c r="K346" s="247"/>
      <c r="L346" s="252"/>
      <c r="M346" s="253"/>
      <c r="N346" s="254"/>
      <c r="O346" s="254"/>
      <c r="P346" s="254"/>
      <c r="Q346" s="254"/>
      <c r="R346" s="254"/>
      <c r="S346" s="254"/>
      <c r="T346" s="25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56" t="s">
        <v>168</v>
      </c>
      <c r="AU346" s="256" t="s">
        <v>82</v>
      </c>
      <c r="AV346" s="15" t="s">
        <v>155</v>
      </c>
      <c r="AW346" s="15" t="s">
        <v>34</v>
      </c>
      <c r="AX346" s="15" t="s">
        <v>80</v>
      </c>
      <c r="AY346" s="256" t="s">
        <v>148</v>
      </c>
    </row>
    <row r="347" spans="1:63" s="12" customFormat="1" ht="22.8" customHeight="1">
      <c r="A347" s="12"/>
      <c r="B347" s="190"/>
      <c r="C347" s="191"/>
      <c r="D347" s="192" t="s">
        <v>71</v>
      </c>
      <c r="E347" s="204" t="s">
        <v>155</v>
      </c>
      <c r="F347" s="204" t="s">
        <v>543</v>
      </c>
      <c r="G347" s="191"/>
      <c r="H347" s="191"/>
      <c r="I347" s="194"/>
      <c r="J347" s="205">
        <f>BK347</f>
        <v>0</v>
      </c>
      <c r="K347" s="191"/>
      <c r="L347" s="196"/>
      <c r="M347" s="197"/>
      <c r="N347" s="198"/>
      <c r="O347" s="198"/>
      <c r="P347" s="199">
        <f>SUM(P348:P391)</f>
        <v>0</v>
      </c>
      <c r="Q347" s="198"/>
      <c r="R347" s="199">
        <f>SUM(R348:R391)</f>
        <v>60.06280569</v>
      </c>
      <c r="S347" s="198"/>
      <c r="T347" s="200">
        <f>SUM(T348:T391)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01" t="s">
        <v>80</v>
      </c>
      <c r="AT347" s="202" t="s">
        <v>71</v>
      </c>
      <c r="AU347" s="202" t="s">
        <v>80</v>
      </c>
      <c r="AY347" s="201" t="s">
        <v>148</v>
      </c>
      <c r="BK347" s="203">
        <f>SUM(BK348:BK391)</f>
        <v>0</v>
      </c>
    </row>
    <row r="348" spans="1:65" s="2" customFormat="1" ht="16.5" customHeight="1">
      <c r="A348" s="40"/>
      <c r="B348" s="41"/>
      <c r="C348" s="206" t="s">
        <v>528</v>
      </c>
      <c r="D348" s="206" t="s">
        <v>150</v>
      </c>
      <c r="E348" s="207" t="s">
        <v>551</v>
      </c>
      <c r="F348" s="208" t="s">
        <v>552</v>
      </c>
      <c r="G348" s="209" t="s">
        <v>187</v>
      </c>
      <c r="H348" s="210">
        <v>6.652</v>
      </c>
      <c r="I348" s="211"/>
      <c r="J348" s="212">
        <f>ROUND(I348*H348,2)</f>
        <v>0</v>
      </c>
      <c r="K348" s="208" t="s">
        <v>154</v>
      </c>
      <c r="L348" s="46"/>
      <c r="M348" s="213" t="s">
        <v>19</v>
      </c>
      <c r="N348" s="214" t="s">
        <v>43</v>
      </c>
      <c r="O348" s="86"/>
      <c r="P348" s="215">
        <f>O348*H348</f>
        <v>0</v>
      </c>
      <c r="Q348" s="215">
        <v>2.4534</v>
      </c>
      <c r="R348" s="215">
        <f>Q348*H348</f>
        <v>16.320016799999998</v>
      </c>
      <c r="S348" s="215">
        <v>0</v>
      </c>
      <c r="T348" s="21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155</v>
      </c>
      <c r="AT348" s="217" t="s">
        <v>150</v>
      </c>
      <c r="AU348" s="217" t="s">
        <v>82</v>
      </c>
      <c r="AY348" s="19" t="s">
        <v>148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9" t="s">
        <v>80</v>
      </c>
      <c r="BK348" s="218">
        <f>ROUND(I348*H348,2)</f>
        <v>0</v>
      </c>
      <c r="BL348" s="19" t="s">
        <v>155</v>
      </c>
      <c r="BM348" s="217" t="s">
        <v>4217</v>
      </c>
    </row>
    <row r="349" spans="1:47" s="2" customFormat="1" ht="12">
      <c r="A349" s="40"/>
      <c r="B349" s="41"/>
      <c r="C349" s="42"/>
      <c r="D349" s="219" t="s">
        <v>157</v>
      </c>
      <c r="E349" s="42"/>
      <c r="F349" s="220" t="s">
        <v>554</v>
      </c>
      <c r="G349" s="42"/>
      <c r="H349" s="42"/>
      <c r="I349" s="221"/>
      <c r="J349" s="42"/>
      <c r="K349" s="42"/>
      <c r="L349" s="46"/>
      <c r="M349" s="222"/>
      <c r="N349" s="22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157</v>
      </c>
      <c r="AU349" s="19" t="s">
        <v>82</v>
      </c>
    </row>
    <row r="350" spans="1:51" s="14" customFormat="1" ht="12">
      <c r="A350" s="14"/>
      <c r="B350" s="235"/>
      <c r="C350" s="236"/>
      <c r="D350" s="226" t="s">
        <v>168</v>
      </c>
      <c r="E350" s="237" t="s">
        <v>19</v>
      </c>
      <c r="F350" s="238" t="s">
        <v>4218</v>
      </c>
      <c r="G350" s="236"/>
      <c r="H350" s="239">
        <v>0.288</v>
      </c>
      <c r="I350" s="240"/>
      <c r="J350" s="236"/>
      <c r="K350" s="236"/>
      <c r="L350" s="241"/>
      <c r="M350" s="242"/>
      <c r="N350" s="243"/>
      <c r="O350" s="243"/>
      <c r="P350" s="243"/>
      <c r="Q350" s="243"/>
      <c r="R350" s="243"/>
      <c r="S350" s="243"/>
      <c r="T350" s="24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5" t="s">
        <v>168</v>
      </c>
      <c r="AU350" s="245" t="s">
        <v>82</v>
      </c>
      <c r="AV350" s="14" t="s">
        <v>82</v>
      </c>
      <c r="AW350" s="14" t="s">
        <v>34</v>
      </c>
      <c r="AX350" s="14" t="s">
        <v>72</v>
      </c>
      <c r="AY350" s="245" t="s">
        <v>148</v>
      </c>
    </row>
    <row r="351" spans="1:51" s="14" customFormat="1" ht="12">
      <c r="A351" s="14"/>
      <c r="B351" s="235"/>
      <c r="C351" s="236"/>
      <c r="D351" s="226" t="s">
        <v>168</v>
      </c>
      <c r="E351" s="237" t="s">
        <v>19</v>
      </c>
      <c r="F351" s="238" t="s">
        <v>4219</v>
      </c>
      <c r="G351" s="236"/>
      <c r="H351" s="239">
        <v>6.364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5" t="s">
        <v>168</v>
      </c>
      <c r="AU351" s="245" t="s">
        <v>82</v>
      </c>
      <c r="AV351" s="14" t="s">
        <v>82</v>
      </c>
      <c r="AW351" s="14" t="s">
        <v>34</v>
      </c>
      <c r="AX351" s="14" t="s">
        <v>72</v>
      </c>
      <c r="AY351" s="245" t="s">
        <v>148</v>
      </c>
    </row>
    <row r="352" spans="1:51" s="15" customFormat="1" ht="12">
      <c r="A352" s="15"/>
      <c r="B352" s="246"/>
      <c r="C352" s="247"/>
      <c r="D352" s="226" t="s">
        <v>168</v>
      </c>
      <c r="E352" s="248" t="s">
        <v>19</v>
      </c>
      <c r="F352" s="249" t="s">
        <v>178</v>
      </c>
      <c r="G352" s="247"/>
      <c r="H352" s="250">
        <v>6.652</v>
      </c>
      <c r="I352" s="251"/>
      <c r="J352" s="247"/>
      <c r="K352" s="247"/>
      <c r="L352" s="252"/>
      <c r="M352" s="253"/>
      <c r="N352" s="254"/>
      <c r="O352" s="254"/>
      <c r="P352" s="254"/>
      <c r="Q352" s="254"/>
      <c r="R352" s="254"/>
      <c r="S352" s="254"/>
      <c r="T352" s="25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56" t="s">
        <v>168</v>
      </c>
      <c r="AU352" s="256" t="s">
        <v>82</v>
      </c>
      <c r="AV352" s="15" t="s">
        <v>155</v>
      </c>
      <c r="AW352" s="15" t="s">
        <v>34</v>
      </c>
      <c r="AX352" s="15" t="s">
        <v>80</v>
      </c>
      <c r="AY352" s="256" t="s">
        <v>148</v>
      </c>
    </row>
    <row r="353" spans="1:65" s="2" customFormat="1" ht="16.5" customHeight="1">
      <c r="A353" s="40"/>
      <c r="B353" s="41"/>
      <c r="C353" s="206" t="s">
        <v>535</v>
      </c>
      <c r="D353" s="206" t="s">
        <v>150</v>
      </c>
      <c r="E353" s="207" t="s">
        <v>558</v>
      </c>
      <c r="F353" s="208" t="s">
        <v>559</v>
      </c>
      <c r="G353" s="209" t="s">
        <v>166</v>
      </c>
      <c r="H353" s="210">
        <v>60.336</v>
      </c>
      <c r="I353" s="211"/>
      <c r="J353" s="212">
        <f>ROUND(I353*H353,2)</f>
        <v>0</v>
      </c>
      <c r="K353" s="208" t="s">
        <v>154</v>
      </c>
      <c r="L353" s="46"/>
      <c r="M353" s="213" t="s">
        <v>19</v>
      </c>
      <c r="N353" s="214" t="s">
        <v>43</v>
      </c>
      <c r="O353" s="86"/>
      <c r="P353" s="215">
        <f>O353*H353</f>
        <v>0</v>
      </c>
      <c r="Q353" s="215">
        <v>0.00576</v>
      </c>
      <c r="R353" s="215">
        <f>Q353*H353</f>
        <v>0.34753536</v>
      </c>
      <c r="S353" s="215">
        <v>0</v>
      </c>
      <c r="T353" s="21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7" t="s">
        <v>155</v>
      </c>
      <c r="AT353" s="217" t="s">
        <v>150</v>
      </c>
      <c r="AU353" s="217" t="s">
        <v>82</v>
      </c>
      <c r="AY353" s="19" t="s">
        <v>148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9" t="s">
        <v>80</v>
      </c>
      <c r="BK353" s="218">
        <f>ROUND(I353*H353,2)</f>
        <v>0</v>
      </c>
      <c r="BL353" s="19" t="s">
        <v>155</v>
      </c>
      <c r="BM353" s="217" t="s">
        <v>4220</v>
      </c>
    </row>
    <row r="354" spans="1:47" s="2" customFormat="1" ht="12">
      <c r="A354" s="40"/>
      <c r="B354" s="41"/>
      <c r="C354" s="42"/>
      <c r="D354" s="219" t="s">
        <v>157</v>
      </c>
      <c r="E354" s="42"/>
      <c r="F354" s="220" t="s">
        <v>561</v>
      </c>
      <c r="G354" s="42"/>
      <c r="H354" s="42"/>
      <c r="I354" s="221"/>
      <c r="J354" s="42"/>
      <c r="K354" s="42"/>
      <c r="L354" s="46"/>
      <c r="M354" s="222"/>
      <c r="N354" s="223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157</v>
      </c>
      <c r="AU354" s="19" t="s">
        <v>82</v>
      </c>
    </row>
    <row r="355" spans="1:51" s="14" customFormat="1" ht="12">
      <c r="A355" s="14"/>
      <c r="B355" s="235"/>
      <c r="C355" s="236"/>
      <c r="D355" s="226" t="s">
        <v>168</v>
      </c>
      <c r="E355" s="237" t="s">
        <v>19</v>
      </c>
      <c r="F355" s="238" t="s">
        <v>4221</v>
      </c>
      <c r="G355" s="236"/>
      <c r="H355" s="239">
        <v>22.314</v>
      </c>
      <c r="I355" s="240"/>
      <c r="J355" s="236"/>
      <c r="K355" s="236"/>
      <c r="L355" s="241"/>
      <c r="M355" s="242"/>
      <c r="N355" s="243"/>
      <c r="O355" s="243"/>
      <c r="P355" s="243"/>
      <c r="Q355" s="243"/>
      <c r="R355" s="243"/>
      <c r="S355" s="243"/>
      <c r="T355" s="24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5" t="s">
        <v>168</v>
      </c>
      <c r="AU355" s="245" t="s">
        <v>82</v>
      </c>
      <c r="AV355" s="14" t="s">
        <v>82</v>
      </c>
      <c r="AW355" s="14" t="s">
        <v>34</v>
      </c>
      <c r="AX355" s="14" t="s">
        <v>72</v>
      </c>
      <c r="AY355" s="245" t="s">
        <v>148</v>
      </c>
    </row>
    <row r="356" spans="1:51" s="14" customFormat="1" ht="12">
      <c r="A356" s="14"/>
      <c r="B356" s="235"/>
      <c r="C356" s="236"/>
      <c r="D356" s="226" t="s">
        <v>168</v>
      </c>
      <c r="E356" s="237" t="s">
        <v>19</v>
      </c>
      <c r="F356" s="238" t="s">
        <v>4222</v>
      </c>
      <c r="G356" s="236"/>
      <c r="H356" s="239">
        <v>38.022</v>
      </c>
      <c r="I356" s="240"/>
      <c r="J356" s="236"/>
      <c r="K356" s="236"/>
      <c r="L356" s="241"/>
      <c r="M356" s="242"/>
      <c r="N356" s="243"/>
      <c r="O356" s="243"/>
      <c r="P356" s="243"/>
      <c r="Q356" s="243"/>
      <c r="R356" s="243"/>
      <c r="S356" s="243"/>
      <c r="T356" s="24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5" t="s">
        <v>168</v>
      </c>
      <c r="AU356" s="245" t="s">
        <v>82</v>
      </c>
      <c r="AV356" s="14" t="s">
        <v>82</v>
      </c>
      <c r="AW356" s="14" t="s">
        <v>34</v>
      </c>
      <c r="AX356" s="14" t="s">
        <v>72</v>
      </c>
      <c r="AY356" s="245" t="s">
        <v>148</v>
      </c>
    </row>
    <row r="357" spans="1:51" s="15" customFormat="1" ht="12">
      <c r="A357" s="15"/>
      <c r="B357" s="246"/>
      <c r="C357" s="247"/>
      <c r="D357" s="226" t="s">
        <v>168</v>
      </c>
      <c r="E357" s="248" t="s">
        <v>19</v>
      </c>
      <c r="F357" s="249" t="s">
        <v>178</v>
      </c>
      <c r="G357" s="247"/>
      <c r="H357" s="250">
        <v>60.336</v>
      </c>
      <c r="I357" s="251"/>
      <c r="J357" s="247"/>
      <c r="K357" s="247"/>
      <c r="L357" s="252"/>
      <c r="M357" s="253"/>
      <c r="N357" s="254"/>
      <c r="O357" s="254"/>
      <c r="P357" s="254"/>
      <c r="Q357" s="254"/>
      <c r="R357" s="254"/>
      <c r="S357" s="254"/>
      <c r="T357" s="25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56" t="s">
        <v>168</v>
      </c>
      <c r="AU357" s="256" t="s">
        <v>82</v>
      </c>
      <c r="AV357" s="15" t="s">
        <v>155</v>
      </c>
      <c r="AW357" s="15" t="s">
        <v>34</v>
      </c>
      <c r="AX357" s="15" t="s">
        <v>80</v>
      </c>
      <c r="AY357" s="256" t="s">
        <v>148</v>
      </c>
    </row>
    <row r="358" spans="1:65" s="2" customFormat="1" ht="16.5" customHeight="1">
      <c r="A358" s="40"/>
      <c r="B358" s="41"/>
      <c r="C358" s="206" t="s">
        <v>544</v>
      </c>
      <c r="D358" s="206" t="s">
        <v>150</v>
      </c>
      <c r="E358" s="207" t="s">
        <v>565</v>
      </c>
      <c r="F358" s="208" t="s">
        <v>566</v>
      </c>
      <c r="G358" s="209" t="s">
        <v>166</v>
      </c>
      <c r="H358" s="210">
        <v>60.336</v>
      </c>
      <c r="I358" s="211"/>
      <c r="J358" s="212">
        <f>ROUND(I358*H358,2)</f>
        <v>0</v>
      </c>
      <c r="K358" s="208" t="s">
        <v>154</v>
      </c>
      <c r="L358" s="46"/>
      <c r="M358" s="213" t="s">
        <v>19</v>
      </c>
      <c r="N358" s="214" t="s">
        <v>43</v>
      </c>
      <c r="O358" s="86"/>
      <c r="P358" s="215">
        <f>O358*H358</f>
        <v>0</v>
      </c>
      <c r="Q358" s="215">
        <v>0</v>
      </c>
      <c r="R358" s="215">
        <f>Q358*H358</f>
        <v>0</v>
      </c>
      <c r="S358" s="215">
        <v>0</v>
      </c>
      <c r="T358" s="216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7" t="s">
        <v>155</v>
      </c>
      <c r="AT358" s="217" t="s">
        <v>150</v>
      </c>
      <c r="AU358" s="217" t="s">
        <v>82</v>
      </c>
      <c r="AY358" s="19" t="s">
        <v>148</v>
      </c>
      <c r="BE358" s="218">
        <f>IF(N358="základní",J358,0)</f>
        <v>0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9" t="s">
        <v>80</v>
      </c>
      <c r="BK358" s="218">
        <f>ROUND(I358*H358,2)</f>
        <v>0</v>
      </c>
      <c r="BL358" s="19" t="s">
        <v>155</v>
      </c>
      <c r="BM358" s="217" t="s">
        <v>4223</v>
      </c>
    </row>
    <row r="359" spans="1:47" s="2" customFormat="1" ht="12">
      <c r="A359" s="40"/>
      <c r="B359" s="41"/>
      <c r="C359" s="42"/>
      <c r="D359" s="219" t="s">
        <v>157</v>
      </c>
      <c r="E359" s="42"/>
      <c r="F359" s="220" t="s">
        <v>568</v>
      </c>
      <c r="G359" s="42"/>
      <c r="H359" s="42"/>
      <c r="I359" s="221"/>
      <c r="J359" s="42"/>
      <c r="K359" s="42"/>
      <c r="L359" s="46"/>
      <c r="M359" s="222"/>
      <c r="N359" s="223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157</v>
      </c>
      <c r="AU359" s="19" t="s">
        <v>82</v>
      </c>
    </row>
    <row r="360" spans="1:51" s="14" customFormat="1" ht="12">
      <c r="A360" s="14"/>
      <c r="B360" s="235"/>
      <c r="C360" s="236"/>
      <c r="D360" s="226" t="s">
        <v>168</v>
      </c>
      <c r="E360" s="237" t="s">
        <v>19</v>
      </c>
      <c r="F360" s="238" t="s">
        <v>4221</v>
      </c>
      <c r="G360" s="236"/>
      <c r="H360" s="239">
        <v>22.314</v>
      </c>
      <c r="I360" s="240"/>
      <c r="J360" s="236"/>
      <c r="K360" s="236"/>
      <c r="L360" s="241"/>
      <c r="M360" s="242"/>
      <c r="N360" s="243"/>
      <c r="O360" s="243"/>
      <c r="P360" s="243"/>
      <c r="Q360" s="243"/>
      <c r="R360" s="243"/>
      <c r="S360" s="243"/>
      <c r="T360" s="24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5" t="s">
        <v>168</v>
      </c>
      <c r="AU360" s="245" t="s">
        <v>82</v>
      </c>
      <c r="AV360" s="14" t="s">
        <v>82</v>
      </c>
      <c r="AW360" s="14" t="s">
        <v>34</v>
      </c>
      <c r="AX360" s="14" t="s">
        <v>72</v>
      </c>
      <c r="AY360" s="245" t="s">
        <v>148</v>
      </c>
    </row>
    <row r="361" spans="1:51" s="14" customFormat="1" ht="12">
      <c r="A361" s="14"/>
      <c r="B361" s="235"/>
      <c r="C361" s="236"/>
      <c r="D361" s="226" t="s">
        <v>168</v>
      </c>
      <c r="E361" s="237" t="s">
        <v>19</v>
      </c>
      <c r="F361" s="238" t="s">
        <v>4224</v>
      </c>
      <c r="G361" s="236"/>
      <c r="H361" s="239">
        <v>38.022</v>
      </c>
      <c r="I361" s="240"/>
      <c r="J361" s="236"/>
      <c r="K361" s="236"/>
      <c r="L361" s="241"/>
      <c r="M361" s="242"/>
      <c r="N361" s="243"/>
      <c r="O361" s="243"/>
      <c r="P361" s="243"/>
      <c r="Q361" s="243"/>
      <c r="R361" s="243"/>
      <c r="S361" s="243"/>
      <c r="T361" s="24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5" t="s">
        <v>168</v>
      </c>
      <c r="AU361" s="245" t="s">
        <v>82</v>
      </c>
      <c r="AV361" s="14" t="s">
        <v>82</v>
      </c>
      <c r="AW361" s="14" t="s">
        <v>34</v>
      </c>
      <c r="AX361" s="14" t="s">
        <v>72</v>
      </c>
      <c r="AY361" s="245" t="s">
        <v>148</v>
      </c>
    </row>
    <row r="362" spans="1:51" s="15" customFormat="1" ht="12">
      <c r="A362" s="15"/>
      <c r="B362" s="246"/>
      <c r="C362" s="247"/>
      <c r="D362" s="226" t="s">
        <v>168</v>
      </c>
      <c r="E362" s="248" t="s">
        <v>19</v>
      </c>
      <c r="F362" s="249" t="s">
        <v>178</v>
      </c>
      <c r="G362" s="247"/>
      <c r="H362" s="250">
        <v>60.336</v>
      </c>
      <c r="I362" s="251"/>
      <c r="J362" s="247"/>
      <c r="K362" s="247"/>
      <c r="L362" s="252"/>
      <c r="M362" s="253"/>
      <c r="N362" s="254"/>
      <c r="O362" s="254"/>
      <c r="P362" s="254"/>
      <c r="Q362" s="254"/>
      <c r="R362" s="254"/>
      <c r="S362" s="254"/>
      <c r="T362" s="25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56" t="s">
        <v>168</v>
      </c>
      <c r="AU362" s="256" t="s">
        <v>82</v>
      </c>
      <c r="AV362" s="15" t="s">
        <v>155</v>
      </c>
      <c r="AW362" s="15" t="s">
        <v>34</v>
      </c>
      <c r="AX362" s="15" t="s">
        <v>80</v>
      </c>
      <c r="AY362" s="256" t="s">
        <v>148</v>
      </c>
    </row>
    <row r="363" spans="1:65" s="2" customFormat="1" ht="16.5" customHeight="1">
      <c r="A363" s="40"/>
      <c r="B363" s="41"/>
      <c r="C363" s="206" t="s">
        <v>550</v>
      </c>
      <c r="D363" s="206" t="s">
        <v>150</v>
      </c>
      <c r="E363" s="207" t="s">
        <v>570</v>
      </c>
      <c r="F363" s="208" t="s">
        <v>571</v>
      </c>
      <c r="G363" s="209" t="s">
        <v>346</v>
      </c>
      <c r="H363" s="210">
        <v>0.745</v>
      </c>
      <c r="I363" s="211"/>
      <c r="J363" s="212">
        <f>ROUND(I363*H363,2)</f>
        <v>0</v>
      </c>
      <c r="K363" s="208" t="s">
        <v>154</v>
      </c>
      <c r="L363" s="46"/>
      <c r="M363" s="213" t="s">
        <v>19</v>
      </c>
      <c r="N363" s="214" t="s">
        <v>43</v>
      </c>
      <c r="O363" s="86"/>
      <c r="P363" s="215">
        <f>O363*H363</f>
        <v>0</v>
      </c>
      <c r="Q363" s="215">
        <v>1.05291</v>
      </c>
      <c r="R363" s="215">
        <f>Q363*H363</f>
        <v>0.78441795</v>
      </c>
      <c r="S363" s="215">
        <v>0</v>
      </c>
      <c r="T363" s="21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155</v>
      </c>
      <c r="AT363" s="217" t="s">
        <v>150</v>
      </c>
      <c r="AU363" s="217" t="s">
        <v>82</v>
      </c>
      <c r="AY363" s="19" t="s">
        <v>148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9" t="s">
        <v>80</v>
      </c>
      <c r="BK363" s="218">
        <f>ROUND(I363*H363,2)</f>
        <v>0</v>
      </c>
      <c r="BL363" s="19" t="s">
        <v>155</v>
      </c>
      <c r="BM363" s="217" t="s">
        <v>4225</v>
      </c>
    </row>
    <row r="364" spans="1:47" s="2" customFormat="1" ht="12">
      <c r="A364" s="40"/>
      <c r="B364" s="41"/>
      <c r="C364" s="42"/>
      <c r="D364" s="219" t="s">
        <v>157</v>
      </c>
      <c r="E364" s="42"/>
      <c r="F364" s="220" t="s">
        <v>573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157</v>
      </c>
      <c r="AU364" s="19" t="s">
        <v>82</v>
      </c>
    </row>
    <row r="365" spans="1:51" s="13" customFormat="1" ht="12">
      <c r="A365" s="13"/>
      <c r="B365" s="224"/>
      <c r="C365" s="225"/>
      <c r="D365" s="226" t="s">
        <v>168</v>
      </c>
      <c r="E365" s="227" t="s">
        <v>19</v>
      </c>
      <c r="F365" s="228" t="s">
        <v>4226</v>
      </c>
      <c r="G365" s="225"/>
      <c r="H365" s="227" t="s">
        <v>19</v>
      </c>
      <c r="I365" s="229"/>
      <c r="J365" s="225"/>
      <c r="K365" s="225"/>
      <c r="L365" s="230"/>
      <c r="M365" s="231"/>
      <c r="N365" s="232"/>
      <c r="O365" s="232"/>
      <c r="P365" s="232"/>
      <c r="Q365" s="232"/>
      <c r="R365" s="232"/>
      <c r="S365" s="232"/>
      <c r="T365" s="23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4" t="s">
        <v>168</v>
      </c>
      <c r="AU365" s="234" t="s">
        <v>82</v>
      </c>
      <c r="AV365" s="13" t="s">
        <v>80</v>
      </c>
      <c r="AW365" s="13" t="s">
        <v>34</v>
      </c>
      <c r="AX365" s="13" t="s">
        <v>72</v>
      </c>
      <c r="AY365" s="234" t="s">
        <v>148</v>
      </c>
    </row>
    <row r="366" spans="1:51" s="14" customFormat="1" ht="12">
      <c r="A366" s="14"/>
      <c r="B366" s="235"/>
      <c r="C366" s="236"/>
      <c r="D366" s="226" t="s">
        <v>168</v>
      </c>
      <c r="E366" s="237" t="s">
        <v>19</v>
      </c>
      <c r="F366" s="238" t="s">
        <v>4227</v>
      </c>
      <c r="G366" s="236"/>
      <c r="H366" s="239">
        <v>0.745</v>
      </c>
      <c r="I366" s="240"/>
      <c r="J366" s="236"/>
      <c r="K366" s="236"/>
      <c r="L366" s="241"/>
      <c r="M366" s="242"/>
      <c r="N366" s="243"/>
      <c r="O366" s="243"/>
      <c r="P366" s="243"/>
      <c r="Q366" s="243"/>
      <c r="R366" s="243"/>
      <c r="S366" s="243"/>
      <c r="T366" s="24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5" t="s">
        <v>168</v>
      </c>
      <c r="AU366" s="245" t="s">
        <v>82</v>
      </c>
      <c r="AV366" s="14" t="s">
        <v>82</v>
      </c>
      <c r="AW366" s="14" t="s">
        <v>34</v>
      </c>
      <c r="AX366" s="14" t="s">
        <v>72</v>
      </c>
      <c r="AY366" s="245" t="s">
        <v>148</v>
      </c>
    </row>
    <row r="367" spans="1:51" s="15" customFormat="1" ht="12">
      <c r="A367" s="15"/>
      <c r="B367" s="246"/>
      <c r="C367" s="247"/>
      <c r="D367" s="226" t="s">
        <v>168</v>
      </c>
      <c r="E367" s="248" t="s">
        <v>19</v>
      </c>
      <c r="F367" s="249" t="s">
        <v>178</v>
      </c>
      <c r="G367" s="247"/>
      <c r="H367" s="250">
        <v>0.745</v>
      </c>
      <c r="I367" s="251"/>
      <c r="J367" s="247"/>
      <c r="K367" s="247"/>
      <c r="L367" s="252"/>
      <c r="M367" s="253"/>
      <c r="N367" s="254"/>
      <c r="O367" s="254"/>
      <c r="P367" s="254"/>
      <c r="Q367" s="254"/>
      <c r="R367" s="254"/>
      <c r="S367" s="254"/>
      <c r="T367" s="25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56" t="s">
        <v>168</v>
      </c>
      <c r="AU367" s="256" t="s">
        <v>82</v>
      </c>
      <c r="AV367" s="15" t="s">
        <v>155</v>
      </c>
      <c r="AW367" s="15" t="s">
        <v>34</v>
      </c>
      <c r="AX367" s="15" t="s">
        <v>80</v>
      </c>
      <c r="AY367" s="256" t="s">
        <v>148</v>
      </c>
    </row>
    <row r="368" spans="1:65" s="2" customFormat="1" ht="24.15" customHeight="1">
      <c r="A368" s="40"/>
      <c r="B368" s="41"/>
      <c r="C368" s="206" t="s">
        <v>557</v>
      </c>
      <c r="D368" s="206" t="s">
        <v>150</v>
      </c>
      <c r="E368" s="207" t="s">
        <v>4228</v>
      </c>
      <c r="F368" s="208" t="s">
        <v>4229</v>
      </c>
      <c r="G368" s="209" t="s">
        <v>187</v>
      </c>
      <c r="H368" s="210">
        <v>1.083</v>
      </c>
      <c r="I368" s="211"/>
      <c r="J368" s="212">
        <f>ROUND(I368*H368,2)</f>
        <v>0</v>
      </c>
      <c r="K368" s="208" t="s">
        <v>154</v>
      </c>
      <c r="L368" s="46"/>
      <c r="M368" s="213" t="s">
        <v>19</v>
      </c>
      <c r="N368" s="214" t="s">
        <v>43</v>
      </c>
      <c r="O368" s="86"/>
      <c r="P368" s="215">
        <f>O368*H368</f>
        <v>0</v>
      </c>
      <c r="Q368" s="215">
        <v>2.25642</v>
      </c>
      <c r="R368" s="215">
        <f>Q368*H368</f>
        <v>2.4437028599999997</v>
      </c>
      <c r="S368" s="215">
        <v>0</v>
      </c>
      <c r="T368" s="21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7" t="s">
        <v>155</v>
      </c>
      <c r="AT368" s="217" t="s">
        <v>150</v>
      </c>
      <c r="AU368" s="217" t="s">
        <v>82</v>
      </c>
      <c r="AY368" s="19" t="s">
        <v>148</v>
      </c>
      <c r="BE368" s="218">
        <f>IF(N368="základní",J368,0)</f>
        <v>0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9" t="s">
        <v>80</v>
      </c>
      <c r="BK368" s="218">
        <f>ROUND(I368*H368,2)</f>
        <v>0</v>
      </c>
      <c r="BL368" s="19" t="s">
        <v>155</v>
      </c>
      <c r="BM368" s="217" t="s">
        <v>4230</v>
      </c>
    </row>
    <row r="369" spans="1:47" s="2" customFormat="1" ht="12">
      <c r="A369" s="40"/>
      <c r="B369" s="41"/>
      <c r="C369" s="42"/>
      <c r="D369" s="219" t="s">
        <v>157</v>
      </c>
      <c r="E369" s="42"/>
      <c r="F369" s="220" t="s">
        <v>4231</v>
      </c>
      <c r="G369" s="42"/>
      <c r="H369" s="42"/>
      <c r="I369" s="221"/>
      <c r="J369" s="42"/>
      <c r="K369" s="42"/>
      <c r="L369" s="46"/>
      <c r="M369" s="222"/>
      <c r="N369" s="223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157</v>
      </c>
      <c r="AU369" s="19" t="s">
        <v>82</v>
      </c>
    </row>
    <row r="370" spans="1:51" s="14" customFormat="1" ht="12">
      <c r="A370" s="14"/>
      <c r="B370" s="235"/>
      <c r="C370" s="236"/>
      <c r="D370" s="226" t="s">
        <v>168</v>
      </c>
      <c r="E370" s="237" t="s">
        <v>19</v>
      </c>
      <c r="F370" s="238" t="s">
        <v>4232</v>
      </c>
      <c r="G370" s="236"/>
      <c r="H370" s="239">
        <v>0.337</v>
      </c>
      <c r="I370" s="240"/>
      <c r="J370" s="236"/>
      <c r="K370" s="236"/>
      <c r="L370" s="241"/>
      <c r="M370" s="242"/>
      <c r="N370" s="243"/>
      <c r="O370" s="243"/>
      <c r="P370" s="243"/>
      <c r="Q370" s="243"/>
      <c r="R370" s="243"/>
      <c r="S370" s="243"/>
      <c r="T370" s="24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5" t="s">
        <v>168</v>
      </c>
      <c r="AU370" s="245" t="s">
        <v>82</v>
      </c>
      <c r="AV370" s="14" t="s">
        <v>82</v>
      </c>
      <c r="AW370" s="14" t="s">
        <v>34</v>
      </c>
      <c r="AX370" s="14" t="s">
        <v>72</v>
      </c>
      <c r="AY370" s="245" t="s">
        <v>148</v>
      </c>
    </row>
    <row r="371" spans="1:51" s="14" customFormat="1" ht="12">
      <c r="A371" s="14"/>
      <c r="B371" s="235"/>
      <c r="C371" s="236"/>
      <c r="D371" s="226" t="s">
        <v>168</v>
      </c>
      <c r="E371" s="237" t="s">
        <v>19</v>
      </c>
      <c r="F371" s="238" t="s">
        <v>4233</v>
      </c>
      <c r="G371" s="236"/>
      <c r="H371" s="239">
        <v>0.204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5" t="s">
        <v>168</v>
      </c>
      <c r="AU371" s="245" t="s">
        <v>82</v>
      </c>
      <c r="AV371" s="14" t="s">
        <v>82</v>
      </c>
      <c r="AW371" s="14" t="s">
        <v>34</v>
      </c>
      <c r="AX371" s="14" t="s">
        <v>72</v>
      </c>
      <c r="AY371" s="245" t="s">
        <v>148</v>
      </c>
    </row>
    <row r="372" spans="1:51" s="14" customFormat="1" ht="12">
      <c r="A372" s="14"/>
      <c r="B372" s="235"/>
      <c r="C372" s="236"/>
      <c r="D372" s="226" t="s">
        <v>168</v>
      </c>
      <c r="E372" s="237" t="s">
        <v>19</v>
      </c>
      <c r="F372" s="238" t="s">
        <v>4234</v>
      </c>
      <c r="G372" s="236"/>
      <c r="H372" s="239">
        <v>0.542</v>
      </c>
      <c r="I372" s="240"/>
      <c r="J372" s="236"/>
      <c r="K372" s="236"/>
      <c r="L372" s="241"/>
      <c r="M372" s="242"/>
      <c r="N372" s="243"/>
      <c r="O372" s="243"/>
      <c r="P372" s="243"/>
      <c r="Q372" s="243"/>
      <c r="R372" s="243"/>
      <c r="S372" s="243"/>
      <c r="T372" s="24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5" t="s">
        <v>168</v>
      </c>
      <c r="AU372" s="245" t="s">
        <v>82</v>
      </c>
      <c r="AV372" s="14" t="s">
        <v>82</v>
      </c>
      <c r="AW372" s="14" t="s">
        <v>34</v>
      </c>
      <c r="AX372" s="14" t="s">
        <v>72</v>
      </c>
      <c r="AY372" s="245" t="s">
        <v>148</v>
      </c>
    </row>
    <row r="373" spans="1:51" s="15" customFormat="1" ht="12">
      <c r="A373" s="15"/>
      <c r="B373" s="246"/>
      <c r="C373" s="247"/>
      <c r="D373" s="226" t="s">
        <v>168</v>
      </c>
      <c r="E373" s="248" t="s">
        <v>19</v>
      </c>
      <c r="F373" s="249" t="s">
        <v>178</v>
      </c>
      <c r="G373" s="247"/>
      <c r="H373" s="250">
        <v>1.0830000000000002</v>
      </c>
      <c r="I373" s="251"/>
      <c r="J373" s="247"/>
      <c r="K373" s="247"/>
      <c r="L373" s="252"/>
      <c r="M373" s="253"/>
      <c r="N373" s="254"/>
      <c r="O373" s="254"/>
      <c r="P373" s="254"/>
      <c r="Q373" s="254"/>
      <c r="R373" s="254"/>
      <c r="S373" s="254"/>
      <c r="T373" s="25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56" t="s">
        <v>168</v>
      </c>
      <c r="AU373" s="256" t="s">
        <v>82</v>
      </c>
      <c r="AV373" s="15" t="s">
        <v>155</v>
      </c>
      <c r="AW373" s="15" t="s">
        <v>34</v>
      </c>
      <c r="AX373" s="15" t="s">
        <v>80</v>
      </c>
      <c r="AY373" s="256" t="s">
        <v>148</v>
      </c>
    </row>
    <row r="374" spans="1:65" s="2" customFormat="1" ht="24.15" customHeight="1">
      <c r="A374" s="40"/>
      <c r="B374" s="41"/>
      <c r="C374" s="206" t="s">
        <v>564</v>
      </c>
      <c r="D374" s="206" t="s">
        <v>150</v>
      </c>
      <c r="E374" s="207" t="s">
        <v>591</v>
      </c>
      <c r="F374" s="208" t="s">
        <v>592</v>
      </c>
      <c r="G374" s="209" t="s">
        <v>346</v>
      </c>
      <c r="H374" s="210">
        <v>0.001</v>
      </c>
      <c r="I374" s="211"/>
      <c r="J374" s="212">
        <f>ROUND(I374*H374,2)</f>
        <v>0</v>
      </c>
      <c r="K374" s="208" t="s">
        <v>154</v>
      </c>
      <c r="L374" s="46"/>
      <c r="M374" s="213" t="s">
        <v>19</v>
      </c>
      <c r="N374" s="214" t="s">
        <v>43</v>
      </c>
      <c r="O374" s="86"/>
      <c r="P374" s="215">
        <f>O374*H374</f>
        <v>0</v>
      </c>
      <c r="Q374" s="215">
        <v>1.06277</v>
      </c>
      <c r="R374" s="215">
        <f>Q374*H374</f>
        <v>0.00106277</v>
      </c>
      <c r="S374" s="215">
        <v>0</v>
      </c>
      <c r="T374" s="216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17" t="s">
        <v>155</v>
      </c>
      <c r="AT374" s="217" t="s">
        <v>150</v>
      </c>
      <c r="AU374" s="217" t="s">
        <v>82</v>
      </c>
      <c r="AY374" s="19" t="s">
        <v>148</v>
      </c>
      <c r="BE374" s="218">
        <f>IF(N374="základní",J374,0)</f>
        <v>0</v>
      </c>
      <c r="BF374" s="218">
        <f>IF(N374="snížená",J374,0)</f>
        <v>0</v>
      </c>
      <c r="BG374" s="218">
        <f>IF(N374="zákl. přenesená",J374,0)</f>
        <v>0</v>
      </c>
      <c r="BH374" s="218">
        <f>IF(N374="sníž. přenesená",J374,0)</f>
        <v>0</v>
      </c>
      <c r="BI374" s="218">
        <f>IF(N374="nulová",J374,0)</f>
        <v>0</v>
      </c>
      <c r="BJ374" s="19" t="s">
        <v>80</v>
      </c>
      <c r="BK374" s="218">
        <f>ROUND(I374*H374,2)</f>
        <v>0</v>
      </c>
      <c r="BL374" s="19" t="s">
        <v>155</v>
      </c>
      <c r="BM374" s="217" t="s">
        <v>4235</v>
      </c>
    </row>
    <row r="375" spans="1:47" s="2" customFormat="1" ht="12">
      <c r="A375" s="40"/>
      <c r="B375" s="41"/>
      <c r="C375" s="42"/>
      <c r="D375" s="219" t="s">
        <v>157</v>
      </c>
      <c r="E375" s="42"/>
      <c r="F375" s="220" t="s">
        <v>594</v>
      </c>
      <c r="G375" s="42"/>
      <c r="H375" s="42"/>
      <c r="I375" s="221"/>
      <c r="J375" s="42"/>
      <c r="K375" s="42"/>
      <c r="L375" s="46"/>
      <c r="M375" s="222"/>
      <c r="N375" s="223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157</v>
      </c>
      <c r="AU375" s="19" t="s">
        <v>82</v>
      </c>
    </row>
    <row r="376" spans="1:51" s="13" customFormat="1" ht="12">
      <c r="A376" s="13"/>
      <c r="B376" s="224"/>
      <c r="C376" s="225"/>
      <c r="D376" s="226" t="s">
        <v>168</v>
      </c>
      <c r="E376" s="227" t="s">
        <v>19</v>
      </c>
      <c r="F376" s="228" t="s">
        <v>4236</v>
      </c>
      <c r="G376" s="225"/>
      <c r="H376" s="227" t="s">
        <v>19</v>
      </c>
      <c r="I376" s="229"/>
      <c r="J376" s="225"/>
      <c r="K376" s="225"/>
      <c r="L376" s="230"/>
      <c r="M376" s="231"/>
      <c r="N376" s="232"/>
      <c r="O376" s="232"/>
      <c r="P376" s="232"/>
      <c r="Q376" s="232"/>
      <c r="R376" s="232"/>
      <c r="S376" s="232"/>
      <c r="T376" s="23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4" t="s">
        <v>168</v>
      </c>
      <c r="AU376" s="234" t="s">
        <v>82</v>
      </c>
      <c r="AV376" s="13" t="s">
        <v>80</v>
      </c>
      <c r="AW376" s="13" t="s">
        <v>34</v>
      </c>
      <c r="AX376" s="13" t="s">
        <v>72</v>
      </c>
      <c r="AY376" s="234" t="s">
        <v>148</v>
      </c>
    </row>
    <row r="377" spans="1:51" s="14" customFormat="1" ht="12">
      <c r="A377" s="14"/>
      <c r="B377" s="235"/>
      <c r="C377" s="236"/>
      <c r="D377" s="226" t="s">
        <v>168</v>
      </c>
      <c r="E377" s="237" t="s">
        <v>19</v>
      </c>
      <c r="F377" s="238" t="s">
        <v>4237</v>
      </c>
      <c r="G377" s="236"/>
      <c r="H377" s="239">
        <v>0</v>
      </c>
      <c r="I377" s="240"/>
      <c r="J377" s="236"/>
      <c r="K377" s="236"/>
      <c r="L377" s="241"/>
      <c r="M377" s="242"/>
      <c r="N377" s="243"/>
      <c r="O377" s="243"/>
      <c r="P377" s="243"/>
      <c r="Q377" s="243"/>
      <c r="R377" s="243"/>
      <c r="S377" s="243"/>
      <c r="T377" s="24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5" t="s">
        <v>168</v>
      </c>
      <c r="AU377" s="245" t="s">
        <v>82</v>
      </c>
      <c r="AV377" s="14" t="s">
        <v>82</v>
      </c>
      <c r="AW377" s="14" t="s">
        <v>34</v>
      </c>
      <c r="AX377" s="14" t="s">
        <v>72</v>
      </c>
      <c r="AY377" s="245" t="s">
        <v>148</v>
      </c>
    </row>
    <row r="378" spans="1:51" s="14" customFormat="1" ht="12">
      <c r="A378" s="14"/>
      <c r="B378" s="235"/>
      <c r="C378" s="236"/>
      <c r="D378" s="226" t="s">
        <v>168</v>
      </c>
      <c r="E378" s="237" t="s">
        <v>19</v>
      </c>
      <c r="F378" s="238" t="s">
        <v>4238</v>
      </c>
      <c r="G378" s="236"/>
      <c r="H378" s="239">
        <v>0.001</v>
      </c>
      <c r="I378" s="240"/>
      <c r="J378" s="236"/>
      <c r="K378" s="236"/>
      <c r="L378" s="241"/>
      <c r="M378" s="242"/>
      <c r="N378" s="243"/>
      <c r="O378" s="243"/>
      <c r="P378" s="243"/>
      <c r="Q378" s="243"/>
      <c r="R378" s="243"/>
      <c r="S378" s="243"/>
      <c r="T378" s="24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5" t="s">
        <v>168</v>
      </c>
      <c r="AU378" s="245" t="s">
        <v>82</v>
      </c>
      <c r="AV378" s="14" t="s">
        <v>82</v>
      </c>
      <c r="AW378" s="14" t="s">
        <v>34</v>
      </c>
      <c r="AX378" s="14" t="s">
        <v>72</v>
      </c>
      <c r="AY378" s="245" t="s">
        <v>148</v>
      </c>
    </row>
    <row r="379" spans="1:51" s="15" customFormat="1" ht="12">
      <c r="A379" s="15"/>
      <c r="B379" s="246"/>
      <c r="C379" s="247"/>
      <c r="D379" s="226" t="s">
        <v>168</v>
      </c>
      <c r="E379" s="248" t="s">
        <v>19</v>
      </c>
      <c r="F379" s="249" t="s">
        <v>178</v>
      </c>
      <c r="G379" s="247"/>
      <c r="H379" s="250">
        <v>0.001</v>
      </c>
      <c r="I379" s="251"/>
      <c r="J379" s="247"/>
      <c r="K379" s="247"/>
      <c r="L379" s="252"/>
      <c r="M379" s="253"/>
      <c r="N379" s="254"/>
      <c r="O379" s="254"/>
      <c r="P379" s="254"/>
      <c r="Q379" s="254"/>
      <c r="R379" s="254"/>
      <c r="S379" s="254"/>
      <c r="T379" s="25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56" t="s">
        <v>168</v>
      </c>
      <c r="AU379" s="256" t="s">
        <v>82</v>
      </c>
      <c r="AV379" s="15" t="s">
        <v>155</v>
      </c>
      <c r="AW379" s="15" t="s">
        <v>34</v>
      </c>
      <c r="AX379" s="15" t="s">
        <v>80</v>
      </c>
      <c r="AY379" s="256" t="s">
        <v>148</v>
      </c>
    </row>
    <row r="380" spans="1:65" s="2" customFormat="1" ht="24.15" customHeight="1">
      <c r="A380" s="40"/>
      <c r="B380" s="41"/>
      <c r="C380" s="206" t="s">
        <v>569</v>
      </c>
      <c r="D380" s="206" t="s">
        <v>150</v>
      </c>
      <c r="E380" s="207" t="s">
        <v>4239</v>
      </c>
      <c r="F380" s="208" t="s">
        <v>4240</v>
      </c>
      <c r="G380" s="209" t="s">
        <v>166</v>
      </c>
      <c r="H380" s="210">
        <v>1.49</v>
      </c>
      <c r="I380" s="211"/>
      <c r="J380" s="212">
        <f>ROUND(I380*H380,2)</f>
        <v>0</v>
      </c>
      <c r="K380" s="208" t="s">
        <v>154</v>
      </c>
      <c r="L380" s="46"/>
      <c r="M380" s="213" t="s">
        <v>19</v>
      </c>
      <c r="N380" s="214" t="s">
        <v>43</v>
      </c>
      <c r="O380" s="86"/>
      <c r="P380" s="215">
        <f>O380*H380</f>
        <v>0</v>
      </c>
      <c r="Q380" s="215">
        <v>0.01282</v>
      </c>
      <c r="R380" s="215">
        <f>Q380*H380</f>
        <v>0.0191018</v>
      </c>
      <c r="S380" s="215">
        <v>0</v>
      </c>
      <c r="T380" s="216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7" t="s">
        <v>155</v>
      </c>
      <c r="AT380" s="217" t="s">
        <v>150</v>
      </c>
      <c r="AU380" s="217" t="s">
        <v>82</v>
      </c>
      <c r="AY380" s="19" t="s">
        <v>148</v>
      </c>
      <c r="BE380" s="218">
        <f>IF(N380="základní",J380,0)</f>
        <v>0</v>
      </c>
      <c r="BF380" s="218">
        <f>IF(N380="snížená",J380,0)</f>
        <v>0</v>
      </c>
      <c r="BG380" s="218">
        <f>IF(N380="zákl. přenesená",J380,0)</f>
        <v>0</v>
      </c>
      <c r="BH380" s="218">
        <f>IF(N380="sníž. přenesená",J380,0)</f>
        <v>0</v>
      </c>
      <c r="BI380" s="218">
        <f>IF(N380="nulová",J380,0)</f>
        <v>0</v>
      </c>
      <c r="BJ380" s="19" t="s">
        <v>80</v>
      </c>
      <c r="BK380" s="218">
        <f>ROUND(I380*H380,2)</f>
        <v>0</v>
      </c>
      <c r="BL380" s="19" t="s">
        <v>155</v>
      </c>
      <c r="BM380" s="217" t="s">
        <v>4241</v>
      </c>
    </row>
    <row r="381" spans="1:47" s="2" customFormat="1" ht="12">
      <c r="A381" s="40"/>
      <c r="B381" s="41"/>
      <c r="C381" s="42"/>
      <c r="D381" s="219" t="s">
        <v>157</v>
      </c>
      <c r="E381" s="42"/>
      <c r="F381" s="220" t="s">
        <v>4242</v>
      </c>
      <c r="G381" s="42"/>
      <c r="H381" s="42"/>
      <c r="I381" s="221"/>
      <c r="J381" s="42"/>
      <c r="K381" s="42"/>
      <c r="L381" s="46"/>
      <c r="M381" s="222"/>
      <c r="N381" s="223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157</v>
      </c>
      <c r="AU381" s="19" t="s">
        <v>82</v>
      </c>
    </row>
    <row r="382" spans="1:51" s="14" customFormat="1" ht="12">
      <c r="A382" s="14"/>
      <c r="B382" s="235"/>
      <c r="C382" s="236"/>
      <c r="D382" s="226" t="s">
        <v>168</v>
      </c>
      <c r="E382" s="237" t="s">
        <v>19</v>
      </c>
      <c r="F382" s="238" t="s">
        <v>4243</v>
      </c>
      <c r="G382" s="236"/>
      <c r="H382" s="239">
        <v>1.49</v>
      </c>
      <c r="I382" s="240"/>
      <c r="J382" s="236"/>
      <c r="K382" s="236"/>
      <c r="L382" s="241"/>
      <c r="M382" s="242"/>
      <c r="N382" s="243"/>
      <c r="O382" s="243"/>
      <c r="P382" s="243"/>
      <c r="Q382" s="243"/>
      <c r="R382" s="243"/>
      <c r="S382" s="243"/>
      <c r="T382" s="24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5" t="s">
        <v>168</v>
      </c>
      <c r="AU382" s="245" t="s">
        <v>82</v>
      </c>
      <c r="AV382" s="14" t="s">
        <v>82</v>
      </c>
      <c r="AW382" s="14" t="s">
        <v>34</v>
      </c>
      <c r="AX382" s="14" t="s">
        <v>80</v>
      </c>
      <c r="AY382" s="245" t="s">
        <v>148</v>
      </c>
    </row>
    <row r="383" spans="1:65" s="2" customFormat="1" ht="24.15" customHeight="1">
      <c r="A383" s="40"/>
      <c r="B383" s="41"/>
      <c r="C383" s="206" t="s">
        <v>581</v>
      </c>
      <c r="D383" s="206" t="s">
        <v>150</v>
      </c>
      <c r="E383" s="207" t="s">
        <v>4244</v>
      </c>
      <c r="F383" s="208" t="s">
        <v>4245</v>
      </c>
      <c r="G383" s="209" t="s">
        <v>166</v>
      </c>
      <c r="H383" s="210">
        <v>1.49</v>
      </c>
      <c r="I383" s="211"/>
      <c r="J383" s="212">
        <f>ROUND(I383*H383,2)</f>
        <v>0</v>
      </c>
      <c r="K383" s="208" t="s">
        <v>154</v>
      </c>
      <c r="L383" s="46"/>
      <c r="M383" s="213" t="s">
        <v>19</v>
      </c>
      <c r="N383" s="214" t="s">
        <v>43</v>
      </c>
      <c r="O383" s="86"/>
      <c r="P383" s="215">
        <f>O383*H383</f>
        <v>0</v>
      </c>
      <c r="Q383" s="215">
        <v>0</v>
      </c>
      <c r="R383" s="215">
        <f>Q383*H383</f>
        <v>0</v>
      </c>
      <c r="S383" s="215">
        <v>0</v>
      </c>
      <c r="T383" s="216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7" t="s">
        <v>155</v>
      </c>
      <c r="AT383" s="217" t="s">
        <v>150</v>
      </c>
      <c r="AU383" s="217" t="s">
        <v>82</v>
      </c>
      <c r="AY383" s="19" t="s">
        <v>148</v>
      </c>
      <c r="BE383" s="218">
        <f>IF(N383="základní",J383,0)</f>
        <v>0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9" t="s">
        <v>80</v>
      </c>
      <c r="BK383" s="218">
        <f>ROUND(I383*H383,2)</f>
        <v>0</v>
      </c>
      <c r="BL383" s="19" t="s">
        <v>155</v>
      </c>
      <c r="BM383" s="217" t="s">
        <v>4246</v>
      </c>
    </row>
    <row r="384" spans="1:47" s="2" customFormat="1" ht="12">
      <c r="A384" s="40"/>
      <c r="B384" s="41"/>
      <c r="C384" s="42"/>
      <c r="D384" s="219" t="s">
        <v>157</v>
      </c>
      <c r="E384" s="42"/>
      <c r="F384" s="220" t="s">
        <v>4247</v>
      </c>
      <c r="G384" s="42"/>
      <c r="H384" s="42"/>
      <c r="I384" s="221"/>
      <c r="J384" s="42"/>
      <c r="K384" s="42"/>
      <c r="L384" s="46"/>
      <c r="M384" s="222"/>
      <c r="N384" s="223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157</v>
      </c>
      <c r="AU384" s="19" t="s">
        <v>82</v>
      </c>
    </row>
    <row r="385" spans="1:51" s="14" customFormat="1" ht="12">
      <c r="A385" s="14"/>
      <c r="B385" s="235"/>
      <c r="C385" s="236"/>
      <c r="D385" s="226" t="s">
        <v>168</v>
      </c>
      <c r="E385" s="237" t="s">
        <v>19</v>
      </c>
      <c r="F385" s="238" t="s">
        <v>4243</v>
      </c>
      <c r="G385" s="236"/>
      <c r="H385" s="239">
        <v>1.49</v>
      </c>
      <c r="I385" s="240"/>
      <c r="J385" s="236"/>
      <c r="K385" s="236"/>
      <c r="L385" s="241"/>
      <c r="M385" s="242"/>
      <c r="N385" s="243"/>
      <c r="O385" s="243"/>
      <c r="P385" s="243"/>
      <c r="Q385" s="243"/>
      <c r="R385" s="243"/>
      <c r="S385" s="243"/>
      <c r="T385" s="24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5" t="s">
        <v>168</v>
      </c>
      <c r="AU385" s="245" t="s">
        <v>82</v>
      </c>
      <c r="AV385" s="14" t="s">
        <v>82</v>
      </c>
      <c r="AW385" s="14" t="s">
        <v>34</v>
      </c>
      <c r="AX385" s="14" t="s">
        <v>80</v>
      </c>
      <c r="AY385" s="245" t="s">
        <v>148</v>
      </c>
    </row>
    <row r="386" spans="1:65" s="2" customFormat="1" ht="24.15" customHeight="1">
      <c r="A386" s="40"/>
      <c r="B386" s="41"/>
      <c r="C386" s="206" t="s">
        <v>590</v>
      </c>
      <c r="D386" s="206" t="s">
        <v>150</v>
      </c>
      <c r="E386" s="207" t="s">
        <v>4248</v>
      </c>
      <c r="F386" s="208" t="s">
        <v>4249</v>
      </c>
      <c r="G386" s="209" t="s">
        <v>166</v>
      </c>
      <c r="H386" s="210">
        <v>104.641</v>
      </c>
      <c r="I386" s="211"/>
      <c r="J386" s="212">
        <f>ROUND(I386*H386,2)</f>
        <v>0</v>
      </c>
      <c r="K386" s="208" t="s">
        <v>154</v>
      </c>
      <c r="L386" s="46"/>
      <c r="M386" s="213" t="s">
        <v>19</v>
      </c>
      <c r="N386" s="214" t="s">
        <v>43</v>
      </c>
      <c r="O386" s="86"/>
      <c r="P386" s="215">
        <f>O386*H386</f>
        <v>0</v>
      </c>
      <c r="Q386" s="215">
        <v>0</v>
      </c>
      <c r="R386" s="215">
        <f>Q386*H386</f>
        <v>0</v>
      </c>
      <c r="S386" s="215">
        <v>0</v>
      </c>
      <c r="T386" s="216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17" t="s">
        <v>155</v>
      </c>
      <c r="AT386" s="217" t="s">
        <v>150</v>
      </c>
      <c r="AU386" s="217" t="s">
        <v>82</v>
      </c>
      <c r="AY386" s="19" t="s">
        <v>148</v>
      </c>
      <c r="BE386" s="218">
        <f>IF(N386="základní",J386,0)</f>
        <v>0</v>
      </c>
      <c r="BF386" s="218">
        <f>IF(N386="snížená",J386,0)</f>
        <v>0</v>
      </c>
      <c r="BG386" s="218">
        <f>IF(N386="zákl. přenesená",J386,0)</f>
        <v>0</v>
      </c>
      <c r="BH386" s="218">
        <f>IF(N386="sníž. přenesená",J386,0)</f>
        <v>0</v>
      </c>
      <c r="BI386" s="218">
        <f>IF(N386="nulová",J386,0)</f>
        <v>0</v>
      </c>
      <c r="BJ386" s="19" t="s">
        <v>80</v>
      </c>
      <c r="BK386" s="218">
        <f>ROUND(I386*H386,2)</f>
        <v>0</v>
      </c>
      <c r="BL386" s="19" t="s">
        <v>155</v>
      </c>
      <c r="BM386" s="217" t="s">
        <v>4250</v>
      </c>
    </row>
    <row r="387" spans="1:47" s="2" customFormat="1" ht="12">
      <c r="A387" s="40"/>
      <c r="B387" s="41"/>
      <c r="C387" s="42"/>
      <c r="D387" s="219" t="s">
        <v>157</v>
      </c>
      <c r="E387" s="42"/>
      <c r="F387" s="220" t="s">
        <v>4251</v>
      </c>
      <c r="G387" s="42"/>
      <c r="H387" s="42"/>
      <c r="I387" s="221"/>
      <c r="J387" s="42"/>
      <c r="K387" s="42"/>
      <c r="L387" s="46"/>
      <c r="M387" s="222"/>
      <c r="N387" s="223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157</v>
      </c>
      <c r="AU387" s="19" t="s">
        <v>82</v>
      </c>
    </row>
    <row r="388" spans="1:51" s="14" customFormat="1" ht="12">
      <c r="A388" s="14"/>
      <c r="B388" s="235"/>
      <c r="C388" s="236"/>
      <c r="D388" s="226" t="s">
        <v>168</v>
      </c>
      <c r="E388" s="237" t="s">
        <v>19</v>
      </c>
      <c r="F388" s="238" t="s">
        <v>4252</v>
      </c>
      <c r="G388" s="236"/>
      <c r="H388" s="239">
        <v>104.641</v>
      </c>
      <c r="I388" s="240"/>
      <c r="J388" s="236"/>
      <c r="K388" s="236"/>
      <c r="L388" s="241"/>
      <c r="M388" s="242"/>
      <c r="N388" s="243"/>
      <c r="O388" s="243"/>
      <c r="P388" s="243"/>
      <c r="Q388" s="243"/>
      <c r="R388" s="243"/>
      <c r="S388" s="243"/>
      <c r="T388" s="24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5" t="s">
        <v>168</v>
      </c>
      <c r="AU388" s="245" t="s">
        <v>82</v>
      </c>
      <c r="AV388" s="14" t="s">
        <v>82</v>
      </c>
      <c r="AW388" s="14" t="s">
        <v>34</v>
      </c>
      <c r="AX388" s="14" t="s">
        <v>80</v>
      </c>
      <c r="AY388" s="245" t="s">
        <v>148</v>
      </c>
    </row>
    <row r="389" spans="1:65" s="2" customFormat="1" ht="16.5" customHeight="1">
      <c r="A389" s="40"/>
      <c r="B389" s="41"/>
      <c r="C389" s="206" t="s">
        <v>598</v>
      </c>
      <c r="D389" s="206" t="s">
        <v>150</v>
      </c>
      <c r="E389" s="207" t="s">
        <v>4253</v>
      </c>
      <c r="F389" s="208" t="s">
        <v>4254</v>
      </c>
      <c r="G389" s="209" t="s">
        <v>166</v>
      </c>
      <c r="H389" s="210">
        <v>104.641</v>
      </c>
      <c r="I389" s="211"/>
      <c r="J389" s="212">
        <f>ROUND(I389*H389,2)</f>
        <v>0</v>
      </c>
      <c r="K389" s="208" t="s">
        <v>19</v>
      </c>
      <c r="L389" s="46"/>
      <c r="M389" s="213" t="s">
        <v>19</v>
      </c>
      <c r="N389" s="214" t="s">
        <v>43</v>
      </c>
      <c r="O389" s="86"/>
      <c r="P389" s="215">
        <f>O389*H389</f>
        <v>0</v>
      </c>
      <c r="Q389" s="215">
        <v>0.08565</v>
      </c>
      <c r="R389" s="215">
        <f>Q389*H389</f>
        <v>8.96250165</v>
      </c>
      <c r="S389" s="215">
        <v>0</v>
      </c>
      <c r="T389" s="21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155</v>
      </c>
      <c r="AT389" s="217" t="s">
        <v>150</v>
      </c>
      <c r="AU389" s="217" t="s">
        <v>82</v>
      </c>
      <c r="AY389" s="19" t="s">
        <v>148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9" t="s">
        <v>80</v>
      </c>
      <c r="BK389" s="218">
        <f>ROUND(I389*H389,2)</f>
        <v>0</v>
      </c>
      <c r="BL389" s="19" t="s">
        <v>155</v>
      </c>
      <c r="BM389" s="217" t="s">
        <v>4255</v>
      </c>
    </row>
    <row r="390" spans="1:51" s="14" customFormat="1" ht="12">
      <c r="A390" s="14"/>
      <c r="B390" s="235"/>
      <c r="C390" s="236"/>
      <c r="D390" s="226" t="s">
        <v>168</v>
      </c>
      <c r="E390" s="237" t="s">
        <v>19</v>
      </c>
      <c r="F390" s="238" t="s">
        <v>4256</v>
      </c>
      <c r="G390" s="236"/>
      <c r="H390" s="239">
        <v>104.641</v>
      </c>
      <c r="I390" s="240"/>
      <c r="J390" s="236"/>
      <c r="K390" s="236"/>
      <c r="L390" s="241"/>
      <c r="M390" s="242"/>
      <c r="N390" s="243"/>
      <c r="O390" s="243"/>
      <c r="P390" s="243"/>
      <c r="Q390" s="243"/>
      <c r="R390" s="243"/>
      <c r="S390" s="243"/>
      <c r="T390" s="24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5" t="s">
        <v>168</v>
      </c>
      <c r="AU390" s="245" t="s">
        <v>82</v>
      </c>
      <c r="AV390" s="14" t="s">
        <v>82</v>
      </c>
      <c r="AW390" s="14" t="s">
        <v>34</v>
      </c>
      <c r="AX390" s="14" t="s">
        <v>80</v>
      </c>
      <c r="AY390" s="245" t="s">
        <v>148</v>
      </c>
    </row>
    <row r="391" spans="1:65" s="2" customFormat="1" ht="16.5" customHeight="1">
      <c r="A391" s="40"/>
      <c r="B391" s="41"/>
      <c r="C391" s="268" t="s">
        <v>605</v>
      </c>
      <c r="D391" s="268" t="s">
        <v>279</v>
      </c>
      <c r="E391" s="269" t="s">
        <v>4257</v>
      </c>
      <c r="F391" s="270" t="s">
        <v>4258</v>
      </c>
      <c r="G391" s="271" t="s">
        <v>153</v>
      </c>
      <c r="H391" s="272">
        <v>5669.903</v>
      </c>
      <c r="I391" s="273"/>
      <c r="J391" s="274">
        <f>ROUND(I391*H391,2)</f>
        <v>0</v>
      </c>
      <c r="K391" s="270" t="s">
        <v>154</v>
      </c>
      <c r="L391" s="275"/>
      <c r="M391" s="276" t="s">
        <v>19</v>
      </c>
      <c r="N391" s="277" t="s">
        <v>43</v>
      </c>
      <c r="O391" s="86"/>
      <c r="P391" s="215">
        <f>O391*H391</f>
        <v>0</v>
      </c>
      <c r="Q391" s="215">
        <v>0.0055</v>
      </c>
      <c r="R391" s="215">
        <f>Q391*H391</f>
        <v>31.1844665</v>
      </c>
      <c r="S391" s="215">
        <v>0</v>
      </c>
      <c r="T391" s="216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7" t="s">
        <v>205</v>
      </c>
      <c r="AT391" s="217" t="s">
        <v>279</v>
      </c>
      <c r="AU391" s="217" t="s">
        <v>82</v>
      </c>
      <c r="AY391" s="19" t="s">
        <v>148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9" t="s">
        <v>80</v>
      </c>
      <c r="BK391" s="218">
        <f>ROUND(I391*H391,2)</f>
        <v>0</v>
      </c>
      <c r="BL391" s="19" t="s">
        <v>155</v>
      </c>
      <c r="BM391" s="217" t="s">
        <v>4259</v>
      </c>
    </row>
    <row r="392" spans="1:63" s="12" customFormat="1" ht="22.8" customHeight="1">
      <c r="A392" s="12"/>
      <c r="B392" s="190"/>
      <c r="C392" s="191"/>
      <c r="D392" s="192" t="s">
        <v>71</v>
      </c>
      <c r="E392" s="204" t="s">
        <v>179</v>
      </c>
      <c r="F392" s="204" t="s">
        <v>621</v>
      </c>
      <c r="G392" s="191"/>
      <c r="H392" s="191"/>
      <c r="I392" s="194"/>
      <c r="J392" s="205">
        <f>BK392</f>
        <v>0</v>
      </c>
      <c r="K392" s="191"/>
      <c r="L392" s="196"/>
      <c r="M392" s="197"/>
      <c r="N392" s="198"/>
      <c r="O392" s="198"/>
      <c r="P392" s="199">
        <f>SUM(P393:P423)</f>
        <v>0</v>
      </c>
      <c r="Q392" s="198"/>
      <c r="R392" s="199">
        <f>SUM(R393:R423)</f>
        <v>12.674159999999999</v>
      </c>
      <c r="S392" s="198"/>
      <c r="T392" s="200">
        <f>SUM(T393:T423)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01" t="s">
        <v>80</v>
      </c>
      <c r="AT392" s="202" t="s">
        <v>71</v>
      </c>
      <c r="AU392" s="202" t="s">
        <v>80</v>
      </c>
      <c r="AY392" s="201" t="s">
        <v>148</v>
      </c>
      <c r="BK392" s="203">
        <f>SUM(BK393:BK423)</f>
        <v>0</v>
      </c>
    </row>
    <row r="393" spans="1:65" s="2" customFormat="1" ht="24.15" customHeight="1">
      <c r="A393" s="40"/>
      <c r="B393" s="41"/>
      <c r="C393" s="206" t="s">
        <v>610</v>
      </c>
      <c r="D393" s="206" t="s">
        <v>150</v>
      </c>
      <c r="E393" s="207" t="s">
        <v>4260</v>
      </c>
      <c r="F393" s="208" t="s">
        <v>4261</v>
      </c>
      <c r="G393" s="209" t="s">
        <v>166</v>
      </c>
      <c r="H393" s="210">
        <v>39.227</v>
      </c>
      <c r="I393" s="211"/>
      <c r="J393" s="212">
        <f>ROUND(I393*H393,2)</f>
        <v>0</v>
      </c>
      <c r="K393" s="208" t="s">
        <v>154</v>
      </c>
      <c r="L393" s="46"/>
      <c r="M393" s="213" t="s">
        <v>19</v>
      </c>
      <c r="N393" s="214" t="s">
        <v>43</v>
      </c>
      <c r="O393" s="86"/>
      <c r="P393" s="215">
        <f>O393*H393</f>
        <v>0</v>
      </c>
      <c r="Q393" s="215">
        <v>0</v>
      </c>
      <c r="R393" s="215">
        <f>Q393*H393</f>
        <v>0</v>
      </c>
      <c r="S393" s="215">
        <v>0</v>
      </c>
      <c r="T393" s="216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7" t="s">
        <v>155</v>
      </c>
      <c r="AT393" s="217" t="s">
        <v>150</v>
      </c>
      <c r="AU393" s="217" t="s">
        <v>82</v>
      </c>
      <c r="AY393" s="19" t="s">
        <v>148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9" t="s">
        <v>80</v>
      </c>
      <c r="BK393" s="218">
        <f>ROUND(I393*H393,2)</f>
        <v>0</v>
      </c>
      <c r="BL393" s="19" t="s">
        <v>155</v>
      </c>
      <c r="BM393" s="217" t="s">
        <v>4262</v>
      </c>
    </row>
    <row r="394" spans="1:47" s="2" customFormat="1" ht="12">
      <c r="A394" s="40"/>
      <c r="B394" s="41"/>
      <c r="C394" s="42"/>
      <c r="D394" s="219" t="s">
        <v>157</v>
      </c>
      <c r="E394" s="42"/>
      <c r="F394" s="220" t="s">
        <v>4263</v>
      </c>
      <c r="G394" s="42"/>
      <c r="H394" s="42"/>
      <c r="I394" s="221"/>
      <c r="J394" s="42"/>
      <c r="K394" s="42"/>
      <c r="L394" s="46"/>
      <c r="M394" s="222"/>
      <c r="N394" s="223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157</v>
      </c>
      <c r="AU394" s="19" t="s">
        <v>82</v>
      </c>
    </row>
    <row r="395" spans="1:51" s="14" customFormat="1" ht="12">
      <c r="A395" s="14"/>
      <c r="B395" s="235"/>
      <c r="C395" s="236"/>
      <c r="D395" s="226" t="s">
        <v>168</v>
      </c>
      <c r="E395" s="237" t="s">
        <v>19</v>
      </c>
      <c r="F395" s="238" t="s">
        <v>4264</v>
      </c>
      <c r="G395" s="236"/>
      <c r="H395" s="239">
        <v>39.227</v>
      </c>
      <c r="I395" s="240"/>
      <c r="J395" s="236"/>
      <c r="K395" s="236"/>
      <c r="L395" s="241"/>
      <c r="M395" s="242"/>
      <c r="N395" s="243"/>
      <c r="O395" s="243"/>
      <c r="P395" s="243"/>
      <c r="Q395" s="243"/>
      <c r="R395" s="243"/>
      <c r="S395" s="243"/>
      <c r="T395" s="24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5" t="s">
        <v>168</v>
      </c>
      <c r="AU395" s="245" t="s">
        <v>82</v>
      </c>
      <c r="AV395" s="14" t="s">
        <v>82</v>
      </c>
      <c r="AW395" s="14" t="s">
        <v>34</v>
      </c>
      <c r="AX395" s="14" t="s">
        <v>80</v>
      </c>
      <c r="AY395" s="245" t="s">
        <v>148</v>
      </c>
    </row>
    <row r="396" spans="1:65" s="2" customFormat="1" ht="24.15" customHeight="1">
      <c r="A396" s="40"/>
      <c r="B396" s="41"/>
      <c r="C396" s="206" t="s">
        <v>616</v>
      </c>
      <c r="D396" s="206" t="s">
        <v>150</v>
      </c>
      <c r="E396" s="207" t="s">
        <v>4265</v>
      </c>
      <c r="F396" s="208" t="s">
        <v>4266</v>
      </c>
      <c r="G396" s="209" t="s">
        <v>166</v>
      </c>
      <c r="H396" s="210">
        <v>122.747</v>
      </c>
      <c r="I396" s="211"/>
      <c r="J396" s="212">
        <f>ROUND(I396*H396,2)</f>
        <v>0</v>
      </c>
      <c r="K396" s="208" t="s">
        <v>154</v>
      </c>
      <c r="L396" s="46"/>
      <c r="M396" s="213" t="s">
        <v>19</v>
      </c>
      <c r="N396" s="214" t="s">
        <v>43</v>
      </c>
      <c r="O396" s="86"/>
      <c r="P396" s="215">
        <f>O396*H396</f>
        <v>0</v>
      </c>
      <c r="Q396" s="215">
        <v>0</v>
      </c>
      <c r="R396" s="215">
        <f>Q396*H396</f>
        <v>0</v>
      </c>
      <c r="S396" s="215">
        <v>0</v>
      </c>
      <c r="T396" s="216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17" t="s">
        <v>155</v>
      </c>
      <c r="AT396" s="217" t="s">
        <v>150</v>
      </c>
      <c r="AU396" s="217" t="s">
        <v>82</v>
      </c>
      <c r="AY396" s="19" t="s">
        <v>148</v>
      </c>
      <c r="BE396" s="218">
        <f>IF(N396="základní",J396,0)</f>
        <v>0</v>
      </c>
      <c r="BF396" s="218">
        <f>IF(N396="snížená",J396,0)</f>
        <v>0</v>
      </c>
      <c r="BG396" s="218">
        <f>IF(N396="zákl. přenesená",J396,0)</f>
        <v>0</v>
      </c>
      <c r="BH396" s="218">
        <f>IF(N396="sníž. přenesená",J396,0)</f>
        <v>0</v>
      </c>
      <c r="BI396" s="218">
        <f>IF(N396="nulová",J396,0)</f>
        <v>0</v>
      </c>
      <c r="BJ396" s="19" t="s">
        <v>80</v>
      </c>
      <c r="BK396" s="218">
        <f>ROUND(I396*H396,2)</f>
        <v>0</v>
      </c>
      <c r="BL396" s="19" t="s">
        <v>155</v>
      </c>
      <c r="BM396" s="217" t="s">
        <v>4267</v>
      </c>
    </row>
    <row r="397" spans="1:47" s="2" customFormat="1" ht="12">
      <c r="A397" s="40"/>
      <c r="B397" s="41"/>
      <c r="C397" s="42"/>
      <c r="D397" s="219" t="s">
        <v>157</v>
      </c>
      <c r="E397" s="42"/>
      <c r="F397" s="220" t="s">
        <v>4268</v>
      </c>
      <c r="G397" s="42"/>
      <c r="H397" s="42"/>
      <c r="I397" s="221"/>
      <c r="J397" s="42"/>
      <c r="K397" s="42"/>
      <c r="L397" s="46"/>
      <c r="M397" s="222"/>
      <c r="N397" s="223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157</v>
      </c>
      <c r="AU397" s="19" t="s">
        <v>82</v>
      </c>
    </row>
    <row r="398" spans="1:51" s="14" customFormat="1" ht="12">
      <c r="A398" s="14"/>
      <c r="B398" s="235"/>
      <c r="C398" s="236"/>
      <c r="D398" s="226" t="s">
        <v>168</v>
      </c>
      <c r="E398" s="237" t="s">
        <v>19</v>
      </c>
      <c r="F398" s="238" t="s">
        <v>4269</v>
      </c>
      <c r="G398" s="236"/>
      <c r="H398" s="239">
        <v>83.52</v>
      </c>
      <c r="I398" s="240"/>
      <c r="J398" s="236"/>
      <c r="K398" s="236"/>
      <c r="L398" s="241"/>
      <c r="M398" s="242"/>
      <c r="N398" s="243"/>
      <c r="O398" s="243"/>
      <c r="P398" s="243"/>
      <c r="Q398" s="243"/>
      <c r="R398" s="243"/>
      <c r="S398" s="243"/>
      <c r="T398" s="24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5" t="s">
        <v>168</v>
      </c>
      <c r="AU398" s="245" t="s">
        <v>82</v>
      </c>
      <c r="AV398" s="14" t="s">
        <v>82</v>
      </c>
      <c r="AW398" s="14" t="s">
        <v>34</v>
      </c>
      <c r="AX398" s="14" t="s">
        <v>72</v>
      </c>
      <c r="AY398" s="245" t="s">
        <v>148</v>
      </c>
    </row>
    <row r="399" spans="1:51" s="14" customFormat="1" ht="12">
      <c r="A399" s="14"/>
      <c r="B399" s="235"/>
      <c r="C399" s="236"/>
      <c r="D399" s="226" t="s">
        <v>168</v>
      </c>
      <c r="E399" s="237" t="s">
        <v>19</v>
      </c>
      <c r="F399" s="238" t="s">
        <v>4264</v>
      </c>
      <c r="G399" s="236"/>
      <c r="H399" s="239">
        <v>39.227</v>
      </c>
      <c r="I399" s="240"/>
      <c r="J399" s="236"/>
      <c r="K399" s="236"/>
      <c r="L399" s="241"/>
      <c r="M399" s="242"/>
      <c r="N399" s="243"/>
      <c r="O399" s="243"/>
      <c r="P399" s="243"/>
      <c r="Q399" s="243"/>
      <c r="R399" s="243"/>
      <c r="S399" s="243"/>
      <c r="T399" s="24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5" t="s">
        <v>168</v>
      </c>
      <c r="AU399" s="245" t="s">
        <v>82</v>
      </c>
      <c r="AV399" s="14" t="s">
        <v>82</v>
      </c>
      <c r="AW399" s="14" t="s">
        <v>34</v>
      </c>
      <c r="AX399" s="14" t="s">
        <v>72</v>
      </c>
      <c r="AY399" s="245" t="s">
        <v>148</v>
      </c>
    </row>
    <row r="400" spans="1:51" s="15" customFormat="1" ht="12">
      <c r="A400" s="15"/>
      <c r="B400" s="246"/>
      <c r="C400" s="247"/>
      <c r="D400" s="226" t="s">
        <v>168</v>
      </c>
      <c r="E400" s="248" t="s">
        <v>19</v>
      </c>
      <c r="F400" s="249" t="s">
        <v>178</v>
      </c>
      <c r="G400" s="247"/>
      <c r="H400" s="250">
        <v>122.74699999999999</v>
      </c>
      <c r="I400" s="251"/>
      <c r="J400" s="247"/>
      <c r="K400" s="247"/>
      <c r="L400" s="252"/>
      <c r="M400" s="253"/>
      <c r="N400" s="254"/>
      <c r="O400" s="254"/>
      <c r="P400" s="254"/>
      <c r="Q400" s="254"/>
      <c r="R400" s="254"/>
      <c r="S400" s="254"/>
      <c r="T400" s="25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56" t="s">
        <v>168</v>
      </c>
      <c r="AU400" s="256" t="s">
        <v>82</v>
      </c>
      <c r="AV400" s="15" t="s">
        <v>155</v>
      </c>
      <c r="AW400" s="15" t="s">
        <v>34</v>
      </c>
      <c r="AX400" s="15" t="s">
        <v>80</v>
      </c>
      <c r="AY400" s="256" t="s">
        <v>148</v>
      </c>
    </row>
    <row r="401" spans="1:65" s="2" customFormat="1" ht="24.15" customHeight="1">
      <c r="A401" s="40"/>
      <c r="B401" s="41"/>
      <c r="C401" s="206" t="s">
        <v>622</v>
      </c>
      <c r="D401" s="206" t="s">
        <v>150</v>
      </c>
      <c r="E401" s="207" t="s">
        <v>4270</v>
      </c>
      <c r="F401" s="208" t="s">
        <v>4271</v>
      </c>
      <c r="G401" s="209" t="s">
        <v>166</v>
      </c>
      <c r="H401" s="210">
        <v>83.52</v>
      </c>
      <c r="I401" s="211"/>
      <c r="J401" s="212">
        <f>ROUND(I401*H401,2)</f>
        <v>0</v>
      </c>
      <c r="K401" s="208" t="s">
        <v>154</v>
      </c>
      <c r="L401" s="46"/>
      <c r="M401" s="213" t="s">
        <v>19</v>
      </c>
      <c r="N401" s="214" t="s">
        <v>43</v>
      </c>
      <c r="O401" s="86"/>
      <c r="P401" s="215">
        <f>O401*H401</f>
        <v>0</v>
      </c>
      <c r="Q401" s="215">
        <v>0</v>
      </c>
      <c r="R401" s="215">
        <f>Q401*H401</f>
        <v>0</v>
      </c>
      <c r="S401" s="215">
        <v>0</v>
      </c>
      <c r="T401" s="216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17" t="s">
        <v>155</v>
      </c>
      <c r="AT401" s="217" t="s">
        <v>150</v>
      </c>
      <c r="AU401" s="217" t="s">
        <v>82</v>
      </c>
      <c r="AY401" s="19" t="s">
        <v>148</v>
      </c>
      <c r="BE401" s="218">
        <f>IF(N401="základní",J401,0)</f>
        <v>0</v>
      </c>
      <c r="BF401" s="218">
        <f>IF(N401="snížená",J401,0)</f>
        <v>0</v>
      </c>
      <c r="BG401" s="218">
        <f>IF(N401="zákl. přenesená",J401,0)</f>
        <v>0</v>
      </c>
      <c r="BH401" s="218">
        <f>IF(N401="sníž. přenesená",J401,0)</f>
        <v>0</v>
      </c>
      <c r="BI401" s="218">
        <f>IF(N401="nulová",J401,0)</f>
        <v>0</v>
      </c>
      <c r="BJ401" s="19" t="s">
        <v>80</v>
      </c>
      <c r="BK401" s="218">
        <f>ROUND(I401*H401,2)</f>
        <v>0</v>
      </c>
      <c r="BL401" s="19" t="s">
        <v>155</v>
      </c>
      <c r="BM401" s="217" t="s">
        <v>4272</v>
      </c>
    </row>
    <row r="402" spans="1:47" s="2" customFormat="1" ht="12">
      <c r="A402" s="40"/>
      <c r="B402" s="41"/>
      <c r="C402" s="42"/>
      <c r="D402" s="219" t="s">
        <v>157</v>
      </c>
      <c r="E402" s="42"/>
      <c r="F402" s="220" t="s">
        <v>4273</v>
      </c>
      <c r="G402" s="42"/>
      <c r="H402" s="42"/>
      <c r="I402" s="221"/>
      <c r="J402" s="42"/>
      <c r="K402" s="42"/>
      <c r="L402" s="46"/>
      <c r="M402" s="222"/>
      <c r="N402" s="223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157</v>
      </c>
      <c r="AU402" s="19" t="s">
        <v>82</v>
      </c>
    </row>
    <row r="403" spans="1:51" s="14" customFormat="1" ht="12">
      <c r="A403" s="14"/>
      <c r="B403" s="235"/>
      <c r="C403" s="236"/>
      <c r="D403" s="226" t="s">
        <v>168</v>
      </c>
      <c r="E403" s="237" t="s">
        <v>19</v>
      </c>
      <c r="F403" s="238" t="s">
        <v>4269</v>
      </c>
      <c r="G403" s="236"/>
      <c r="H403" s="239">
        <v>83.52</v>
      </c>
      <c r="I403" s="240"/>
      <c r="J403" s="236"/>
      <c r="K403" s="236"/>
      <c r="L403" s="241"/>
      <c r="M403" s="242"/>
      <c r="N403" s="243"/>
      <c r="O403" s="243"/>
      <c r="P403" s="243"/>
      <c r="Q403" s="243"/>
      <c r="R403" s="243"/>
      <c r="S403" s="243"/>
      <c r="T403" s="24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5" t="s">
        <v>168</v>
      </c>
      <c r="AU403" s="245" t="s">
        <v>82</v>
      </c>
      <c r="AV403" s="14" t="s">
        <v>82</v>
      </c>
      <c r="AW403" s="14" t="s">
        <v>34</v>
      </c>
      <c r="AX403" s="14" t="s">
        <v>80</v>
      </c>
      <c r="AY403" s="245" t="s">
        <v>148</v>
      </c>
    </row>
    <row r="404" spans="1:65" s="2" customFormat="1" ht="24.15" customHeight="1">
      <c r="A404" s="40"/>
      <c r="B404" s="41"/>
      <c r="C404" s="206" t="s">
        <v>628</v>
      </c>
      <c r="D404" s="206" t="s">
        <v>150</v>
      </c>
      <c r="E404" s="207" t="s">
        <v>4274</v>
      </c>
      <c r="F404" s="208" t="s">
        <v>4275</v>
      </c>
      <c r="G404" s="209" t="s">
        <v>166</v>
      </c>
      <c r="H404" s="210">
        <v>25.476</v>
      </c>
      <c r="I404" s="211"/>
      <c r="J404" s="212">
        <f>ROUND(I404*H404,2)</f>
        <v>0</v>
      </c>
      <c r="K404" s="208" t="s">
        <v>154</v>
      </c>
      <c r="L404" s="46"/>
      <c r="M404" s="213" t="s">
        <v>19</v>
      </c>
      <c r="N404" s="214" t="s">
        <v>43</v>
      </c>
      <c r="O404" s="86"/>
      <c r="P404" s="215">
        <f>O404*H404</f>
        <v>0</v>
      </c>
      <c r="Q404" s="215">
        <v>0</v>
      </c>
      <c r="R404" s="215">
        <f>Q404*H404</f>
        <v>0</v>
      </c>
      <c r="S404" s="215">
        <v>0</v>
      </c>
      <c r="T404" s="216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7" t="s">
        <v>155</v>
      </c>
      <c r="AT404" s="217" t="s">
        <v>150</v>
      </c>
      <c r="AU404" s="217" t="s">
        <v>82</v>
      </c>
      <c r="AY404" s="19" t="s">
        <v>148</v>
      </c>
      <c r="BE404" s="218">
        <f>IF(N404="základní",J404,0)</f>
        <v>0</v>
      </c>
      <c r="BF404" s="218">
        <f>IF(N404="snížená",J404,0)</f>
        <v>0</v>
      </c>
      <c r="BG404" s="218">
        <f>IF(N404="zákl. přenesená",J404,0)</f>
        <v>0</v>
      </c>
      <c r="BH404" s="218">
        <f>IF(N404="sníž. přenesená",J404,0)</f>
        <v>0</v>
      </c>
      <c r="BI404" s="218">
        <f>IF(N404="nulová",J404,0)</f>
        <v>0</v>
      </c>
      <c r="BJ404" s="19" t="s">
        <v>80</v>
      </c>
      <c r="BK404" s="218">
        <f>ROUND(I404*H404,2)</f>
        <v>0</v>
      </c>
      <c r="BL404" s="19" t="s">
        <v>155</v>
      </c>
      <c r="BM404" s="217" t="s">
        <v>4276</v>
      </c>
    </row>
    <row r="405" spans="1:47" s="2" customFormat="1" ht="12">
      <c r="A405" s="40"/>
      <c r="B405" s="41"/>
      <c r="C405" s="42"/>
      <c r="D405" s="219" t="s">
        <v>157</v>
      </c>
      <c r="E405" s="42"/>
      <c r="F405" s="220" t="s">
        <v>4277</v>
      </c>
      <c r="G405" s="42"/>
      <c r="H405" s="42"/>
      <c r="I405" s="221"/>
      <c r="J405" s="42"/>
      <c r="K405" s="42"/>
      <c r="L405" s="46"/>
      <c r="M405" s="222"/>
      <c r="N405" s="223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157</v>
      </c>
      <c r="AU405" s="19" t="s">
        <v>82</v>
      </c>
    </row>
    <row r="406" spans="1:51" s="14" customFormat="1" ht="12">
      <c r="A406" s="14"/>
      <c r="B406" s="235"/>
      <c r="C406" s="236"/>
      <c r="D406" s="226" t="s">
        <v>168</v>
      </c>
      <c r="E406" s="237" t="s">
        <v>19</v>
      </c>
      <c r="F406" s="238" t="s">
        <v>4278</v>
      </c>
      <c r="G406" s="236"/>
      <c r="H406" s="239">
        <v>25.476</v>
      </c>
      <c r="I406" s="240"/>
      <c r="J406" s="236"/>
      <c r="K406" s="236"/>
      <c r="L406" s="241"/>
      <c r="M406" s="242"/>
      <c r="N406" s="243"/>
      <c r="O406" s="243"/>
      <c r="P406" s="243"/>
      <c r="Q406" s="243"/>
      <c r="R406" s="243"/>
      <c r="S406" s="243"/>
      <c r="T406" s="24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5" t="s">
        <v>168</v>
      </c>
      <c r="AU406" s="245" t="s">
        <v>82</v>
      </c>
      <c r="AV406" s="14" t="s">
        <v>82</v>
      </c>
      <c r="AW406" s="14" t="s">
        <v>34</v>
      </c>
      <c r="AX406" s="14" t="s">
        <v>80</v>
      </c>
      <c r="AY406" s="245" t="s">
        <v>148</v>
      </c>
    </row>
    <row r="407" spans="1:65" s="2" customFormat="1" ht="24.15" customHeight="1">
      <c r="A407" s="40"/>
      <c r="B407" s="41"/>
      <c r="C407" s="206" t="s">
        <v>634</v>
      </c>
      <c r="D407" s="206" t="s">
        <v>150</v>
      </c>
      <c r="E407" s="207" t="s">
        <v>4279</v>
      </c>
      <c r="F407" s="208" t="s">
        <v>4280</v>
      </c>
      <c r="G407" s="209" t="s">
        <v>166</v>
      </c>
      <c r="H407" s="210">
        <v>50.952</v>
      </c>
      <c r="I407" s="211"/>
      <c r="J407" s="212">
        <f>ROUND(I407*H407,2)</f>
        <v>0</v>
      </c>
      <c r="K407" s="208" t="s">
        <v>154</v>
      </c>
      <c r="L407" s="46"/>
      <c r="M407" s="213" t="s">
        <v>19</v>
      </c>
      <c r="N407" s="214" t="s">
        <v>43</v>
      </c>
      <c r="O407" s="86"/>
      <c r="P407" s="215">
        <f>O407*H407</f>
        <v>0</v>
      </c>
      <c r="Q407" s="215">
        <v>0</v>
      </c>
      <c r="R407" s="215">
        <f>Q407*H407</f>
        <v>0</v>
      </c>
      <c r="S407" s="215">
        <v>0</v>
      </c>
      <c r="T407" s="216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17" t="s">
        <v>155</v>
      </c>
      <c r="AT407" s="217" t="s">
        <v>150</v>
      </c>
      <c r="AU407" s="217" t="s">
        <v>82</v>
      </c>
      <c r="AY407" s="19" t="s">
        <v>148</v>
      </c>
      <c r="BE407" s="218">
        <f>IF(N407="základní",J407,0)</f>
        <v>0</v>
      </c>
      <c r="BF407" s="218">
        <f>IF(N407="snížená",J407,0)</f>
        <v>0</v>
      </c>
      <c r="BG407" s="218">
        <f>IF(N407="zákl. přenesená",J407,0)</f>
        <v>0</v>
      </c>
      <c r="BH407" s="218">
        <f>IF(N407="sníž. přenesená",J407,0)</f>
        <v>0</v>
      </c>
      <c r="BI407" s="218">
        <f>IF(N407="nulová",J407,0)</f>
        <v>0</v>
      </c>
      <c r="BJ407" s="19" t="s">
        <v>80</v>
      </c>
      <c r="BK407" s="218">
        <f>ROUND(I407*H407,2)</f>
        <v>0</v>
      </c>
      <c r="BL407" s="19" t="s">
        <v>155</v>
      </c>
      <c r="BM407" s="217" t="s">
        <v>4281</v>
      </c>
    </row>
    <row r="408" spans="1:47" s="2" customFormat="1" ht="12">
      <c r="A408" s="40"/>
      <c r="B408" s="41"/>
      <c r="C408" s="42"/>
      <c r="D408" s="219" t="s">
        <v>157</v>
      </c>
      <c r="E408" s="42"/>
      <c r="F408" s="220" t="s">
        <v>4282</v>
      </c>
      <c r="G408" s="42"/>
      <c r="H408" s="42"/>
      <c r="I408" s="221"/>
      <c r="J408" s="42"/>
      <c r="K408" s="42"/>
      <c r="L408" s="46"/>
      <c r="M408" s="222"/>
      <c r="N408" s="223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157</v>
      </c>
      <c r="AU408" s="19" t="s">
        <v>82</v>
      </c>
    </row>
    <row r="409" spans="1:51" s="14" customFormat="1" ht="12">
      <c r="A409" s="14"/>
      <c r="B409" s="235"/>
      <c r="C409" s="236"/>
      <c r="D409" s="226" t="s">
        <v>168</v>
      </c>
      <c r="E409" s="237" t="s">
        <v>19</v>
      </c>
      <c r="F409" s="238" t="s">
        <v>4283</v>
      </c>
      <c r="G409" s="236"/>
      <c r="H409" s="239">
        <v>50.952</v>
      </c>
      <c r="I409" s="240"/>
      <c r="J409" s="236"/>
      <c r="K409" s="236"/>
      <c r="L409" s="241"/>
      <c r="M409" s="242"/>
      <c r="N409" s="243"/>
      <c r="O409" s="243"/>
      <c r="P409" s="243"/>
      <c r="Q409" s="243"/>
      <c r="R409" s="243"/>
      <c r="S409" s="243"/>
      <c r="T409" s="24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5" t="s">
        <v>168</v>
      </c>
      <c r="AU409" s="245" t="s">
        <v>82</v>
      </c>
      <c r="AV409" s="14" t="s">
        <v>82</v>
      </c>
      <c r="AW409" s="14" t="s">
        <v>34</v>
      </c>
      <c r="AX409" s="14" t="s">
        <v>80</v>
      </c>
      <c r="AY409" s="245" t="s">
        <v>148</v>
      </c>
    </row>
    <row r="410" spans="1:65" s="2" customFormat="1" ht="24.15" customHeight="1">
      <c r="A410" s="40"/>
      <c r="B410" s="41"/>
      <c r="C410" s="206" t="s">
        <v>639</v>
      </c>
      <c r="D410" s="206" t="s">
        <v>150</v>
      </c>
      <c r="E410" s="207" t="s">
        <v>4284</v>
      </c>
      <c r="F410" s="208" t="s">
        <v>4285</v>
      </c>
      <c r="G410" s="209" t="s">
        <v>166</v>
      </c>
      <c r="H410" s="210">
        <v>25.476</v>
      </c>
      <c r="I410" s="211"/>
      <c r="J410" s="212">
        <f>ROUND(I410*H410,2)</f>
        <v>0</v>
      </c>
      <c r="K410" s="208" t="s">
        <v>154</v>
      </c>
      <c r="L410" s="46"/>
      <c r="M410" s="213" t="s">
        <v>19</v>
      </c>
      <c r="N410" s="214" t="s">
        <v>43</v>
      </c>
      <c r="O410" s="86"/>
      <c r="P410" s="215">
        <f>O410*H410</f>
        <v>0</v>
      </c>
      <c r="Q410" s="215">
        <v>0</v>
      </c>
      <c r="R410" s="215">
        <f>Q410*H410</f>
        <v>0</v>
      </c>
      <c r="S410" s="215">
        <v>0</v>
      </c>
      <c r="T410" s="216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7" t="s">
        <v>155</v>
      </c>
      <c r="AT410" s="217" t="s">
        <v>150</v>
      </c>
      <c r="AU410" s="217" t="s">
        <v>82</v>
      </c>
      <c r="AY410" s="19" t="s">
        <v>148</v>
      </c>
      <c r="BE410" s="218">
        <f>IF(N410="základní",J410,0)</f>
        <v>0</v>
      </c>
      <c r="BF410" s="218">
        <f>IF(N410="snížená",J410,0)</f>
        <v>0</v>
      </c>
      <c r="BG410" s="218">
        <f>IF(N410="zákl. přenesená",J410,0)</f>
        <v>0</v>
      </c>
      <c r="BH410" s="218">
        <f>IF(N410="sníž. přenesená",J410,0)</f>
        <v>0</v>
      </c>
      <c r="BI410" s="218">
        <f>IF(N410="nulová",J410,0)</f>
        <v>0</v>
      </c>
      <c r="BJ410" s="19" t="s">
        <v>80</v>
      </c>
      <c r="BK410" s="218">
        <f>ROUND(I410*H410,2)</f>
        <v>0</v>
      </c>
      <c r="BL410" s="19" t="s">
        <v>155</v>
      </c>
      <c r="BM410" s="217" t="s">
        <v>4286</v>
      </c>
    </row>
    <row r="411" spans="1:47" s="2" customFormat="1" ht="12">
      <c r="A411" s="40"/>
      <c r="B411" s="41"/>
      <c r="C411" s="42"/>
      <c r="D411" s="219" t="s">
        <v>157</v>
      </c>
      <c r="E411" s="42"/>
      <c r="F411" s="220" t="s">
        <v>4287</v>
      </c>
      <c r="G411" s="42"/>
      <c r="H411" s="42"/>
      <c r="I411" s="221"/>
      <c r="J411" s="42"/>
      <c r="K411" s="42"/>
      <c r="L411" s="46"/>
      <c r="M411" s="222"/>
      <c r="N411" s="223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157</v>
      </c>
      <c r="AU411" s="19" t="s">
        <v>82</v>
      </c>
    </row>
    <row r="412" spans="1:51" s="14" customFormat="1" ht="12">
      <c r="A412" s="14"/>
      <c r="B412" s="235"/>
      <c r="C412" s="236"/>
      <c r="D412" s="226" t="s">
        <v>168</v>
      </c>
      <c r="E412" s="237" t="s">
        <v>19</v>
      </c>
      <c r="F412" s="238" t="s">
        <v>4278</v>
      </c>
      <c r="G412" s="236"/>
      <c r="H412" s="239">
        <v>25.476</v>
      </c>
      <c r="I412" s="240"/>
      <c r="J412" s="236"/>
      <c r="K412" s="236"/>
      <c r="L412" s="241"/>
      <c r="M412" s="242"/>
      <c r="N412" s="243"/>
      <c r="O412" s="243"/>
      <c r="P412" s="243"/>
      <c r="Q412" s="243"/>
      <c r="R412" s="243"/>
      <c r="S412" s="243"/>
      <c r="T412" s="24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5" t="s">
        <v>168</v>
      </c>
      <c r="AU412" s="245" t="s">
        <v>82</v>
      </c>
      <c r="AV412" s="14" t="s">
        <v>82</v>
      </c>
      <c r="AW412" s="14" t="s">
        <v>34</v>
      </c>
      <c r="AX412" s="14" t="s">
        <v>80</v>
      </c>
      <c r="AY412" s="245" t="s">
        <v>148</v>
      </c>
    </row>
    <row r="413" spans="1:65" s="2" customFormat="1" ht="24.15" customHeight="1">
      <c r="A413" s="40"/>
      <c r="B413" s="41"/>
      <c r="C413" s="206" t="s">
        <v>644</v>
      </c>
      <c r="D413" s="206" t="s">
        <v>150</v>
      </c>
      <c r="E413" s="207" t="s">
        <v>4288</v>
      </c>
      <c r="F413" s="208" t="s">
        <v>4289</v>
      </c>
      <c r="G413" s="209" t="s">
        <v>166</v>
      </c>
      <c r="H413" s="210">
        <v>39.227</v>
      </c>
      <c r="I413" s="211"/>
      <c r="J413" s="212">
        <f>ROUND(I413*H413,2)</f>
        <v>0</v>
      </c>
      <c r="K413" s="208" t="s">
        <v>154</v>
      </c>
      <c r="L413" s="46"/>
      <c r="M413" s="213" t="s">
        <v>19</v>
      </c>
      <c r="N413" s="214" t="s">
        <v>43</v>
      </c>
      <c r="O413" s="86"/>
      <c r="P413" s="215">
        <f>O413*H413</f>
        <v>0</v>
      </c>
      <c r="Q413" s="215">
        <v>0</v>
      </c>
      <c r="R413" s="215">
        <f>Q413*H413</f>
        <v>0</v>
      </c>
      <c r="S413" s="215">
        <v>0</v>
      </c>
      <c r="T413" s="216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17" t="s">
        <v>155</v>
      </c>
      <c r="AT413" s="217" t="s">
        <v>150</v>
      </c>
      <c r="AU413" s="217" t="s">
        <v>82</v>
      </c>
      <c r="AY413" s="19" t="s">
        <v>148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9" t="s">
        <v>80</v>
      </c>
      <c r="BK413" s="218">
        <f>ROUND(I413*H413,2)</f>
        <v>0</v>
      </c>
      <c r="BL413" s="19" t="s">
        <v>155</v>
      </c>
      <c r="BM413" s="217" t="s">
        <v>4290</v>
      </c>
    </row>
    <row r="414" spans="1:47" s="2" customFormat="1" ht="12">
      <c r="A414" s="40"/>
      <c r="B414" s="41"/>
      <c r="C414" s="42"/>
      <c r="D414" s="219" t="s">
        <v>157</v>
      </c>
      <c r="E414" s="42"/>
      <c r="F414" s="220" t="s">
        <v>4291</v>
      </c>
      <c r="G414" s="42"/>
      <c r="H414" s="42"/>
      <c r="I414" s="221"/>
      <c r="J414" s="42"/>
      <c r="K414" s="42"/>
      <c r="L414" s="46"/>
      <c r="M414" s="222"/>
      <c r="N414" s="223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157</v>
      </c>
      <c r="AU414" s="19" t="s">
        <v>82</v>
      </c>
    </row>
    <row r="415" spans="1:51" s="14" customFormat="1" ht="12">
      <c r="A415" s="14"/>
      <c r="B415" s="235"/>
      <c r="C415" s="236"/>
      <c r="D415" s="226" t="s">
        <v>168</v>
      </c>
      <c r="E415" s="237" t="s">
        <v>19</v>
      </c>
      <c r="F415" s="238" t="s">
        <v>4264</v>
      </c>
      <c r="G415" s="236"/>
      <c r="H415" s="239">
        <v>39.227</v>
      </c>
      <c r="I415" s="240"/>
      <c r="J415" s="236"/>
      <c r="K415" s="236"/>
      <c r="L415" s="241"/>
      <c r="M415" s="242"/>
      <c r="N415" s="243"/>
      <c r="O415" s="243"/>
      <c r="P415" s="243"/>
      <c r="Q415" s="243"/>
      <c r="R415" s="243"/>
      <c r="S415" s="243"/>
      <c r="T415" s="24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5" t="s">
        <v>168</v>
      </c>
      <c r="AU415" s="245" t="s">
        <v>82</v>
      </c>
      <c r="AV415" s="14" t="s">
        <v>82</v>
      </c>
      <c r="AW415" s="14" t="s">
        <v>34</v>
      </c>
      <c r="AX415" s="14" t="s">
        <v>80</v>
      </c>
      <c r="AY415" s="245" t="s">
        <v>148</v>
      </c>
    </row>
    <row r="416" spans="1:65" s="2" customFormat="1" ht="16.5" customHeight="1">
      <c r="A416" s="40"/>
      <c r="B416" s="41"/>
      <c r="C416" s="206" t="s">
        <v>667</v>
      </c>
      <c r="D416" s="206" t="s">
        <v>150</v>
      </c>
      <c r="E416" s="207" t="s">
        <v>4292</v>
      </c>
      <c r="F416" s="208" t="s">
        <v>4293</v>
      </c>
      <c r="G416" s="209" t="s">
        <v>166</v>
      </c>
      <c r="H416" s="210">
        <v>83.52</v>
      </c>
      <c r="I416" s="211"/>
      <c r="J416" s="212">
        <f>ROUND(I416*H416,2)</f>
        <v>0</v>
      </c>
      <c r="K416" s="208" t="s">
        <v>154</v>
      </c>
      <c r="L416" s="46"/>
      <c r="M416" s="213" t="s">
        <v>19</v>
      </c>
      <c r="N416" s="214" t="s">
        <v>43</v>
      </c>
      <c r="O416" s="86"/>
      <c r="P416" s="215">
        <f>O416*H416</f>
        <v>0</v>
      </c>
      <c r="Q416" s="215">
        <v>0</v>
      </c>
      <c r="R416" s="215">
        <f>Q416*H416</f>
        <v>0</v>
      </c>
      <c r="S416" s="215">
        <v>0</v>
      </c>
      <c r="T416" s="216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7" t="s">
        <v>155</v>
      </c>
      <c r="AT416" s="217" t="s">
        <v>150</v>
      </c>
      <c r="AU416" s="217" t="s">
        <v>82</v>
      </c>
      <c r="AY416" s="19" t="s">
        <v>148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9" t="s">
        <v>80</v>
      </c>
      <c r="BK416" s="218">
        <f>ROUND(I416*H416,2)</f>
        <v>0</v>
      </c>
      <c r="BL416" s="19" t="s">
        <v>155</v>
      </c>
      <c r="BM416" s="217" t="s">
        <v>4294</v>
      </c>
    </row>
    <row r="417" spans="1:47" s="2" customFormat="1" ht="12">
      <c r="A417" s="40"/>
      <c r="B417" s="41"/>
      <c r="C417" s="42"/>
      <c r="D417" s="219" t="s">
        <v>157</v>
      </c>
      <c r="E417" s="42"/>
      <c r="F417" s="220" t="s">
        <v>4295</v>
      </c>
      <c r="G417" s="42"/>
      <c r="H417" s="42"/>
      <c r="I417" s="221"/>
      <c r="J417" s="42"/>
      <c r="K417" s="42"/>
      <c r="L417" s="46"/>
      <c r="M417" s="222"/>
      <c r="N417" s="223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157</v>
      </c>
      <c r="AU417" s="19" t="s">
        <v>82</v>
      </c>
    </row>
    <row r="418" spans="1:51" s="14" customFormat="1" ht="12">
      <c r="A418" s="14"/>
      <c r="B418" s="235"/>
      <c r="C418" s="236"/>
      <c r="D418" s="226" t="s">
        <v>168</v>
      </c>
      <c r="E418" s="237" t="s">
        <v>19</v>
      </c>
      <c r="F418" s="238" t="s">
        <v>4269</v>
      </c>
      <c r="G418" s="236"/>
      <c r="H418" s="239">
        <v>83.52</v>
      </c>
      <c r="I418" s="240"/>
      <c r="J418" s="236"/>
      <c r="K418" s="236"/>
      <c r="L418" s="241"/>
      <c r="M418" s="242"/>
      <c r="N418" s="243"/>
      <c r="O418" s="243"/>
      <c r="P418" s="243"/>
      <c r="Q418" s="243"/>
      <c r="R418" s="243"/>
      <c r="S418" s="243"/>
      <c r="T418" s="24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5" t="s">
        <v>168</v>
      </c>
      <c r="AU418" s="245" t="s">
        <v>82</v>
      </c>
      <c r="AV418" s="14" t="s">
        <v>82</v>
      </c>
      <c r="AW418" s="14" t="s">
        <v>34</v>
      </c>
      <c r="AX418" s="14" t="s">
        <v>80</v>
      </c>
      <c r="AY418" s="245" t="s">
        <v>148</v>
      </c>
    </row>
    <row r="419" spans="1:51" s="13" customFormat="1" ht="12">
      <c r="A419" s="13"/>
      <c r="B419" s="224"/>
      <c r="C419" s="225"/>
      <c r="D419" s="226" t="s">
        <v>168</v>
      </c>
      <c r="E419" s="227" t="s">
        <v>19</v>
      </c>
      <c r="F419" s="228" t="s">
        <v>4296</v>
      </c>
      <c r="G419" s="225"/>
      <c r="H419" s="227" t="s">
        <v>19</v>
      </c>
      <c r="I419" s="229"/>
      <c r="J419" s="225"/>
      <c r="K419" s="225"/>
      <c r="L419" s="230"/>
      <c r="M419" s="231"/>
      <c r="N419" s="232"/>
      <c r="O419" s="232"/>
      <c r="P419" s="232"/>
      <c r="Q419" s="232"/>
      <c r="R419" s="232"/>
      <c r="S419" s="232"/>
      <c r="T419" s="23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4" t="s">
        <v>168</v>
      </c>
      <c r="AU419" s="234" t="s">
        <v>82</v>
      </c>
      <c r="AV419" s="13" t="s">
        <v>80</v>
      </c>
      <c r="AW419" s="13" t="s">
        <v>34</v>
      </c>
      <c r="AX419" s="13" t="s">
        <v>72</v>
      </c>
      <c r="AY419" s="234" t="s">
        <v>148</v>
      </c>
    </row>
    <row r="420" spans="1:65" s="2" customFormat="1" ht="21.75" customHeight="1">
      <c r="A420" s="40"/>
      <c r="B420" s="41"/>
      <c r="C420" s="206" t="s">
        <v>672</v>
      </c>
      <c r="D420" s="206" t="s">
        <v>150</v>
      </c>
      <c r="E420" s="207" t="s">
        <v>4297</v>
      </c>
      <c r="F420" s="208" t="s">
        <v>4298</v>
      </c>
      <c r="G420" s="209" t="s">
        <v>166</v>
      </c>
      <c r="H420" s="210">
        <v>50.952</v>
      </c>
      <c r="I420" s="211"/>
      <c r="J420" s="212">
        <f>ROUND(I420*H420,2)</f>
        <v>0</v>
      </c>
      <c r="K420" s="208" t="s">
        <v>19</v>
      </c>
      <c r="L420" s="46"/>
      <c r="M420" s="213" t="s">
        <v>19</v>
      </c>
      <c r="N420" s="214" t="s">
        <v>43</v>
      </c>
      <c r="O420" s="86"/>
      <c r="P420" s="215">
        <f>O420*H420</f>
        <v>0</v>
      </c>
      <c r="Q420" s="215">
        <v>0</v>
      </c>
      <c r="R420" s="215">
        <f>Q420*H420</f>
        <v>0</v>
      </c>
      <c r="S420" s="215">
        <v>0</v>
      </c>
      <c r="T420" s="216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17" t="s">
        <v>155</v>
      </c>
      <c r="AT420" s="217" t="s">
        <v>150</v>
      </c>
      <c r="AU420" s="217" t="s">
        <v>82</v>
      </c>
      <c r="AY420" s="19" t="s">
        <v>148</v>
      </c>
      <c r="BE420" s="218">
        <f>IF(N420="základní",J420,0)</f>
        <v>0</v>
      </c>
      <c r="BF420" s="218">
        <f>IF(N420="snížená",J420,0)</f>
        <v>0</v>
      </c>
      <c r="BG420" s="218">
        <f>IF(N420="zákl. přenesená",J420,0)</f>
        <v>0</v>
      </c>
      <c r="BH420" s="218">
        <f>IF(N420="sníž. přenesená",J420,0)</f>
        <v>0</v>
      </c>
      <c r="BI420" s="218">
        <f>IF(N420="nulová",J420,0)</f>
        <v>0</v>
      </c>
      <c r="BJ420" s="19" t="s">
        <v>80</v>
      </c>
      <c r="BK420" s="218">
        <f>ROUND(I420*H420,2)</f>
        <v>0</v>
      </c>
      <c r="BL420" s="19" t="s">
        <v>155</v>
      </c>
      <c r="BM420" s="217" t="s">
        <v>4299</v>
      </c>
    </row>
    <row r="421" spans="1:51" s="14" customFormat="1" ht="12">
      <c r="A421" s="14"/>
      <c r="B421" s="235"/>
      <c r="C421" s="236"/>
      <c r="D421" s="226" t="s">
        <v>168</v>
      </c>
      <c r="E421" s="237" t="s">
        <v>19</v>
      </c>
      <c r="F421" s="238" t="s">
        <v>4300</v>
      </c>
      <c r="G421" s="236"/>
      <c r="H421" s="239">
        <v>50.952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5" t="s">
        <v>168</v>
      </c>
      <c r="AU421" s="245" t="s">
        <v>82</v>
      </c>
      <c r="AV421" s="14" t="s">
        <v>82</v>
      </c>
      <c r="AW421" s="14" t="s">
        <v>34</v>
      </c>
      <c r="AX421" s="14" t="s">
        <v>80</v>
      </c>
      <c r="AY421" s="245" t="s">
        <v>148</v>
      </c>
    </row>
    <row r="422" spans="1:65" s="2" customFormat="1" ht="21.75" customHeight="1">
      <c r="A422" s="40"/>
      <c r="B422" s="41"/>
      <c r="C422" s="206" t="s">
        <v>677</v>
      </c>
      <c r="D422" s="206" t="s">
        <v>150</v>
      </c>
      <c r="E422" s="207" t="s">
        <v>4301</v>
      </c>
      <c r="F422" s="208" t="s">
        <v>4302</v>
      </c>
      <c r="G422" s="209" t="s">
        <v>166</v>
      </c>
      <c r="H422" s="210">
        <v>83.52</v>
      </c>
      <c r="I422" s="211"/>
      <c r="J422" s="212">
        <f>ROUND(I422*H422,2)</f>
        <v>0</v>
      </c>
      <c r="K422" s="208" t="s">
        <v>19</v>
      </c>
      <c r="L422" s="46"/>
      <c r="M422" s="213" t="s">
        <v>19</v>
      </c>
      <c r="N422" s="214" t="s">
        <v>43</v>
      </c>
      <c r="O422" s="86"/>
      <c r="P422" s="215">
        <f>O422*H422</f>
        <v>0</v>
      </c>
      <c r="Q422" s="215">
        <v>0.15175</v>
      </c>
      <c r="R422" s="215">
        <f>Q422*H422</f>
        <v>12.674159999999999</v>
      </c>
      <c r="S422" s="215">
        <v>0</v>
      </c>
      <c r="T422" s="216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17" t="s">
        <v>155</v>
      </c>
      <c r="AT422" s="217" t="s">
        <v>150</v>
      </c>
      <c r="AU422" s="217" t="s">
        <v>82</v>
      </c>
      <c r="AY422" s="19" t="s">
        <v>148</v>
      </c>
      <c r="BE422" s="218">
        <f>IF(N422="základní",J422,0)</f>
        <v>0</v>
      </c>
      <c r="BF422" s="218">
        <f>IF(N422="snížená",J422,0)</f>
        <v>0</v>
      </c>
      <c r="BG422" s="218">
        <f>IF(N422="zákl. přenesená",J422,0)</f>
        <v>0</v>
      </c>
      <c r="BH422" s="218">
        <f>IF(N422="sníž. přenesená",J422,0)</f>
        <v>0</v>
      </c>
      <c r="BI422" s="218">
        <f>IF(N422="nulová",J422,0)</f>
        <v>0</v>
      </c>
      <c r="BJ422" s="19" t="s">
        <v>80</v>
      </c>
      <c r="BK422" s="218">
        <f>ROUND(I422*H422,2)</f>
        <v>0</v>
      </c>
      <c r="BL422" s="19" t="s">
        <v>155</v>
      </c>
      <c r="BM422" s="217" t="s">
        <v>4303</v>
      </c>
    </row>
    <row r="423" spans="1:51" s="14" customFormat="1" ht="12">
      <c r="A423" s="14"/>
      <c r="B423" s="235"/>
      <c r="C423" s="236"/>
      <c r="D423" s="226" t="s">
        <v>168</v>
      </c>
      <c r="E423" s="237" t="s">
        <v>19</v>
      </c>
      <c r="F423" s="238" t="s">
        <v>4269</v>
      </c>
      <c r="G423" s="236"/>
      <c r="H423" s="239">
        <v>83.52</v>
      </c>
      <c r="I423" s="240"/>
      <c r="J423" s="236"/>
      <c r="K423" s="236"/>
      <c r="L423" s="241"/>
      <c r="M423" s="242"/>
      <c r="N423" s="243"/>
      <c r="O423" s="243"/>
      <c r="P423" s="243"/>
      <c r="Q423" s="243"/>
      <c r="R423" s="243"/>
      <c r="S423" s="243"/>
      <c r="T423" s="24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5" t="s">
        <v>168</v>
      </c>
      <c r="AU423" s="245" t="s">
        <v>82</v>
      </c>
      <c r="AV423" s="14" t="s">
        <v>82</v>
      </c>
      <c r="AW423" s="14" t="s">
        <v>34</v>
      </c>
      <c r="AX423" s="14" t="s">
        <v>80</v>
      </c>
      <c r="AY423" s="245" t="s">
        <v>148</v>
      </c>
    </row>
    <row r="424" spans="1:63" s="12" customFormat="1" ht="22.8" customHeight="1">
      <c r="A424" s="12"/>
      <c r="B424" s="190"/>
      <c r="C424" s="191"/>
      <c r="D424" s="192" t="s">
        <v>71</v>
      </c>
      <c r="E424" s="204" t="s">
        <v>184</v>
      </c>
      <c r="F424" s="204" t="s">
        <v>627</v>
      </c>
      <c r="G424" s="191"/>
      <c r="H424" s="191"/>
      <c r="I424" s="194"/>
      <c r="J424" s="205">
        <f>BK424</f>
        <v>0</v>
      </c>
      <c r="K424" s="191"/>
      <c r="L424" s="196"/>
      <c r="M424" s="197"/>
      <c r="N424" s="198"/>
      <c r="O424" s="198"/>
      <c r="P424" s="199">
        <f>SUM(P425:P577)</f>
        <v>0</v>
      </c>
      <c r="Q424" s="198"/>
      <c r="R424" s="199">
        <f>SUM(R425:R577)</f>
        <v>61.38565859</v>
      </c>
      <c r="S424" s="198"/>
      <c r="T424" s="200">
        <f>SUM(T425:T577)</f>
        <v>0</v>
      </c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R424" s="201" t="s">
        <v>80</v>
      </c>
      <c r="AT424" s="202" t="s">
        <v>71</v>
      </c>
      <c r="AU424" s="202" t="s">
        <v>80</v>
      </c>
      <c r="AY424" s="201" t="s">
        <v>148</v>
      </c>
      <c r="BK424" s="203">
        <f>SUM(BK425:BK577)</f>
        <v>0</v>
      </c>
    </row>
    <row r="425" spans="1:65" s="2" customFormat="1" ht="24.15" customHeight="1">
      <c r="A425" s="40"/>
      <c r="B425" s="41"/>
      <c r="C425" s="206" t="s">
        <v>682</v>
      </c>
      <c r="D425" s="206" t="s">
        <v>150</v>
      </c>
      <c r="E425" s="207" t="s">
        <v>4304</v>
      </c>
      <c r="F425" s="208" t="s">
        <v>4305</v>
      </c>
      <c r="G425" s="209" t="s">
        <v>166</v>
      </c>
      <c r="H425" s="210">
        <v>153.909</v>
      </c>
      <c r="I425" s="211"/>
      <c r="J425" s="212">
        <f>ROUND(I425*H425,2)</f>
        <v>0</v>
      </c>
      <c r="K425" s="208" t="s">
        <v>154</v>
      </c>
      <c r="L425" s="46"/>
      <c r="M425" s="213" t="s">
        <v>19</v>
      </c>
      <c r="N425" s="214" t="s">
        <v>43</v>
      </c>
      <c r="O425" s="86"/>
      <c r="P425" s="215">
        <f>O425*H425</f>
        <v>0</v>
      </c>
      <c r="Q425" s="215">
        <v>0.00094</v>
      </c>
      <c r="R425" s="215">
        <f>Q425*H425</f>
        <v>0.14467445999999998</v>
      </c>
      <c r="S425" s="215">
        <v>0</v>
      </c>
      <c r="T425" s="216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17" t="s">
        <v>155</v>
      </c>
      <c r="AT425" s="217" t="s">
        <v>150</v>
      </c>
      <c r="AU425" s="217" t="s">
        <v>82</v>
      </c>
      <c r="AY425" s="19" t="s">
        <v>148</v>
      </c>
      <c r="BE425" s="218">
        <f>IF(N425="základní",J425,0)</f>
        <v>0</v>
      </c>
      <c r="BF425" s="218">
        <f>IF(N425="snížená",J425,0)</f>
        <v>0</v>
      </c>
      <c r="BG425" s="218">
        <f>IF(N425="zákl. přenesená",J425,0)</f>
        <v>0</v>
      </c>
      <c r="BH425" s="218">
        <f>IF(N425="sníž. přenesená",J425,0)</f>
        <v>0</v>
      </c>
      <c r="BI425" s="218">
        <f>IF(N425="nulová",J425,0)</f>
        <v>0</v>
      </c>
      <c r="BJ425" s="19" t="s">
        <v>80</v>
      </c>
      <c r="BK425" s="218">
        <f>ROUND(I425*H425,2)</f>
        <v>0</v>
      </c>
      <c r="BL425" s="19" t="s">
        <v>155</v>
      </c>
      <c r="BM425" s="217" t="s">
        <v>4306</v>
      </c>
    </row>
    <row r="426" spans="1:47" s="2" customFormat="1" ht="12">
      <c r="A426" s="40"/>
      <c r="B426" s="41"/>
      <c r="C426" s="42"/>
      <c r="D426" s="219" t="s">
        <v>157</v>
      </c>
      <c r="E426" s="42"/>
      <c r="F426" s="220" t="s">
        <v>4307</v>
      </c>
      <c r="G426" s="42"/>
      <c r="H426" s="42"/>
      <c r="I426" s="221"/>
      <c r="J426" s="42"/>
      <c r="K426" s="42"/>
      <c r="L426" s="46"/>
      <c r="M426" s="222"/>
      <c r="N426" s="223"/>
      <c r="O426" s="86"/>
      <c r="P426" s="86"/>
      <c r="Q426" s="86"/>
      <c r="R426" s="86"/>
      <c r="S426" s="86"/>
      <c r="T426" s="87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T426" s="19" t="s">
        <v>157</v>
      </c>
      <c r="AU426" s="19" t="s">
        <v>82</v>
      </c>
    </row>
    <row r="427" spans="1:51" s="14" customFormat="1" ht="12">
      <c r="A427" s="14"/>
      <c r="B427" s="235"/>
      <c r="C427" s="236"/>
      <c r="D427" s="226" t="s">
        <v>168</v>
      </c>
      <c r="E427" s="237" t="s">
        <v>19</v>
      </c>
      <c r="F427" s="238" t="s">
        <v>4308</v>
      </c>
      <c r="G427" s="236"/>
      <c r="H427" s="239">
        <v>153.909</v>
      </c>
      <c r="I427" s="240"/>
      <c r="J427" s="236"/>
      <c r="K427" s="236"/>
      <c r="L427" s="241"/>
      <c r="M427" s="242"/>
      <c r="N427" s="243"/>
      <c r="O427" s="243"/>
      <c r="P427" s="243"/>
      <c r="Q427" s="243"/>
      <c r="R427" s="243"/>
      <c r="S427" s="243"/>
      <c r="T427" s="24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5" t="s">
        <v>168</v>
      </c>
      <c r="AU427" s="245" t="s">
        <v>82</v>
      </c>
      <c r="AV427" s="14" t="s">
        <v>82</v>
      </c>
      <c r="AW427" s="14" t="s">
        <v>34</v>
      </c>
      <c r="AX427" s="14" t="s">
        <v>80</v>
      </c>
      <c r="AY427" s="245" t="s">
        <v>148</v>
      </c>
    </row>
    <row r="428" spans="1:65" s="2" customFormat="1" ht="24.15" customHeight="1">
      <c r="A428" s="40"/>
      <c r="B428" s="41"/>
      <c r="C428" s="206" t="s">
        <v>695</v>
      </c>
      <c r="D428" s="206" t="s">
        <v>150</v>
      </c>
      <c r="E428" s="207" t="s">
        <v>4309</v>
      </c>
      <c r="F428" s="208" t="s">
        <v>4310</v>
      </c>
      <c r="G428" s="209" t="s">
        <v>166</v>
      </c>
      <c r="H428" s="210">
        <v>153.909</v>
      </c>
      <c r="I428" s="211"/>
      <c r="J428" s="212">
        <f>ROUND(I428*H428,2)</f>
        <v>0</v>
      </c>
      <c r="K428" s="208" t="s">
        <v>154</v>
      </c>
      <c r="L428" s="46"/>
      <c r="M428" s="213" t="s">
        <v>19</v>
      </c>
      <c r="N428" s="214" t="s">
        <v>43</v>
      </c>
      <c r="O428" s="86"/>
      <c r="P428" s="215">
        <f>O428*H428</f>
        <v>0</v>
      </c>
      <c r="Q428" s="215">
        <v>0.01733</v>
      </c>
      <c r="R428" s="215">
        <f>Q428*H428</f>
        <v>2.66724297</v>
      </c>
      <c r="S428" s="215">
        <v>0</v>
      </c>
      <c r="T428" s="216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17" t="s">
        <v>155</v>
      </c>
      <c r="AT428" s="217" t="s">
        <v>150</v>
      </c>
      <c r="AU428" s="217" t="s">
        <v>82</v>
      </c>
      <c r="AY428" s="19" t="s">
        <v>148</v>
      </c>
      <c r="BE428" s="218">
        <f>IF(N428="základní",J428,0)</f>
        <v>0</v>
      </c>
      <c r="BF428" s="218">
        <f>IF(N428="snížená",J428,0)</f>
        <v>0</v>
      </c>
      <c r="BG428" s="218">
        <f>IF(N428="zákl. přenesená",J428,0)</f>
        <v>0</v>
      </c>
      <c r="BH428" s="218">
        <f>IF(N428="sníž. přenesená",J428,0)</f>
        <v>0</v>
      </c>
      <c r="BI428" s="218">
        <f>IF(N428="nulová",J428,0)</f>
        <v>0</v>
      </c>
      <c r="BJ428" s="19" t="s">
        <v>80</v>
      </c>
      <c r="BK428" s="218">
        <f>ROUND(I428*H428,2)</f>
        <v>0</v>
      </c>
      <c r="BL428" s="19" t="s">
        <v>155</v>
      </c>
      <c r="BM428" s="217" t="s">
        <v>4311</v>
      </c>
    </row>
    <row r="429" spans="1:47" s="2" customFormat="1" ht="12">
      <c r="A429" s="40"/>
      <c r="B429" s="41"/>
      <c r="C429" s="42"/>
      <c r="D429" s="219" t="s">
        <v>157</v>
      </c>
      <c r="E429" s="42"/>
      <c r="F429" s="220" t="s">
        <v>4312</v>
      </c>
      <c r="G429" s="42"/>
      <c r="H429" s="42"/>
      <c r="I429" s="221"/>
      <c r="J429" s="42"/>
      <c r="K429" s="42"/>
      <c r="L429" s="46"/>
      <c r="M429" s="222"/>
      <c r="N429" s="223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157</v>
      </c>
      <c r="AU429" s="19" t="s">
        <v>82</v>
      </c>
    </row>
    <row r="430" spans="1:51" s="14" customFormat="1" ht="12">
      <c r="A430" s="14"/>
      <c r="B430" s="235"/>
      <c r="C430" s="236"/>
      <c r="D430" s="226" t="s">
        <v>168</v>
      </c>
      <c r="E430" s="237" t="s">
        <v>19</v>
      </c>
      <c r="F430" s="238" t="s">
        <v>4308</v>
      </c>
      <c r="G430" s="236"/>
      <c r="H430" s="239">
        <v>153.909</v>
      </c>
      <c r="I430" s="240"/>
      <c r="J430" s="236"/>
      <c r="K430" s="236"/>
      <c r="L430" s="241"/>
      <c r="M430" s="242"/>
      <c r="N430" s="243"/>
      <c r="O430" s="243"/>
      <c r="P430" s="243"/>
      <c r="Q430" s="243"/>
      <c r="R430" s="243"/>
      <c r="S430" s="243"/>
      <c r="T430" s="24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5" t="s">
        <v>168</v>
      </c>
      <c r="AU430" s="245" t="s">
        <v>82</v>
      </c>
      <c r="AV430" s="14" t="s">
        <v>82</v>
      </c>
      <c r="AW430" s="14" t="s">
        <v>34</v>
      </c>
      <c r="AX430" s="14" t="s">
        <v>80</v>
      </c>
      <c r="AY430" s="245" t="s">
        <v>148</v>
      </c>
    </row>
    <row r="431" spans="1:65" s="2" customFormat="1" ht="24.15" customHeight="1">
      <c r="A431" s="40"/>
      <c r="B431" s="41"/>
      <c r="C431" s="206" t="s">
        <v>700</v>
      </c>
      <c r="D431" s="206" t="s">
        <v>150</v>
      </c>
      <c r="E431" s="207" t="s">
        <v>640</v>
      </c>
      <c r="F431" s="208" t="s">
        <v>641</v>
      </c>
      <c r="G431" s="209" t="s">
        <v>166</v>
      </c>
      <c r="H431" s="210">
        <v>153.909</v>
      </c>
      <c r="I431" s="211"/>
      <c r="J431" s="212">
        <f>ROUND(I431*H431,2)</f>
        <v>0</v>
      </c>
      <c r="K431" s="208" t="s">
        <v>154</v>
      </c>
      <c r="L431" s="46"/>
      <c r="M431" s="213" t="s">
        <v>19</v>
      </c>
      <c r="N431" s="214" t="s">
        <v>43</v>
      </c>
      <c r="O431" s="86"/>
      <c r="P431" s="215">
        <f>O431*H431</f>
        <v>0</v>
      </c>
      <c r="Q431" s="215">
        <v>0.00735</v>
      </c>
      <c r="R431" s="215">
        <f>Q431*H431</f>
        <v>1.1312311499999999</v>
      </c>
      <c r="S431" s="215">
        <v>0</v>
      </c>
      <c r="T431" s="21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7" t="s">
        <v>155</v>
      </c>
      <c r="AT431" s="217" t="s">
        <v>150</v>
      </c>
      <c r="AU431" s="217" t="s">
        <v>82</v>
      </c>
      <c r="AY431" s="19" t="s">
        <v>148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9" t="s">
        <v>80</v>
      </c>
      <c r="BK431" s="218">
        <f>ROUND(I431*H431,2)</f>
        <v>0</v>
      </c>
      <c r="BL431" s="19" t="s">
        <v>155</v>
      </c>
      <c r="BM431" s="217" t="s">
        <v>4313</v>
      </c>
    </row>
    <row r="432" spans="1:47" s="2" customFormat="1" ht="12">
      <c r="A432" s="40"/>
      <c r="B432" s="41"/>
      <c r="C432" s="42"/>
      <c r="D432" s="219" t="s">
        <v>157</v>
      </c>
      <c r="E432" s="42"/>
      <c r="F432" s="220" t="s">
        <v>643</v>
      </c>
      <c r="G432" s="42"/>
      <c r="H432" s="42"/>
      <c r="I432" s="221"/>
      <c r="J432" s="42"/>
      <c r="K432" s="42"/>
      <c r="L432" s="46"/>
      <c r="M432" s="222"/>
      <c r="N432" s="223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157</v>
      </c>
      <c r="AU432" s="19" t="s">
        <v>82</v>
      </c>
    </row>
    <row r="433" spans="1:65" s="2" customFormat="1" ht="21.75" customHeight="1">
      <c r="A433" s="40"/>
      <c r="B433" s="41"/>
      <c r="C433" s="206" t="s">
        <v>705</v>
      </c>
      <c r="D433" s="206" t="s">
        <v>150</v>
      </c>
      <c r="E433" s="207" t="s">
        <v>4314</v>
      </c>
      <c r="F433" s="208" t="s">
        <v>4315</v>
      </c>
      <c r="G433" s="209" t="s">
        <v>166</v>
      </c>
      <c r="H433" s="210">
        <v>473.563</v>
      </c>
      <c r="I433" s="211"/>
      <c r="J433" s="212">
        <f>ROUND(I433*H433,2)</f>
        <v>0</v>
      </c>
      <c r="K433" s="208" t="s">
        <v>154</v>
      </c>
      <c r="L433" s="46"/>
      <c r="M433" s="213" t="s">
        <v>19</v>
      </c>
      <c r="N433" s="214" t="s">
        <v>43</v>
      </c>
      <c r="O433" s="86"/>
      <c r="P433" s="215">
        <f>O433*H433</f>
        <v>0</v>
      </c>
      <c r="Q433" s="215">
        <v>0.0065</v>
      </c>
      <c r="R433" s="215">
        <f>Q433*H433</f>
        <v>3.0781595</v>
      </c>
      <c r="S433" s="215">
        <v>0</v>
      </c>
      <c r="T433" s="216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17" t="s">
        <v>155</v>
      </c>
      <c r="AT433" s="217" t="s">
        <v>150</v>
      </c>
      <c r="AU433" s="217" t="s">
        <v>82</v>
      </c>
      <c r="AY433" s="19" t="s">
        <v>148</v>
      </c>
      <c r="BE433" s="218">
        <f>IF(N433="základní",J433,0)</f>
        <v>0</v>
      </c>
      <c r="BF433" s="218">
        <f>IF(N433="snížená",J433,0)</f>
        <v>0</v>
      </c>
      <c r="BG433" s="218">
        <f>IF(N433="zákl. přenesená",J433,0)</f>
        <v>0</v>
      </c>
      <c r="BH433" s="218">
        <f>IF(N433="sníž. přenesená",J433,0)</f>
        <v>0</v>
      </c>
      <c r="BI433" s="218">
        <f>IF(N433="nulová",J433,0)</f>
        <v>0</v>
      </c>
      <c r="BJ433" s="19" t="s">
        <v>80</v>
      </c>
      <c r="BK433" s="218">
        <f>ROUND(I433*H433,2)</f>
        <v>0</v>
      </c>
      <c r="BL433" s="19" t="s">
        <v>155</v>
      </c>
      <c r="BM433" s="217" t="s">
        <v>4316</v>
      </c>
    </row>
    <row r="434" spans="1:47" s="2" customFormat="1" ht="12">
      <c r="A434" s="40"/>
      <c r="B434" s="41"/>
      <c r="C434" s="42"/>
      <c r="D434" s="219" t="s">
        <v>157</v>
      </c>
      <c r="E434" s="42"/>
      <c r="F434" s="220" t="s">
        <v>4317</v>
      </c>
      <c r="G434" s="42"/>
      <c r="H434" s="42"/>
      <c r="I434" s="221"/>
      <c r="J434" s="42"/>
      <c r="K434" s="42"/>
      <c r="L434" s="46"/>
      <c r="M434" s="222"/>
      <c r="N434" s="223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157</v>
      </c>
      <c r="AU434" s="19" t="s">
        <v>82</v>
      </c>
    </row>
    <row r="435" spans="1:51" s="14" customFormat="1" ht="12">
      <c r="A435" s="14"/>
      <c r="B435" s="235"/>
      <c r="C435" s="236"/>
      <c r="D435" s="226" t="s">
        <v>168</v>
      </c>
      <c r="E435" s="237" t="s">
        <v>19</v>
      </c>
      <c r="F435" s="238" t="s">
        <v>4318</v>
      </c>
      <c r="G435" s="236"/>
      <c r="H435" s="239">
        <v>29.303</v>
      </c>
      <c r="I435" s="240"/>
      <c r="J435" s="236"/>
      <c r="K435" s="236"/>
      <c r="L435" s="241"/>
      <c r="M435" s="242"/>
      <c r="N435" s="243"/>
      <c r="O435" s="243"/>
      <c r="P435" s="243"/>
      <c r="Q435" s="243"/>
      <c r="R435" s="243"/>
      <c r="S435" s="243"/>
      <c r="T435" s="24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5" t="s">
        <v>168</v>
      </c>
      <c r="AU435" s="245" t="s">
        <v>82</v>
      </c>
      <c r="AV435" s="14" t="s">
        <v>82</v>
      </c>
      <c r="AW435" s="14" t="s">
        <v>34</v>
      </c>
      <c r="AX435" s="14" t="s">
        <v>72</v>
      </c>
      <c r="AY435" s="245" t="s">
        <v>148</v>
      </c>
    </row>
    <row r="436" spans="1:51" s="14" customFormat="1" ht="12">
      <c r="A436" s="14"/>
      <c r="B436" s="235"/>
      <c r="C436" s="236"/>
      <c r="D436" s="226" t="s">
        <v>168</v>
      </c>
      <c r="E436" s="237" t="s">
        <v>19</v>
      </c>
      <c r="F436" s="238" t="s">
        <v>4319</v>
      </c>
      <c r="G436" s="236"/>
      <c r="H436" s="239">
        <v>43.042</v>
      </c>
      <c r="I436" s="240"/>
      <c r="J436" s="236"/>
      <c r="K436" s="236"/>
      <c r="L436" s="241"/>
      <c r="M436" s="242"/>
      <c r="N436" s="243"/>
      <c r="O436" s="243"/>
      <c r="P436" s="243"/>
      <c r="Q436" s="243"/>
      <c r="R436" s="243"/>
      <c r="S436" s="243"/>
      <c r="T436" s="24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5" t="s">
        <v>168</v>
      </c>
      <c r="AU436" s="245" t="s">
        <v>82</v>
      </c>
      <c r="AV436" s="14" t="s">
        <v>82</v>
      </c>
      <c r="AW436" s="14" t="s">
        <v>34</v>
      </c>
      <c r="AX436" s="14" t="s">
        <v>72</v>
      </c>
      <c r="AY436" s="245" t="s">
        <v>148</v>
      </c>
    </row>
    <row r="437" spans="1:51" s="14" customFormat="1" ht="12">
      <c r="A437" s="14"/>
      <c r="B437" s="235"/>
      <c r="C437" s="236"/>
      <c r="D437" s="226" t="s">
        <v>168</v>
      </c>
      <c r="E437" s="237" t="s">
        <v>19</v>
      </c>
      <c r="F437" s="238" t="s">
        <v>4320</v>
      </c>
      <c r="G437" s="236"/>
      <c r="H437" s="239">
        <v>64.686</v>
      </c>
      <c r="I437" s="240"/>
      <c r="J437" s="236"/>
      <c r="K437" s="236"/>
      <c r="L437" s="241"/>
      <c r="M437" s="242"/>
      <c r="N437" s="243"/>
      <c r="O437" s="243"/>
      <c r="P437" s="243"/>
      <c r="Q437" s="243"/>
      <c r="R437" s="243"/>
      <c r="S437" s="243"/>
      <c r="T437" s="24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5" t="s">
        <v>168</v>
      </c>
      <c r="AU437" s="245" t="s">
        <v>82</v>
      </c>
      <c r="AV437" s="14" t="s">
        <v>82</v>
      </c>
      <c r="AW437" s="14" t="s">
        <v>34</v>
      </c>
      <c r="AX437" s="14" t="s">
        <v>72</v>
      </c>
      <c r="AY437" s="245" t="s">
        <v>148</v>
      </c>
    </row>
    <row r="438" spans="1:51" s="14" customFormat="1" ht="12">
      <c r="A438" s="14"/>
      <c r="B438" s="235"/>
      <c r="C438" s="236"/>
      <c r="D438" s="226" t="s">
        <v>168</v>
      </c>
      <c r="E438" s="237" t="s">
        <v>19</v>
      </c>
      <c r="F438" s="238" t="s">
        <v>4321</v>
      </c>
      <c r="G438" s="236"/>
      <c r="H438" s="239">
        <v>74.692</v>
      </c>
      <c r="I438" s="240"/>
      <c r="J438" s="236"/>
      <c r="K438" s="236"/>
      <c r="L438" s="241"/>
      <c r="M438" s="242"/>
      <c r="N438" s="243"/>
      <c r="O438" s="243"/>
      <c r="P438" s="243"/>
      <c r="Q438" s="243"/>
      <c r="R438" s="243"/>
      <c r="S438" s="243"/>
      <c r="T438" s="24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5" t="s">
        <v>168</v>
      </c>
      <c r="AU438" s="245" t="s">
        <v>82</v>
      </c>
      <c r="AV438" s="14" t="s">
        <v>82</v>
      </c>
      <c r="AW438" s="14" t="s">
        <v>34</v>
      </c>
      <c r="AX438" s="14" t="s">
        <v>72</v>
      </c>
      <c r="AY438" s="245" t="s">
        <v>148</v>
      </c>
    </row>
    <row r="439" spans="1:51" s="14" customFormat="1" ht="12">
      <c r="A439" s="14"/>
      <c r="B439" s="235"/>
      <c r="C439" s="236"/>
      <c r="D439" s="226" t="s">
        <v>168</v>
      </c>
      <c r="E439" s="237" t="s">
        <v>19</v>
      </c>
      <c r="F439" s="238" t="s">
        <v>4322</v>
      </c>
      <c r="G439" s="236"/>
      <c r="H439" s="239">
        <v>75.202</v>
      </c>
      <c r="I439" s="240"/>
      <c r="J439" s="236"/>
      <c r="K439" s="236"/>
      <c r="L439" s="241"/>
      <c r="M439" s="242"/>
      <c r="N439" s="243"/>
      <c r="O439" s="243"/>
      <c r="P439" s="243"/>
      <c r="Q439" s="243"/>
      <c r="R439" s="243"/>
      <c r="S439" s="243"/>
      <c r="T439" s="24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5" t="s">
        <v>168</v>
      </c>
      <c r="AU439" s="245" t="s">
        <v>82</v>
      </c>
      <c r="AV439" s="14" t="s">
        <v>82</v>
      </c>
      <c r="AW439" s="14" t="s">
        <v>34</v>
      </c>
      <c r="AX439" s="14" t="s">
        <v>72</v>
      </c>
      <c r="AY439" s="245" t="s">
        <v>148</v>
      </c>
    </row>
    <row r="440" spans="1:51" s="14" customFormat="1" ht="12">
      <c r="A440" s="14"/>
      <c r="B440" s="235"/>
      <c r="C440" s="236"/>
      <c r="D440" s="226" t="s">
        <v>168</v>
      </c>
      <c r="E440" s="237" t="s">
        <v>19</v>
      </c>
      <c r="F440" s="238" t="s">
        <v>4323</v>
      </c>
      <c r="G440" s="236"/>
      <c r="H440" s="239">
        <v>63.04</v>
      </c>
      <c r="I440" s="240"/>
      <c r="J440" s="236"/>
      <c r="K440" s="236"/>
      <c r="L440" s="241"/>
      <c r="M440" s="242"/>
      <c r="N440" s="243"/>
      <c r="O440" s="243"/>
      <c r="P440" s="243"/>
      <c r="Q440" s="243"/>
      <c r="R440" s="243"/>
      <c r="S440" s="243"/>
      <c r="T440" s="24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5" t="s">
        <v>168</v>
      </c>
      <c r="AU440" s="245" t="s">
        <v>82</v>
      </c>
      <c r="AV440" s="14" t="s">
        <v>82</v>
      </c>
      <c r="AW440" s="14" t="s">
        <v>34</v>
      </c>
      <c r="AX440" s="14" t="s">
        <v>72</v>
      </c>
      <c r="AY440" s="245" t="s">
        <v>148</v>
      </c>
    </row>
    <row r="441" spans="1:51" s="14" customFormat="1" ht="12">
      <c r="A441" s="14"/>
      <c r="B441" s="235"/>
      <c r="C441" s="236"/>
      <c r="D441" s="226" t="s">
        <v>168</v>
      </c>
      <c r="E441" s="237" t="s">
        <v>19</v>
      </c>
      <c r="F441" s="238" t="s">
        <v>4324</v>
      </c>
      <c r="G441" s="236"/>
      <c r="H441" s="239">
        <v>63.256</v>
      </c>
      <c r="I441" s="240"/>
      <c r="J441" s="236"/>
      <c r="K441" s="236"/>
      <c r="L441" s="241"/>
      <c r="M441" s="242"/>
      <c r="N441" s="243"/>
      <c r="O441" s="243"/>
      <c r="P441" s="243"/>
      <c r="Q441" s="243"/>
      <c r="R441" s="243"/>
      <c r="S441" s="243"/>
      <c r="T441" s="24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5" t="s">
        <v>168</v>
      </c>
      <c r="AU441" s="245" t="s">
        <v>82</v>
      </c>
      <c r="AV441" s="14" t="s">
        <v>82</v>
      </c>
      <c r="AW441" s="14" t="s">
        <v>34</v>
      </c>
      <c r="AX441" s="14" t="s">
        <v>72</v>
      </c>
      <c r="AY441" s="245" t="s">
        <v>148</v>
      </c>
    </row>
    <row r="442" spans="1:51" s="14" customFormat="1" ht="12">
      <c r="A442" s="14"/>
      <c r="B442" s="235"/>
      <c r="C442" s="236"/>
      <c r="D442" s="226" t="s">
        <v>168</v>
      </c>
      <c r="E442" s="237" t="s">
        <v>19</v>
      </c>
      <c r="F442" s="238" t="s">
        <v>4325</v>
      </c>
      <c r="G442" s="236"/>
      <c r="H442" s="239">
        <v>60.342</v>
      </c>
      <c r="I442" s="240"/>
      <c r="J442" s="236"/>
      <c r="K442" s="236"/>
      <c r="L442" s="241"/>
      <c r="M442" s="242"/>
      <c r="N442" s="243"/>
      <c r="O442" s="243"/>
      <c r="P442" s="243"/>
      <c r="Q442" s="243"/>
      <c r="R442" s="243"/>
      <c r="S442" s="243"/>
      <c r="T442" s="24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45" t="s">
        <v>168</v>
      </c>
      <c r="AU442" s="245" t="s">
        <v>82</v>
      </c>
      <c r="AV442" s="14" t="s">
        <v>82</v>
      </c>
      <c r="AW442" s="14" t="s">
        <v>34</v>
      </c>
      <c r="AX442" s="14" t="s">
        <v>72</v>
      </c>
      <c r="AY442" s="245" t="s">
        <v>148</v>
      </c>
    </row>
    <row r="443" spans="1:51" s="15" customFormat="1" ht="12">
      <c r="A443" s="15"/>
      <c r="B443" s="246"/>
      <c r="C443" s="247"/>
      <c r="D443" s="226" t="s">
        <v>168</v>
      </c>
      <c r="E443" s="248" t="s">
        <v>19</v>
      </c>
      <c r="F443" s="249" t="s">
        <v>178</v>
      </c>
      <c r="G443" s="247"/>
      <c r="H443" s="250">
        <v>473.563</v>
      </c>
      <c r="I443" s="251"/>
      <c r="J443" s="247"/>
      <c r="K443" s="247"/>
      <c r="L443" s="252"/>
      <c r="M443" s="253"/>
      <c r="N443" s="254"/>
      <c r="O443" s="254"/>
      <c r="P443" s="254"/>
      <c r="Q443" s="254"/>
      <c r="R443" s="254"/>
      <c r="S443" s="254"/>
      <c r="T443" s="25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56" t="s">
        <v>168</v>
      </c>
      <c r="AU443" s="256" t="s">
        <v>82</v>
      </c>
      <c r="AV443" s="15" t="s">
        <v>155</v>
      </c>
      <c r="AW443" s="15" t="s">
        <v>34</v>
      </c>
      <c r="AX443" s="15" t="s">
        <v>80</v>
      </c>
      <c r="AY443" s="256" t="s">
        <v>148</v>
      </c>
    </row>
    <row r="444" spans="1:65" s="2" customFormat="1" ht="24.15" customHeight="1">
      <c r="A444" s="40"/>
      <c r="B444" s="41"/>
      <c r="C444" s="206" t="s">
        <v>711</v>
      </c>
      <c r="D444" s="206" t="s">
        <v>150</v>
      </c>
      <c r="E444" s="207" t="s">
        <v>4326</v>
      </c>
      <c r="F444" s="208" t="s">
        <v>4327</v>
      </c>
      <c r="G444" s="209" t="s">
        <v>166</v>
      </c>
      <c r="H444" s="210">
        <v>473.563</v>
      </c>
      <c r="I444" s="211"/>
      <c r="J444" s="212">
        <f>ROUND(I444*H444,2)</f>
        <v>0</v>
      </c>
      <c r="K444" s="208" t="s">
        <v>154</v>
      </c>
      <c r="L444" s="46"/>
      <c r="M444" s="213" t="s">
        <v>19</v>
      </c>
      <c r="N444" s="214" t="s">
        <v>43</v>
      </c>
      <c r="O444" s="86"/>
      <c r="P444" s="215">
        <f>O444*H444</f>
        <v>0</v>
      </c>
      <c r="Q444" s="215">
        <v>0.01733</v>
      </c>
      <c r="R444" s="215">
        <f>Q444*H444</f>
        <v>8.20684679</v>
      </c>
      <c r="S444" s="215">
        <v>0</v>
      </c>
      <c r="T444" s="216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17" t="s">
        <v>155</v>
      </c>
      <c r="AT444" s="217" t="s">
        <v>150</v>
      </c>
      <c r="AU444" s="217" t="s">
        <v>82</v>
      </c>
      <c r="AY444" s="19" t="s">
        <v>148</v>
      </c>
      <c r="BE444" s="218">
        <f>IF(N444="základní",J444,0)</f>
        <v>0</v>
      </c>
      <c r="BF444" s="218">
        <f>IF(N444="snížená",J444,0)</f>
        <v>0</v>
      </c>
      <c r="BG444" s="218">
        <f>IF(N444="zákl. přenesená",J444,0)</f>
        <v>0</v>
      </c>
      <c r="BH444" s="218">
        <f>IF(N444="sníž. přenesená",J444,0)</f>
        <v>0</v>
      </c>
      <c r="BI444" s="218">
        <f>IF(N444="nulová",J444,0)</f>
        <v>0</v>
      </c>
      <c r="BJ444" s="19" t="s">
        <v>80</v>
      </c>
      <c r="BK444" s="218">
        <f>ROUND(I444*H444,2)</f>
        <v>0</v>
      </c>
      <c r="BL444" s="19" t="s">
        <v>155</v>
      </c>
      <c r="BM444" s="217" t="s">
        <v>4328</v>
      </c>
    </row>
    <row r="445" spans="1:47" s="2" customFormat="1" ht="12">
      <c r="A445" s="40"/>
      <c r="B445" s="41"/>
      <c r="C445" s="42"/>
      <c r="D445" s="219" t="s">
        <v>157</v>
      </c>
      <c r="E445" s="42"/>
      <c r="F445" s="220" t="s">
        <v>4329</v>
      </c>
      <c r="G445" s="42"/>
      <c r="H445" s="42"/>
      <c r="I445" s="221"/>
      <c r="J445" s="42"/>
      <c r="K445" s="42"/>
      <c r="L445" s="46"/>
      <c r="M445" s="222"/>
      <c r="N445" s="223"/>
      <c r="O445" s="86"/>
      <c r="P445" s="86"/>
      <c r="Q445" s="86"/>
      <c r="R445" s="86"/>
      <c r="S445" s="86"/>
      <c r="T445" s="87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T445" s="19" t="s">
        <v>157</v>
      </c>
      <c r="AU445" s="19" t="s">
        <v>82</v>
      </c>
    </row>
    <row r="446" spans="1:51" s="14" customFormat="1" ht="12">
      <c r="A446" s="14"/>
      <c r="B446" s="235"/>
      <c r="C446" s="236"/>
      <c r="D446" s="226" t="s">
        <v>168</v>
      </c>
      <c r="E446" s="237" t="s">
        <v>19</v>
      </c>
      <c r="F446" s="238" t="s">
        <v>4318</v>
      </c>
      <c r="G446" s="236"/>
      <c r="H446" s="239">
        <v>29.303</v>
      </c>
      <c r="I446" s="240"/>
      <c r="J446" s="236"/>
      <c r="K446" s="236"/>
      <c r="L446" s="241"/>
      <c r="M446" s="242"/>
      <c r="N446" s="243"/>
      <c r="O446" s="243"/>
      <c r="P446" s="243"/>
      <c r="Q446" s="243"/>
      <c r="R446" s="243"/>
      <c r="S446" s="243"/>
      <c r="T446" s="24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5" t="s">
        <v>168</v>
      </c>
      <c r="AU446" s="245" t="s">
        <v>82</v>
      </c>
      <c r="AV446" s="14" t="s">
        <v>82</v>
      </c>
      <c r="AW446" s="14" t="s">
        <v>34</v>
      </c>
      <c r="AX446" s="14" t="s">
        <v>72</v>
      </c>
      <c r="AY446" s="245" t="s">
        <v>148</v>
      </c>
    </row>
    <row r="447" spans="1:51" s="14" customFormat="1" ht="12">
      <c r="A447" s="14"/>
      <c r="B447" s="235"/>
      <c r="C447" s="236"/>
      <c r="D447" s="226" t="s">
        <v>168</v>
      </c>
      <c r="E447" s="237" t="s">
        <v>19</v>
      </c>
      <c r="F447" s="238" t="s">
        <v>4319</v>
      </c>
      <c r="G447" s="236"/>
      <c r="H447" s="239">
        <v>43.042</v>
      </c>
      <c r="I447" s="240"/>
      <c r="J447" s="236"/>
      <c r="K447" s="236"/>
      <c r="L447" s="241"/>
      <c r="M447" s="242"/>
      <c r="N447" s="243"/>
      <c r="O447" s="243"/>
      <c r="P447" s="243"/>
      <c r="Q447" s="243"/>
      <c r="R447" s="243"/>
      <c r="S447" s="243"/>
      <c r="T447" s="24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5" t="s">
        <v>168</v>
      </c>
      <c r="AU447" s="245" t="s">
        <v>82</v>
      </c>
      <c r="AV447" s="14" t="s">
        <v>82</v>
      </c>
      <c r="AW447" s="14" t="s">
        <v>34</v>
      </c>
      <c r="AX447" s="14" t="s">
        <v>72</v>
      </c>
      <c r="AY447" s="245" t="s">
        <v>148</v>
      </c>
    </row>
    <row r="448" spans="1:51" s="14" customFormat="1" ht="12">
      <c r="A448" s="14"/>
      <c r="B448" s="235"/>
      <c r="C448" s="236"/>
      <c r="D448" s="226" t="s">
        <v>168</v>
      </c>
      <c r="E448" s="237" t="s">
        <v>19</v>
      </c>
      <c r="F448" s="238" t="s">
        <v>4320</v>
      </c>
      <c r="G448" s="236"/>
      <c r="H448" s="239">
        <v>64.686</v>
      </c>
      <c r="I448" s="240"/>
      <c r="J448" s="236"/>
      <c r="K448" s="236"/>
      <c r="L448" s="241"/>
      <c r="M448" s="242"/>
      <c r="N448" s="243"/>
      <c r="O448" s="243"/>
      <c r="P448" s="243"/>
      <c r="Q448" s="243"/>
      <c r="R448" s="243"/>
      <c r="S448" s="243"/>
      <c r="T448" s="24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5" t="s">
        <v>168</v>
      </c>
      <c r="AU448" s="245" t="s">
        <v>82</v>
      </c>
      <c r="AV448" s="14" t="s">
        <v>82</v>
      </c>
      <c r="AW448" s="14" t="s">
        <v>34</v>
      </c>
      <c r="AX448" s="14" t="s">
        <v>72</v>
      </c>
      <c r="AY448" s="245" t="s">
        <v>148</v>
      </c>
    </row>
    <row r="449" spans="1:51" s="14" customFormat="1" ht="12">
      <c r="A449" s="14"/>
      <c r="B449" s="235"/>
      <c r="C449" s="236"/>
      <c r="D449" s="226" t="s">
        <v>168</v>
      </c>
      <c r="E449" s="237" t="s">
        <v>19</v>
      </c>
      <c r="F449" s="238" t="s">
        <v>4321</v>
      </c>
      <c r="G449" s="236"/>
      <c r="H449" s="239">
        <v>74.692</v>
      </c>
      <c r="I449" s="240"/>
      <c r="J449" s="236"/>
      <c r="K449" s="236"/>
      <c r="L449" s="241"/>
      <c r="M449" s="242"/>
      <c r="N449" s="243"/>
      <c r="O449" s="243"/>
      <c r="P449" s="243"/>
      <c r="Q449" s="243"/>
      <c r="R449" s="243"/>
      <c r="S449" s="243"/>
      <c r="T449" s="24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5" t="s">
        <v>168</v>
      </c>
      <c r="AU449" s="245" t="s">
        <v>82</v>
      </c>
      <c r="AV449" s="14" t="s">
        <v>82</v>
      </c>
      <c r="AW449" s="14" t="s">
        <v>34</v>
      </c>
      <c r="AX449" s="14" t="s">
        <v>72</v>
      </c>
      <c r="AY449" s="245" t="s">
        <v>148</v>
      </c>
    </row>
    <row r="450" spans="1:51" s="14" customFormat="1" ht="12">
      <c r="A450" s="14"/>
      <c r="B450" s="235"/>
      <c r="C450" s="236"/>
      <c r="D450" s="226" t="s">
        <v>168</v>
      </c>
      <c r="E450" s="237" t="s">
        <v>19</v>
      </c>
      <c r="F450" s="238" t="s">
        <v>4322</v>
      </c>
      <c r="G450" s="236"/>
      <c r="H450" s="239">
        <v>75.202</v>
      </c>
      <c r="I450" s="240"/>
      <c r="J450" s="236"/>
      <c r="K450" s="236"/>
      <c r="L450" s="241"/>
      <c r="M450" s="242"/>
      <c r="N450" s="243"/>
      <c r="O450" s="243"/>
      <c r="P450" s="243"/>
      <c r="Q450" s="243"/>
      <c r="R450" s="243"/>
      <c r="S450" s="243"/>
      <c r="T450" s="24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5" t="s">
        <v>168</v>
      </c>
      <c r="AU450" s="245" t="s">
        <v>82</v>
      </c>
      <c r="AV450" s="14" t="s">
        <v>82</v>
      </c>
      <c r="AW450" s="14" t="s">
        <v>34</v>
      </c>
      <c r="AX450" s="14" t="s">
        <v>72</v>
      </c>
      <c r="AY450" s="245" t="s">
        <v>148</v>
      </c>
    </row>
    <row r="451" spans="1:51" s="14" customFormat="1" ht="12">
      <c r="A451" s="14"/>
      <c r="B451" s="235"/>
      <c r="C451" s="236"/>
      <c r="D451" s="226" t="s">
        <v>168</v>
      </c>
      <c r="E451" s="237" t="s">
        <v>19</v>
      </c>
      <c r="F451" s="238" t="s">
        <v>4323</v>
      </c>
      <c r="G451" s="236"/>
      <c r="H451" s="239">
        <v>63.04</v>
      </c>
      <c r="I451" s="240"/>
      <c r="J451" s="236"/>
      <c r="K451" s="236"/>
      <c r="L451" s="241"/>
      <c r="M451" s="242"/>
      <c r="N451" s="243"/>
      <c r="O451" s="243"/>
      <c r="P451" s="243"/>
      <c r="Q451" s="243"/>
      <c r="R451" s="243"/>
      <c r="S451" s="243"/>
      <c r="T451" s="24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5" t="s">
        <v>168</v>
      </c>
      <c r="AU451" s="245" t="s">
        <v>82</v>
      </c>
      <c r="AV451" s="14" t="s">
        <v>82</v>
      </c>
      <c r="AW451" s="14" t="s">
        <v>34</v>
      </c>
      <c r="AX451" s="14" t="s">
        <v>72</v>
      </c>
      <c r="AY451" s="245" t="s">
        <v>148</v>
      </c>
    </row>
    <row r="452" spans="1:51" s="14" customFormat="1" ht="12">
      <c r="A452" s="14"/>
      <c r="B452" s="235"/>
      <c r="C452" s="236"/>
      <c r="D452" s="226" t="s">
        <v>168</v>
      </c>
      <c r="E452" s="237" t="s">
        <v>19</v>
      </c>
      <c r="F452" s="238" t="s">
        <v>4324</v>
      </c>
      <c r="G452" s="236"/>
      <c r="H452" s="239">
        <v>63.256</v>
      </c>
      <c r="I452" s="240"/>
      <c r="J452" s="236"/>
      <c r="K452" s="236"/>
      <c r="L452" s="241"/>
      <c r="M452" s="242"/>
      <c r="N452" s="243"/>
      <c r="O452" s="243"/>
      <c r="P452" s="243"/>
      <c r="Q452" s="243"/>
      <c r="R452" s="243"/>
      <c r="S452" s="243"/>
      <c r="T452" s="24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5" t="s">
        <v>168</v>
      </c>
      <c r="AU452" s="245" t="s">
        <v>82</v>
      </c>
      <c r="AV452" s="14" t="s">
        <v>82</v>
      </c>
      <c r="AW452" s="14" t="s">
        <v>34</v>
      </c>
      <c r="AX452" s="14" t="s">
        <v>72</v>
      </c>
      <c r="AY452" s="245" t="s">
        <v>148</v>
      </c>
    </row>
    <row r="453" spans="1:51" s="14" customFormat="1" ht="12">
      <c r="A453" s="14"/>
      <c r="B453" s="235"/>
      <c r="C453" s="236"/>
      <c r="D453" s="226" t="s">
        <v>168</v>
      </c>
      <c r="E453" s="237" t="s">
        <v>19</v>
      </c>
      <c r="F453" s="238" t="s">
        <v>4325</v>
      </c>
      <c r="G453" s="236"/>
      <c r="H453" s="239">
        <v>60.342</v>
      </c>
      <c r="I453" s="240"/>
      <c r="J453" s="236"/>
      <c r="K453" s="236"/>
      <c r="L453" s="241"/>
      <c r="M453" s="242"/>
      <c r="N453" s="243"/>
      <c r="O453" s="243"/>
      <c r="P453" s="243"/>
      <c r="Q453" s="243"/>
      <c r="R453" s="243"/>
      <c r="S453" s="243"/>
      <c r="T453" s="24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5" t="s">
        <v>168</v>
      </c>
      <c r="AU453" s="245" t="s">
        <v>82</v>
      </c>
      <c r="AV453" s="14" t="s">
        <v>82</v>
      </c>
      <c r="AW453" s="14" t="s">
        <v>34</v>
      </c>
      <c r="AX453" s="14" t="s">
        <v>72</v>
      </c>
      <c r="AY453" s="245" t="s">
        <v>148</v>
      </c>
    </row>
    <row r="454" spans="1:51" s="15" customFormat="1" ht="12">
      <c r="A454" s="15"/>
      <c r="B454" s="246"/>
      <c r="C454" s="247"/>
      <c r="D454" s="226" t="s">
        <v>168</v>
      </c>
      <c r="E454" s="248" t="s">
        <v>19</v>
      </c>
      <c r="F454" s="249" t="s">
        <v>178</v>
      </c>
      <c r="G454" s="247"/>
      <c r="H454" s="250">
        <v>473.563</v>
      </c>
      <c r="I454" s="251"/>
      <c r="J454" s="247"/>
      <c r="K454" s="247"/>
      <c r="L454" s="252"/>
      <c r="M454" s="253"/>
      <c r="N454" s="254"/>
      <c r="O454" s="254"/>
      <c r="P454" s="254"/>
      <c r="Q454" s="254"/>
      <c r="R454" s="254"/>
      <c r="S454" s="254"/>
      <c r="T454" s="25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T454" s="256" t="s">
        <v>168</v>
      </c>
      <c r="AU454" s="256" t="s">
        <v>82</v>
      </c>
      <c r="AV454" s="15" t="s">
        <v>155</v>
      </c>
      <c r="AW454" s="15" t="s">
        <v>34</v>
      </c>
      <c r="AX454" s="15" t="s">
        <v>80</v>
      </c>
      <c r="AY454" s="256" t="s">
        <v>148</v>
      </c>
    </row>
    <row r="455" spans="1:65" s="2" customFormat="1" ht="24.15" customHeight="1">
      <c r="A455" s="40"/>
      <c r="B455" s="41"/>
      <c r="C455" s="206" t="s">
        <v>726</v>
      </c>
      <c r="D455" s="206" t="s">
        <v>150</v>
      </c>
      <c r="E455" s="207" t="s">
        <v>673</v>
      </c>
      <c r="F455" s="208" t="s">
        <v>674</v>
      </c>
      <c r="G455" s="209" t="s">
        <v>166</v>
      </c>
      <c r="H455" s="210">
        <v>473.563</v>
      </c>
      <c r="I455" s="211"/>
      <c r="J455" s="212">
        <f>ROUND(I455*H455,2)</f>
        <v>0</v>
      </c>
      <c r="K455" s="208" t="s">
        <v>154</v>
      </c>
      <c r="L455" s="46"/>
      <c r="M455" s="213" t="s">
        <v>19</v>
      </c>
      <c r="N455" s="214" t="s">
        <v>43</v>
      </c>
      <c r="O455" s="86"/>
      <c r="P455" s="215">
        <f>O455*H455</f>
        <v>0</v>
      </c>
      <c r="Q455" s="215">
        <v>0.00735</v>
      </c>
      <c r="R455" s="215">
        <f>Q455*H455</f>
        <v>3.48068805</v>
      </c>
      <c r="S455" s="215">
        <v>0</v>
      </c>
      <c r="T455" s="216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17" t="s">
        <v>155</v>
      </c>
      <c r="AT455" s="217" t="s">
        <v>150</v>
      </c>
      <c r="AU455" s="217" t="s">
        <v>82</v>
      </c>
      <c r="AY455" s="19" t="s">
        <v>148</v>
      </c>
      <c r="BE455" s="218">
        <f>IF(N455="základní",J455,0)</f>
        <v>0</v>
      </c>
      <c r="BF455" s="218">
        <f>IF(N455="snížená",J455,0)</f>
        <v>0</v>
      </c>
      <c r="BG455" s="218">
        <f>IF(N455="zákl. přenesená",J455,0)</f>
        <v>0</v>
      </c>
      <c r="BH455" s="218">
        <f>IF(N455="sníž. přenesená",J455,0)</f>
        <v>0</v>
      </c>
      <c r="BI455" s="218">
        <f>IF(N455="nulová",J455,0)</f>
        <v>0</v>
      </c>
      <c r="BJ455" s="19" t="s">
        <v>80</v>
      </c>
      <c r="BK455" s="218">
        <f>ROUND(I455*H455,2)</f>
        <v>0</v>
      </c>
      <c r="BL455" s="19" t="s">
        <v>155</v>
      </c>
      <c r="BM455" s="217" t="s">
        <v>4330</v>
      </c>
    </row>
    <row r="456" spans="1:47" s="2" customFormat="1" ht="12">
      <c r="A456" s="40"/>
      <c r="B456" s="41"/>
      <c r="C456" s="42"/>
      <c r="D456" s="219" t="s">
        <v>157</v>
      </c>
      <c r="E456" s="42"/>
      <c r="F456" s="220" t="s">
        <v>676</v>
      </c>
      <c r="G456" s="42"/>
      <c r="H456" s="42"/>
      <c r="I456" s="221"/>
      <c r="J456" s="42"/>
      <c r="K456" s="42"/>
      <c r="L456" s="46"/>
      <c r="M456" s="222"/>
      <c r="N456" s="223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157</v>
      </c>
      <c r="AU456" s="19" t="s">
        <v>82</v>
      </c>
    </row>
    <row r="457" spans="1:51" s="14" customFormat="1" ht="12">
      <c r="A457" s="14"/>
      <c r="B457" s="235"/>
      <c r="C457" s="236"/>
      <c r="D457" s="226" t="s">
        <v>168</v>
      </c>
      <c r="E457" s="237" t="s">
        <v>19</v>
      </c>
      <c r="F457" s="238" t="s">
        <v>4318</v>
      </c>
      <c r="G457" s="236"/>
      <c r="H457" s="239">
        <v>29.303</v>
      </c>
      <c r="I457" s="240"/>
      <c r="J457" s="236"/>
      <c r="K457" s="236"/>
      <c r="L457" s="241"/>
      <c r="M457" s="242"/>
      <c r="N457" s="243"/>
      <c r="O457" s="243"/>
      <c r="P457" s="243"/>
      <c r="Q457" s="243"/>
      <c r="R457" s="243"/>
      <c r="S457" s="243"/>
      <c r="T457" s="24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5" t="s">
        <v>168</v>
      </c>
      <c r="AU457" s="245" t="s">
        <v>82</v>
      </c>
      <c r="AV457" s="14" t="s">
        <v>82</v>
      </c>
      <c r="AW457" s="14" t="s">
        <v>34</v>
      </c>
      <c r="AX457" s="14" t="s">
        <v>72</v>
      </c>
      <c r="AY457" s="245" t="s">
        <v>148</v>
      </c>
    </row>
    <row r="458" spans="1:51" s="14" customFormat="1" ht="12">
      <c r="A458" s="14"/>
      <c r="B458" s="235"/>
      <c r="C458" s="236"/>
      <c r="D458" s="226" t="s">
        <v>168</v>
      </c>
      <c r="E458" s="237" t="s">
        <v>19</v>
      </c>
      <c r="F458" s="238" t="s">
        <v>4319</v>
      </c>
      <c r="G458" s="236"/>
      <c r="H458" s="239">
        <v>43.042</v>
      </c>
      <c r="I458" s="240"/>
      <c r="J458" s="236"/>
      <c r="K458" s="236"/>
      <c r="L458" s="241"/>
      <c r="M458" s="242"/>
      <c r="N458" s="243"/>
      <c r="O458" s="243"/>
      <c r="P458" s="243"/>
      <c r="Q458" s="243"/>
      <c r="R458" s="243"/>
      <c r="S458" s="243"/>
      <c r="T458" s="24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5" t="s">
        <v>168</v>
      </c>
      <c r="AU458" s="245" t="s">
        <v>82</v>
      </c>
      <c r="AV458" s="14" t="s">
        <v>82</v>
      </c>
      <c r="AW458" s="14" t="s">
        <v>34</v>
      </c>
      <c r="AX458" s="14" t="s">
        <v>72</v>
      </c>
      <c r="AY458" s="245" t="s">
        <v>148</v>
      </c>
    </row>
    <row r="459" spans="1:51" s="14" customFormat="1" ht="12">
      <c r="A459" s="14"/>
      <c r="B459" s="235"/>
      <c r="C459" s="236"/>
      <c r="D459" s="226" t="s">
        <v>168</v>
      </c>
      <c r="E459" s="237" t="s">
        <v>19</v>
      </c>
      <c r="F459" s="238" t="s">
        <v>4320</v>
      </c>
      <c r="G459" s="236"/>
      <c r="H459" s="239">
        <v>64.686</v>
      </c>
      <c r="I459" s="240"/>
      <c r="J459" s="236"/>
      <c r="K459" s="236"/>
      <c r="L459" s="241"/>
      <c r="M459" s="242"/>
      <c r="N459" s="243"/>
      <c r="O459" s="243"/>
      <c r="P459" s="243"/>
      <c r="Q459" s="243"/>
      <c r="R459" s="243"/>
      <c r="S459" s="243"/>
      <c r="T459" s="24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5" t="s">
        <v>168</v>
      </c>
      <c r="AU459" s="245" t="s">
        <v>82</v>
      </c>
      <c r="AV459" s="14" t="s">
        <v>82</v>
      </c>
      <c r="AW459" s="14" t="s">
        <v>34</v>
      </c>
      <c r="AX459" s="14" t="s">
        <v>72</v>
      </c>
      <c r="AY459" s="245" t="s">
        <v>148</v>
      </c>
    </row>
    <row r="460" spans="1:51" s="14" customFormat="1" ht="12">
      <c r="A460" s="14"/>
      <c r="B460" s="235"/>
      <c r="C460" s="236"/>
      <c r="D460" s="226" t="s">
        <v>168</v>
      </c>
      <c r="E460" s="237" t="s">
        <v>19</v>
      </c>
      <c r="F460" s="238" t="s">
        <v>4321</v>
      </c>
      <c r="G460" s="236"/>
      <c r="H460" s="239">
        <v>74.692</v>
      </c>
      <c r="I460" s="240"/>
      <c r="J460" s="236"/>
      <c r="K460" s="236"/>
      <c r="L460" s="241"/>
      <c r="M460" s="242"/>
      <c r="N460" s="243"/>
      <c r="O460" s="243"/>
      <c r="P460" s="243"/>
      <c r="Q460" s="243"/>
      <c r="R460" s="243"/>
      <c r="S460" s="243"/>
      <c r="T460" s="24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5" t="s">
        <v>168</v>
      </c>
      <c r="AU460" s="245" t="s">
        <v>82</v>
      </c>
      <c r="AV460" s="14" t="s">
        <v>82</v>
      </c>
      <c r="AW460" s="14" t="s">
        <v>34</v>
      </c>
      <c r="AX460" s="14" t="s">
        <v>72</v>
      </c>
      <c r="AY460" s="245" t="s">
        <v>148</v>
      </c>
    </row>
    <row r="461" spans="1:51" s="14" customFormat="1" ht="12">
      <c r="A461" s="14"/>
      <c r="B461" s="235"/>
      <c r="C461" s="236"/>
      <c r="D461" s="226" t="s">
        <v>168</v>
      </c>
      <c r="E461" s="237" t="s">
        <v>19</v>
      </c>
      <c r="F461" s="238" t="s">
        <v>4322</v>
      </c>
      <c r="G461" s="236"/>
      <c r="H461" s="239">
        <v>75.202</v>
      </c>
      <c r="I461" s="240"/>
      <c r="J461" s="236"/>
      <c r="K461" s="236"/>
      <c r="L461" s="241"/>
      <c r="M461" s="242"/>
      <c r="N461" s="243"/>
      <c r="O461" s="243"/>
      <c r="P461" s="243"/>
      <c r="Q461" s="243"/>
      <c r="R461" s="243"/>
      <c r="S461" s="243"/>
      <c r="T461" s="24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5" t="s">
        <v>168</v>
      </c>
      <c r="AU461" s="245" t="s">
        <v>82</v>
      </c>
      <c r="AV461" s="14" t="s">
        <v>82</v>
      </c>
      <c r="AW461" s="14" t="s">
        <v>34</v>
      </c>
      <c r="AX461" s="14" t="s">
        <v>72</v>
      </c>
      <c r="AY461" s="245" t="s">
        <v>148</v>
      </c>
    </row>
    <row r="462" spans="1:51" s="14" customFormat="1" ht="12">
      <c r="A462" s="14"/>
      <c r="B462" s="235"/>
      <c r="C462" s="236"/>
      <c r="D462" s="226" t="s">
        <v>168</v>
      </c>
      <c r="E462" s="237" t="s">
        <v>19</v>
      </c>
      <c r="F462" s="238" t="s">
        <v>4323</v>
      </c>
      <c r="G462" s="236"/>
      <c r="H462" s="239">
        <v>63.04</v>
      </c>
      <c r="I462" s="240"/>
      <c r="J462" s="236"/>
      <c r="K462" s="236"/>
      <c r="L462" s="241"/>
      <c r="M462" s="242"/>
      <c r="N462" s="243"/>
      <c r="O462" s="243"/>
      <c r="P462" s="243"/>
      <c r="Q462" s="243"/>
      <c r="R462" s="243"/>
      <c r="S462" s="243"/>
      <c r="T462" s="24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5" t="s">
        <v>168</v>
      </c>
      <c r="AU462" s="245" t="s">
        <v>82</v>
      </c>
      <c r="AV462" s="14" t="s">
        <v>82</v>
      </c>
      <c r="AW462" s="14" t="s">
        <v>34</v>
      </c>
      <c r="AX462" s="14" t="s">
        <v>72</v>
      </c>
      <c r="AY462" s="245" t="s">
        <v>148</v>
      </c>
    </row>
    <row r="463" spans="1:51" s="14" customFormat="1" ht="12">
      <c r="A463" s="14"/>
      <c r="B463" s="235"/>
      <c r="C463" s="236"/>
      <c r="D463" s="226" t="s">
        <v>168</v>
      </c>
      <c r="E463" s="237" t="s">
        <v>19</v>
      </c>
      <c r="F463" s="238" t="s">
        <v>4324</v>
      </c>
      <c r="G463" s="236"/>
      <c r="H463" s="239">
        <v>63.256</v>
      </c>
      <c r="I463" s="240"/>
      <c r="J463" s="236"/>
      <c r="K463" s="236"/>
      <c r="L463" s="241"/>
      <c r="M463" s="242"/>
      <c r="N463" s="243"/>
      <c r="O463" s="243"/>
      <c r="P463" s="243"/>
      <c r="Q463" s="243"/>
      <c r="R463" s="243"/>
      <c r="S463" s="243"/>
      <c r="T463" s="24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5" t="s">
        <v>168</v>
      </c>
      <c r="AU463" s="245" t="s">
        <v>82</v>
      </c>
      <c r="AV463" s="14" t="s">
        <v>82</v>
      </c>
      <c r="AW463" s="14" t="s">
        <v>34</v>
      </c>
      <c r="AX463" s="14" t="s">
        <v>72</v>
      </c>
      <c r="AY463" s="245" t="s">
        <v>148</v>
      </c>
    </row>
    <row r="464" spans="1:51" s="14" customFormat="1" ht="12">
      <c r="A464" s="14"/>
      <c r="B464" s="235"/>
      <c r="C464" s="236"/>
      <c r="D464" s="226" t="s">
        <v>168</v>
      </c>
      <c r="E464" s="237" t="s">
        <v>19</v>
      </c>
      <c r="F464" s="238" t="s">
        <v>4325</v>
      </c>
      <c r="G464" s="236"/>
      <c r="H464" s="239">
        <v>60.342</v>
      </c>
      <c r="I464" s="240"/>
      <c r="J464" s="236"/>
      <c r="K464" s="236"/>
      <c r="L464" s="241"/>
      <c r="M464" s="242"/>
      <c r="N464" s="243"/>
      <c r="O464" s="243"/>
      <c r="P464" s="243"/>
      <c r="Q464" s="243"/>
      <c r="R464" s="243"/>
      <c r="S464" s="243"/>
      <c r="T464" s="24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5" t="s">
        <v>168</v>
      </c>
      <c r="AU464" s="245" t="s">
        <v>82</v>
      </c>
      <c r="AV464" s="14" t="s">
        <v>82</v>
      </c>
      <c r="AW464" s="14" t="s">
        <v>34</v>
      </c>
      <c r="AX464" s="14" t="s">
        <v>72</v>
      </c>
      <c r="AY464" s="245" t="s">
        <v>148</v>
      </c>
    </row>
    <row r="465" spans="1:51" s="15" customFormat="1" ht="12">
      <c r="A465" s="15"/>
      <c r="B465" s="246"/>
      <c r="C465" s="247"/>
      <c r="D465" s="226" t="s">
        <v>168</v>
      </c>
      <c r="E465" s="248" t="s">
        <v>19</v>
      </c>
      <c r="F465" s="249" t="s">
        <v>178</v>
      </c>
      <c r="G465" s="247"/>
      <c r="H465" s="250">
        <v>473.563</v>
      </c>
      <c r="I465" s="251"/>
      <c r="J465" s="247"/>
      <c r="K465" s="247"/>
      <c r="L465" s="252"/>
      <c r="M465" s="253"/>
      <c r="N465" s="254"/>
      <c r="O465" s="254"/>
      <c r="P465" s="254"/>
      <c r="Q465" s="254"/>
      <c r="R465" s="254"/>
      <c r="S465" s="254"/>
      <c r="T465" s="25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56" t="s">
        <v>168</v>
      </c>
      <c r="AU465" s="256" t="s">
        <v>82</v>
      </c>
      <c r="AV465" s="15" t="s">
        <v>155</v>
      </c>
      <c r="AW465" s="15" t="s">
        <v>34</v>
      </c>
      <c r="AX465" s="15" t="s">
        <v>80</v>
      </c>
      <c r="AY465" s="256" t="s">
        <v>148</v>
      </c>
    </row>
    <row r="466" spans="1:65" s="2" customFormat="1" ht="21.75" customHeight="1">
      <c r="A466" s="40"/>
      <c r="B466" s="41"/>
      <c r="C466" s="206" t="s">
        <v>731</v>
      </c>
      <c r="D466" s="206" t="s">
        <v>150</v>
      </c>
      <c r="E466" s="207" t="s">
        <v>4331</v>
      </c>
      <c r="F466" s="208" t="s">
        <v>4332</v>
      </c>
      <c r="G466" s="209" t="s">
        <v>166</v>
      </c>
      <c r="H466" s="210">
        <v>246.536</v>
      </c>
      <c r="I466" s="211"/>
      <c r="J466" s="212">
        <f>ROUND(I466*H466,2)</f>
        <v>0</v>
      </c>
      <c r="K466" s="208" t="s">
        <v>154</v>
      </c>
      <c r="L466" s="46"/>
      <c r="M466" s="213" t="s">
        <v>19</v>
      </c>
      <c r="N466" s="214" t="s">
        <v>43</v>
      </c>
      <c r="O466" s="86"/>
      <c r="P466" s="215">
        <f>O466*H466</f>
        <v>0</v>
      </c>
      <c r="Q466" s="215">
        <v>0.0065</v>
      </c>
      <c r="R466" s="215">
        <f>Q466*H466</f>
        <v>1.602484</v>
      </c>
      <c r="S466" s="215">
        <v>0</v>
      </c>
      <c r="T466" s="216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17" t="s">
        <v>155</v>
      </c>
      <c r="AT466" s="217" t="s">
        <v>150</v>
      </c>
      <c r="AU466" s="217" t="s">
        <v>82</v>
      </c>
      <c r="AY466" s="19" t="s">
        <v>148</v>
      </c>
      <c r="BE466" s="218">
        <f>IF(N466="základní",J466,0)</f>
        <v>0</v>
      </c>
      <c r="BF466" s="218">
        <f>IF(N466="snížená",J466,0)</f>
        <v>0</v>
      </c>
      <c r="BG466" s="218">
        <f>IF(N466="zákl. přenesená",J466,0)</f>
        <v>0</v>
      </c>
      <c r="BH466" s="218">
        <f>IF(N466="sníž. přenesená",J466,0)</f>
        <v>0</v>
      </c>
      <c r="BI466" s="218">
        <f>IF(N466="nulová",J466,0)</f>
        <v>0</v>
      </c>
      <c r="BJ466" s="19" t="s">
        <v>80</v>
      </c>
      <c r="BK466" s="218">
        <f>ROUND(I466*H466,2)</f>
        <v>0</v>
      </c>
      <c r="BL466" s="19" t="s">
        <v>155</v>
      </c>
      <c r="BM466" s="217" t="s">
        <v>4333</v>
      </c>
    </row>
    <row r="467" spans="1:47" s="2" customFormat="1" ht="12">
      <c r="A467" s="40"/>
      <c r="B467" s="41"/>
      <c r="C467" s="42"/>
      <c r="D467" s="219" t="s">
        <v>157</v>
      </c>
      <c r="E467" s="42"/>
      <c r="F467" s="220" t="s">
        <v>4334</v>
      </c>
      <c r="G467" s="42"/>
      <c r="H467" s="42"/>
      <c r="I467" s="221"/>
      <c r="J467" s="42"/>
      <c r="K467" s="42"/>
      <c r="L467" s="46"/>
      <c r="M467" s="222"/>
      <c r="N467" s="223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157</v>
      </c>
      <c r="AU467" s="19" t="s">
        <v>82</v>
      </c>
    </row>
    <row r="468" spans="1:51" s="13" customFormat="1" ht="12">
      <c r="A468" s="13"/>
      <c r="B468" s="224"/>
      <c r="C468" s="225"/>
      <c r="D468" s="226" t="s">
        <v>168</v>
      </c>
      <c r="E468" s="227" t="s">
        <v>19</v>
      </c>
      <c r="F468" s="228" t="s">
        <v>4335</v>
      </c>
      <c r="G468" s="225"/>
      <c r="H468" s="227" t="s">
        <v>19</v>
      </c>
      <c r="I468" s="229"/>
      <c r="J468" s="225"/>
      <c r="K468" s="225"/>
      <c r="L468" s="230"/>
      <c r="M468" s="231"/>
      <c r="N468" s="232"/>
      <c r="O468" s="232"/>
      <c r="P468" s="232"/>
      <c r="Q468" s="232"/>
      <c r="R468" s="232"/>
      <c r="S468" s="232"/>
      <c r="T468" s="23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4" t="s">
        <v>168</v>
      </c>
      <c r="AU468" s="234" t="s">
        <v>82</v>
      </c>
      <c r="AV468" s="13" t="s">
        <v>80</v>
      </c>
      <c r="AW468" s="13" t="s">
        <v>34</v>
      </c>
      <c r="AX468" s="13" t="s">
        <v>72</v>
      </c>
      <c r="AY468" s="234" t="s">
        <v>148</v>
      </c>
    </row>
    <row r="469" spans="1:51" s="14" customFormat="1" ht="12">
      <c r="A469" s="14"/>
      <c r="B469" s="235"/>
      <c r="C469" s="236"/>
      <c r="D469" s="226" t="s">
        <v>168</v>
      </c>
      <c r="E469" s="237" t="s">
        <v>19</v>
      </c>
      <c r="F469" s="238" t="s">
        <v>4336</v>
      </c>
      <c r="G469" s="236"/>
      <c r="H469" s="239">
        <v>33.969</v>
      </c>
      <c r="I469" s="240"/>
      <c r="J469" s="236"/>
      <c r="K469" s="236"/>
      <c r="L469" s="241"/>
      <c r="M469" s="242"/>
      <c r="N469" s="243"/>
      <c r="O469" s="243"/>
      <c r="P469" s="243"/>
      <c r="Q469" s="243"/>
      <c r="R469" s="243"/>
      <c r="S469" s="243"/>
      <c r="T469" s="24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5" t="s">
        <v>168</v>
      </c>
      <c r="AU469" s="245" t="s">
        <v>82</v>
      </c>
      <c r="AV469" s="14" t="s">
        <v>82</v>
      </c>
      <c r="AW469" s="14" t="s">
        <v>34</v>
      </c>
      <c r="AX469" s="14" t="s">
        <v>72</v>
      </c>
      <c r="AY469" s="245" t="s">
        <v>148</v>
      </c>
    </row>
    <row r="470" spans="1:51" s="14" customFormat="1" ht="12">
      <c r="A470" s="14"/>
      <c r="B470" s="235"/>
      <c r="C470" s="236"/>
      <c r="D470" s="226" t="s">
        <v>168</v>
      </c>
      <c r="E470" s="237" t="s">
        <v>19</v>
      </c>
      <c r="F470" s="238" t="s">
        <v>4337</v>
      </c>
      <c r="G470" s="236"/>
      <c r="H470" s="239">
        <v>-6.941</v>
      </c>
      <c r="I470" s="240"/>
      <c r="J470" s="236"/>
      <c r="K470" s="236"/>
      <c r="L470" s="241"/>
      <c r="M470" s="242"/>
      <c r="N470" s="243"/>
      <c r="O470" s="243"/>
      <c r="P470" s="243"/>
      <c r="Q470" s="243"/>
      <c r="R470" s="243"/>
      <c r="S470" s="243"/>
      <c r="T470" s="24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5" t="s">
        <v>168</v>
      </c>
      <c r="AU470" s="245" t="s">
        <v>82</v>
      </c>
      <c r="AV470" s="14" t="s">
        <v>82</v>
      </c>
      <c r="AW470" s="14" t="s">
        <v>34</v>
      </c>
      <c r="AX470" s="14" t="s">
        <v>72</v>
      </c>
      <c r="AY470" s="245" t="s">
        <v>148</v>
      </c>
    </row>
    <row r="471" spans="1:51" s="13" customFormat="1" ht="12">
      <c r="A471" s="13"/>
      <c r="B471" s="224"/>
      <c r="C471" s="225"/>
      <c r="D471" s="226" t="s">
        <v>168</v>
      </c>
      <c r="E471" s="227" t="s">
        <v>19</v>
      </c>
      <c r="F471" s="228" t="s">
        <v>4338</v>
      </c>
      <c r="G471" s="225"/>
      <c r="H471" s="227" t="s">
        <v>19</v>
      </c>
      <c r="I471" s="229"/>
      <c r="J471" s="225"/>
      <c r="K471" s="225"/>
      <c r="L471" s="230"/>
      <c r="M471" s="231"/>
      <c r="N471" s="232"/>
      <c r="O471" s="232"/>
      <c r="P471" s="232"/>
      <c r="Q471" s="232"/>
      <c r="R471" s="232"/>
      <c r="S471" s="232"/>
      <c r="T471" s="23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4" t="s">
        <v>168</v>
      </c>
      <c r="AU471" s="234" t="s">
        <v>82</v>
      </c>
      <c r="AV471" s="13" t="s">
        <v>80</v>
      </c>
      <c r="AW471" s="13" t="s">
        <v>34</v>
      </c>
      <c r="AX471" s="13" t="s">
        <v>72</v>
      </c>
      <c r="AY471" s="234" t="s">
        <v>148</v>
      </c>
    </row>
    <row r="472" spans="1:51" s="14" customFormat="1" ht="12">
      <c r="A472" s="14"/>
      <c r="B472" s="235"/>
      <c r="C472" s="236"/>
      <c r="D472" s="226" t="s">
        <v>168</v>
      </c>
      <c r="E472" s="237" t="s">
        <v>19</v>
      </c>
      <c r="F472" s="238" t="s">
        <v>4339</v>
      </c>
      <c r="G472" s="236"/>
      <c r="H472" s="239">
        <v>32.1</v>
      </c>
      <c r="I472" s="240"/>
      <c r="J472" s="236"/>
      <c r="K472" s="236"/>
      <c r="L472" s="241"/>
      <c r="M472" s="242"/>
      <c r="N472" s="243"/>
      <c r="O472" s="243"/>
      <c r="P472" s="243"/>
      <c r="Q472" s="243"/>
      <c r="R472" s="243"/>
      <c r="S472" s="243"/>
      <c r="T472" s="24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5" t="s">
        <v>168</v>
      </c>
      <c r="AU472" s="245" t="s">
        <v>82</v>
      </c>
      <c r="AV472" s="14" t="s">
        <v>82</v>
      </c>
      <c r="AW472" s="14" t="s">
        <v>34</v>
      </c>
      <c r="AX472" s="14" t="s">
        <v>72</v>
      </c>
      <c r="AY472" s="245" t="s">
        <v>148</v>
      </c>
    </row>
    <row r="473" spans="1:51" s="14" customFormat="1" ht="12">
      <c r="A473" s="14"/>
      <c r="B473" s="235"/>
      <c r="C473" s="236"/>
      <c r="D473" s="226" t="s">
        <v>168</v>
      </c>
      <c r="E473" s="237" t="s">
        <v>19</v>
      </c>
      <c r="F473" s="238" t="s">
        <v>4340</v>
      </c>
      <c r="G473" s="236"/>
      <c r="H473" s="239">
        <v>-4.147</v>
      </c>
      <c r="I473" s="240"/>
      <c r="J473" s="236"/>
      <c r="K473" s="236"/>
      <c r="L473" s="241"/>
      <c r="M473" s="242"/>
      <c r="N473" s="243"/>
      <c r="O473" s="243"/>
      <c r="P473" s="243"/>
      <c r="Q473" s="243"/>
      <c r="R473" s="243"/>
      <c r="S473" s="243"/>
      <c r="T473" s="24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5" t="s">
        <v>168</v>
      </c>
      <c r="AU473" s="245" t="s">
        <v>82</v>
      </c>
      <c r="AV473" s="14" t="s">
        <v>82</v>
      </c>
      <c r="AW473" s="14" t="s">
        <v>34</v>
      </c>
      <c r="AX473" s="14" t="s">
        <v>72</v>
      </c>
      <c r="AY473" s="245" t="s">
        <v>148</v>
      </c>
    </row>
    <row r="474" spans="1:51" s="14" customFormat="1" ht="12">
      <c r="A474" s="14"/>
      <c r="B474" s="235"/>
      <c r="C474" s="236"/>
      <c r="D474" s="226" t="s">
        <v>168</v>
      </c>
      <c r="E474" s="237" t="s">
        <v>19</v>
      </c>
      <c r="F474" s="238" t="s">
        <v>4341</v>
      </c>
      <c r="G474" s="236"/>
      <c r="H474" s="239">
        <v>0.576</v>
      </c>
      <c r="I474" s="240"/>
      <c r="J474" s="236"/>
      <c r="K474" s="236"/>
      <c r="L474" s="241"/>
      <c r="M474" s="242"/>
      <c r="N474" s="243"/>
      <c r="O474" s="243"/>
      <c r="P474" s="243"/>
      <c r="Q474" s="243"/>
      <c r="R474" s="243"/>
      <c r="S474" s="243"/>
      <c r="T474" s="24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5" t="s">
        <v>168</v>
      </c>
      <c r="AU474" s="245" t="s">
        <v>82</v>
      </c>
      <c r="AV474" s="14" t="s">
        <v>82</v>
      </c>
      <c r="AW474" s="14" t="s">
        <v>34</v>
      </c>
      <c r="AX474" s="14" t="s">
        <v>72</v>
      </c>
      <c r="AY474" s="245" t="s">
        <v>148</v>
      </c>
    </row>
    <row r="475" spans="1:51" s="13" customFormat="1" ht="12">
      <c r="A475" s="13"/>
      <c r="B475" s="224"/>
      <c r="C475" s="225"/>
      <c r="D475" s="226" t="s">
        <v>168</v>
      </c>
      <c r="E475" s="227" t="s">
        <v>19</v>
      </c>
      <c r="F475" s="228" t="s">
        <v>4342</v>
      </c>
      <c r="G475" s="225"/>
      <c r="H475" s="227" t="s">
        <v>19</v>
      </c>
      <c r="I475" s="229"/>
      <c r="J475" s="225"/>
      <c r="K475" s="225"/>
      <c r="L475" s="230"/>
      <c r="M475" s="231"/>
      <c r="N475" s="232"/>
      <c r="O475" s="232"/>
      <c r="P475" s="232"/>
      <c r="Q475" s="232"/>
      <c r="R475" s="232"/>
      <c r="S475" s="232"/>
      <c r="T475" s="23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4" t="s">
        <v>168</v>
      </c>
      <c r="AU475" s="234" t="s">
        <v>82</v>
      </c>
      <c r="AV475" s="13" t="s">
        <v>80</v>
      </c>
      <c r="AW475" s="13" t="s">
        <v>34</v>
      </c>
      <c r="AX475" s="13" t="s">
        <v>72</v>
      </c>
      <c r="AY475" s="234" t="s">
        <v>148</v>
      </c>
    </row>
    <row r="476" spans="1:51" s="14" customFormat="1" ht="12">
      <c r="A476" s="14"/>
      <c r="B476" s="235"/>
      <c r="C476" s="236"/>
      <c r="D476" s="226" t="s">
        <v>168</v>
      </c>
      <c r="E476" s="237" t="s">
        <v>19</v>
      </c>
      <c r="F476" s="238" t="s">
        <v>4343</v>
      </c>
      <c r="G476" s="236"/>
      <c r="H476" s="239">
        <v>88.02</v>
      </c>
      <c r="I476" s="240"/>
      <c r="J476" s="236"/>
      <c r="K476" s="236"/>
      <c r="L476" s="241"/>
      <c r="M476" s="242"/>
      <c r="N476" s="243"/>
      <c r="O476" s="243"/>
      <c r="P476" s="243"/>
      <c r="Q476" s="243"/>
      <c r="R476" s="243"/>
      <c r="S476" s="243"/>
      <c r="T476" s="24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5" t="s">
        <v>168</v>
      </c>
      <c r="AU476" s="245" t="s">
        <v>82</v>
      </c>
      <c r="AV476" s="14" t="s">
        <v>82</v>
      </c>
      <c r="AW476" s="14" t="s">
        <v>34</v>
      </c>
      <c r="AX476" s="14" t="s">
        <v>72</v>
      </c>
      <c r="AY476" s="245" t="s">
        <v>148</v>
      </c>
    </row>
    <row r="477" spans="1:51" s="14" customFormat="1" ht="12">
      <c r="A477" s="14"/>
      <c r="B477" s="235"/>
      <c r="C477" s="236"/>
      <c r="D477" s="226" t="s">
        <v>168</v>
      </c>
      <c r="E477" s="237" t="s">
        <v>19</v>
      </c>
      <c r="F477" s="238" t="s">
        <v>4344</v>
      </c>
      <c r="G477" s="236"/>
      <c r="H477" s="239">
        <v>-16.606</v>
      </c>
      <c r="I477" s="240"/>
      <c r="J477" s="236"/>
      <c r="K477" s="236"/>
      <c r="L477" s="241"/>
      <c r="M477" s="242"/>
      <c r="N477" s="243"/>
      <c r="O477" s="243"/>
      <c r="P477" s="243"/>
      <c r="Q477" s="243"/>
      <c r="R477" s="243"/>
      <c r="S477" s="243"/>
      <c r="T477" s="24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5" t="s">
        <v>168</v>
      </c>
      <c r="AU477" s="245" t="s">
        <v>82</v>
      </c>
      <c r="AV477" s="14" t="s">
        <v>82</v>
      </c>
      <c r="AW477" s="14" t="s">
        <v>34</v>
      </c>
      <c r="AX477" s="14" t="s">
        <v>72</v>
      </c>
      <c r="AY477" s="245" t="s">
        <v>148</v>
      </c>
    </row>
    <row r="478" spans="1:51" s="14" customFormat="1" ht="12">
      <c r="A478" s="14"/>
      <c r="B478" s="235"/>
      <c r="C478" s="236"/>
      <c r="D478" s="226" t="s">
        <v>168</v>
      </c>
      <c r="E478" s="237" t="s">
        <v>19</v>
      </c>
      <c r="F478" s="238" t="s">
        <v>4345</v>
      </c>
      <c r="G478" s="236"/>
      <c r="H478" s="239">
        <v>3.152</v>
      </c>
      <c r="I478" s="240"/>
      <c r="J478" s="236"/>
      <c r="K478" s="236"/>
      <c r="L478" s="241"/>
      <c r="M478" s="242"/>
      <c r="N478" s="243"/>
      <c r="O478" s="243"/>
      <c r="P478" s="243"/>
      <c r="Q478" s="243"/>
      <c r="R478" s="243"/>
      <c r="S478" s="243"/>
      <c r="T478" s="24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5" t="s">
        <v>168</v>
      </c>
      <c r="AU478" s="245" t="s">
        <v>82</v>
      </c>
      <c r="AV478" s="14" t="s">
        <v>82</v>
      </c>
      <c r="AW478" s="14" t="s">
        <v>34</v>
      </c>
      <c r="AX478" s="14" t="s">
        <v>72</v>
      </c>
      <c r="AY478" s="245" t="s">
        <v>148</v>
      </c>
    </row>
    <row r="479" spans="1:51" s="13" customFormat="1" ht="12">
      <c r="A479" s="13"/>
      <c r="B479" s="224"/>
      <c r="C479" s="225"/>
      <c r="D479" s="226" t="s">
        <v>168</v>
      </c>
      <c r="E479" s="227" t="s">
        <v>19</v>
      </c>
      <c r="F479" s="228" t="s">
        <v>4346</v>
      </c>
      <c r="G479" s="225"/>
      <c r="H479" s="227" t="s">
        <v>19</v>
      </c>
      <c r="I479" s="229"/>
      <c r="J479" s="225"/>
      <c r="K479" s="225"/>
      <c r="L479" s="230"/>
      <c r="M479" s="231"/>
      <c r="N479" s="232"/>
      <c r="O479" s="232"/>
      <c r="P479" s="232"/>
      <c r="Q479" s="232"/>
      <c r="R479" s="232"/>
      <c r="S479" s="232"/>
      <c r="T479" s="23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4" t="s">
        <v>168</v>
      </c>
      <c r="AU479" s="234" t="s">
        <v>82</v>
      </c>
      <c r="AV479" s="13" t="s">
        <v>80</v>
      </c>
      <c r="AW479" s="13" t="s">
        <v>34</v>
      </c>
      <c r="AX479" s="13" t="s">
        <v>72</v>
      </c>
      <c r="AY479" s="234" t="s">
        <v>148</v>
      </c>
    </row>
    <row r="480" spans="1:51" s="14" customFormat="1" ht="12">
      <c r="A480" s="14"/>
      <c r="B480" s="235"/>
      <c r="C480" s="236"/>
      <c r="D480" s="226" t="s">
        <v>168</v>
      </c>
      <c r="E480" s="237" t="s">
        <v>19</v>
      </c>
      <c r="F480" s="238" t="s">
        <v>4347</v>
      </c>
      <c r="G480" s="236"/>
      <c r="H480" s="239">
        <v>89.57</v>
      </c>
      <c r="I480" s="240"/>
      <c r="J480" s="236"/>
      <c r="K480" s="236"/>
      <c r="L480" s="241"/>
      <c r="M480" s="242"/>
      <c r="N480" s="243"/>
      <c r="O480" s="243"/>
      <c r="P480" s="243"/>
      <c r="Q480" s="243"/>
      <c r="R480" s="243"/>
      <c r="S480" s="243"/>
      <c r="T480" s="24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5" t="s">
        <v>168</v>
      </c>
      <c r="AU480" s="245" t="s">
        <v>82</v>
      </c>
      <c r="AV480" s="14" t="s">
        <v>82</v>
      </c>
      <c r="AW480" s="14" t="s">
        <v>34</v>
      </c>
      <c r="AX480" s="14" t="s">
        <v>72</v>
      </c>
      <c r="AY480" s="245" t="s">
        <v>148</v>
      </c>
    </row>
    <row r="481" spans="1:51" s="14" customFormat="1" ht="12">
      <c r="A481" s="14"/>
      <c r="B481" s="235"/>
      <c r="C481" s="236"/>
      <c r="D481" s="226" t="s">
        <v>168</v>
      </c>
      <c r="E481" s="237" t="s">
        <v>19</v>
      </c>
      <c r="F481" s="238" t="s">
        <v>4348</v>
      </c>
      <c r="G481" s="236"/>
      <c r="H481" s="239">
        <v>-2.735</v>
      </c>
      <c r="I481" s="240"/>
      <c r="J481" s="236"/>
      <c r="K481" s="236"/>
      <c r="L481" s="241"/>
      <c r="M481" s="242"/>
      <c r="N481" s="243"/>
      <c r="O481" s="243"/>
      <c r="P481" s="243"/>
      <c r="Q481" s="243"/>
      <c r="R481" s="243"/>
      <c r="S481" s="243"/>
      <c r="T481" s="24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5" t="s">
        <v>168</v>
      </c>
      <c r="AU481" s="245" t="s">
        <v>82</v>
      </c>
      <c r="AV481" s="14" t="s">
        <v>82</v>
      </c>
      <c r="AW481" s="14" t="s">
        <v>34</v>
      </c>
      <c r="AX481" s="14" t="s">
        <v>72</v>
      </c>
      <c r="AY481" s="245" t="s">
        <v>148</v>
      </c>
    </row>
    <row r="482" spans="1:51" s="13" customFormat="1" ht="12">
      <c r="A482" s="13"/>
      <c r="B482" s="224"/>
      <c r="C482" s="225"/>
      <c r="D482" s="226" t="s">
        <v>168</v>
      </c>
      <c r="E482" s="227" t="s">
        <v>19</v>
      </c>
      <c r="F482" s="228" t="s">
        <v>4349</v>
      </c>
      <c r="G482" s="225"/>
      <c r="H482" s="227" t="s">
        <v>19</v>
      </c>
      <c r="I482" s="229"/>
      <c r="J482" s="225"/>
      <c r="K482" s="225"/>
      <c r="L482" s="230"/>
      <c r="M482" s="231"/>
      <c r="N482" s="232"/>
      <c r="O482" s="232"/>
      <c r="P482" s="232"/>
      <c r="Q482" s="232"/>
      <c r="R482" s="232"/>
      <c r="S482" s="232"/>
      <c r="T482" s="23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4" t="s">
        <v>168</v>
      </c>
      <c r="AU482" s="234" t="s">
        <v>82</v>
      </c>
      <c r="AV482" s="13" t="s">
        <v>80</v>
      </c>
      <c r="AW482" s="13" t="s">
        <v>34</v>
      </c>
      <c r="AX482" s="13" t="s">
        <v>72</v>
      </c>
      <c r="AY482" s="234" t="s">
        <v>148</v>
      </c>
    </row>
    <row r="483" spans="1:51" s="14" customFormat="1" ht="12">
      <c r="A483" s="14"/>
      <c r="B483" s="235"/>
      <c r="C483" s="236"/>
      <c r="D483" s="226" t="s">
        <v>168</v>
      </c>
      <c r="E483" s="237" t="s">
        <v>19</v>
      </c>
      <c r="F483" s="238" t="s">
        <v>4350</v>
      </c>
      <c r="G483" s="236"/>
      <c r="H483" s="239">
        <v>27.582</v>
      </c>
      <c r="I483" s="240"/>
      <c r="J483" s="236"/>
      <c r="K483" s="236"/>
      <c r="L483" s="241"/>
      <c r="M483" s="242"/>
      <c r="N483" s="243"/>
      <c r="O483" s="243"/>
      <c r="P483" s="243"/>
      <c r="Q483" s="243"/>
      <c r="R483" s="243"/>
      <c r="S483" s="243"/>
      <c r="T483" s="24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5" t="s">
        <v>168</v>
      </c>
      <c r="AU483" s="245" t="s">
        <v>82</v>
      </c>
      <c r="AV483" s="14" t="s">
        <v>82</v>
      </c>
      <c r="AW483" s="14" t="s">
        <v>34</v>
      </c>
      <c r="AX483" s="14" t="s">
        <v>72</v>
      </c>
      <c r="AY483" s="245" t="s">
        <v>148</v>
      </c>
    </row>
    <row r="484" spans="1:51" s="14" customFormat="1" ht="12">
      <c r="A484" s="14"/>
      <c r="B484" s="235"/>
      <c r="C484" s="236"/>
      <c r="D484" s="226" t="s">
        <v>168</v>
      </c>
      <c r="E484" s="237" t="s">
        <v>19</v>
      </c>
      <c r="F484" s="238" t="s">
        <v>4351</v>
      </c>
      <c r="G484" s="236"/>
      <c r="H484" s="239">
        <v>1.996</v>
      </c>
      <c r="I484" s="240"/>
      <c r="J484" s="236"/>
      <c r="K484" s="236"/>
      <c r="L484" s="241"/>
      <c r="M484" s="242"/>
      <c r="N484" s="243"/>
      <c r="O484" s="243"/>
      <c r="P484" s="243"/>
      <c r="Q484" s="243"/>
      <c r="R484" s="243"/>
      <c r="S484" s="243"/>
      <c r="T484" s="24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5" t="s">
        <v>168</v>
      </c>
      <c r="AU484" s="245" t="s">
        <v>82</v>
      </c>
      <c r="AV484" s="14" t="s">
        <v>82</v>
      </c>
      <c r="AW484" s="14" t="s">
        <v>34</v>
      </c>
      <c r="AX484" s="14" t="s">
        <v>72</v>
      </c>
      <c r="AY484" s="245" t="s">
        <v>148</v>
      </c>
    </row>
    <row r="485" spans="1:51" s="15" customFormat="1" ht="12">
      <c r="A485" s="15"/>
      <c r="B485" s="246"/>
      <c r="C485" s="247"/>
      <c r="D485" s="226" t="s">
        <v>168</v>
      </c>
      <c r="E485" s="248" t="s">
        <v>19</v>
      </c>
      <c r="F485" s="249" t="s">
        <v>178</v>
      </c>
      <c r="G485" s="247"/>
      <c r="H485" s="250">
        <v>246.53599999999997</v>
      </c>
      <c r="I485" s="251"/>
      <c r="J485" s="247"/>
      <c r="K485" s="247"/>
      <c r="L485" s="252"/>
      <c r="M485" s="253"/>
      <c r="N485" s="254"/>
      <c r="O485" s="254"/>
      <c r="P485" s="254"/>
      <c r="Q485" s="254"/>
      <c r="R485" s="254"/>
      <c r="S485" s="254"/>
      <c r="T485" s="25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56" t="s">
        <v>168</v>
      </c>
      <c r="AU485" s="256" t="s">
        <v>82</v>
      </c>
      <c r="AV485" s="15" t="s">
        <v>155</v>
      </c>
      <c r="AW485" s="15" t="s">
        <v>34</v>
      </c>
      <c r="AX485" s="15" t="s">
        <v>80</v>
      </c>
      <c r="AY485" s="256" t="s">
        <v>148</v>
      </c>
    </row>
    <row r="486" spans="1:65" s="2" customFormat="1" ht="24.15" customHeight="1">
      <c r="A486" s="40"/>
      <c r="B486" s="41"/>
      <c r="C486" s="206" t="s">
        <v>741</v>
      </c>
      <c r="D486" s="206" t="s">
        <v>150</v>
      </c>
      <c r="E486" s="207" t="s">
        <v>4352</v>
      </c>
      <c r="F486" s="208" t="s">
        <v>4353</v>
      </c>
      <c r="G486" s="209" t="s">
        <v>166</v>
      </c>
      <c r="H486" s="210">
        <v>246.536</v>
      </c>
      <c r="I486" s="211"/>
      <c r="J486" s="212">
        <f>ROUND(I486*H486,2)</f>
        <v>0</v>
      </c>
      <c r="K486" s="208" t="s">
        <v>154</v>
      </c>
      <c r="L486" s="46"/>
      <c r="M486" s="213" t="s">
        <v>19</v>
      </c>
      <c r="N486" s="214" t="s">
        <v>43</v>
      </c>
      <c r="O486" s="86"/>
      <c r="P486" s="215">
        <f>O486*H486</f>
        <v>0</v>
      </c>
      <c r="Q486" s="215">
        <v>0.025</v>
      </c>
      <c r="R486" s="215">
        <f>Q486*H486</f>
        <v>6.1634</v>
      </c>
      <c r="S486" s="215">
        <v>0</v>
      </c>
      <c r="T486" s="216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17" t="s">
        <v>155</v>
      </c>
      <c r="AT486" s="217" t="s">
        <v>150</v>
      </c>
      <c r="AU486" s="217" t="s">
        <v>82</v>
      </c>
      <c r="AY486" s="19" t="s">
        <v>148</v>
      </c>
      <c r="BE486" s="218">
        <f>IF(N486="základní",J486,0)</f>
        <v>0</v>
      </c>
      <c r="BF486" s="218">
        <f>IF(N486="snížená",J486,0)</f>
        <v>0</v>
      </c>
      <c r="BG486" s="218">
        <f>IF(N486="zákl. přenesená",J486,0)</f>
        <v>0</v>
      </c>
      <c r="BH486" s="218">
        <f>IF(N486="sníž. přenesená",J486,0)</f>
        <v>0</v>
      </c>
      <c r="BI486" s="218">
        <f>IF(N486="nulová",J486,0)</f>
        <v>0</v>
      </c>
      <c r="BJ486" s="19" t="s">
        <v>80</v>
      </c>
      <c r="BK486" s="218">
        <f>ROUND(I486*H486,2)</f>
        <v>0</v>
      </c>
      <c r="BL486" s="19" t="s">
        <v>155</v>
      </c>
      <c r="BM486" s="217" t="s">
        <v>4354</v>
      </c>
    </row>
    <row r="487" spans="1:47" s="2" customFormat="1" ht="12">
      <c r="A487" s="40"/>
      <c r="B487" s="41"/>
      <c r="C487" s="42"/>
      <c r="D487" s="219" t="s">
        <v>157</v>
      </c>
      <c r="E487" s="42"/>
      <c r="F487" s="220" t="s">
        <v>4355</v>
      </c>
      <c r="G487" s="42"/>
      <c r="H487" s="42"/>
      <c r="I487" s="221"/>
      <c r="J487" s="42"/>
      <c r="K487" s="42"/>
      <c r="L487" s="46"/>
      <c r="M487" s="222"/>
      <c r="N487" s="223"/>
      <c r="O487" s="86"/>
      <c r="P487" s="86"/>
      <c r="Q487" s="86"/>
      <c r="R487" s="86"/>
      <c r="S487" s="86"/>
      <c r="T487" s="87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9" t="s">
        <v>157</v>
      </c>
      <c r="AU487" s="19" t="s">
        <v>82</v>
      </c>
    </row>
    <row r="488" spans="1:51" s="13" customFormat="1" ht="12">
      <c r="A488" s="13"/>
      <c r="B488" s="224"/>
      <c r="C488" s="225"/>
      <c r="D488" s="226" t="s">
        <v>168</v>
      </c>
      <c r="E488" s="227" t="s">
        <v>19</v>
      </c>
      <c r="F488" s="228" t="s">
        <v>4335</v>
      </c>
      <c r="G488" s="225"/>
      <c r="H488" s="227" t="s">
        <v>19</v>
      </c>
      <c r="I488" s="229"/>
      <c r="J488" s="225"/>
      <c r="K488" s="225"/>
      <c r="L488" s="230"/>
      <c r="M488" s="231"/>
      <c r="N488" s="232"/>
      <c r="O488" s="232"/>
      <c r="P488" s="232"/>
      <c r="Q488" s="232"/>
      <c r="R488" s="232"/>
      <c r="S488" s="232"/>
      <c r="T488" s="23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4" t="s">
        <v>168</v>
      </c>
      <c r="AU488" s="234" t="s">
        <v>82</v>
      </c>
      <c r="AV488" s="13" t="s">
        <v>80</v>
      </c>
      <c r="AW488" s="13" t="s">
        <v>34</v>
      </c>
      <c r="AX488" s="13" t="s">
        <v>72</v>
      </c>
      <c r="AY488" s="234" t="s">
        <v>148</v>
      </c>
    </row>
    <row r="489" spans="1:51" s="14" customFormat="1" ht="12">
      <c r="A489" s="14"/>
      <c r="B489" s="235"/>
      <c r="C489" s="236"/>
      <c r="D489" s="226" t="s">
        <v>168</v>
      </c>
      <c r="E489" s="237" t="s">
        <v>19</v>
      </c>
      <c r="F489" s="238" t="s">
        <v>4336</v>
      </c>
      <c r="G489" s="236"/>
      <c r="H489" s="239">
        <v>33.969</v>
      </c>
      <c r="I489" s="240"/>
      <c r="J489" s="236"/>
      <c r="K489" s="236"/>
      <c r="L489" s="241"/>
      <c r="M489" s="242"/>
      <c r="N489" s="243"/>
      <c r="O489" s="243"/>
      <c r="P489" s="243"/>
      <c r="Q489" s="243"/>
      <c r="R489" s="243"/>
      <c r="S489" s="243"/>
      <c r="T489" s="24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5" t="s">
        <v>168</v>
      </c>
      <c r="AU489" s="245" t="s">
        <v>82</v>
      </c>
      <c r="AV489" s="14" t="s">
        <v>82</v>
      </c>
      <c r="AW489" s="14" t="s">
        <v>34</v>
      </c>
      <c r="AX489" s="14" t="s">
        <v>72</v>
      </c>
      <c r="AY489" s="245" t="s">
        <v>148</v>
      </c>
    </row>
    <row r="490" spans="1:51" s="14" customFormat="1" ht="12">
      <c r="A490" s="14"/>
      <c r="B490" s="235"/>
      <c r="C490" s="236"/>
      <c r="D490" s="226" t="s">
        <v>168</v>
      </c>
      <c r="E490" s="237" t="s">
        <v>19</v>
      </c>
      <c r="F490" s="238" t="s">
        <v>4337</v>
      </c>
      <c r="G490" s="236"/>
      <c r="H490" s="239">
        <v>-6.941</v>
      </c>
      <c r="I490" s="240"/>
      <c r="J490" s="236"/>
      <c r="K490" s="236"/>
      <c r="L490" s="241"/>
      <c r="M490" s="242"/>
      <c r="N490" s="243"/>
      <c r="O490" s="243"/>
      <c r="P490" s="243"/>
      <c r="Q490" s="243"/>
      <c r="R490" s="243"/>
      <c r="S490" s="243"/>
      <c r="T490" s="24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5" t="s">
        <v>168</v>
      </c>
      <c r="AU490" s="245" t="s">
        <v>82</v>
      </c>
      <c r="AV490" s="14" t="s">
        <v>82</v>
      </c>
      <c r="AW490" s="14" t="s">
        <v>34</v>
      </c>
      <c r="AX490" s="14" t="s">
        <v>72</v>
      </c>
      <c r="AY490" s="245" t="s">
        <v>148</v>
      </c>
    </row>
    <row r="491" spans="1:51" s="13" customFormat="1" ht="12">
      <c r="A491" s="13"/>
      <c r="B491" s="224"/>
      <c r="C491" s="225"/>
      <c r="D491" s="226" t="s">
        <v>168</v>
      </c>
      <c r="E491" s="227" t="s">
        <v>19</v>
      </c>
      <c r="F491" s="228" t="s">
        <v>4338</v>
      </c>
      <c r="G491" s="225"/>
      <c r="H491" s="227" t="s">
        <v>19</v>
      </c>
      <c r="I491" s="229"/>
      <c r="J491" s="225"/>
      <c r="K491" s="225"/>
      <c r="L491" s="230"/>
      <c r="M491" s="231"/>
      <c r="N491" s="232"/>
      <c r="O491" s="232"/>
      <c r="P491" s="232"/>
      <c r="Q491" s="232"/>
      <c r="R491" s="232"/>
      <c r="S491" s="232"/>
      <c r="T491" s="23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4" t="s">
        <v>168</v>
      </c>
      <c r="AU491" s="234" t="s">
        <v>82</v>
      </c>
      <c r="AV491" s="13" t="s">
        <v>80</v>
      </c>
      <c r="AW491" s="13" t="s">
        <v>34</v>
      </c>
      <c r="AX491" s="13" t="s">
        <v>72</v>
      </c>
      <c r="AY491" s="234" t="s">
        <v>148</v>
      </c>
    </row>
    <row r="492" spans="1:51" s="14" customFormat="1" ht="12">
      <c r="A492" s="14"/>
      <c r="B492" s="235"/>
      <c r="C492" s="236"/>
      <c r="D492" s="226" t="s">
        <v>168</v>
      </c>
      <c r="E492" s="237" t="s">
        <v>19</v>
      </c>
      <c r="F492" s="238" t="s">
        <v>4339</v>
      </c>
      <c r="G492" s="236"/>
      <c r="H492" s="239">
        <v>32.1</v>
      </c>
      <c r="I492" s="240"/>
      <c r="J492" s="236"/>
      <c r="K492" s="236"/>
      <c r="L492" s="241"/>
      <c r="M492" s="242"/>
      <c r="N492" s="243"/>
      <c r="O492" s="243"/>
      <c r="P492" s="243"/>
      <c r="Q492" s="243"/>
      <c r="R492" s="243"/>
      <c r="S492" s="243"/>
      <c r="T492" s="24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5" t="s">
        <v>168</v>
      </c>
      <c r="AU492" s="245" t="s">
        <v>82</v>
      </c>
      <c r="AV492" s="14" t="s">
        <v>82</v>
      </c>
      <c r="AW492" s="14" t="s">
        <v>34</v>
      </c>
      <c r="AX492" s="14" t="s">
        <v>72</v>
      </c>
      <c r="AY492" s="245" t="s">
        <v>148</v>
      </c>
    </row>
    <row r="493" spans="1:51" s="14" customFormat="1" ht="12">
      <c r="A493" s="14"/>
      <c r="B493" s="235"/>
      <c r="C493" s="236"/>
      <c r="D493" s="226" t="s">
        <v>168</v>
      </c>
      <c r="E493" s="237" t="s">
        <v>19</v>
      </c>
      <c r="F493" s="238" t="s">
        <v>4340</v>
      </c>
      <c r="G493" s="236"/>
      <c r="H493" s="239">
        <v>-4.147</v>
      </c>
      <c r="I493" s="240"/>
      <c r="J493" s="236"/>
      <c r="K493" s="236"/>
      <c r="L493" s="241"/>
      <c r="M493" s="242"/>
      <c r="N493" s="243"/>
      <c r="O493" s="243"/>
      <c r="P493" s="243"/>
      <c r="Q493" s="243"/>
      <c r="R493" s="243"/>
      <c r="S493" s="243"/>
      <c r="T493" s="24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5" t="s">
        <v>168</v>
      </c>
      <c r="AU493" s="245" t="s">
        <v>82</v>
      </c>
      <c r="AV493" s="14" t="s">
        <v>82</v>
      </c>
      <c r="AW493" s="14" t="s">
        <v>34</v>
      </c>
      <c r="AX493" s="14" t="s">
        <v>72</v>
      </c>
      <c r="AY493" s="245" t="s">
        <v>148</v>
      </c>
    </row>
    <row r="494" spans="1:51" s="14" customFormat="1" ht="12">
      <c r="A494" s="14"/>
      <c r="B494" s="235"/>
      <c r="C494" s="236"/>
      <c r="D494" s="226" t="s">
        <v>168</v>
      </c>
      <c r="E494" s="237" t="s">
        <v>19</v>
      </c>
      <c r="F494" s="238" t="s">
        <v>4341</v>
      </c>
      <c r="G494" s="236"/>
      <c r="H494" s="239">
        <v>0.576</v>
      </c>
      <c r="I494" s="240"/>
      <c r="J494" s="236"/>
      <c r="K494" s="236"/>
      <c r="L494" s="241"/>
      <c r="M494" s="242"/>
      <c r="N494" s="243"/>
      <c r="O494" s="243"/>
      <c r="P494" s="243"/>
      <c r="Q494" s="243"/>
      <c r="R494" s="243"/>
      <c r="S494" s="243"/>
      <c r="T494" s="24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5" t="s">
        <v>168</v>
      </c>
      <c r="AU494" s="245" t="s">
        <v>82</v>
      </c>
      <c r="AV494" s="14" t="s">
        <v>82</v>
      </c>
      <c r="AW494" s="14" t="s">
        <v>34</v>
      </c>
      <c r="AX494" s="14" t="s">
        <v>72</v>
      </c>
      <c r="AY494" s="245" t="s">
        <v>148</v>
      </c>
    </row>
    <row r="495" spans="1:51" s="13" customFormat="1" ht="12">
      <c r="A495" s="13"/>
      <c r="B495" s="224"/>
      <c r="C495" s="225"/>
      <c r="D495" s="226" t="s">
        <v>168</v>
      </c>
      <c r="E495" s="227" t="s">
        <v>19</v>
      </c>
      <c r="F495" s="228" t="s">
        <v>4342</v>
      </c>
      <c r="G495" s="225"/>
      <c r="H495" s="227" t="s">
        <v>19</v>
      </c>
      <c r="I495" s="229"/>
      <c r="J495" s="225"/>
      <c r="K495" s="225"/>
      <c r="L495" s="230"/>
      <c r="M495" s="231"/>
      <c r="N495" s="232"/>
      <c r="O495" s="232"/>
      <c r="P495" s="232"/>
      <c r="Q495" s="232"/>
      <c r="R495" s="232"/>
      <c r="S495" s="232"/>
      <c r="T495" s="23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4" t="s">
        <v>168</v>
      </c>
      <c r="AU495" s="234" t="s">
        <v>82</v>
      </c>
      <c r="AV495" s="13" t="s">
        <v>80</v>
      </c>
      <c r="AW495" s="13" t="s">
        <v>34</v>
      </c>
      <c r="AX495" s="13" t="s">
        <v>72</v>
      </c>
      <c r="AY495" s="234" t="s">
        <v>148</v>
      </c>
    </row>
    <row r="496" spans="1:51" s="14" customFormat="1" ht="12">
      <c r="A496" s="14"/>
      <c r="B496" s="235"/>
      <c r="C496" s="236"/>
      <c r="D496" s="226" t="s">
        <v>168</v>
      </c>
      <c r="E496" s="237" t="s">
        <v>19</v>
      </c>
      <c r="F496" s="238" t="s">
        <v>4343</v>
      </c>
      <c r="G496" s="236"/>
      <c r="H496" s="239">
        <v>88.02</v>
      </c>
      <c r="I496" s="240"/>
      <c r="J496" s="236"/>
      <c r="K496" s="236"/>
      <c r="L496" s="241"/>
      <c r="M496" s="242"/>
      <c r="N496" s="243"/>
      <c r="O496" s="243"/>
      <c r="P496" s="243"/>
      <c r="Q496" s="243"/>
      <c r="R496" s="243"/>
      <c r="S496" s="243"/>
      <c r="T496" s="24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5" t="s">
        <v>168</v>
      </c>
      <c r="AU496" s="245" t="s">
        <v>82</v>
      </c>
      <c r="AV496" s="14" t="s">
        <v>82</v>
      </c>
      <c r="AW496" s="14" t="s">
        <v>34</v>
      </c>
      <c r="AX496" s="14" t="s">
        <v>72</v>
      </c>
      <c r="AY496" s="245" t="s">
        <v>148</v>
      </c>
    </row>
    <row r="497" spans="1:51" s="14" customFormat="1" ht="12">
      <c r="A497" s="14"/>
      <c r="B497" s="235"/>
      <c r="C497" s="236"/>
      <c r="D497" s="226" t="s">
        <v>168</v>
      </c>
      <c r="E497" s="237" t="s">
        <v>19</v>
      </c>
      <c r="F497" s="238" t="s">
        <v>4344</v>
      </c>
      <c r="G497" s="236"/>
      <c r="H497" s="239">
        <v>-16.606</v>
      </c>
      <c r="I497" s="240"/>
      <c r="J497" s="236"/>
      <c r="K497" s="236"/>
      <c r="L497" s="241"/>
      <c r="M497" s="242"/>
      <c r="N497" s="243"/>
      <c r="O497" s="243"/>
      <c r="P497" s="243"/>
      <c r="Q497" s="243"/>
      <c r="R497" s="243"/>
      <c r="S497" s="243"/>
      <c r="T497" s="24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5" t="s">
        <v>168</v>
      </c>
      <c r="AU497" s="245" t="s">
        <v>82</v>
      </c>
      <c r="AV497" s="14" t="s">
        <v>82</v>
      </c>
      <c r="AW497" s="14" t="s">
        <v>34</v>
      </c>
      <c r="AX497" s="14" t="s">
        <v>72</v>
      </c>
      <c r="AY497" s="245" t="s">
        <v>148</v>
      </c>
    </row>
    <row r="498" spans="1:51" s="14" customFormat="1" ht="12">
      <c r="A498" s="14"/>
      <c r="B498" s="235"/>
      <c r="C498" s="236"/>
      <c r="D498" s="226" t="s">
        <v>168</v>
      </c>
      <c r="E498" s="237" t="s">
        <v>19</v>
      </c>
      <c r="F498" s="238" t="s">
        <v>4345</v>
      </c>
      <c r="G498" s="236"/>
      <c r="H498" s="239">
        <v>3.152</v>
      </c>
      <c r="I498" s="240"/>
      <c r="J498" s="236"/>
      <c r="K498" s="236"/>
      <c r="L498" s="241"/>
      <c r="M498" s="242"/>
      <c r="N498" s="243"/>
      <c r="O498" s="243"/>
      <c r="P498" s="243"/>
      <c r="Q498" s="243"/>
      <c r="R498" s="243"/>
      <c r="S498" s="243"/>
      <c r="T498" s="24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5" t="s">
        <v>168</v>
      </c>
      <c r="AU498" s="245" t="s">
        <v>82</v>
      </c>
      <c r="AV498" s="14" t="s">
        <v>82</v>
      </c>
      <c r="AW498" s="14" t="s">
        <v>34</v>
      </c>
      <c r="AX498" s="14" t="s">
        <v>72</v>
      </c>
      <c r="AY498" s="245" t="s">
        <v>148</v>
      </c>
    </row>
    <row r="499" spans="1:51" s="13" customFormat="1" ht="12">
      <c r="A499" s="13"/>
      <c r="B499" s="224"/>
      <c r="C499" s="225"/>
      <c r="D499" s="226" t="s">
        <v>168</v>
      </c>
      <c r="E499" s="227" t="s">
        <v>19</v>
      </c>
      <c r="F499" s="228" t="s">
        <v>4346</v>
      </c>
      <c r="G499" s="225"/>
      <c r="H499" s="227" t="s">
        <v>19</v>
      </c>
      <c r="I499" s="229"/>
      <c r="J499" s="225"/>
      <c r="K499" s="225"/>
      <c r="L499" s="230"/>
      <c r="M499" s="231"/>
      <c r="N499" s="232"/>
      <c r="O499" s="232"/>
      <c r="P499" s="232"/>
      <c r="Q499" s="232"/>
      <c r="R499" s="232"/>
      <c r="S499" s="232"/>
      <c r="T499" s="23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4" t="s">
        <v>168</v>
      </c>
      <c r="AU499" s="234" t="s">
        <v>82</v>
      </c>
      <c r="AV499" s="13" t="s">
        <v>80</v>
      </c>
      <c r="AW499" s="13" t="s">
        <v>34</v>
      </c>
      <c r="AX499" s="13" t="s">
        <v>72</v>
      </c>
      <c r="AY499" s="234" t="s">
        <v>148</v>
      </c>
    </row>
    <row r="500" spans="1:51" s="14" customFormat="1" ht="12">
      <c r="A500" s="14"/>
      <c r="B500" s="235"/>
      <c r="C500" s="236"/>
      <c r="D500" s="226" t="s">
        <v>168</v>
      </c>
      <c r="E500" s="237" t="s">
        <v>19</v>
      </c>
      <c r="F500" s="238" t="s">
        <v>4347</v>
      </c>
      <c r="G500" s="236"/>
      <c r="H500" s="239">
        <v>89.57</v>
      </c>
      <c r="I500" s="240"/>
      <c r="J500" s="236"/>
      <c r="K500" s="236"/>
      <c r="L500" s="241"/>
      <c r="M500" s="242"/>
      <c r="N500" s="243"/>
      <c r="O500" s="243"/>
      <c r="P500" s="243"/>
      <c r="Q500" s="243"/>
      <c r="R500" s="243"/>
      <c r="S500" s="243"/>
      <c r="T500" s="24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5" t="s">
        <v>168</v>
      </c>
      <c r="AU500" s="245" t="s">
        <v>82</v>
      </c>
      <c r="AV500" s="14" t="s">
        <v>82</v>
      </c>
      <c r="AW500" s="14" t="s">
        <v>34</v>
      </c>
      <c r="AX500" s="14" t="s">
        <v>72</v>
      </c>
      <c r="AY500" s="245" t="s">
        <v>148</v>
      </c>
    </row>
    <row r="501" spans="1:51" s="14" customFormat="1" ht="12">
      <c r="A501" s="14"/>
      <c r="B501" s="235"/>
      <c r="C501" s="236"/>
      <c r="D501" s="226" t="s">
        <v>168</v>
      </c>
      <c r="E501" s="237" t="s">
        <v>19</v>
      </c>
      <c r="F501" s="238" t="s">
        <v>4348</v>
      </c>
      <c r="G501" s="236"/>
      <c r="H501" s="239">
        <v>-2.735</v>
      </c>
      <c r="I501" s="240"/>
      <c r="J501" s="236"/>
      <c r="K501" s="236"/>
      <c r="L501" s="241"/>
      <c r="M501" s="242"/>
      <c r="N501" s="243"/>
      <c r="O501" s="243"/>
      <c r="P501" s="243"/>
      <c r="Q501" s="243"/>
      <c r="R501" s="243"/>
      <c r="S501" s="243"/>
      <c r="T501" s="24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5" t="s">
        <v>168</v>
      </c>
      <c r="AU501" s="245" t="s">
        <v>82</v>
      </c>
      <c r="AV501" s="14" t="s">
        <v>82</v>
      </c>
      <c r="AW501" s="14" t="s">
        <v>34</v>
      </c>
      <c r="AX501" s="14" t="s">
        <v>72</v>
      </c>
      <c r="AY501" s="245" t="s">
        <v>148</v>
      </c>
    </row>
    <row r="502" spans="1:51" s="13" customFormat="1" ht="12">
      <c r="A502" s="13"/>
      <c r="B502" s="224"/>
      <c r="C502" s="225"/>
      <c r="D502" s="226" t="s">
        <v>168</v>
      </c>
      <c r="E502" s="227" t="s">
        <v>19</v>
      </c>
      <c r="F502" s="228" t="s">
        <v>4349</v>
      </c>
      <c r="G502" s="225"/>
      <c r="H502" s="227" t="s">
        <v>19</v>
      </c>
      <c r="I502" s="229"/>
      <c r="J502" s="225"/>
      <c r="K502" s="225"/>
      <c r="L502" s="230"/>
      <c r="M502" s="231"/>
      <c r="N502" s="232"/>
      <c r="O502" s="232"/>
      <c r="P502" s="232"/>
      <c r="Q502" s="232"/>
      <c r="R502" s="232"/>
      <c r="S502" s="232"/>
      <c r="T502" s="23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4" t="s">
        <v>168</v>
      </c>
      <c r="AU502" s="234" t="s">
        <v>82</v>
      </c>
      <c r="AV502" s="13" t="s">
        <v>80</v>
      </c>
      <c r="AW502" s="13" t="s">
        <v>34</v>
      </c>
      <c r="AX502" s="13" t="s">
        <v>72</v>
      </c>
      <c r="AY502" s="234" t="s">
        <v>148</v>
      </c>
    </row>
    <row r="503" spans="1:51" s="14" customFormat="1" ht="12">
      <c r="A503" s="14"/>
      <c r="B503" s="235"/>
      <c r="C503" s="236"/>
      <c r="D503" s="226" t="s">
        <v>168</v>
      </c>
      <c r="E503" s="237" t="s">
        <v>19</v>
      </c>
      <c r="F503" s="238" t="s">
        <v>4350</v>
      </c>
      <c r="G503" s="236"/>
      <c r="H503" s="239">
        <v>27.582</v>
      </c>
      <c r="I503" s="240"/>
      <c r="J503" s="236"/>
      <c r="K503" s="236"/>
      <c r="L503" s="241"/>
      <c r="M503" s="242"/>
      <c r="N503" s="243"/>
      <c r="O503" s="243"/>
      <c r="P503" s="243"/>
      <c r="Q503" s="243"/>
      <c r="R503" s="243"/>
      <c r="S503" s="243"/>
      <c r="T503" s="24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5" t="s">
        <v>168</v>
      </c>
      <c r="AU503" s="245" t="s">
        <v>82</v>
      </c>
      <c r="AV503" s="14" t="s">
        <v>82</v>
      </c>
      <c r="AW503" s="14" t="s">
        <v>34</v>
      </c>
      <c r="AX503" s="14" t="s">
        <v>72</v>
      </c>
      <c r="AY503" s="245" t="s">
        <v>148</v>
      </c>
    </row>
    <row r="504" spans="1:51" s="14" customFormat="1" ht="12">
      <c r="A504" s="14"/>
      <c r="B504" s="235"/>
      <c r="C504" s="236"/>
      <c r="D504" s="226" t="s">
        <v>168</v>
      </c>
      <c r="E504" s="237" t="s">
        <v>19</v>
      </c>
      <c r="F504" s="238" t="s">
        <v>4351</v>
      </c>
      <c r="G504" s="236"/>
      <c r="H504" s="239">
        <v>1.996</v>
      </c>
      <c r="I504" s="240"/>
      <c r="J504" s="236"/>
      <c r="K504" s="236"/>
      <c r="L504" s="241"/>
      <c r="M504" s="242"/>
      <c r="N504" s="243"/>
      <c r="O504" s="243"/>
      <c r="P504" s="243"/>
      <c r="Q504" s="243"/>
      <c r="R504" s="243"/>
      <c r="S504" s="243"/>
      <c r="T504" s="24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5" t="s">
        <v>168</v>
      </c>
      <c r="AU504" s="245" t="s">
        <v>82</v>
      </c>
      <c r="AV504" s="14" t="s">
        <v>82</v>
      </c>
      <c r="AW504" s="14" t="s">
        <v>34</v>
      </c>
      <c r="AX504" s="14" t="s">
        <v>72</v>
      </c>
      <c r="AY504" s="245" t="s">
        <v>148</v>
      </c>
    </row>
    <row r="505" spans="1:51" s="15" customFormat="1" ht="12">
      <c r="A505" s="15"/>
      <c r="B505" s="246"/>
      <c r="C505" s="247"/>
      <c r="D505" s="226" t="s">
        <v>168</v>
      </c>
      <c r="E505" s="248" t="s">
        <v>19</v>
      </c>
      <c r="F505" s="249" t="s">
        <v>178</v>
      </c>
      <c r="G505" s="247"/>
      <c r="H505" s="250">
        <v>246.53599999999997</v>
      </c>
      <c r="I505" s="251"/>
      <c r="J505" s="247"/>
      <c r="K505" s="247"/>
      <c r="L505" s="252"/>
      <c r="M505" s="253"/>
      <c r="N505" s="254"/>
      <c r="O505" s="254"/>
      <c r="P505" s="254"/>
      <c r="Q505" s="254"/>
      <c r="R505" s="254"/>
      <c r="S505" s="254"/>
      <c r="T505" s="25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56" t="s">
        <v>168</v>
      </c>
      <c r="AU505" s="256" t="s">
        <v>82</v>
      </c>
      <c r="AV505" s="15" t="s">
        <v>155</v>
      </c>
      <c r="AW505" s="15" t="s">
        <v>34</v>
      </c>
      <c r="AX505" s="15" t="s">
        <v>80</v>
      </c>
      <c r="AY505" s="256" t="s">
        <v>148</v>
      </c>
    </row>
    <row r="506" spans="1:65" s="2" customFormat="1" ht="24.15" customHeight="1">
      <c r="A506" s="40"/>
      <c r="B506" s="41"/>
      <c r="C506" s="206" t="s">
        <v>749</v>
      </c>
      <c r="D506" s="206" t="s">
        <v>150</v>
      </c>
      <c r="E506" s="207" t="s">
        <v>706</v>
      </c>
      <c r="F506" s="208" t="s">
        <v>707</v>
      </c>
      <c r="G506" s="209" t="s">
        <v>166</v>
      </c>
      <c r="H506" s="210">
        <v>493.072</v>
      </c>
      <c r="I506" s="211"/>
      <c r="J506" s="212">
        <f>ROUND(I506*H506,2)</f>
        <v>0</v>
      </c>
      <c r="K506" s="208" t="s">
        <v>154</v>
      </c>
      <c r="L506" s="46"/>
      <c r="M506" s="213" t="s">
        <v>19</v>
      </c>
      <c r="N506" s="214" t="s">
        <v>43</v>
      </c>
      <c r="O506" s="86"/>
      <c r="P506" s="215">
        <f>O506*H506</f>
        <v>0</v>
      </c>
      <c r="Q506" s="215">
        <v>0.007</v>
      </c>
      <c r="R506" s="215">
        <f>Q506*H506</f>
        <v>3.451504</v>
      </c>
      <c r="S506" s="215">
        <v>0</v>
      </c>
      <c r="T506" s="216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17" t="s">
        <v>155</v>
      </c>
      <c r="AT506" s="217" t="s">
        <v>150</v>
      </c>
      <c r="AU506" s="217" t="s">
        <v>82</v>
      </c>
      <c r="AY506" s="19" t="s">
        <v>148</v>
      </c>
      <c r="BE506" s="218">
        <f>IF(N506="základní",J506,0)</f>
        <v>0</v>
      </c>
      <c r="BF506" s="218">
        <f>IF(N506="snížená",J506,0)</f>
        <v>0</v>
      </c>
      <c r="BG506" s="218">
        <f>IF(N506="zákl. přenesená",J506,0)</f>
        <v>0</v>
      </c>
      <c r="BH506" s="218">
        <f>IF(N506="sníž. přenesená",J506,0)</f>
        <v>0</v>
      </c>
      <c r="BI506" s="218">
        <f>IF(N506="nulová",J506,0)</f>
        <v>0</v>
      </c>
      <c r="BJ506" s="19" t="s">
        <v>80</v>
      </c>
      <c r="BK506" s="218">
        <f>ROUND(I506*H506,2)</f>
        <v>0</v>
      </c>
      <c r="BL506" s="19" t="s">
        <v>155</v>
      </c>
      <c r="BM506" s="217" t="s">
        <v>4356</v>
      </c>
    </row>
    <row r="507" spans="1:47" s="2" customFormat="1" ht="12">
      <c r="A507" s="40"/>
      <c r="B507" s="41"/>
      <c r="C507" s="42"/>
      <c r="D507" s="219" t="s">
        <v>157</v>
      </c>
      <c r="E507" s="42"/>
      <c r="F507" s="220" t="s">
        <v>709</v>
      </c>
      <c r="G507" s="42"/>
      <c r="H507" s="42"/>
      <c r="I507" s="221"/>
      <c r="J507" s="42"/>
      <c r="K507" s="42"/>
      <c r="L507" s="46"/>
      <c r="M507" s="222"/>
      <c r="N507" s="223"/>
      <c r="O507" s="86"/>
      <c r="P507" s="86"/>
      <c r="Q507" s="86"/>
      <c r="R507" s="86"/>
      <c r="S507" s="86"/>
      <c r="T507" s="87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9" t="s">
        <v>157</v>
      </c>
      <c r="AU507" s="19" t="s">
        <v>82</v>
      </c>
    </row>
    <row r="508" spans="1:51" s="13" customFormat="1" ht="12">
      <c r="A508" s="13"/>
      <c r="B508" s="224"/>
      <c r="C508" s="225"/>
      <c r="D508" s="226" t="s">
        <v>168</v>
      </c>
      <c r="E508" s="227" t="s">
        <v>19</v>
      </c>
      <c r="F508" s="228" t="s">
        <v>4357</v>
      </c>
      <c r="G508" s="225"/>
      <c r="H508" s="227" t="s">
        <v>19</v>
      </c>
      <c r="I508" s="229"/>
      <c r="J508" s="225"/>
      <c r="K508" s="225"/>
      <c r="L508" s="230"/>
      <c r="M508" s="231"/>
      <c r="N508" s="232"/>
      <c r="O508" s="232"/>
      <c r="P508" s="232"/>
      <c r="Q508" s="232"/>
      <c r="R508" s="232"/>
      <c r="S508" s="232"/>
      <c r="T508" s="23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4" t="s">
        <v>168</v>
      </c>
      <c r="AU508" s="234" t="s">
        <v>82</v>
      </c>
      <c r="AV508" s="13" t="s">
        <v>80</v>
      </c>
      <c r="AW508" s="13" t="s">
        <v>34</v>
      </c>
      <c r="AX508" s="13" t="s">
        <v>72</v>
      </c>
      <c r="AY508" s="234" t="s">
        <v>148</v>
      </c>
    </row>
    <row r="509" spans="1:51" s="14" customFormat="1" ht="12">
      <c r="A509" s="14"/>
      <c r="B509" s="235"/>
      <c r="C509" s="236"/>
      <c r="D509" s="226" t="s">
        <v>168</v>
      </c>
      <c r="E509" s="237" t="s">
        <v>19</v>
      </c>
      <c r="F509" s="238" t="s">
        <v>4358</v>
      </c>
      <c r="G509" s="236"/>
      <c r="H509" s="239">
        <v>493.072</v>
      </c>
      <c r="I509" s="240"/>
      <c r="J509" s="236"/>
      <c r="K509" s="236"/>
      <c r="L509" s="241"/>
      <c r="M509" s="242"/>
      <c r="N509" s="243"/>
      <c r="O509" s="243"/>
      <c r="P509" s="243"/>
      <c r="Q509" s="243"/>
      <c r="R509" s="243"/>
      <c r="S509" s="243"/>
      <c r="T509" s="24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5" t="s">
        <v>168</v>
      </c>
      <c r="AU509" s="245" t="s">
        <v>82</v>
      </c>
      <c r="AV509" s="14" t="s">
        <v>82</v>
      </c>
      <c r="AW509" s="14" t="s">
        <v>34</v>
      </c>
      <c r="AX509" s="14" t="s">
        <v>80</v>
      </c>
      <c r="AY509" s="245" t="s">
        <v>148</v>
      </c>
    </row>
    <row r="510" spans="1:65" s="2" customFormat="1" ht="24.15" customHeight="1">
      <c r="A510" s="40"/>
      <c r="B510" s="41"/>
      <c r="C510" s="206" t="s">
        <v>754</v>
      </c>
      <c r="D510" s="206" t="s">
        <v>150</v>
      </c>
      <c r="E510" s="207" t="s">
        <v>712</v>
      </c>
      <c r="F510" s="208" t="s">
        <v>713</v>
      </c>
      <c r="G510" s="209" t="s">
        <v>166</v>
      </c>
      <c r="H510" s="210">
        <v>84.936</v>
      </c>
      <c r="I510" s="211"/>
      <c r="J510" s="212">
        <f>ROUND(I510*H510,2)</f>
        <v>0</v>
      </c>
      <c r="K510" s="208" t="s">
        <v>154</v>
      </c>
      <c r="L510" s="46"/>
      <c r="M510" s="213" t="s">
        <v>19</v>
      </c>
      <c r="N510" s="214" t="s">
        <v>43</v>
      </c>
      <c r="O510" s="86"/>
      <c r="P510" s="215">
        <f>O510*H510</f>
        <v>0</v>
      </c>
      <c r="Q510" s="215">
        <v>0.021</v>
      </c>
      <c r="R510" s="215">
        <f>Q510*H510</f>
        <v>1.7836560000000004</v>
      </c>
      <c r="S510" s="215">
        <v>0</v>
      </c>
      <c r="T510" s="216">
        <f>S510*H510</f>
        <v>0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17" t="s">
        <v>155</v>
      </c>
      <c r="AT510" s="217" t="s">
        <v>150</v>
      </c>
      <c r="AU510" s="217" t="s">
        <v>82</v>
      </c>
      <c r="AY510" s="19" t="s">
        <v>148</v>
      </c>
      <c r="BE510" s="218">
        <f>IF(N510="základní",J510,0)</f>
        <v>0</v>
      </c>
      <c r="BF510" s="218">
        <f>IF(N510="snížená",J510,0)</f>
        <v>0</v>
      </c>
      <c r="BG510" s="218">
        <f>IF(N510="zákl. přenesená",J510,0)</f>
        <v>0</v>
      </c>
      <c r="BH510" s="218">
        <f>IF(N510="sníž. přenesená",J510,0)</f>
        <v>0</v>
      </c>
      <c r="BI510" s="218">
        <f>IF(N510="nulová",J510,0)</f>
        <v>0</v>
      </c>
      <c r="BJ510" s="19" t="s">
        <v>80</v>
      </c>
      <c r="BK510" s="218">
        <f>ROUND(I510*H510,2)</f>
        <v>0</v>
      </c>
      <c r="BL510" s="19" t="s">
        <v>155</v>
      </c>
      <c r="BM510" s="217" t="s">
        <v>4359</v>
      </c>
    </row>
    <row r="511" spans="1:47" s="2" customFormat="1" ht="12">
      <c r="A511" s="40"/>
      <c r="B511" s="41"/>
      <c r="C511" s="42"/>
      <c r="D511" s="219" t="s">
        <v>157</v>
      </c>
      <c r="E511" s="42"/>
      <c r="F511" s="220" t="s">
        <v>715</v>
      </c>
      <c r="G511" s="42"/>
      <c r="H511" s="42"/>
      <c r="I511" s="221"/>
      <c r="J511" s="42"/>
      <c r="K511" s="42"/>
      <c r="L511" s="46"/>
      <c r="M511" s="222"/>
      <c r="N511" s="223"/>
      <c r="O511" s="86"/>
      <c r="P511" s="86"/>
      <c r="Q511" s="86"/>
      <c r="R511" s="86"/>
      <c r="S511" s="86"/>
      <c r="T511" s="87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T511" s="19" t="s">
        <v>157</v>
      </c>
      <c r="AU511" s="19" t="s">
        <v>82</v>
      </c>
    </row>
    <row r="512" spans="1:51" s="13" customFormat="1" ht="12">
      <c r="A512" s="13"/>
      <c r="B512" s="224"/>
      <c r="C512" s="225"/>
      <c r="D512" s="226" t="s">
        <v>168</v>
      </c>
      <c r="E512" s="227" t="s">
        <v>19</v>
      </c>
      <c r="F512" s="228" t="s">
        <v>4360</v>
      </c>
      <c r="G512" s="225"/>
      <c r="H512" s="227" t="s">
        <v>19</v>
      </c>
      <c r="I512" s="229"/>
      <c r="J512" s="225"/>
      <c r="K512" s="225"/>
      <c r="L512" s="230"/>
      <c r="M512" s="231"/>
      <c r="N512" s="232"/>
      <c r="O512" s="232"/>
      <c r="P512" s="232"/>
      <c r="Q512" s="232"/>
      <c r="R512" s="232"/>
      <c r="S512" s="232"/>
      <c r="T512" s="23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4" t="s">
        <v>168</v>
      </c>
      <c r="AU512" s="234" t="s">
        <v>82</v>
      </c>
      <c r="AV512" s="13" t="s">
        <v>80</v>
      </c>
      <c r="AW512" s="13" t="s">
        <v>34</v>
      </c>
      <c r="AX512" s="13" t="s">
        <v>72</v>
      </c>
      <c r="AY512" s="234" t="s">
        <v>148</v>
      </c>
    </row>
    <row r="513" spans="1:51" s="13" customFormat="1" ht="12">
      <c r="A513" s="13"/>
      <c r="B513" s="224"/>
      <c r="C513" s="225"/>
      <c r="D513" s="226" t="s">
        <v>168</v>
      </c>
      <c r="E513" s="227" t="s">
        <v>19</v>
      </c>
      <c r="F513" s="228" t="s">
        <v>716</v>
      </c>
      <c r="G513" s="225"/>
      <c r="H513" s="227" t="s">
        <v>19</v>
      </c>
      <c r="I513" s="229"/>
      <c r="J513" s="225"/>
      <c r="K513" s="225"/>
      <c r="L513" s="230"/>
      <c r="M513" s="231"/>
      <c r="N513" s="232"/>
      <c r="O513" s="232"/>
      <c r="P513" s="232"/>
      <c r="Q513" s="232"/>
      <c r="R513" s="232"/>
      <c r="S513" s="232"/>
      <c r="T513" s="23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4" t="s">
        <v>168</v>
      </c>
      <c r="AU513" s="234" t="s">
        <v>82</v>
      </c>
      <c r="AV513" s="13" t="s">
        <v>80</v>
      </c>
      <c r="AW513" s="13" t="s">
        <v>34</v>
      </c>
      <c r="AX513" s="13" t="s">
        <v>72</v>
      </c>
      <c r="AY513" s="234" t="s">
        <v>148</v>
      </c>
    </row>
    <row r="514" spans="1:51" s="13" customFormat="1" ht="12">
      <c r="A514" s="13"/>
      <c r="B514" s="224"/>
      <c r="C514" s="225"/>
      <c r="D514" s="226" t="s">
        <v>168</v>
      </c>
      <c r="E514" s="227" t="s">
        <v>19</v>
      </c>
      <c r="F514" s="228" t="s">
        <v>718</v>
      </c>
      <c r="G514" s="225"/>
      <c r="H514" s="227" t="s">
        <v>19</v>
      </c>
      <c r="I514" s="229"/>
      <c r="J514" s="225"/>
      <c r="K514" s="225"/>
      <c r="L514" s="230"/>
      <c r="M514" s="231"/>
      <c r="N514" s="232"/>
      <c r="O514" s="232"/>
      <c r="P514" s="232"/>
      <c r="Q514" s="232"/>
      <c r="R514" s="232"/>
      <c r="S514" s="232"/>
      <c r="T514" s="23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4" t="s">
        <v>168</v>
      </c>
      <c r="AU514" s="234" t="s">
        <v>82</v>
      </c>
      <c r="AV514" s="13" t="s">
        <v>80</v>
      </c>
      <c r="AW514" s="13" t="s">
        <v>34</v>
      </c>
      <c r="AX514" s="13" t="s">
        <v>72</v>
      </c>
      <c r="AY514" s="234" t="s">
        <v>148</v>
      </c>
    </row>
    <row r="515" spans="1:51" s="13" customFormat="1" ht="12">
      <c r="A515" s="13"/>
      <c r="B515" s="224"/>
      <c r="C515" s="225"/>
      <c r="D515" s="226" t="s">
        <v>168</v>
      </c>
      <c r="E515" s="227" t="s">
        <v>19</v>
      </c>
      <c r="F515" s="228" t="s">
        <v>719</v>
      </c>
      <c r="G515" s="225"/>
      <c r="H515" s="227" t="s">
        <v>19</v>
      </c>
      <c r="I515" s="229"/>
      <c r="J515" s="225"/>
      <c r="K515" s="225"/>
      <c r="L515" s="230"/>
      <c r="M515" s="231"/>
      <c r="N515" s="232"/>
      <c r="O515" s="232"/>
      <c r="P515" s="232"/>
      <c r="Q515" s="232"/>
      <c r="R515" s="232"/>
      <c r="S515" s="232"/>
      <c r="T515" s="23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4" t="s">
        <v>168</v>
      </c>
      <c r="AU515" s="234" t="s">
        <v>82</v>
      </c>
      <c r="AV515" s="13" t="s">
        <v>80</v>
      </c>
      <c r="AW515" s="13" t="s">
        <v>34</v>
      </c>
      <c r="AX515" s="13" t="s">
        <v>72</v>
      </c>
      <c r="AY515" s="234" t="s">
        <v>148</v>
      </c>
    </row>
    <row r="516" spans="1:51" s="14" customFormat="1" ht="12">
      <c r="A516" s="14"/>
      <c r="B516" s="235"/>
      <c r="C516" s="236"/>
      <c r="D516" s="226" t="s">
        <v>168</v>
      </c>
      <c r="E516" s="237" t="s">
        <v>19</v>
      </c>
      <c r="F516" s="238" t="s">
        <v>4361</v>
      </c>
      <c r="G516" s="236"/>
      <c r="H516" s="239">
        <v>7.459</v>
      </c>
      <c r="I516" s="240"/>
      <c r="J516" s="236"/>
      <c r="K516" s="236"/>
      <c r="L516" s="241"/>
      <c r="M516" s="242"/>
      <c r="N516" s="243"/>
      <c r="O516" s="243"/>
      <c r="P516" s="243"/>
      <c r="Q516" s="243"/>
      <c r="R516" s="243"/>
      <c r="S516" s="243"/>
      <c r="T516" s="24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5" t="s">
        <v>168</v>
      </c>
      <c r="AU516" s="245" t="s">
        <v>82</v>
      </c>
      <c r="AV516" s="14" t="s">
        <v>82</v>
      </c>
      <c r="AW516" s="14" t="s">
        <v>34</v>
      </c>
      <c r="AX516" s="14" t="s">
        <v>72</v>
      </c>
      <c r="AY516" s="245" t="s">
        <v>148</v>
      </c>
    </row>
    <row r="517" spans="1:51" s="14" customFormat="1" ht="12">
      <c r="A517" s="14"/>
      <c r="B517" s="235"/>
      <c r="C517" s="236"/>
      <c r="D517" s="226" t="s">
        <v>168</v>
      </c>
      <c r="E517" s="237" t="s">
        <v>19</v>
      </c>
      <c r="F517" s="238" t="s">
        <v>4362</v>
      </c>
      <c r="G517" s="236"/>
      <c r="H517" s="239">
        <v>0.544</v>
      </c>
      <c r="I517" s="240"/>
      <c r="J517" s="236"/>
      <c r="K517" s="236"/>
      <c r="L517" s="241"/>
      <c r="M517" s="242"/>
      <c r="N517" s="243"/>
      <c r="O517" s="243"/>
      <c r="P517" s="243"/>
      <c r="Q517" s="243"/>
      <c r="R517" s="243"/>
      <c r="S517" s="243"/>
      <c r="T517" s="24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5" t="s">
        <v>168</v>
      </c>
      <c r="AU517" s="245" t="s">
        <v>82</v>
      </c>
      <c r="AV517" s="14" t="s">
        <v>82</v>
      </c>
      <c r="AW517" s="14" t="s">
        <v>34</v>
      </c>
      <c r="AX517" s="14" t="s">
        <v>72</v>
      </c>
      <c r="AY517" s="245" t="s">
        <v>148</v>
      </c>
    </row>
    <row r="518" spans="1:51" s="14" customFormat="1" ht="12">
      <c r="A518" s="14"/>
      <c r="B518" s="235"/>
      <c r="C518" s="236"/>
      <c r="D518" s="226" t="s">
        <v>168</v>
      </c>
      <c r="E518" s="237" t="s">
        <v>19</v>
      </c>
      <c r="F518" s="238" t="s">
        <v>4363</v>
      </c>
      <c r="G518" s="236"/>
      <c r="H518" s="239">
        <v>5.566</v>
      </c>
      <c r="I518" s="240"/>
      <c r="J518" s="236"/>
      <c r="K518" s="236"/>
      <c r="L518" s="241"/>
      <c r="M518" s="242"/>
      <c r="N518" s="243"/>
      <c r="O518" s="243"/>
      <c r="P518" s="243"/>
      <c r="Q518" s="243"/>
      <c r="R518" s="243"/>
      <c r="S518" s="243"/>
      <c r="T518" s="24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5" t="s">
        <v>168</v>
      </c>
      <c r="AU518" s="245" t="s">
        <v>82</v>
      </c>
      <c r="AV518" s="14" t="s">
        <v>82</v>
      </c>
      <c r="AW518" s="14" t="s">
        <v>34</v>
      </c>
      <c r="AX518" s="14" t="s">
        <v>72</v>
      </c>
      <c r="AY518" s="245" t="s">
        <v>148</v>
      </c>
    </row>
    <row r="519" spans="1:51" s="14" customFormat="1" ht="12">
      <c r="A519" s="14"/>
      <c r="B519" s="235"/>
      <c r="C519" s="236"/>
      <c r="D519" s="226" t="s">
        <v>168</v>
      </c>
      <c r="E519" s="237" t="s">
        <v>19</v>
      </c>
      <c r="F519" s="238" t="s">
        <v>4364</v>
      </c>
      <c r="G519" s="236"/>
      <c r="H519" s="239">
        <v>1.523</v>
      </c>
      <c r="I519" s="240"/>
      <c r="J519" s="236"/>
      <c r="K519" s="236"/>
      <c r="L519" s="241"/>
      <c r="M519" s="242"/>
      <c r="N519" s="243"/>
      <c r="O519" s="243"/>
      <c r="P519" s="243"/>
      <c r="Q519" s="243"/>
      <c r="R519" s="243"/>
      <c r="S519" s="243"/>
      <c r="T519" s="24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5" t="s">
        <v>168</v>
      </c>
      <c r="AU519" s="245" t="s">
        <v>82</v>
      </c>
      <c r="AV519" s="14" t="s">
        <v>82</v>
      </c>
      <c r="AW519" s="14" t="s">
        <v>34</v>
      </c>
      <c r="AX519" s="14" t="s">
        <v>72</v>
      </c>
      <c r="AY519" s="245" t="s">
        <v>148</v>
      </c>
    </row>
    <row r="520" spans="1:51" s="14" customFormat="1" ht="12">
      <c r="A520" s="14"/>
      <c r="B520" s="235"/>
      <c r="C520" s="236"/>
      <c r="D520" s="226" t="s">
        <v>168</v>
      </c>
      <c r="E520" s="237" t="s">
        <v>19</v>
      </c>
      <c r="F520" s="238" t="s">
        <v>4365</v>
      </c>
      <c r="G520" s="236"/>
      <c r="H520" s="239">
        <v>1.283</v>
      </c>
      <c r="I520" s="240"/>
      <c r="J520" s="236"/>
      <c r="K520" s="236"/>
      <c r="L520" s="241"/>
      <c r="M520" s="242"/>
      <c r="N520" s="243"/>
      <c r="O520" s="243"/>
      <c r="P520" s="243"/>
      <c r="Q520" s="243"/>
      <c r="R520" s="243"/>
      <c r="S520" s="243"/>
      <c r="T520" s="24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5" t="s">
        <v>168</v>
      </c>
      <c r="AU520" s="245" t="s">
        <v>82</v>
      </c>
      <c r="AV520" s="14" t="s">
        <v>82</v>
      </c>
      <c r="AW520" s="14" t="s">
        <v>34</v>
      </c>
      <c r="AX520" s="14" t="s">
        <v>72</v>
      </c>
      <c r="AY520" s="245" t="s">
        <v>148</v>
      </c>
    </row>
    <row r="521" spans="1:51" s="14" customFormat="1" ht="12">
      <c r="A521" s="14"/>
      <c r="B521" s="235"/>
      <c r="C521" s="236"/>
      <c r="D521" s="226" t="s">
        <v>168</v>
      </c>
      <c r="E521" s="237" t="s">
        <v>19</v>
      </c>
      <c r="F521" s="238" t="s">
        <v>4366</v>
      </c>
      <c r="G521" s="236"/>
      <c r="H521" s="239">
        <v>1.553</v>
      </c>
      <c r="I521" s="240"/>
      <c r="J521" s="236"/>
      <c r="K521" s="236"/>
      <c r="L521" s="241"/>
      <c r="M521" s="242"/>
      <c r="N521" s="243"/>
      <c r="O521" s="243"/>
      <c r="P521" s="243"/>
      <c r="Q521" s="243"/>
      <c r="R521" s="243"/>
      <c r="S521" s="243"/>
      <c r="T521" s="24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45" t="s">
        <v>168</v>
      </c>
      <c r="AU521" s="245" t="s">
        <v>82</v>
      </c>
      <c r="AV521" s="14" t="s">
        <v>82</v>
      </c>
      <c r="AW521" s="14" t="s">
        <v>34</v>
      </c>
      <c r="AX521" s="14" t="s">
        <v>72</v>
      </c>
      <c r="AY521" s="245" t="s">
        <v>148</v>
      </c>
    </row>
    <row r="522" spans="1:51" s="14" customFormat="1" ht="12">
      <c r="A522" s="14"/>
      <c r="B522" s="235"/>
      <c r="C522" s="236"/>
      <c r="D522" s="226" t="s">
        <v>168</v>
      </c>
      <c r="E522" s="237" t="s">
        <v>19</v>
      </c>
      <c r="F522" s="238" t="s">
        <v>4367</v>
      </c>
      <c r="G522" s="236"/>
      <c r="H522" s="239">
        <v>9.12</v>
      </c>
      <c r="I522" s="240"/>
      <c r="J522" s="236"/>
      <c r="K522" s="236"/>
      <c r="L522" s="241"/>
      <c r="M522" s="242"/>
      <c r="N522" s="243"/>
      <c r="O522" s="243"/>
      <c r="P522" s="243"/>
      <c r="Q522" s="243"/>
      <c r="R522" s="243"/>
      <c r="S522" s="243"/>
      <c r="T522" s="24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5" t="s">
        <v>168</v>
      </c>
      <c r="AU522" s="245" t="s">
        <v>82</v>
      </c>
      <c r="AV522" s="14" t="s">
        <v>82</v>
      </c>
      <c r="AW522" s="14" t="s">
        <v>34</v>
      </c>
      <c r="AX522" s="14" t="s">
        <v>72</v>
      </c>
      <c r="AY522" s="245" t="s">
        <v>148</v>
      </c>
    </row>
    <row r="523" spans="1:51" s="14" customFormat="1" ht="12">
      <c r="A523" s="14"/>
      <c r="B523" s="235"/>
      <c r="C523" s="236"/>
      <c r="D523" s="226" t="s">
        <v>168</v>
      </c>
      <c r="E523" s="237" t="s">
        <v>19</v>
      </c>
      <c r="F523" s="238" t="s">
        <v>4368</v>
      </c>
      <c r="G523" s="236"/>
      <c r="H523" s="239">
        <v>9.2</v>
      </c>
      <c r="I523" s="240"/>
      <c r="J523" s="236"/>
      <c r="K523" s="236"/>
      <c r="L523" s="241"/>
      <c r="M523" s="242"/>
      <c r="N523" s="243"/>
      <c r="O523" s="243"/>
      <c r="P523" s="243"/>
      <c r="Q523" s="243"/>
      <c r="R523" s="243"/>
      <c r="S523" s="243"/>
      <c r="T523" s="24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5" t="s">
        <v>168</v>
      </c>
      <c r="AU523" s="245" t="s">
        <v>82</v>
      </c>
      <c r="AV523" s="14" t="s">
        <v>82</v>
      </c>
      <c r="AW523" s="14" t="s">
        <v>34</v>
      </c>
      <c r="AX523" s="14" t="s">
        <v>72</v>
      </c>
      <c r="AY523" s="245" t="s">
        <v>148</v>
      </c>
    </row>
    <row r="524" spans="1:51" s="14" customFormat="1" ht="12">
      <c r="A524" s="14"/>
      <c r="B524" s="235"/>
      <c r="C524" s="236"/>
      <c r="D524" s="226" t="s">
        <v>168</v>
      </c>
      <c r="E524" s="237" t="s">
        <v>19</v>
      </c>
      <c r="F524" s="238" t="s">
        <v>4369</v>
      </c>
      <c r="G524" s="236"/>
      <c r="H524" s="239">
        <v>22.64</v>
      </c>
      <c r="I524" s="240"/>
      <c r="J524" s="236"/>
      <c r="K524" s="236"/>
      <c r="L524" s="241"/>
      <c r="M524" s="242"/>
      <c r="N524" s="243"/>
      <c r="O524" s="243"/>
      <c r="P524" s="243"/>
      <c r="Q524" s="243"/>
      <c r="R524" s="243"/>
      <c r="S524" s="243"/>
      <c r="T524" s="24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5" t="s">
        <v>168</v>
      </c>
      <c r="AU524" s="245" t="s">
        <v>82</v>
      </c>
      <c r="AV524" s="14" t="s">
        <v>82</v>
      </c>
      <c r="AW524" s="14" t="s">
        <v>34</v>
      </c>
      <c r="AX524" s="14" t="s">
        <v>72</v>
      </c>
      <c r="AY524" s="245" t="s">
        <v>148</v>
      </c>
    </row>
    <row r="525" spans="1:51" s="14" customFormat="1" ht="12">
      <c r="A525" s="14"/>
      <c r="B525" s="235"/>
      <c r="C525" s="236"/>
      <c r="D525" s="226" t="s">
        <v>168</v>
      </c>
      <c r="E525" s="237" t="s">
        <v>19</v>
      </c>
      <c r="F525" s="238" t="s">
        <v>4370</v>
      </c>
      <c r="G525" s="236"/>
      <c r="H525" s="239">
        <v>22.32</v>
      </c>
      <c r="I525" s="240"/>
      <c r="J525" s="236"/>
      <c r="K525" s="236"/>
      <c r="L525" s="241"/>
      <c r="M525" s="242"/>
      <c r="N525" s="243"/>
      <c r="O525" s="243"/>
      <c r="P525" s="243"/>
      <c r="Q525" s="243"/>
      <c r="R525" s="243"/>
      <c r="S525" s="243"/>
      <c r="T525" s="24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5" t="s">
        <v>168</v>
      </c>
      <c r="AU525" s="245" t="s">
        <v>82</v>
      </c>
      <c r="AV525" s="14" t="s">
        <v>82</v>
      </c>
      <c r="AW525" s="14" t="s">
        <v>34</v>
      </c>
      <c r="AX525" s="14" t="s">
        <v>72</v>
      </c>
      <c r="AY525" s="245" t="s">
        <v>148</v>
      </c>
    </row>
    <row r="526" spans="1:51" s="14" customFormat="1" ht="12">
      <c r="A526" s="14"/>
      <c r="B526" s="235"/>
      <c r="C526" s="236"/>
      <c r="D526" s="226" t="s">
        <v>168</v>
      </c>
      <c r="E526" s="237" t="s">
        <v>19</v>
      </c>
      <c r="F526" s="238" t="s">
        <v>4341</v>
      </c>
      <c r="G526" s="236"/>
      <c r="H526" s="239">
        <v>0.576</v>
      </c>
      <c r="I526" s="240"/>
      <c r="J526" s="236"/>
      <c r="K526" s="236"/>
      <c r="L526" s="241"/>
      <c r="M526" s="242"/>
      <c r="N526" s="243"/>
      <c r="O526" s="243"/>
      <c r="P526" s="243"/>
      <c r="Q526" s="243"/>
      <c r="R526" s="243"/>
      <c r="S526" s="243"/>
      <c r="T526" s="24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5" t="s">
        <v>168</v>
      </c>
      <c r="AU526" s="245" t="s">
        <v>82</v>
      </c>
      <c r="AV526" s="14" t="s">
        <v>82</v>
      </c>
      <c r="AW526" s="14" t="s">
        <v>34</v>
      </c>
      <c r="AX526" s="14" t="s">
        <v>72</v>
      </c>
      <c r="AY526" s="245" t="s">
        <v>148</v>
      </c>
    </row>
    <row r="527" spans="1:51" s="14" customFormat="1" ht="12">
      <c r="A527" s="14"/>
      <c r="B527" s="235"/>
      <c r="C527" s="236"/>
      <c r="D527" s="226" t="s">
        <v>168</v>
      </c>
      <c r="E527" s="237" t="s">
        <v>19</v>
      </c>
      <c r="F527" s="238" t="s">
        <v>4345</v>
      </c>
      <c r="G527" s="236"/>
      <c r="H527" s="239">
        <v>3.152</v>
      </c>
      <c r="I527" s="240"/>
      <c r="J527" s="236"/>
      <c r="K527" s="236"/>
      <c r="L527" s="241"/>
      <c r="M527" s="242"/>
      <c r="N527" s="243"/>
      <c r="O527" s="243"/>
      <c r="P527" s="243"/>
      <c r="Q527" s="243"/>
      <c r="R527" s="243"/>
      <c r="S527" s="243"/>
      <c r="T527" s="24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5" t="s">
        <v>168</v>
      </c>
      <c r="AU527" s="245" t="s">
        <v>82</v>
      </c>
      <c r="AV527" s="14" t="s">
        <v>82</v>
      </c>
      <c r="AW527" s="14" t="s">
        <v>34</v>
      </c>
      <c r="AX527" s="14" t="s">
        <v>72</v>
      </c>
      <c r="AY527" s="245" t="s">
        <v>148</v>
      </c>
    </row>
    <row r="528" spans="1:51" s="15" customFormat="1" ht="12">
      <c r="A528" s="15"/>
      <c r="B528" s="246"/>
      <c r="C528" s="247"/>
      <c r="D528" s="226" t="s">
        <v>168</v>
      </c>
      <c r="E528" s="248" t="s">
        <v>19</v>
      </c>
      <c r="F528" s="249" t="s">
        <v>178</v>
      </c>
      <c r="G528" s="247"/>
      <c r="H528" s="250">
        <v>84.93599999999999</v>
      </c>
      <c r="I528" s="251"/>
      <c r="J528" s="247"/>
      <c r="K528" s="247"/>
      <c r="L528" s="252"/>
      <c r="M528" s="253"/>
      <c r="N528" s="254"/>
      <c r="O528" s="254"/>
      <c r="P528" s="254"/>
      <c r="Q528" s="254"/>
      <c r="R528" s="254"/>
      <c r="S528" s="254"/>
      <c r="T528" s="25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T528" s="256" t="s">
        <v>168</v>
      </c>
      <c r="AU528" s="256" t="s">
        <v>82</v>
      </c>
      <c r="AV528" s="15" t="s">
        <v>155</v>
      </c>
      <c r="AW528" s="15" t="s">
        <v>34</v>
      </c>
      <c r="AX528" s="15" t="s">
        <v>80</v>
      </c>
      <c r="AY528" s="256" t="s">
        <v>148</v>
      </c>
    </row>
    <row r="529" spans="1:65" s="2" customFormat="1" ht="24.15" customHeight="1">
      <c r="A529" s="40"/>
      <c r="B529" s="41"/>
      <c r="C529" s="206" t="s">
        <v>759</v>
      </c>
      <c r="D529" s="206" t="s">
        <v>150</v>
      </c>
      <c r="E529" s="207" t="s">
        <v>727</v>
      </c>
      <c r="F529" s="208" t="s">
        <v>728</v>
      </c>
      <c r="G529" s="209" t="s">
        <v>166</v>
      </c>
      <c r="H529" s="210">
        <v>84.936</v>
      </c>
      <c r="I529" s="211"/>
      <c r="J529" s="212">
        <f>ROUND(I529*H529,2)</f>
        <v>0</v>
      </c>
      <c r="K529" s="208" t="s">
        <v>154</v>
      </c>
      <c r="L529" s="46"/>
      <c r="M529" s="213" t="s">
        <v>19</v>
      </c>
      <c r="N529" s="214" t="s">
        <v>43</v>
      </c>
      <c r="O529" s="86"/>
      <c r="P529" s="215">
        <f>O529*H529</f>
        <v>0</v>
      </c>
      <c r="Q529" s="215">
        <v>0.007</v>
      </c>
      <c r="R529" s="215">
        <f>Q529*H529</f>
        <v>0.5945520000000001</v>
      </c>
      <c r="S529" s="215">
        <v>0</v>
      </c>
      <c r="T529" s="216">
        <f>S529*H529</f>
        <v>0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17" t="s">
        <v>155</v>
      </c>
      <c r="AT529" s="217" t="s">
        <v>150</v>
      </c>
      <c r="AU529" s="217" t="s">
        <v>82</v>
      </c>
      <c r="AY529" s="19" t="s">
        <v>148</v>
      </c>
      <c r="BE529" s="218">
        <f>IF(N529="základní",J529,0)</f>
        <v>0</v>
      </c>
      <c r="BF529" s="218">
        <f>IF(N529="snížená",J529,0)</f>
        <v>0</v>
      </c>
      <c r="BG529" s="218">
        <f>IF(N529="zákl. přenesená",J529,0)</f>
        <v>0</v>
      </c>
      <c r="BH529" s="218">
        <f>IF(N529="sníž. přenesená",J529,0)</f>
        <v>0</v>
      </c>
      <c r="BI529" s="218">
        <f>IF(N529="nulová",J529,0)</f>
        <v>0</v>
      </c>
      <c r="BJ529" s="19" t="s">
        <v>80</v>
      </c>
      <c r="BK529" s="218">
        <f>ROUND(I529*H529,2)</f>
        <v>0</v>
      </c>
      <c r="BL529" s="19" t="s">
        <v>155</v>
      </c>
      <c r="BM529" s="217" t="s">
        <v>4371</v>
      </c>
    </row>
    <row r="530" spans="1:47" s="2" customFormat="1" ht="12">
      <c r="A530" s="40"/>
      <c r="B530" s="41"/>
      <c r="C530" s="42"/>
      <c r="D530" s="219" t="s">
        <v>157</v>
      </c>
      <c r="E530" s="42"/>
      <c r="F530" s="220" t="s">
        <v>730</v>
      </c>
      <c r="G530" s="42"/>
      <c r="H530" s="42"/>
      <c r="I530" s="221"/>
      <c r="J530" s="42"/>
      <c r="K530" s="42"/>
      <c r="L530" s="46"/>
      <c r="M530" s="222"/>
      <c r="N530" s="223"/>
      <c r="O530" s="86"/>
      <c r="P530" s="86"/>
      <c r="Q530" s="86"/>
      <c r="R530" s="86"/>
      <c r="S530" s="86"/>
      <c r="T530" s="87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T530" s="19" t="s">
        <v>157</v>
      </c>
      <c r="AU530" s="19" t="s">
        <v>82</v>
      </c>
    </row>
    <row r="531" spans="1:51" s="13" customFormat="1" ht="12">
      <c r="A531" s="13"/>
      <c r="B531" s="224"/>
      <c r="C531" s="225"/>
      <c r="D531" s="226" t="s">
        <v>168</v>
      </c>
      <c r="E531" s="227" t="s">
        <v>19</v>
      </c>
      <c r="F531" s="228" t="s">
        <v>4360</v>
      </c>
      <c r="G531" s="225"/>
      <c r="H531" s="227" t="s">
        <v>19</v>
      </c>
      <c r="I531" s="229"/>
      <c r="J531" s="225"/>
      <c r="K531" s="225"/>
      <c r="L531" s="230"/>
      <c r="M531" s="231"/>
      <c r="N531" s="232"/>
      <c r="O531" s="232"/>
      <c r="P531" s="232"/>
      <c r="Q531" s="232"/>
      <c r="R531" s="232"/>
      <c r="S531" s="232"/>
      <c r="T531" s="23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4" t="s">
        <v>168</v>
      </c>
      <c r="AU531" s="234" t="s">
        <v>82</v>
      </c>
      <c r="AV531" s="13" t="s">
        <v>80</v>
      </c>
      <c r="AW531" s="13" t="s">
        <v>34</v>
      </c>
      <c r="AX531" s="13" t="s">
        <v>72</v>
      </c>
      <c r="AY531" s="234" t="s">
        <v>148</v>
      </c>
    </row>
    <row r="532" spans="1:51" s="13" customFormat="1" ht="12">
      <c r="A532" s="13"/>
      <c r="B532" s="224"/>
      <c r="C532" s="225"/>
      <c r="D532" s="226" t="s">
        <v>168</v>
      </c>
      <c r="E532" s="227" t="s">
        <v>19</v>
      </c>
      <c r="F532" s="228" t="s">
        <v>716</v>
      </c>
      <c r="G532" s="225"/>
      <c r="H532" s="227" t="s">
        <v>19</v>
      </c>
      <c r="I532" s="229"/>
      <c r="J532" s="225"/>
      <c r="K532" s="225"/>
      <c r="L532" s="230"/>
      <c r="M532" s="231"/>
      <c r="N532" s="232"/>
      <c r="O532" s="232"/>
      <c r="P532" s="232"/>
      <c r="Q532" s="232"/>
      <c r="R532" s="232"/>
      <c r="S532" s="232"/>
      <c r="T532" s="23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4" t="s">
        <v>168</v>
      </c>
      <c r="AU532" s="234" t="s">
        <v>82</v>
      </c>
      <c r="AV532" s="13" t="s">
        <v>80</v>
      </c>
      <c r="AW532" s="13" t="s">
        <v>34</v>
      </c>
      <c r="AX532" s="13" t="s">
        <v>72</v>
      </c>
      <c r="AY532" s="234" t="s">
        <v>148</v>
      </c>
    </row>
    <row r="533" spans="1:51" s="13" customFormat="1" ht="12">
      <c r="A533" s="13"/>
      <c r="B533" s="224"/>
      <c r="C533" s="225"/>
      <c r="D533" s="226" t="s">
        <v>168</v>
      </c>
      <c r="E533" s="227" t="s">
        <v>19</v>
      </c>
      <c r="F533" s="228" t="s">
        <v>718</v>
      </c>
      <c r="G533" s="225"/>
      <c r="H533" s="227" t="s">
        <v>19</v>
      </c>
      <c r="I533" s="229"/>
      <c r="J533" s="225"/>
      <c r="K533" s="225"/>
      <c r="L533" s="230"/>
      <c r="M533" s="231"/>
      <c r="N533" s="232"/>
      <c r="O533" s="232"/>
      <c r="P533" s="232"/>
      <c r="Q533" s="232"/>
      <c r="R533" s="232"/>
      <c r="S533" s="232"/>
      <c r="T533" s="23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4" t="s">
        <v>168</v>
      </c>
      <c r="AU533" s="234" t="s">
        <v>82</v>
      </c>
      <c r="AV533" s="13" t="s">
        <v>80</v>
      </c>
      <c r="AW533" s="13" t="s">
        <v>34</v>
      </c>
      <c r="AX533" s="13" t="s">
        <v>72</v>
      </c>
      <c r="AY533" s="234" t="s">
        <v>148</v>
      </c>
    </row>
    <row r="534" spans="1:51" s="13" customFormat="1" ht="12">
      <c r="A534" s="13"/>
      <c r="B534" s="224"/>
      <c r="C534" s="225"/>
      <c r="D534" s="226" t="s">
        <v>168</v>
      </c>
      <c r="E534" s="227" t="s">
        <v>19</v>
      </c>
      <c r="F534" s="228" t="s">
        <v>719</v>
      </c>
      <c r="G534" s="225"/>
      <c r="H534" s="227" t="s">
        <v>19</v>
      </c>
      <c r="I534" s="229"/>
      <c r="J534" s="225"/>
      <c r="K534" s="225"/>
      <c r="L534" s="230"/>
      <c r="M534" s="231"/>
      <c r="N534" s="232"/>
      <c r="O534" s="232"/>
      <c r="P534" s="232"/>
      <c r="Q534" s="232"/>
      <c r="R534" s="232"/>
      <c r="S534" s="232"/>
      <c r="T534" s="23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4" t="s">
        <v>168</v>
      </c>
      <c r="AU534" s="234" t="s">
        <v>82</v>
      </c>
      <c r="AV534" s="13" t="s">
        <v>80</v>
      </c>
      <c r="AW534" s="13" t="s">
        <v>34</v>
      </c>
      <c r="AX534" s="13" t="s">
        <v>72</v>
      </c>
      <c r="AY534" s="234" t="s">
        <v>148</v>
      </c>
    </row>
    <row r="535" spans="1:51" s="14" customFormat="1" ht="12">
      <c r="A535" s="14"/>
      <c r="B535" s="235"/>
      <c r="C535" s="236"/>
      <c r="D535" s="226" t="s">
        <v>168</v>
      </c>
      <c r="E535" s="237" t="s">
        <v>19</v>
      </c>
      <c r="F535" s="238" t="s">
        <v>4361</v>
      </c>
      <c r="G535" s="236"/>
      <c r="H535" s="239">
        <v>7.459</v>
      </c>
      <c r="I535" s="240"/>
      <c r="J535" s="236"/>
      <c r="K535" s="236"/>
      <c r="L535" s="241"/>
      <c r="M535" s="242"/>
      <c r="N535" s="243"/>
      <c r="O535" s="243"/>
      <c r="P535" s="243"/>
      <c r="Q535" s="243"/>
      <c r="R535" s="243"/>
      <c r="S535" s="243"/>
      <c r="T535" s="24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5" t="s">
        <v>168</v>
      </c>
      <c r="AU535" s="245" t="s">
        <v>82</v>
      </c>
      <c r="AV535" s="14" t="s">
        <v>82</v>
      </c>
      <c r="AW535" s="14" t="s">
        <v>34</v>
      </c>
      <c r="AX535" s="14" t="s">
        <v>72</v>
      </c>
      <c r="AY535" s="245" t="s">
        <v>148</v>
      </c>
    </row>
    <row r="536" spans="1:51" s="14" customFormat="1" ht="12">
      <c r="A536" s="14"/>
      <c r="B536" s="235"/>
      <c r="C536" s="236"/>
      <c r="D536" s="226" t="s">
        <v>168</v>
      </c>
      <c r="E536" s="237" t="s">
        <v>19</v>
      </c>
      <c r="F536" s="238" t="s">
        <v>4362</v>
      </c>
      <c r="G536" s="236"/>
      <c r="H536" s="239">
        <v>0.544</v>
      </c>
      <c r="I536" s="240"/>
      <c r="J536" s="236"/>
      <c r="K536" s="236"/>
      <c r="L536" s="241"/>
      <c r="M536" s="242"/>
      <c r="N536" s="243"/>
      <c r="O536" s="243"/>
      <c r="P536" s="243"/>
      <c r="Q536" s="243"/>
      <c r="R536" s="243"/>
      <c r="S536" s="243"/>
      <c r="T536" s="24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5" t="s">
        <v>168</v>
      </c>
      <c r="AU536" s="245" t="s">
        <v>82</v>
      </c>
      <c r="AV536" s="14" t="s">
        <v>82</v>
      </c>
      <c r="AW536" s="14" t="s">
        <v>34</v>
      </c>
      <c r="AX536" s="14" t="s">
        <v>72</v>
      </c>
      <c r="AY536" s="245" t="s">
        <v>148</v>
      </c>
    </row>
    <row r="537" spans="1:51" s="14" customFormat="1" ht="12">
      <c r="A537" s="14"/>
      <c r="B537" s="235"/>
      <c r="C537" s="236"/>
      <c r="D537" s="226" t="s">
        <v>168</v>
      </c>
      <c r="E537" s="237" t="s">
        <v>19</v>
      </c>
      <c r="F537" s="238" t="s">
        <v>4363</v>
      </c>
      <c r="G537" s="236"/>
      <c r="H537" s="239">
        <v>5.566</v>
      </c>
      <c r="I537" s="240"/>
      <c r="J537" s="236"/>
      <c r="K537" s="236"/>
      <c r="L537" s="241"/>
      <c r="M537" s="242"/>
      <c r="N537" s="243"/>
      <c r="O537" s="243"/>
      <c r="P537" s="243"/>
      <c r="Q537" s="243"/>
      <c r="R537" s="243"/>
      <c r="S537" s="243"/>
      <c r="T537" s="24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5" t="s">
        <v>168</v>
      </c>
      <c r="AU537" s="245" t="s">
        <v>82</v>
      </c>
      <c r="AV537" s="14" t="s">
        <v>82</v>
      </c>
      <c r="AW537" s="14" t="s">
        <v>34</v>
      </c>
      <c r="AX537" s="14" t="s">
        <v>72</v>
      </c>
      <c r="AY537" s="245" t="s">
        <v>148</v>
      </c>
    </row>
    <row r="538" spans="1:51" s="14" customFormat="1" ht="12">
      <c r="A538" s="14"/>
      <c r="B538" s="235"/>
      <c r="C538" s="236"/>
      <c r="D538" s="226" t="s">
        <v>168</v>
      </c>
      <c r="E538" s="237" t="s">
        <v>19</v>
      </c>
      <c r="F538" s="238" t="s">
        <v>4364</v>
      </c>
      <c r="G538" s="236"/>
      <c r="H538" s="239">
        <v>1.523</v>
      </c>
      <c r="I538" s="240"/>
      <c r="J538" s="236"/>
      <c r="K538" s="236"/>
      <c r="L538" s="241"/>
      <c r="M538" s="242"/>
      <c r="N538" s="243"/>
      <c r="O538" s="243"/>
      <c r="P538" s="243"/>
      <c r="Q538" s="243"/>
      <c r="R538" s="243"/>
      <c r="S538" s="243"/>
      <c r="T538" s="24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5" t="s">
        <v>168</v>
      </c>
      <c r="AU538" s="245" t="s">
        <v>82</v>
      </c>
      <c r="AV538" s="14" t="s">
        <v>82</v>
      </c>
      <c r="AW538" s="14" t="s">
        <v>34</v>
      </c>
      <c r="AX538" s="14" t="s">
        <v>72</v>
      </c>
      <c r="AY538" s="245" t="s">
        <v>148</v>
      </c>
    </row>
    <row r="539" spans="1:51" s="14" customFormat="1" ht="12">
      <c r="A539" s="14"/>
      <c r="B539" s="235"/>
      <c r="C539" s="236"/>
      <c r="D539" s="226" t="s">
        <v>168</v>
      </c>
      <c r="E539" s="237" t="s">
        <v>19</v>
      </c>
      <c r="F539" s="238" t="s">
        <v>4365</v>
      </c>
      <c r="G539" s="236"/>
      <c r="H539" s="239">
        <v>1.283</v>
      </c>
      <c r="I539" s="240"/>
      <c r="J539" s="236"/>
      <c r="K539" s="236"/>
      <c r="L539" s="241"/>
      <c r="M539" s="242"/>
      <c r="N539" s="243"/>
      <c r="O539" s="243"/>
      <c r="P539" s="243"/>
      <c r="Q539" s="243"/>
      <c r="R539" s="243"/>
      <c r="S539" s="243"/>
      <c r="T539" s="24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5" t="s">
        <v>168</v>
      </c>
      <c r="AU539" s="245" t="s">
        <v>82</v>
      </c>
      <c r="AV539" s="14" t="s">
        <v>82</v>
      </c>
      <c r="AW539" s="14" t="s">
        <v>34</v>
      </c>
      <c r="AX539" s="14" t="s">
        <v>72</v>
      </c>
      <c r="AY539" s="245" t="s">
        <v>148</v>
      </c>
    </row>
    <row r="540" spans="1:51" s="14" customFormat="1" ht="12">
      <c r="A540" s="14"/>
      <c r="B540" s="235"/>
      <c r="C540" s="236"/>
      <c r="D540" s="226" t="s">
        <v>168</v>
      </c>
      <c r="E540" s="237" t="s">
        <v>19</v>
      </c>
      <c r="F540" s="238" t="s">
        <v>4366</v>
      </c>
      <c r="G540" s="236"/>
      <c r="H540" s="239">
        <v>1.553</v>
      </c>
      <c r="I540" s="240"/>
      <c r="J540" s="236"/>
      <c r="K540" s="236"/>
      <c r="L540" s="241"/>
      <c r="M540" s="242"/>
      <c r="N540" s="243"/>
      <c r="O540" s="243"/>
      <c r="P540" s="243"/>
      <c r="Q540" s="243"/>
      <c r="R540" s="243"/>
      <c r="S540" s="243"/>
      <c r="T540" s="24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5" t="s">
        <v>168</v>
      </c>
      <c r="AU540" s="245" t="s">
        <v>82</v>
      </c>
      <c r="AV540" s="14" t="s">
        <v>82</v>
      </c>
      <c r="AW540" s="14" t="s">
        <v>34</v>
      </c>
      <c r="AX540" s="14" t="s">
        <v>72</v>
      </c>
      <c r="AY540" s="245" t="s">
        <v>148</v>
      </c>
    </row>
    <row r="541" spans="1:51" s="14" customFormat="1" ht="12">
      <c r="A541" s="14"/>
      <c r="B541" s="235"/>
      <c r="C541" s="236"/>
      <c r="D541" s="226" t="s">
        <v>168</v>
      </c>
      <c r="E541" s="237" t="s">
        <v>19</v>
      </c>
      <c r="F541" s="238" t="s">
        <v>4367</v>
      </c>
      <c r="G541" s="236"/>
      <c r="H541" s="239">
        <v>9.12</v>
      </c>
      <c r="I541" s="240"/>
      <c r="J541" s="236"/>
      <c r="K541" s="236"/>
      <c r="L541" s="241"/>
      <c r="M541" s="242"/>
      <c r="N541" s="243"/>
      <c r="O541" s="243"/>
      <c r="P541" s="243"/>
      <c r="Q541" s="243"/>
      <c r="R541" s="243"/>
      <c r="S541" s="243"/>
      <c r="T541" s="24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5" t="s">
        <v>168</v>
      </c>
      <c r="AU541" s="245" t="s">
        <v>82</v>
      </c>
      <c r="AV541" s="14" t="s">
        <v>82</v>
      </c>
      <c r="AW541" s="14" t="s">
        <v>34</v>
      </c>
      <c r="AX541" s="14" t="s">
        <v>72</v>
      </c>
      <c r="AY541" s="245" t="s">
        <v>148</v>
      </c>
    </row>
    <row r="542" spans="1:51" s="14" customFormat="1" ht="12">
      <c r="A542" s="14"/>
      <c r="B542" s="235"/>
      <c r="C542" s="236"/>
      <c r="D542" s="226" t="s">
        <v>168</v>
      </c>
      <c r="E542" s="237" t="s">
        <v>19</v>
      </c>
      <c r="F542" s="238" t="s">
        <v>4368</v>
      </c>
      <c r="G542" s="236"/>
      <c r="H542" s="239">
        <v>9.2</v>
      </c>
      <c r="I542" s="240"/>
      <c r="J542" s="236"/>
      <c r="K542" s="236"/>
      <c r="L542" s="241"/>
      <c r="M542" s="242"/>
      <c r="N542" s="243"/>
      <c r="O542" s="243"/>
      <c r="P542" s="243"/>
      <c r="Q542" s="243"/>
      <c r="R542" s="243"/>
      <c r="S542" s="243"/>
      <c r="T542" s="24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45" t="s">
        <v>168</v>
      </c>
      <c r="AU542" s="245" t="s">
        <v>82</v>
      </c>
      <c r="AV542" s="14" t="s">
        <v>82</v>
      </c>
      <c r="AW542" s="14" t="s">
        <v>34</v>
      </c>
      <c r="AX542" s="14" t="s">
        <v>72</v>
      </c>
      <c r="AY542" s="245" t="s">
        <v>148</v>
      </c>
    </row>
    <row r="543" spans="1:51" s="14" customFormat="1" ht="12">
      <c r="A543" s="14"/>
      <c r="B543" s="235"/>
      <c r="C543" s="236"/>
      <c r="D543" s="226" t="s">
        <v>168</v>
      </c>
      <c r="E543" s="237" t="s">
        <v>19</v>
      </c>
      <c r="F543" s="238" t="s">
        <v>4369</v>
      </c>
      <c r="G543" s="236"/>
      <c r="H543" s="239">
        <v>22.64</v>
      </c>
      <c r="I543" s="240"/>
      <c r="J543" s="236"/>
      <c r="K543" s="236"/>
      <c r="L543" s="241"/>
      <c r="M543" s="242"/>
      <c r="N543" s="243"/>
      <c r="O543" s="243"/>
      <c r="P543" s="243"/>
      <c r="Q543" s="243"/>
      <c r="R543" s="243"/>
      <c r="S543" s="243"/>
      <c r="T543" s="24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45" t="s">
        <v>168</v>
      </c>
      <c r="AU543" s="245" t="s">
        <v>82</v>
      </c>
      <c r="AV543" s="14" t="s">
        <v>82</v>
      </c>
      <c r="AW543" s="14" t="s">
        <v>34</v>
      </c>
      <c r="AX543" s="14" t="s">
        <v>72</v>
      </c>
      <c r="AY543" s="245" t="s">
        <v>148</v>
      </c>
    </row>
    <row r="544" spans="1:51" s="14" customFormat="1" ht="12">
      <c r="A544" s="14"/>
      <c r="B544" s="235"/>
      <c r="C544" s="236"/>
      <c r="D544" s="226" t="s">
        <v>168</v>
      </c>
      <c r="E544" s="237" t="s">
        <v>19</v>
      </c>
      <c r="F544" s="238" t="s">
        <v>4370</v>
      </c>
      <c r="G544" s="236"/>
      <c r="H544" s="239">
        <v>22.32</v>
      </c>
      <c r="I544" s="240"/>
      <c r="J544" s="236"/>
      <c r="K544" s="236"/>
      <c r="L544" s="241"/>
      <c r="M544" s="242"/>
      <c r="N544" s="243"/>
      <c r="O544" s="243"/>
      <c r="P544" s="243"/>
      <c r="Q544" s="243"/>
      <c r="R544" s="243"/>
      <c r="S544" s="243"/>
      <c r="T544" s="24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5" t="s">
        <v>168</v>
      </c>
      <c r="AU544" s="245" t="s">
        <v>82</v>
      </c>
      <c r="AV544" s="14" t="s">
        <v>82</v>
      </c>
      <c r="AW544" s="14" t="s">
        <v>34</v>
      </c>
      <c r="AX544" s="14" t="s">
        <v>72</v>
      </c>
      <c r="AY544" s="245" t="s">
        <v>148</v>
      </c>
    </row>
    <row r="545" spans="1:51" s="14" customFormat="1" ht="12">
      <c r="A545" s="14"/>
      <c r="B545" s="235"/>
      <c r="C545" s="236"/>
      <c r="D545" s="226" t="s">
        <v>168</v>
      </c>
      <c r="E545" s="237" t="s">
        <v>19</v>
      </c>
      <c r="F545" s="238" t="s">
        <v>4341</v>
      </c>
      <c r="G545" s="236"/>
      <c r="H545" s="239">
        <v>0.576</v>
      </c>
      <c r="I545" s="240"/>
      <c r="J545" s="236"/>
      <c r="K545" s="236"/>
      <c r="L545" s="241"/>
      <c r="M545" s="242"/>
      <c r="N545" s="243"/>
      <c r="O545" s="243"/>
      <c r="P545" s="243"/>
      <c r="Q545" s="243"/>
      <c r="R545" s="243"/>
      <c r="S545" s="243"/>
      <c r="T545" s="24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5" t="s">
        <v>168</v>
      </c>
      <c r="AU545" s="245" t="s">
        <v>82</v>
      </c>
      <c r="AV545" s="14" t="s">
        <v>82</v>
      </c>
      <c r="AW545" s="14" t="s">
        <v>34</v>
      </c>
      <c r="AX545" s="14" t="s">
        <v>72</v>
      </c>
      <c r="AY545" s="245" t="s">
        <v>148</v>
      </c>
    </row>
    <row r="546" spans="1:51" s="14" customFormat="1" ht="12">
      <c r="A546" s="14"/>
      <c r="B546" s="235"/>
      <c r="C546" s="236"/>
      <c r="D546" s="226" t="s">
        <v>168</v>
      </c>
      <c r="E546" s="237" t="s">
        <v>19</v>
      </c>
      <c r="F546" s="238" t="s">
        <v>4345</v>
      </c>
      <c r="G546" s="236"/>
      <c r="H546" s="239">
        <v>3.152</v>
      </c>
      <c r="I546" s="240"/>
      <c r="J546" s="236"/>
      <c r="K546" s="236"/>
      <c r="L546" s="241"/>
      <c r="M546" s="242"/>
      <c r="N546" s="243"/>
      <c r="O546" s="243"/>
      <c r="P546" s="243"/>
      <c r="Q546" s="243"/>
      <c r="R546" s="243"/>
      <c r="S546" s="243"/>
      <c r="T546" s="24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5" t="s">
        <v>168</v>
      </c>
      <c r="AU546" s="245" t="s">
        <v>82</v>
      </c>
      <c r="AV546" s="14" t="s">
        <v>82</v>
      </c>
      <c r="AW546" s="14" t="s">
        <v>34</v>
      </c>
      <c r="AX546" s="14" t="s">
        <v>72</v>
      </c>
      <c r="AY546" s="245" t="s">
        <v>148</v>
      </c>
    </row>
    <row r="547" spans="1:51" s="15" customFormat="1" ht="12">
      <c r="A547" s="15"/>
      <c r="B547" s="246"/>
      <c r="C547" s="247"/>
      <c r="D547" s="226" t="s">
        <v>168</v>
      </c>
      <c r="E547" s="248" t="s">
        <v>19</v>
      </c>
      <c r="F547" s="249" t="s">
        <v>178</v>
      </c>
      <c r="G547" s="247"/>
      <c r="H547" s="250">
        <v>84.93599999999999</v>
      </c>
      <c r="I547" s="251"/>
      <c r="J547" s="247"/>
      <c r="K547" s="247"/>
      <c r="L547" s="252"/>
      <c r="M547" s="253"/>
      <c r="N547" s="254"/>
      <c r="O547" s="254"/>
      <c r="P547" s="254"/>
      <c r="Q547" s="254"/>
      <c r="R547" s="254"/>
      <c r="S547" s="254"/>
      <c r="T547" s="25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T547" s="256" t="s">
        <v>168</v>
      </c>
      <c r="AU547" s="256" t="s">
        <v>82</v>
      </c>
      <c r="AV547" s="15" t="s">
        <v>155</v>
      </c>
      <c r="AW547" s="15" t="s">
        <v>34</v>
      </c>
      <c r="AX547" s="15" t="s">
        <v>80</v>
      </c>
      <c r="AY547" s="256" t="s">
        <v>148</v>
      </c>
    </row>
    <row r="548" spans="1:65" s="2" customFormat="1" ht="21.75" customHeight="1">
      <c r="A548" s="40"/>
      <c r="B548" s="41"/>
      <c r="C548" s="206" t="s">
        <v>765</v>
      </c>
      <c r="D548" s="206" t="s">
        <v>150</v>
      </c>
      <c r="E548" s="207" t="s">
        <v>732</v>
      </c>
      <c r="F548" s="208" t="s">
        <v>733</v>
      </c>
      <c r="G548" s="209" t="s">
        <v>187</v>
      </c>
      <c r="H548" s="210">
        <v>2.746</v>
      </c>
      <c r="I548" s="211"/>
      <c r="J548" s="212">
        <f>ROUND(I548*H548,2)</f>
        <v>0</v>
      </c>
      <c r="K548" s="208" t="s">
        <v>154</v>
      </c>
      <c r="L548" s="46"/>
      <c r="M548" s="213" t="s">
        <v>19</v>
      </c>
      <c r="N548" s="214" t="s">
        <v>43</v>
      </c>
      <c r="O548" s="86"/>
      <c r="P548" s="215">
        <f>O548*H548</f>
        <v>0</v>
      </c>
      <c r="Q548" s="215">
        <v>2.25634</v>
      </c>
      <c r="R548" s="215">
        <f>Q548*H548</f>
        <v>6.195909639999999</v>
      </c>
      <c r="S548" s="215">
        <v>0</v>
      </c>
      <c r="T548" s="216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17" t="s">
        <v>155</v>
      </c>
      <c r="AT548" s="217" t="s">
        <v>150</v>
      </c>
      <c r="AU548" s="217" t="s">
        <v>82</v>
      </c>
      <c r="AY548" s="19" t="s">
        <v>148</v>
      </c>
      <c r="BE548" s="218">
        <f>IF(N548="základní",J548,0)</f>
        <v>0</v>
      </c>
      <c r="BF548" s="218">
        <f>IF(N548="snížená",J548,0)</f>
        <v>0</v>
      </c>
      <c r="BG548" s="218">
        <f>IF(N548="zákl. přenesená",J548,0)</f>
        <v>0</v>
      </c>
      <c r="BH548" s="218">
        <f>IF(N548="sníž. přenesená",J548,0)</f>
        <v>0</v>
      </c>
      <c r="BI548" s="218">
        <f>IF(N548="nulová",J548,0)</f>
        <v>0</v>
      </c>
      <c r="BJ548" s="19" t="s">
        <v>80</v>
      </c>
      <c r="BK548" s="218">
        <f>ROUND(I548*H548,2)</f>
        <v>0</v>
      </c>
      <c r="BL548" s="19" t="s">
        <v>155</v>
      </c>
      <c r="BM548" s="217" t="s">
        <v>4372</v>
      </c>
    </row>
    <row r="549" spans="1:47" s="2" customFormat="1" ht="12">
      <c r="A549" s="40"/>
      <c r="B549" s="41"/>
      <c r="C549" s="42"/>
      <c r="D549" s="219" t="s">
        <v>157</v>
      </c>
      <c r="E549" s="42"/>
      <c r="F549" s="220" t="s">
        <v>735</v>
      </c>
      <c r="G549" s="42"/>
      <c r="H549" s="42"/>
      <c r="I549" s="221"/>
      <c r="J549" s="42"/>
      <c r="K549" s="42"/>
      <c r="L549" s="46"/>
      <c r="M549" s="222"/>
      <c r="N549" s="223"/>
      <c r="O549" s="86"/>
      <c r="P549" s="86"/>
      <c r="Q549" s="86"/>
      <c r="R549" s="86"/>
      <c r="S549" s="86"/>
      <c r="T549" s="87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T549" s="19" t="s">
        <v>157</v>
      </c>
      <c r="AU549" s="19" t="s">
        <v>82</v>
      </c>
    </row>
    <row r="550" spans="1:51" s="14" customFormat="1" ht="12">
      <c r="A550" s="14"/>
      <c r="B550" s="235"/>
      <c r="C550" s="236"/>
      <c r="D550" s="226" t="s">
        <v>168</v>
      </c>
      <c r="E550" s="237" t="s">
        <v>19</v>
      </c>
      <c r="F550" s="238" t="s">
        <v>4373</v>
      </c>
      <c r="G550" s="236"/>
      <c r="H550" s="239">
        <v>2.746</v>
      </c>
      <c r="I550" s="240"/>
      <c r="J550" s="236"/>
      <c r="K550" s="236"/>
      <c r="L550" s="241"/>
      <c r="M550" s="242"/>
      <c r="N550" s="243"/>
      <c r="O550" s="243"/>
      <c r="P550" s="243"/>
      <c r="Q550" s="243"/>
      <c r="R550" s="243"/>
      <c r="S550" s="243"/>
      <c r="T550" s="24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5" t="s">
        <v>168</v>
      </c>
      <c r="AU550" s="245" t="s">
        <v>82</v>
      </c>
      <c r="AV550" s="14" t="s">
        <v>82</v>
      </c>
      <c r="AW550" s="14" t="s">
        <v>34</v>
      </c>
      <c r="AX550" s="14" t="s">
        <v>80</v>
      </c>
      <c r="AY550" s="245" t="s">
        <v>148</v>
      </c>
    </row>
    <row r="551" spans="1:65" s="2" customFormat="1" ht="21.75" customHeight="1">
      <c r="A551" s="40"/>
      <c r="B551" s="41"/>
      <c r="C551" s="206" t="s">
        <v>773</v>
      </c>
      <c r="D551" s="206" t="s">
        <v>150</v>
      </c>
      <c r="E551" s="207" t="s">
        <v>4374</v>
      </c>
      <c r="F551" s="208" t="s">
        <v>4375</v>
      </c>
      <c r="G551" s="209" t="s">
        <v>187</v>
      </c>
      <c r="H551" s="210">
        <v>0.164</v>
      </c>
      <c r="I551" s="211"/>
      <c r="J551" s="212">
        <f>ROUND(I551*H551,2)</f>
        <v>0</v>
      </c>
      <c r="K551" s="208" t="s">
        <v>154</v>
      </c>
      <c r="L551" s="46"/>
      <c r="M551" s="213" t="s">
        <v>19</v>
      </c>
      <c r="N551" s="214" t="s">
        <v>43</v>
      </c>
      <c r="O551" s="86"/>
      <c r="P551" s="215">
        <f>O551*H551</f>
        <v>0</v>
      </c>
      <c r="Q551" s="215">
        <v>2.25634</v>
      </c>
      <c r="R551" s="215">
        <f>Q551*H551</f>
        <v>0.37003976</v>
      </c>
      <c r="S551" s="215">
        <v>0</v>
      </c>
      <c r="T551" s="216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17" t="s">
        <v>155</v>
      </c>
      <c r="AT551" s="217" t="s">
        <v>150</v>
      </c>
      <c r="AU551" s="217" t="s">
        <v>82</v>
      </c>
      <c r="AY551" s="19" t="s">
        <v>148</v>
      </c>
      <c r="BE551" s="218">
        <f>IF(N551="základní",J551,0)</f>
        <v>0</v>
      </c>
      <c r="BF551" s="218">
        <f>IF(N551="snížená",J551,0)</f>
        <v>0</v>
      </c>
      <c r="BG551" s="218">
        <f>IF(N551="zákl. přenesená",J551,0)</f>
        <v>0</v>
      </c>
      <c r="BH551" s="218">
        <f>IF(N551="sníž. přenesená",J551,0)</f>
        <v>0</v>
      </c>
      <c r="BI551" s="218">
        <f>IF(N551="nulová",J551,0)</f>
        <v>0</v>
      </c>
      <c r="BJ551" s="19" t="s">
        <v>80</v>
      </c>
      <c r="BK551" s="218">
        <f>ROUND(I551*H551,2)</f>
        <v>0</v>
      </c>
      <c r="BL551" s="19" t="s">
        <v>155</v>
      </c>
      <c r="BM551" s="217" t="s">
        <v>4376</v>
      </c>
    </row>
    <row r="552" spans="1:47" s="2" customFormat="1" ht="12">
      <c r="A552" s="40"/>
      <c r="B552" s="41"/>
      <c r="C552" s="42"/>
      <c r="D552" s="219" t="s">
        <v>157</v>
      </c>
      <c r="E552" s="42"/>
      <c r="F552" s="220" t="s">
        <v>4377</v>
      </c>
      <c r="G552" s="42"/>
      <c r="H552" s="42"/>
      <c r="I552" s="221"/>
      <c r="J552" s="42"/>
      <c r="K552" s="42"/>
      <c r="L552" s="46"/>
      <c r="M552" s="222"/>
      <c r="N552" s="223"/>
      <c r="O552" s="86"/>
      <c r="P552" s="86"/>
      <c r="Q552" s="86"/>
      <c r="R552" s="86"/>
      <c r="S552" s="86"/>
      <c r="T552" s="87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T552" s="19" t="s">
        <v>157</v>
      </c>
      <c r="AU552" s="19" t="s">
        <v>82</v>
      </c>
    </row>
    <row r="553" spans="1:51" s="13" customFormat="1" ht="12">
      <c r="A553" s="13"/>
      <c r="B553" s="224"/>
      <c r="C553" s="225"/>
      <c r="D553" s="226" t="s">
        <v>168</v>
      </c>
      <c r="E553" s="227" t="s">
        <v>19</v>
      </c>
      <c r="F553" s="228" t="s">
        <v>4378</v>
      </c>
      <c r="G553" s="225"/>
      <c r="H553" s="227" t="s">
        <v>19</v>
      </c>
      <c r="I553" s="229"/>
      <c r="J553" s="225"/>
      <c r="K553" s="225"/>
      <c r="L553" s="230"/>
      <c r="M553" s="231"/>
      <c r="N553" s="232"/>
      <c r="O553" s="232"/>
      <c r="P553" s="232"/>
      <c r="Q553" s="232"/>
      <c r="R553" s="232"/>
      <c r="S553" s="232"/>
      <c r="T553" s="23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4" t="s">
        <v>168</v>
      </c>
      <c r="AU553" s="234" t="s">
        <v>82</v>
      </c>
      <c r="AV553" s="13" t="s">
        <v>80</v>
      </c>
      <c r="AW553" s="13" t="s">
        <v>34</v>
      </c>
      <c r="AX553" s="13" t="s">
        <v>72</v>
      </c>
      <c r="AY553" s="234" t="s">
        <v>148</v>
      </c>
    </row>
    <row r="554" spans="1:51" s="14" customFormat="1" ht="12">
      <c r="A554" s="14"/>
      <c r="B554" s="235"/>
      <c r="C554" s="236"/>
      <c r="D554" s="226" t="s">
        <v>168</v>
      </c>
      <c r="E554" s="237" t="s">
        <v>19</v>
      </c>
      <c r="F554" s="238" t="s">
        <v>4379</v>
      </c>
      <c r="G554" s="236"/>
      <c r="H554" s="239">
        <v>0.027</v>
      </c>
      <c r="I554" s="240"/>
      <c r="J554" s="236"/>
      <c r="K554" s="236"/>
      <c r="L554" s="241"/>
      <c r="M554" s="242"/>
      <c r="N554" s="243"/>
      <c r="O554" s="243"/>
      <c r="P554" s="243"/>
      <c r="Q554" s="243"/>
      <c r="R554" s="243"/>
      <c r="S554" s="243"/>
      <c r="T554" s="24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45" t="s">
        <v>168</v>
      </c>
      <c r="AU554" s="245" t="s">
        <v>82</v>
      </c>
      <c r="AV554" s="14" t="s">
        <v>82</v>
      </c>
      <c r="AW554" s="14" t="s">
        <v>34</v>
      </c>
      <c r="AX554" s="14" t="s">
        <v>72</v>
      </c>
      <c r="AY554" s="245" t="s">
        <v>148</v>
      </c>
    </row>
    <row r="555" spans="1:51" s="14" customFormat="1" ht="12">
      <c r="A555" s="14"/>
      <c r="B555" s="235"/>
      <c r="C555" s="236"/>
      <c r="D555" s="226" t="s">
        <v>168</v>
      </c>
      <c r="E555" s="237" t="s">
        <v>19</v>
      </c>
      <c r="F555" s="238" t="s">
        <v>4380</v>
      </c>
      <c r="G555" s="236"/>
      <c r="H555" s="239">
        <v>0.031</v>
      </c>
      <c r="I555" s="240"/>
      <c r="J555" s="236"/>
      <c r="K555" s="236"/>
      <c r="L555" s="241"/>
      <c r="M555" s="242"/>
      <c r="N555" s="243"/>
      <c r="O555" s="243"/>
      <c r="P555" s="243"/>
      <c r="Q555" s="243"/>
      <c r="R555" s="243"/>
      <c r="S555" s="243"/>
      <c r="T555" s="24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5" t="s">
        <v>168</v>
      </c>
      <c r="AU555" s="245" t="s">
        <v>82</v>
      </c>
      <c r="AV555" s="14" t="s">
        <v>82</v>
      </c>
      <c r="AW555" s="14" t="s">
        <v>34</v>
      </c>
      <c r="AX555" s="14" t="s">
        <v>72</v>
      </c>
      <c r="AY555" s="245" t="s">
        <v>148</v>
      </c>
    </row>
    <row r="556" spans="1:51" s="14" customFormat="1" ht="12">
      <c r="A556" s="14"/>
      <c r="B556" s="235"/>
      <c r="C556" s="236"/>
      <c r="D556" s="226" t="s">
        <v>168</v>
      </c>
      <c r="E556" s="237" t="s">
        <v>19</v>
      </c>
      <c r="F556" s="238" t="s">
        <v>4381</v>
      </c>
      <c r="G556" s="236"/>
      <c r="H556" s="239">
        <v>0.028</v>
      </c>
      <c r="I556" s="240"/>
      <c r="J556" s="236"/>
      <c r="K556" s="236"/>
      <c r="L556" s="241"/>
      <c r="M556" s="242"/>
      <c r="N556" s="243"/>
      <c r="O556" s="243"/>
      <c r="P556" s="243"/>
      <c r="Q556" s="243"/>
      <c r="R556" s="243"/>
      <c r="S556" s="243"/>
      <c r="T556" s="24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45" t="s">
        <v>168</v>
      </c>
      <c r="AU556" s="245" t="s">
        <v>82</v>
      </c>
      <c r="AV556" s="14" t="s">
        <v>82</v>
      </c>
      <c r="AW556" s="14" t="s">
        <v>34</v>
      </c>
      <c r="AX556" s="14" t="s">
        <v>72</v>
      </c>
      <c r="AY556" s="245" t="s">
        <v>148</v>
      </c>
    </row>
    <row r="557" spans="1:51" s="14" customFormat="1" ht="12">
      <c r="A557" s="14"/>
      <c r="B557" s="235"/>
      <c r="C557" s="236"/>
      <c r="D557" s="226" t="s">
        <v>168</v>
      </c>
      <c r="E557" s="237" t="s">
        <v>19</v>
      </c>
      <c r="F557" s="238" t="s">
        <v>4382</v>
      </c>
      <c r="G557" s="236"/>
      <c r="H557" s="239">
        <v>0.015</v>
      </c>
      <c r="I557" s="240"/>
      <c r="J557" s="236"/>
      <c r="K557" s="236"/>
      <c r="L557" s="241"/>
      <c r="M557" s="242"/>
      <c r="N557" s="243"/>
      <c r="O557" s="243"/>
      <c r="P557" s="243"/>
      <c r="Q557" s="243"/>
      <c r="R557" s="243"/>
      <c r="S557" s="243"/>
      <c r="T557" s="24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5" t="s">
        <v>168</v>
      </c>
      <c r="AU557" s="245" t="s">
        <v>82</v>
      </c>
      <c r="AV557" s="14" t="s">
        <v>82</v>
      </c>
      <c r="AW557" s="14" t="s">
        <v>34</v>
      </c>
      <c r="AX557" s="14" t="s">
        <v>72</v>
      </c>
      <c r="AY557" s="245" t="s">
        <v>148</v>
      </c>
    </row>
    <row r="558" spans="1:51" s="14" customFormat="1" ht="12">
      <c r="A558" s="14"/>
      <c r="B558" s="235"/>
      <c r="C558" s="236"/>
      <c r="D558" s="226" t="s">
        <v>168</v>
      </c>
      <c r="E558" s="237" t="s">
        <v>19</v>
      </c>
      <c r="F558" s="238" t="s">
        <v>4383</v>
      </c>
      <c r="G558" s="236"/>
      <c r="H558" s="239">
        <v>0.025</v>
      </c>
      <c r="I558" s="240"/>
      <c r="J558" s="236"/>
      <c r="K558" s="236"/>
      <c r="L558" s="241"/>
      <c r="M558" s="242"/>
      <c r="N558" s="243"/>
      <c r="O558" s="243"/>
      <c r="P558" s="243"/>
      <c r="Q558" s="243"/>
      <c r="R558" s="243"/>
      <c r="S558" s="243"/>
      <c r="T558" s="24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5" t="s">
        <v>168</v>
      </c>
      <c r="AU558" s="245" t="s">
        <v>82</v>
      </c>
      <c r="AV558" s="14" t="s">
        <v>82</v>
      </c>
      <c r="AW558" s="14" t="s">
        <v>34</v>
      </c>
      <c r="AX558" s="14" t="s">
        <v>72</v>
      </c>
      <c r="AY558" s="245" t="s">
        <v>148</v>
      </c>
    </row>
    <row r="559" spans="1:51" s="14" customFormat="1" ht="12">
      <c r="A559" s="14"/>
      <c r="B559" s="235"/>
      <c r="C559" s="236"/>
      <c r="D559" s="226" t="s">
        <v>168</v>
      </c>
      <c r="E559" s="237" t="s">
        <v>19</v>
      </c>
      <c r="F559" s="238" t="s">
        <v>4384</v>
      </c>
      <c r="G559" s="236"/>
      <c r="H559" s="239">
        <v>0.026</v>
      </c>
      <c r="I559" s="240"/>
      <c r="J559" s="236"/>
      <c r="K559" s="236"/>
      <c r="L559" s="241"/>
      <c r="M559" s="242"/>
      <c r="N559" s="243"/>
      <c r="O559" s="243"/>
      <c r="P559" s="243"/>
      <c r="Q559" s="243"/>
      <c r="R559" s="243"/>
      <c r="S559" s="243"/>
      <c r="T559" s="24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5" t="s">
        <v>168</v>
      </c>
      <c r="AU559" s="245" t="s">
        <v>82</v>
      </c>
      <c r="AV559" s="14" t="s">
        <v>82</v>
      </c>
      <c r="AW559" s="14" t="s">
        <v>34</v>
      </c>
      <c r="AX559" s="14" t="s">
        <v>72</v>
      </c>
      <c r="AY559" s="245" t="s">
        <v>148</v>
      </c>
    </row>
    <row r="560" spans="1:51" s="14" customFormat="1" ht="12">
      <c r="A560" s="14"/>
      <c r="B560" s="235"/>
      <c r="C560" s="236"/>
      <c r="D560" s="226" t="s">
        <v>168</v>
      </c>
      <c r="E560" s="237" t="s">
        <v>19</v>
      </c>
      <c r="F560" s="238" t="s">
        <v>4385</v>
      </c>
      <c r="G560" s="236"/>
      <c r="H560" s="239">
        <v>0.012</v>
      </c>
      <c r="I560" s="240"/>
      <c r="J560" s="236"/>
      <c r="K560" s="236"/>
      <c r="L560" s="241"/>
      <c r="M560" s="242"/>
      <c r="N560" s="243"/>
      <c r="O560" s="243"/>
      <c r="P560" s="243"/>
      <c r="Q560" s="243"/>
      <c r="R560" s="243"/>
      <c r="S560" s="243"/>
      <c r="T560" s="24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5" t="s">
        <v>168</v>
      </c>
      <c r="AU560" s="245" t="s">
        <v>82</v>
      </c>
      <c r="AV560" s="14" t="s">
        <v>82</v>
      </c>
      <c r="AW560" s="14" t="s">
        <v>34</v>
      </c>
      <c r="AX560" s="14" t="s">
        <v>72</v>
      </c>
      <c r="AY560" s="245" t="s">
        <v>148</v>
      </c>
    </row>
    <row r="561" spans="1:51" s="15" customFormat="1" ht="12">
      <c r="A561" s="15"/>
      <c r="B561" s="246"/>
      <c r="C561" s="247"/>
      <c r="D561" s="226" t="s">
        <v>168</v>
      </c>
      <c r="E561" s="248" t="s">
        <v>19</v>
      </c>
      <c r="F561" s="249" t="s">
        <v>178</v>
      </c>
      <c r="G561" s="247"/>
      <c r="H561" s="250">
        <v>0.164</v>
      </c>
      <c r="I561" s="251"/>
      <c r="J561" s="247"/>
      <c r="K561" s="247"/>
      <c r="L561" s="252"/>
      <c r="M561" s="253"/>
      <c r="N561" s="254"/>
      <c r="O561" s="254"/>
      <c r="P561" s="254"/>
      <c r="Q561" s="254"/>
      <c r="R561" s="254"/>
      <c r="S561" s="254"/>
      <c r="T561" s="25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T561" s="256" t="s">
        <v>168</v>
      </c>
      <c r="AU561" s="256" t="s">
        <v>82</v>
      </c>
      <c r="AV561" s="15" t="s">
        <v>155</v>
      </c>
      <c r="AW561" s="15" t="s">
        <v>34</v>
      </c>
      <c r="AX561" s="15" t="s">
        <v>80</v>
      </c>
      <c r="AY561" s="256" t="s">
        <v>148</v>
      </c>
    </row>
    <row r="562" spans="1:65" s="2" customFormat="1" ht="21.75" customHeight="1">
      <c r="A562" s="40"/>
      <c r="B562" s="41"/>
      <c r="C562" s="206" t="s">
        <v>779</v>
      </c>
      <c r="D562" s="206" t="s">
        <v>150</v>
      </c>
      <c r="E562" s="207" t="s">
        <v>742</v>
      </c>
      <c r="F562" s="208" t="s">
        <v>743</v>
      </c>
      <c r="G562" s="209" t="s">
        <v>187</v>
      </c>
      <c r="H562" s="210">
        <v>9.846</v>
      </c>
      <c r="I562" s="211"/>
      <c r="J562" s="212">
        <f>ROUND(I562*H562,2)</f>
        <v>0</v>
      </c>
      <c r="K562" s="208" t="s">
        <v>154</v>
      </c>
      <c r="L562" s="46"/>
      <c r="M562" s="213" t="s">
        <v>19</v>
      </c>
      <c r="N562" s="214" t="s">
        <v>43</v>
      </c>
      <c r="O562" s="86"/>
      <c r="P562" s="215">
        <f>O562*H562</f>
        <v>0</v>
      </c>
      <c r="Q562" s="215">
        <v>2.25634</v>
      </c>
      <c r="R562" s="215">
        <f>Q562*H562</f>
        <v>22.21592364</v>
      </c>
      <c r="S562" s="215">
        <v>0</v>
      </c>
      <c r="T562" s="216">
        <f>S562*H562</f>
        <v>0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17" t="s">
        <v>155</v>
      </c>
      <c r="AT562" s="217" t="s">
        <v>150</v>
      </c>
      <c r="AU562" s="217" t="s">
        <v>82</v>
      </c>
      <c r="AY562" s="19" t="s">
        <v>148</v>
      </c>
      <c r="BE562" s="218">
        <f>IF(N562="základní",J562,0)</f>
        <v>0</v>
      </c>
      <c r="BF562" s="218">
        <f>IF(N562="snížená",J562,0)</f>
        <v>0</v>
      </c>
      <c r="BG562" s="218">
        <f>IF(N562="zákl. přenesená",J562,0)</f>
        <v>0</v>
      </c>
      <c r="BH562" s="218">
        <f>IF(N562="sníž. přenesená",J562,0)</f>
        <v>0</v>
      </c>
      <c r="BI562" s="218">
        <f>IF(N562="nulová",J562,0)</f>
        <v>0</v>
      </c>
      <c r="BJ562" s="19" t="s">
        <v>80</v>
      </c>
      <c r="BK562" s="218">
        <f>ROUND(I562*H562,2)</f>
        <v>0</v>
      </c>
      <c r="BL562" s="19" t="s">
        <v>155</v>
      </c>
      <c r="BM562" s="217" t="s">
        <v>4386</v>
      </c>
    </row>
    <row r="563" spans="1:47" s="2" customFormat="1" ht="12">
      <c r="A563" s="40"/>
      <c r="B563" s="41"/>
      <c r="C563" s="42"/>
      <c r="D563" s="219" t="s">
        <v>157</v>
      </c>
      <c r="E563" s="42"/>
      <c r="F563" s="220" t="s">
        <v>745</v>
      </c>
      <c r="G563" s="42"/>
      <c r="H563" s="42"/>
      <c r="I563" s="221"/>
      <c r="J563" s="42"/>
      <c r="K563" s="42"/>
      <c r="L563" s="46"/>
      <c r="M563" s="222"/>
      <c r="N563" s="223"/>
      <c r="O563" s="86"/>
      <c r="P563" s="86"/>
      <c r="Q563" s="86"/>
      <c r="R563" s="86"/>
      <c r="S563" s="86"/>
      <c r="T563" s="87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T563" s="19" t="s">
        <v>157</v>
      </c>
      <c r="AU563" s="19" t="s">
        <v>82</v>
      </c>
    </row>
    <row r="564" spans="1:51" s="14" customFormat="1" ht="12">
      <c r="A564" s="14"/>
      <c r="B564" s="235"/>
      <c r="C564" s="236"/>
      <c r="D564" s="226" t="s">
        <v>168</v>
      </c>
      <c r="E564" s="237" t="s">
        <v>19</v>
      </c>
      <c r="F564" s="238" t="s">
        <v>4387</v>
      </c>
      <c r="G564" s="236"/>
      <c r="H564" s="239">
        <v>9.846</v>
      </c>
      <c r="I564" s="240"/>
      <c r="J564" s="236"/>
      <c r="K564" s="236"/>
      <c r="L564" s="241"/>
      <c r="M564" s="242"/>
      <c r="N564" s="243"/>
      <c r="O564" s="243"/>
      <c r="P564" s="243"/>
      <c r="Q564" s="243"/>
      <c r="R564" s="243"/>
      <c r="S564" s="243"/>
      <c r="T564" s="24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5" t="s">
        <v>168</v>
      </c>
      <c r="AU564" s="245" t="s">
        <v>82</v>
      </c>
      <c r="AV564" s="14" t="s">
        <v>82</v>
      </c>
      <c r="AW564" s="14" t="s">
        <v>34</v>
      </c>
      <c r="AX564" s="14" t="s">
        <v>80</v>
      </c>
      <c r="AY564" s="245" t="s">
        <v>148</v>
      </c>
    </row>
    <row r="565" spans="1:65" s="2" customFormat="1" ht="24.15" customHeight="1">
      <c r="A565" s="40"/>
      <c r="B565" s="41"/>
      <c r="C565" s="206" t="s">
        <v>785</v>
      </c>
      <c r="D565" s="206" t="s">
        <v>150</v>
      </c>
      <c r="E565" s="207" t="s">
        <v>755</v>
      </c>
      <c r="F565" s="208" t="s">
        <v>756</v>
      </c>
      <c r="G565" s="209" t="s">
        <v>187</v>
      </c>
      <c r="H565" s="210">
        <v>9.846</v>
      </c>
      <c r="I565" s="211"/>
      <c r="J565" s="212">
        <f>ROUND(I565*H565,2)</f>
        <v>0</v>
      </c>
      <c r="K565" s="208" t="s">
        <v>154</v>
      </c>
      <c r="L565" s="46"/>
      <c r="M565" s="213" t="s">
        <v>19</v>
      </c>
      <c r="N565" s="214" t="s">
        <v>43</v>
      </c>
      <c r="O565" s="86"/>
      <c r="P565" s="215">
        <f>O565*H565</f>
        <v>0</v>
      </c>
      <c r="Q565" s="215">
        <v>0</v>
      </c>
      <c r="R565" s="215">
        <f>Q565*H565</f>
        <v>0</v>
      </c>
      <c r="S565" s="215">
        <v>0</v>
      </c>
      <c r="T565" s="216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17" t="s">
        <v>155</v>
      </c>
      <c r="AT565" s="217" t="s">
        <v>150</v>
      </c>
      <c r="AU565" s="217" t="s">
        <v>82</v>
      </c>
      <c r="AY565" s="19" t="s">
        <v>148</v>
      </c>
      <c r="BE565" s="218">
        <f>IF(N565="základní",J565,0)</f>
        <v>0</v>
      </c>
      <c r="BF565" s="218">
        <f>IF(N565="snížená",J565,0)</f>
        <v>0</v>
      </c>
      <c r="BG565" s="218">
        <f>IF(N565="zákl. přenesená",J565,0)</f>
        <v>0</v>
      </c>
      <c r="BH565" s="218">
        <f>IF(N565="sníž. přenesená",J565,0)</f>
        <v>0</v>
      </c>
      <c r="BI565" s="218">
        <f>IF(N565="nulová",J565,0)</f>
        <v>0</v>
      </c>
      <c r="BJ565" s="19" t="s">
        <v>80</v>
      </c>
      <c r="BK565" s="218">
        <f>ROUND(I565*H565,2)</f>
        <v>0</v>
      </c>
      <c r="BL565" s="19" t="s">
        <v>155</v>
      </c>
      <c r="BM565" s="217" t="s">
        <v>4388</v>
      </c>
    </row>
    <row r="566" spans="1:47" s="2" customFormat="1" ht="12">
      <c r="A566" s="40"/>
      <c r="B566" s="41"/>
      <c r="C566" s="42"/>
      <c r="D566" s="219" t="s">
        <v>157</v>
      </c>
      <c r="E566" s="42"/>
      <c r="F566" s="220" t="s">
        <v>758</v>
      </c>
      <c r="G566" s="42"/>
      <c r="H566" s="42"/>
      <c r="I566" s="221"/>
      <c r="J566" s="42"/>
      <c r="K566" s="42"/>
      <c r="L566" s="46"/>
      <c r="M566" s="222"/>
      <c r="N566" s="223"/>
      <c r="O566" s="86"/>
      <c r="P566" s="86"/>
      <c r="Q566" s="86"/>
      <c r="R566" s="86"/>
      <c r="S566" s="86"/>
      <c r="T566" s="87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T566" s="19" t="s">
        <v>157</v>
      </c>
      <c r="AU566" s="19" t="s">
        <v>82</v>
      </c>
    </row>
    <row r="567" spans="1:51" s="14" customFormat="1" ht="12">
      <c r="A567" s="14"/>
      <c r="B567" s="235"/>
      <c r="C567" s="236"/>
      <c r="D567" s="226" t="s">
        <v>168</v>
      </c>
      <c r="E567" s="237" t="s">
        <v>19</v>
      </c>
      <c r="F567" s="238" t="s">
        <v>4387</v>
      </c>
      <c r="G567" s="236"/>
      <c r="H567" s="239">
        <v>9.846</v>
      </c>
      <c r="I567" s="240"/>
      <c r="J567" s="236"/>
      <c r="K567" s="236"/>
      <c r="L567" s="241"/>
      <c r="M567" s="242"/>
      <c r="N567" s="243"/>
      <c r="O567" s="243"/>
      <c r="P567" s="243"/>
      <c r="Q567" s="243"/>
      <c r="R567" s="243"/>
      <c r="S567" s="243"/>
      <c r="T567" s="24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5" t="s">
        <v>168</v>
      </c>
      <c r="AU567" s="245" t="s">
        <v>82</v>
      </c>
      <c r="AV567" s="14" t="s">
        <v>82</v>
      </c>
      <c r="AW567" s="14" t="s">
        <v>34</v>
      </c>
      <c r="AX567" s="14" t="s">
        <v>80</v>
      </c>
      <c r="AY567" s="245" t="s">
        <v>148</v>
      </c>
    </row>
    <row r="568" spans="1:65" s="2" customFormat="1" ht="21.75" customHeight="1">
      <c r="A568" s="40"/>
      <c r="B568" s="41"/>
      <c r="C568" s="206" t="s">
        <v>790</v>
      </c>
      <c r="D568" s="206" t="s">
        <v>150</v>
      </c>
      <c r="E568" s="207" t="s">
        <v>4389</v>
      </c>
      <c r="F568" s="208" t="s">
        <v>4390</v>
      </c>
      <c r="G568" s="209" t="s">
        <v>187</v>
      </c>
      <c r="H568" s="210">
        <v>0.288</v>
      </c>
      <c r="I568" s="211"/>
      <c r="J568" s="212">
        <f>ROUND(I568*H568,2)</f>
        <v>0</v>
      </c>
      <c r="K568" s="208" t="s">
        <v>154</v>
      </c>
      <c r="L568" s="46"/>
      <c r="M568" s="213" t="s">
        <v>19</v>
      </c>
      <c r="N568" s="214" t="s">
        <v>43</v>
      </c>
      <c r="O568" s="86"/>
      <c r="P568" s="215">
        <f>O568*H568</f>
        <v>0</v>
      </c>
      <c r="Q568" s="215">
        <v>0</v>
      </c>
      <c r="R568" s="215">
        <f>Q568*H568</f>
        <v>0</v>
      </c>
      <c r="S568" s="215">
        <v>0</v>
      </c>
      <c r="T568" s="216">
        <f>S568*H568</f>
        <v>0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17" t="s">
        <v>155</v>
      </c>
      <c r="AT568" s="217" t="s">
        <v>150</v>
      </c>
      <c r="AU568" s="217" t="s">
        <v>82</v>
      </c>
      <c r="AY568" s="19" t="s">
        <v>148</v>
      </c>
      <c r="BE568" s="218">
        <f>IF(N568="základní",J568,0)</f>
        <v>0</v>
      </c>
      <c r="BF568" s="218">
        <f>IF(N568="snížená",J568,0)</f>
        <v>0</v>
      </c>
      <c r="BG568" s="218">
        <f>IF(N568="zákl. přenesená",J568,0)</f>
        <v>0</v>
      </c>
      <c r="BH568" s="218">
        <f>IF(N568="sníž. přenesená",J568,0)</f>
        <v>0</v>
      </c>
      <c r="BI568" s="218">
        <f>IF(N568="nulová",J568,0)</f>
        <v>0</v>
      </c>
      <c r="BJ568" s="19" t="s">
        <v>80</v>
      </c>
      <c r="BK568" s="218">
        <f>ROUND(I568*H568,2)</f>
        <v>0</v>
      </c>
      <c r="BL568" s="19" t="s">
        <v>155</v>
      </c>
      <c r="BM568" s="217" t="s">
        <v>4391</v>
      </c>
    </row>
    <row r="569" spans="1:47" s="2" customFormat="1" ht="12">
      <c r="A569" s="40"/>
      <c r="B569" s="41"/>
      <c r="C569" s="42"/>
      <c r="D569" s="219" t="s">
        <v>157</v>
      </c>
      <c r="E569" s="42"/>
      <c r="F569" s="220" t="s">
        <v>4392</v>
      </c>
      <c r="G569" s="42"/>
      <c r="H569" s="42"/>
      <c r="I569" s="221"/>
      <c r="J569" s="42"/>
      <c r="K569" s="42"/>
      <c r="L569" s="46"/>
      <c r="M569" s="222"/>
      <c r="N569" s="223"/>
      <c r="O569" s="86"/>
      <c r="P569" s="86"/>
      <c r="Q569" s="86"/>
      <c r="R569" s="86"/>
      <c r="S569" s="86"/>
      <c r="T569" s="87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T569" s="19" t="s">
        <v>157</v>
      </c>
      <c r="AU569" s="19" t="s">
        <v>82</v>
      </c>
    </row>
    <row r="570" spans="1:65" s="2" customFormat="1" ht="16.5" customHeight="1">
      <c r="A570" s="40"/>
      <c r="B570" s="41"/>
      <c r="C570" s="206" t="s">
        <v>795</v>
      </c>
      <c r="D570" s="206" t="s">
        <v>150</v>
      </c>
      <c r="E570" s="207" t="s">
        <v>766</v>
      </c>
      <c r="F570" s="208" t="s">
        <v>767</v>
      </c>
      <c r="G570" s="209" t="s">
        <v>346</v>
      </c>
      <c r="H570" s="210">
        <v>0.219</v>
      </c>
      <c r="I570" s="211"/>
      <c r="J570" s="212">
        <f>ROUND(I570*H570,2)</f>
        <v>0</v>
      </c>
      <c r="K570" s="208" t="s">
        <v>154</v>
      </c>
      <c r="L570" s="46"/>
      <c r="M570" s="213" t="s">
        <v>19</v>
      </c>
      <c r="N570" s="214" t="s">
        <v>43</v>
      </c>
      <c r="O570" s="86"/>
      <c r="P570" s="215">
        <f>O570*H570</f>
        <v>0</v>
      </c>
      <c r="Q570" s="215">
        <v>1.06277</v>
      </c>
      <c r="R570" s="215">
        <f>Q570*H570</f>
        <v>0.23274663</v>
      </c>
      <c r="S570" s="215">
        <v>0</v>
      </c>
      <c r="T570" s="216">
        <f>S570*H570</f>
        <v>0</v>
      </c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R570" s="217" t="s">
        <v>155</v>
      </c>
      <c r="AT570" s="217" t="s">
        <v>150</v>
      </c>
      <c r="AU570" s="217" t="s">
        <v>82</v>
      </c>
      <c r="AY570" s="19" t="s">
        <v>148</v>
      </c>
      <c r="BE570" s="218">
        <f>IF(N570="základní",J570,0)</f>
        <v>0</v>
      </c>
      <c r="BF570" s="218">
        <f>IF(N570="snížená",J570,0)</f>
        <v>0</v>
      </c>
      <c r="BG570" s="218">
        <f>IF(N570="zákl. přenesená",J570,0)</f>
        <v>0</v>
      </c>
      <c r="BH570" s="218">
        <f>IF(N570="sníž. přenesená",J570,0)</f>
        <v>0</v>
      </c>
      <c r="BI570" s="218">
        <f>IF(N570="nulová",J570,0)</f>
        <v>0</v>
      </c>
      <c r="BJ570" s="19" t="s">
        <v>80</v>
      </c>
      <c r="BK570" s="218">
        <f>ROUND(I570*H570,2)</f>
        <v>0</v>
      </c>
      <c r="BL570" s="19" t="s">
        <v>155</v>
      </c>
      <c r="BM570" s="217" t="s">
        <v>4393</v>
      </c>
    </row>
    <row r="571" spans="1:47" s="2" customFormat="1" ht="12">
      <c r="A571" s="40"/>
      <c r="B571" s="41"/>
      <c r="C571" s="42"/>
      <c r="D571" s="219" t="s">
        <v>157</v>
      </c>
      <c r="E571" s="42"/>
      <c r="F571" s="220" t="s">
        <v>769</v>
      </c>
      <c r="G571" s="42"/>
      <c r="H571" s="42"/>
      <c r="I571" s="221"/>
      <c r="J571" s="42"/>
      <c r="K571" s="42"/>
      <c r="L571" s="46"/>
      <c r="M571" s="222"/>
      <c r="N571" s="223"/>
      <c r="O571" s="86"/>
      <c r="P571" s="86"/>
      <c r="Q571" s="86"/>
      <c r="R571" s="86"/>
      <c r="S571" s="86"/>
      <c r="T571" s="87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T571" s="19" t="s">
        <v>157</v>
      </c>
      <c r="AU571" s="19" t="s">
        <v>82</v>
      </c>
    </row>
    <row r="572" spans="1:51" s="13" customFormat="1" ht="12">
      <c r="A572" s="13"/>
      <c r="B572" s="224"/>
      <c r="C572" s="225"/>
      <c r="D572" s="226" t="s">
        <v>168</v>
      </c>
      <c r="E572" s="227" t="s">
        <v>19</v>
      </c>
      <c r="F572" s="228" t="s">
        <v>4394</v>
      </c>
      <c r="G572" s="225"/>
      <c r="H572" s="227" t="s">
        <v>19</v>
      </c>
      <c r="I572" s="229"/>
      <c r="J572" s="225"/>
      <c r="K572" s="225"/>
      <c r="L572" s="230"/>
      <c r="M572" s="231"/>
      <c r="N572" s="232"/>
      <c r="O572" s="232"/>
      <c r="P572" s="232"/>
      <c r="Q572" s="232"/>
      <c r="R572" s="232"/>
      <c r="S572" s="232"/>
      <c r="T572" s="23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4" t="s">
        <v>168</v>
      </c>
      <c r="AU572" s="234" t="s">
        <v>82</v>
      </c>
      <c r="AV572" s="13" t="s">
        <v>80</v>
      </c>
      <c r="AW572" s="13" t="s">
        <v>34</v>
      </c>
      <c r="AX572" s="13" t="s">
        <v>72</v>
      </c>
      <c r="AY572" s="234" t="s">
        <v>148</v>
      </c>
    </row>
    <row r="573" spans="1:51" s="14" customFormat="1" ht="12">
      <c r="A573" s="14"/>
      <c r="B573" s="235"/>
      <c r="C573" s="236"/>
      <c r="D573" s="226" t="s">
        <v>168</v>
      </c>
      <c r="E573" s="237" t="s">
        <v>19</v>
      </c>
      <c r="F573" s="238" t="s">
        <v>4395</v>
      </c>
      <c r="G573" s="236"/>
      <c r="H573" s="239">
        <v>0.219</v>
      </c>
      <c r="I573" s="240"/>
      <c r="J573" s="236"/>
      <c r="K573" s="236"/>
      <c r="L573" s="241"/>
      <c r="M573" s="242"/>
      <c r="N573" s="243"/>
      <c r="O573" s="243"/>
      <c r="P573" s="243"/>
      <c r="Q573" s="243"/>
      <c r="R573" s="243"/>
      <c r="S573" s="243"/>
      <c r="T573" s="24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45" t="s">
        <v>168</v>
      </c>
      <c r="AU573" s="245" t="s">
        <v>82</v>
      </c>
      <c r="AV573" s="14" t="s">
        <v>82</v>
      </c>
      <c r="AW573" s="14" t="s">
        <v>34</v>
      </c>
      <c r="AX573" s="14" t="s">
        <v>80</v>
      </c>
      <c r="AY573" s="245" t="s">
        <v>148</v>
      </c>
    </row>
    <row r="574" spans="1:65" s="2" customFormat="1" ht="24.15" customHeight="1">
      <c r="A574" s="40"/>
      <c r="B574" s="41"/>
      <c r="C574" s="206" t="s">
        <v>800</v>
      </c>
      <c r="D574" s="206" t="s">
        <v>150</v>
      </c>
      <c r="E574" s="207" t="s">
        <v>780</v>
      </c>
      <c r="F574" s="208" t="s">
        <v>781</v>
      </c>
      <c r="G574" s="209" t="s">
        <v>153</v>
      </c>
      <c r="H574" s="210">
        <v>2</v>
      </c>
      <c r="I574" s="211"/>
      <c r="J574" s="212">
        <f>ROUND(I574*H574,2)</f>
        <v>0</v>
      </c>
      <c r="K574" s="208" t="s">
        <v>154</v>
      </c>
      <c r="L574" s="46"/>
      <c r="M574" s="213" t="s">
        <v>19</v>
      </c>
      <c r="N574" s="214" t="s">
        <v>43</v>
      </c>
      <c r="O574" s="86"/>
      <c r="P574" s="215">
        <f>O574*H574</f>
        <v>0</v>
      </c>
      <c r="Q574" s="215">
        <v>0.01777</v>
      </c>
      <c r="R574" s="215">
        <f>Q574*H574</f>
        <v>0.03554</v>
      </c>
      <c r="S574" s="215">
        <v>0</v>
      </c>
      <c r="T574" s="216">
        <f>S574*H574</f>
        <v>0</v>
      </c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R574" s="217" t="s">
        <v>155</v>
      </c>
      <c r="AT574" s="217" t="s">
        <v>150</v>
      </c>
      <c r="AU574" s="217" t="s">
        <v>82</v>
      </c>
      <c r="AY574" s="19" t="s">
        <v>148</v>
      </c>
      <c r="BE574" s="218">
        <f>IF(N574="základní",J574,0)</f>
        <v>0</v>
      </c>
      <c r="BF574" s="218">
        <f>IF(N574="snížená",J574,0)</f>
        <v>0</v>
      </c>
      <c r="BG574" s="218">
        <f>IF(N574="zákl. přenesená",J574,0)</f>
        <v>0</v>
      </c>
      <c r="BH574" s="218">
        <f>IF(N574="sníž. přenesená",J574,0)</f>
        <v>0</v>
      </c>
      <c r="BI574" s="218">
        <f>IF(N574="nulová",J574,0)</f>
        <v>0</v>
      </c>
      <c r="BJ574" s="19" t="s">
        <v>80</v>
      </c>
      <c r="BK574" s="218">
        <f>ROUND(I574*H574,2)</f>
        <v>0</v>
      </c>
      <c r="BL574" s="19" t="s">
        <v>155</v>
      </c>
      <c r="BM574" s="217" t="s">
        <v>4396</v>
      </c>
    </row>
    <row r="575" spans="1:47" s="2" customFormat="1" ht="12">
      <c r="A575" s="40"/>
      <c r="B575" s="41"/>
      <c r="C575" s="42"/>
      <c r="D575" s="219" t="s">
        <v>157</v>
      </c>
      <c r="E575" s="42"/>
      <c r="F575" s="220" t="s">
        <v>783</v>
      </c>
      <c r="G575" s="42"/>
      <c r="H575" s="42"/>
      <c r="I575" s="221"/>
      <c r="J575" s="42"/>
      <c r="K575" s="42"/>
      <c r="L575" s="46"/>
      <c r="M575" s="222"/>
      <c r="N575" s="223"/>
      <c r="O575" s="86"/>
      <c r="P575" s="86"/>
      <c r="Q575" s="86"/>
      <c r="R575" s="86"/>
      <c r="S575" s="86"/>
      <c r="T575" s="87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T575" s="19" t="s">
        <v>157</v>
      </c>
      <c r="AU575" s="19" t="s">
        <v>82</v>
      </c>
    </row>
    <row r="576" spans="1:51" s="14" customFormat="1" ht="12">
      <c r="A576" s="14"/>
      <c r="B576" s="235"/>
      <c r="C576" s="236"/>
      <c r="D576" s="226" t="s">
        <v>168</v>
      </c>
      <c r="E576" s="237" t="s">
        <v>19</v>
      </c>
      <c r="F576" s="238" t="s">
        <v>4397</v>
      </c>
      <c r="G576" s="236"/>
      <c r="H576" s="239">
        <v>2</v>
      </c>
      <c r="I576" s="240"/>
      <c r="J576" s="236"/>
      <c r="K576" s="236"/>
      <c r="L576" s="241"/>
      <c r="M576" s="242"/>
      <c r="N576" s="243"/>
      <c r="O576" s="243"/>
      <c r="P576" s="243"/>
      <c r="Q576" s="243"/>
      <c r="R576" s="243"/>
      <c r="S576" s="243"/>
      <c r="T576" s="24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45" t="s">
        <v>168</v>
      </c>
      <c r="AU576" s="245" t="s">
        <v>82</v>
      </c>
      <c r="AV576" s="14" t="s">
        <v>82</v>
      </c>
      <c r="AW576" s="14" t="s">
        <v>34</v>
      </c>
      <c r="AX576" s="14" t="s">
        <v>80</v>
      </c>
      <c r="AY576" s="245" t="s">
        <v>148</v>
      </c>
    </row>
    <row r="577" spans="1:65" s="2" customFormat="1" ht="16.5" customHeight="1">
      <c r="A577" s="40"/>
      <c r="B577" s="41"/>
      <c r="C577" s="268" t="s">
        <v>805</v>
      </c>
      <c r="D577" s="268" t="s">
        <v>279</v>
      </c>
      <c r="E577" s="269" t="s">
        <v>796</v>
      </c>
      <c r="F577" s="270" t="s">
        <v>797</v>
      </c>
      <c r="G577" s="271" t="s">
        <v>153</v>
      </c>
      <c r="H577" s="272">
        <v>2</v>
      </c>
      <c r="I577" s="273"/>
      <c r="J577" s="274">
        <f>ROUND(I577*H577,2)</f>
        <v>0</v>
      </c>
      <c r="K577" s="270" t="s">
        <v>154</v>
      </c>
      <c r="L577" s="275"/>
      <c r="M577" s="276" t="s">
        <v>19</v>
      </c>
      <c r="N577" s="277" t="s">
        <v>43</v>
      </c>
      <c r="O577" s="86"/>
      <c r="P577" s="215">
        <f>O577*H577</f>
        <v>0</v>
      </c>
      <c r="Q577" s="215">
        <v>0.01553</v>
      </c>
      <c r="R577" s="215">
        <f>Q577*H577</f>
        <v>0.03106</v>
      </c>
      <c r="S577" s="215">
        <v>0</v>
      </c>
      <c r="T577" s="216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17" t="s">
        <v>205</v>
      </c>
      <c r="AT577" s="217" t="s">
        <v>279</v>
      </c>
      <c r="AU577" s="217" t="s">
        <v>82</v>
      </c>
      <c r="AY577" s="19" t="s">
        <v>148</v>
      </c>
      <c r="BE577" s="218">
        <f>IF(N577="základní",J577,0)</f>
        <v>0</v>
      </c>
      <c r="BF577" s="218">
        <f>IF(N577="snížená",J577,0)</f>
        <v>0</v>
      </c>
      <c r="BG577" s="218">
        <f>IF(N577="zákl. přenesená",J577,0)</f>
        <v>0</v>
      </c>
      <c r="BH577" s="218">
        <f>IF(N577="sníž. přenesená",J577,0)</f>
        <v>0</v>
      </c>
      <c r="BI577" s="218">
        <f>IF(N577="nulová",J577,0)</f>
        <v>0</v>
      </c>
      <c r="BJ577" s="19" t="s">
        <v>80</v>
      </c>
      <c r="BK577" s="218">
        <f>ROUND(I577*H577,2)</f>
        <v>0</v>
      </c>
      <c r="BL577" s="19" t="s">
        <v>155</v>
      </c>
      <c r="BM577" s="217" t="s">
        <v>4398</v>
      </c>
    </row>
    <row r="578" spans="1:63" s="12" customFormat="1" ht="22.8" customHeight="1">
      <c r="A578" s="12"/>
      <c r="B578" s="190"/>
      <c r="C578" s="191"/>
      <c r="D578" s="192" t="s">
        <v>71</v>
      </c>
      <c r="E578" s="204" t="s">
        <v>205</v>
      </c>
      <c r="F578" s="204" t="s">
        <v>810</v>
      </c>
      <c r="G578" s="191"/>
      <c r="H578" s="191"/>
      <c r="I578" s="194"/>
      <c r="J578" s="205">
        <f>BK578</f>
        <v>0</v>
      </c>
      <c r="K578" s="191"/>
      <c r="L578" s="196"/>
      <c r="M578" s="197"/>
      <c r="N578" s="198"/>
      <c r="O578" s="198"/>
      <c r="P578" s="199">
        <f>SUM(P579:P588)</f>
        <v>0</v>
      </c>
      <c r="Q578" s="198"/>
      <c r="R578" s="199">
        <f>SUM(R579:R588)</f>
        <v>1.043828</v>
      </c>
      <c r="S578" s="198"/>
      <c r="T578" s="200">
        <f>SUM(T579:T588)</f>
        <v>0</v>
      </c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R578" s="201" t="s">
        <v>80</v>
      </c>
      <c r="AT578" s="202" t="s">
        <v>71</v>
      </c>
      <c r="AU578" s="202" t="s">
        <v>80</v>
      </c>
      <c r="AY578" s="201" t="s">
        <v>148</v>
      </c>
      <c r="BK578" s="203">
        <f>SUM(BK579:BK588)</f>
        <v>0</v>
      </c>
    </row>
    <row r="579" spans="1:65" s="2" customFormat="1" ht="24.15" customHeight="1">
      <c r="A579" s="40"/>
      <c r="B579" s="41"/>
      <c r="C579" s="206" t="s">
        <v>811</v>
      </c>
      <c r="D579" s="206" t="s">
        <v>150</v>
      </c>
      <c r="E579" s="207" t="s">
        <v>4399</v>
      </c>
      <c r="F579" s="208" t="s">
        <v>4400</v>
      </c>
      <c r="G579" s="209" t="s">
        <v>153</v>
      </c>
      <c r="H579" s="210">
        <v>1</v>
      </c>
      <c r="I579" s="211"/>
      <c r="J579" s="212">
        <f>ROUND(I579*H579,2)</f>
        <v>0</v>
      </c>
      <c r="K579" s="208" t="s">
        <v>154</v>
      </c>
      <c r="L579" s="46"/>
      <c r="M579" s="213" t="s">
        <v>19</v>
      </c>
      <c r="N579" s="214" t="s">
        <v>43</v>
      </c>
      <c r="O579" s="86"/>
      <c r="P579" s="215">
        <f>O579*H579</f>
        <v>0</v>
      </c>
      <c r="Q579" s="215">
        <v>0</v>
      </c>
      <c r="R579" s="215">
        <f>Q579*H579</f>
        <v>0</v>
      </c>
      <c r="S579" s="215">
        <v>0</v>
      </c>
      <c r="T579" s="216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17" t="s">
        <v>155</v>
      </c>
      <c r="AT579" s="217" t="s">
        <v>150</v>
      </c>
      <c r="AU579" s="217" t="s">
        <v>82</v>
      </c>
      <c r="AY579" s="19" t="s">
        <v>148</v>
      </c>
      <c r="BE579" s="218">
        <f>IF(N579="základní",J579,0)</f>
        <v>0</v>
      </c>
      <c r="BF579" s="218">
        <f>IF(N579="snížená",J579,0)</f>
        <v>0</v>
      </c>
      <c r="BG579" s="218">
        <f>IF(N579="zákl. přenesená",J579,0)</f>
        <v>0</v>
      </c>
      <c r="BH579" s="218">
        <f>IF(N579="sníž. přenesená",J579,0)</f>
        <v>0</v>
      </c>
      <c r="BI579" s="218">
        <f>IF(N579="nulová",J579,0)</f>
        <v>0</v>
      </c>
      <c r="BJ579" s="19" t="s">
        <v>80</v>
      </c>
      <c r="BK579" s="218">
        <f>ROUND(I579*H579,2)</f>
        <v>0</v>
      </c>
      <c r="BL579" s="19" t="s">
        <v>155</v>
      </c>
      <c r="BM579" s="217" t="s">
        <v>4401</v>
      </c>
    </row>
    <row r="580" spans="1:47" s="2" customFormat="1" ht="12">
      <c r="A580" s="40"/>
      <c r="B580" s="41"/>
      <c r="C580" s="42"/>
      <c r="D580" s="219" t="s">
        <v>157</v>
      </c>
      <c r="E580" s="42"/>
      <c r="F580" s="220" t="s">
        <v>4402</v>
      </c>
      <c r="G580" s="42"/>
      <c r="H580" s="42"/>
      <c r="I580" s="221"/>
      <c r="J580" s="42"/>
      <c r="K580" s="42"/>
      <c r="L580" s="46"/>
      <c r="M580" s="222"/>
      <c r="N580" s="223"/>
      <c r="O580" s="86"/>
      <c r="P580" s="86"/>
      <c r="Q580" s="86"/>
      <c r="R580" s="86"/>
      <c r="S580" s="86"/>
      <c r="T580" s="87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T580" s="19" t="s">
        <v>157</v>
      </c>
      <c r="AU580" s="19" t="s">
        <v>82</v>
      </c>
    </row>
    <row r="581" spans="1:65" s="2" customFormat="1" ht="16.5" customHeight="1">
      <c r="A581" s="40"/>
      <c r="B581" s="41"/>
      <c r="C581" s="268" t="s">
        <v>816</v>
      </c>
      <c r="D581" s="268" t="s">
        <v>279</v>
      </c>
      <c r="E581" s="269" t="s">
        <v>4403</v>
      </c>
      <c r="F581" s="270" t="s">
        <v>4404</v>
      </c>
      <c r="G581" s="271" t="s">
        <v>153</v>
      </c>
      <c r="H581" s="272">
        <v>1</v>
      </c>
      <c r="I581" s="273"/>
      <c r="J581" s="274">
        <f>ROUND(I581*H581,2)</f>
        <v>0</v>
      </c>
      <c r="K581" s="270" t="s">
        <v>154</v>
      </c>
      <c r="L581" s="275"/>
      <c r="M581" s="276" t="s">
        <v>19</v>
      </c>
      <c r="N581" s="277" t="s">
        <v>43</v>
      </c>
      <c r="O581" s="86"/>
      <c r="P581" s="215">
        <f>O581*H581</f>
        <v>0</v>
      </c>
      <c r="Q581" s="215">
        <v>0.0506</v>
      </c>
      <c r="R581" s="215">
        <f>Q581*H581</f>
        <v>0.0506</v>
      </c>
      <c r="S581" s="215">
        <v>0</v>
      </c>
      <c r="T581" s="216">
        <f>S581*H581</f>
        <v>0</v>
      </c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R581" s="217" t="s">
        <v>205</v>
      </c>
      <c r="AT581" s="217" t="s">
        <v>279</v>
      </c>
      <c r="AU581" s="217" t="s">
        <v>82</v>
      </c>
      <c r="AY581" s="19" t="s">
        <v>148</v>
      </c>
      <c r="BE581" s="218">
        <f>IF(N581="základní",J581,0)</f>
        <v>0</v>
      </c>
      <c r="BF581" s="218">
        <f>IF(N581="snížená",J581,0)</f>
        <v>0</v>
      </c>
      <c r="BG581" s="218">
        <f>IF(N581="zákl. přenesená",J581,0)</f>
        <v>0</v>
      </c>
      <c r="BH581" s="218">
        <f>IF(N581="sníž. přenesená",J581,0)</f>
        <v>0</v>
      </c>
      <c r="BI581" s="218">
        <f>IF(N581="nulová",J581,0)</f>
        <v>0</v>
      </c>
      <c r="BJ581" s="19" t="s">
        <v>80</v>
      </c>
      <c r="BK581" s="218">
        <f>ROUND(I581*H581,2)</f>
        <v>0</v>
      </c>
      <c r="BL581" s="19" t="s">
        <v>155</v>
      </c>
      <c r="BM581" s="217" t="s">
        <v>4405</v>
      </c>
    </row>
    <row r="582" spans="1:65" s="2" customFormat="1" ht="24.15" customHeight="1">
      <c r="A582" s="40"/>
      <c r="B582" s="41"/>
      <c r="C582" s="206" t="s">
        <v>821</v>
      </c>
      <c r="D582" s="206" t="s">
        <v>150</v>
      </c>
      <c r="E582" s="207" t="s">
        <v>4406</v>
      </c>
      <c r="F582" s="208" t="s">
        <v>4407</v>
      </c>
      <c r="G582" s="209" t="s">
        <v>187</v>
      </c>
      <c r="H582" s="210">
        <v>6</v>
      </c>
      <c r="I582" s="211"/>
      <c r="J582" s="212">
        <f>ROUND(I582*H582,2)</f>
        <v>0</v>
      </c>
      <c r="K582" s="208" t="s">
        <v>154</v>
      </c>
      <c r="L582" s="46"/>
      <c r="M582" s="213" t="s">
        <v>19</v>
      </c>
      <c r="N582" s="214" t="s">
        <v>43</v>
      </c>
      <c r="O582" s="86"/>
      <c r="P582" s="215">
        <f>O582*H582</f>
        <v>0</v>
      </c>
      <c r="Q582" s="215">
        <v>0.08124</v>
      </c>
      <c r="R582" s="215">
        <f>Q582*H582</f>
        <v>0.48744000000000004</v>
      </c>
      <c r="S582" s="215">
        <v>0</v>
      </c>
      <c r="T582" s="216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17" t="s">
        <v>155</v>
      </c>
      <c r="AT582" s="217" t="s">
        <v>150</v>
      </c>
      <c r="AU582" s="217" t="s">
        <v>82</v>
      </c>
      <c r="AY582" s="19" t="s">
        <v>148</v>
      </c>
      <c r="BE582" s="218">
        <f>IF(N582="základní",J582,0)</f>
        <v>0</v>
      </c>
      <c r="BF582" s="218">
        <f>IF(N582="snížená",J582,0)</f>
        <v>0</v>
      </c>
      <c r="BG582" s="218">
        <f>IF(N582="zákl. přenesená",J582,0)</f>
        <v>0</v>
      </c>
      <c r="BH582" s="218">
        <f>IF(N582="sníž. přenesená",J582,0)</f>
        <v>0</v>
      </c>
      <c r="BI582" s="218">
        <f>IF(N582="nulová",J582,0)</f>
        <v>0</v>
      </c>
      <c r="BJ582" s="19" t="s">
        <v>80</v>
      </c>
      <c r="BK582" s="218">
        <f>ROUND(I582*H582,2)</f>
        <v>0</v>
      </c>
      <c r="BL582" s="19" t="s">
        <v>155</v>
      </c>
      <c r="BM582" s="217" t="s">
        <v>4408</v>
      </c>
    </row>
    <row r="583" spans="1:47" s="2" customFormat="1" ht="12">
      <c r="A583" s="40"/>
      <c r="B583" s="41"/>
      <c r="C583" s="42"/>
      <c r="D583" s="219" t="s">
        <v>157</v>
      </c>
      <c r="E583" s="42"/>
      <c r="F583" s="220" t="s">
        <v>4409</v>
      </c>
      <c r="G583" s="42"/>
      <c r="H583" s="42"/>
      <c r="I583" s="221"/>
      <c r="J583" s="42"/>
      <c r="K583" s="42"/>
      <c r="L583" s="46"/>
      <c r="M583" s="222"/>
      <c r="N583" s="223"/>
      <c r="O583" s="86"/>
      <c r="P583" s="86"/>
      <c r="Q583" s="86"/>
      <c r="R583" s="86"/>
      <c r="S583" s="86"/>
      <c r="T583" s="87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T583" s="19" t="s">
        <v>157</v>
      </c>
      <c r="AU583" s="19" t="s">
        <v>82</v>
      </c>
    </row>
    <row r="584" spans="1:51" s="14" customFormat="1" ht="12">
      <c r="A584" s="14"/>
      <c r="B584" s="235"/>
      <c r="C584" s="236"/>
      <c r="D584" s="226" t="s">
        <v>168</v>
      </c>
      <c r="E584" s="237" t="s">
        <v>19</v>
      </c>
      <c r="F584" s="238" t="s">
        <v>4410</v>
      </c>
      <c r="G584" s="236"/>
      <c r="H584" s="239">
        <v>1</v>
      </c>
      <c r="I584" s="240"/>
      <c r="J584" s="236"/>
      <c r="K584" s="236"/>
      <c r="L584" s="241"/>
      <c r="M584" s="242"/>
      <c r="N584" s="243"/>
      <c r="O584" s="243"/>
      <c r="P584" s="243"/>
      <c r="Q584" s="243"/>
      <c r="R584" s="243"/>
      <c r="S584" s="243"/>
      <c r="T584" s="24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45" t="s">
        <v>168</v>
      </c>
      <c r="AU584" s="245" t="s">
        <v>82</v>
      </c>
      <c r="AV584" s="14" t="s">
        <v>82</v>
      </c>
      <c r="AW584" s="14" t="s">
        <v>34</v>
      </c>
      <c r="AX584" s="14" t="s">
        <v>72</v>
      </c>
      <c r="AY584" s="245" t="s">
        <v>148</v>
      </c>
    </row>
    <row r="585" spans="1:51" s="14" customFormat="1" ht="12">
      <c r="A585" s="14"/>
      <c r="B585" s="235"/>
      <c r="C585" s="236"/>
      <c r="D585" s="226" t="s">
        <v>168</v>
      </c>
      <c r="E585" s="237" t="s">
        <v>19</v>
      </c>
      <c r="F585" s="238" t="s">
        <v>4007</v>
      </c>
      <c r="G585" s="236"/>
      <c r="H585" s="239">
        <v>5</v>
      </c>
      <c r="I585" s="240"/>
      <c r="J585" s="236"/>
      <c r="K585" s="236"/>
      <c r="L585" s="241"/>
      <c r="M585" s="242"/>
      <c r="N585" s="243"/>
      <c r="O585" s="243"/>
      <c r="P585" s="243"/>
      <c r="Q585" s="243"/>
      <c r="R585" s="243"/>
      <c r="S585" s="243"/>
      <c r="T585" s="24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5" t="s">
        <v>168</v>
      </c>
      <c r="AU585" s="245" t="s">
        <v>82</v>
      </c>
      <c r="AV585" s="14" t="s">
        <v>82</v>
      </c>
      <c r="AW585" s="14" t="s">
        <v>34</v>
      </c>
      <c r="AX585" s="14" t="s">
        <v>72</v>
      </c>
      <c r="AY585" s="245" t="s">
        <v>148</v>
      </c>
    </row>
    <row r="586" spans="1:51" s="15" customFormat="1" ht="12">
      <c r="A586" s="15"/>
      <c r="B586" s="246"/>
      <c r="C586" s="247"/>
      <c r="D586" s="226" t="s">
        <v>168</v>
      </c>
      <c r="E586" s="248" t="s">
        <v>19</v>
      </c>
      <c r="F586" s="249" t="s">
        <v>178</v>
      </c>
      <c r="G586" s="247"/>
      <c r="H586" s="250">
        <v>6</v>
      </c>
      <c r="I586" s="251"/>
      <c r="J586" s="247"/>
      <c r="K586" s="247"/>
      <c r="L586" s="252"/>
      <c r="M586" s="253"/>
      <c r="N586" s="254"/>
      <c r="O586" s="254"/>
      <c r="P586" s="254"/>
      <c r="Q586" s="254"/>
      <c r="R586" s="254"/>
      <c r="S586" s="254"/>
      <c r="T586" s="25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56" t="s">
        <v>168</v>
      </c>
      <c r="AU586" s="256" t="s">
        <v>82</v>
      </c>
      <c r="AV586" s="15" t="s">
        <v>155</v>
      </c>
      <c r="AW586" s="15" t="s">
        <v>34</v>
      </c>
      <c r="AX586" s="15" t="s">
        <v>80</v>
      </c>
      <c r="AY586" s="256" t="s">
        <v>148</v>
      </c>
    </row>
    <row r="587" spans="1:65" s="2" customFormat="1" ht="24.15" customHeight="1">
      <c r="A587" s="40"/>
      <c r="B587" s="41"/>
      <c r="C587" s="206" t="s">
        <v>826</v>
      </c>
      <c r="D587" s="206" t="s">
        <v>150</v>
      </c>
      <c r="E587" s="207" t="s">
        <v>4411</v>
      </c>
      <c r="F587" s="208" t="s">
        <v>4412</v>
      </c>
      <c r="G587" s="209" t="s">
        <v>173</v>
      </c>
      <c r="H587" s="210">
        <v>67.8</v>
      </c>
      <c r="I587" s="211"/>
      <c r="J587" s="212">
        <f>ROUND(I587*H587,2)</f>
        <v>0</v>
      </c>
      <c r="K587" s="208" t="s">
        <v>19</v>
      </c>
      <c r="L587" s="46"/>
      <c r="M587" s="213" t="s">
        <v>19</v>
      </c>
      <c r="N587" s="214" t="s">
        <v>43</v>
      </c>
      <c r="O587" s="86"/>
      <c r="P587" s="215">
        <f>O587*H587</f>
        <v>0</v>
      </c>
      <c r="Q587" s="215">
        <v>0.00746</v>
      </c>
      <c r="R587" s="215">
        <f>Q587*H587</f>
        <v>0.5057879999999999</v>
      </c>
      <c r="S587" s="215">
        <v>0</v>
      </c>
      <c r="T587" s="216">
        <f>S587*H587</f>
        <v>0</v>
      </c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R587" s="217" t="s">
        <v>155</v>
      </c>
      <c r="AT587" s="217" t="s">
        <v>150</v>
      </c>
      <c r="AU587" s="217" t="s">
        <v>82</v>
      </c>
      <c r="AY587" s="19" t="s">
        <v>148</v>
      </c>
      <c r="BE587" s="218">
        <f>IF(N587="základní",J587,0)</f>
        <v>0</v>
      </c>
      <c r="BF587" s="218">
        <f>IF(N587="snížená",J587,0)</f>
        <v>0</v>
      </c>
      <c r="BG587" s="218">
        <f>IF(N587="zákl. přenesená",J587,0)</f>
        <v>0</v>
      </c>
      <c r="BH587" s="218">
        <f>IF(N587="sníž. přenesená",J587,0)</f>
        <v>0</v>
      </c>
      <c r="BI587" s="218">
        <f>IF(N587="nulová",J587,0)</f>
        <v>0</v>
      </c>
      <c r="BJ587" s="19" t="s">
        <v>80</v>
      </c>
      <c r="BK587" s="218">
        <f>ROUND(I587*H587,2)</f>
        <v>0</v>
      </c>
      <c r="BL587" s="19" t="s">
        <v>155</v>
      </c>
      <c r="BM587" s="217" t="s">
        <v>4413</v>
      </c>
    </row>
    <row r="588" spans="1:51" s="14" customFormat="1" ht="12">
      <c r="A588" s="14"/>
      <c r="B588" s="235"/>
      <c r="C588" s="236"/>
      <c r="D588" s="226" t="s">
        <v>168</v>
      </c>
      <c r="E588" s="237" t="s">
        <v>19</v>
      </c>
      <c r="F588" s="238" t="s">
        <v>4414</v>
      </c>
      <c r="G588" s="236"/>
      <c r="H588" s="239">
        <v>67.8</v>
      </c>
      <c r="I588" s="240"/>
      <c r="J588" s="236"/>
      <c r="K588" s="236"/>
      <c r="L588" s="241"/>
      <c r="M588" s="242"/>
      <c r="N588" s="243"/>
      <c r="O588" s="243"/>
      <c r="P588" s="243"/>
      <c r="Q588" s="243"/>
      <c r="R588" s="243"/>
      <c r="S588" s="243"/>
      <c r="T588" s="24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45" t="s">
        <v>168</v>
      </c>
      <c r="AU588" s="245" t="s">
        <v>82</v>
      </c>
      <c r="AV588" s="14" t="s">
        <v>82</v>
      </c>
      <c r="AW588" s="14" t="s">
        <v>34</v>
      </c>
      <c r="AX588" s="14" t="s">
        <v>80</v>
      </c>
      <c r="AY588" s="245" t="s">
        <v>148</v>
      </c>
    </row>
    <row r="589" spans="1:63" s="12" customFormat="1" ht="22.8" customHeight="1">
      <c r="A589" s="12"/>
      <c r="B589" s="190"/>
      <c r="C589" s="191"/>
      <c r="D589" s="192" t="s">
        <v>71</v>
      </c>
      <c r="E589" s="204" t="s">
        <v>213</v>
      </c>
      <c r="F589" s="204" t="s">
        <v>897</v>
      </c>
      <c r="G589" s="191"/>
      <c r="H589" s="191"/>
      <c r="I589" s="194"/>
      <c r="J589" s="205">
        <f>BK589</f>
        <v>0</v>
      </c>
      <c r="K589" s="191"/>
      <c r="L589" s="196"/>
      <c r="M589" s="197"/>
      <c r="N589" s="198"/>
      <c r="O589" s="198"/>
      <c r="P589" s="199">
        <f>SUM(P590:P774)</f>
        <v>0</v>
      </c>
      <c r="Q589" s="198"/>
      <c r="R589" s="199">
        <f>SUM(R590:R774)</f>
        <v>9.619023899999998</v>
      </c>
      <c r="S589" s="198"/>
      <c r="T589" s="200">
        <f>SUM(T590:T774)</f>
        <v>291.34505299999995</v>
      </c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R589" s="201" t="s">
        <v>80</v>
      </c>
      <c r="AT589" s="202" t="s">
        <v>71</v>
      </c>
      <c r="AU589" s="202" t="s">
        <v>80</v>
      </c>
      <c r="AY589" s="201" t="s">
        <v>148</v>
      </c>
      <c r="BK589" s="203">
        <f>SUM(BK590:BK774)</f>
        <v>0</v>
      </c>
    </row>
    <row r="590" spans="1:65" s="2" customFormat="1" ht="24.15" customHeight="1">
      <c r="A590" s="40"/>
      <c r="B590" s="41"/>
      <c r="C590" s="206" t="s">
        <v>831</v>
      </c>
      <c r="D590" s="206" t="s">
        <v>150</v>
      </c>
      <c r="E590" s="207" t="s">
        <v>4415</v>
      </c>
      <c r="F590" s="208" t="s">
        <v>4416</v>
      </c>
      <c r="G590" s="209" t="s">
        <v>173</v>
      </c>
      <c r="H590" s="210">
        <v>74.3</v>
      </c>
      <c r="I590" s="211"/>
      <c r="J590" s="212">
        <f>ROUND(I590*H590,2)</f>
        <v>0</v>
      </c>
      <c r="K590" s="208" t="s">
        <v>154</v>
      </c>
      <c r="L590" s="46"/>
      <c r="M590" s="213" t="s">
        <v>19</v>
      </c>
      <c r="N590" s="214" t="s">
        <v>43</v>
      </c>
      <c r="O590" s="86"/>
      <c r="P590" s="215">
        <f>O590*H590</f>
        <v>0</v>
      </c>
      <c r="Q590" s="215">
        <v>0.10095</v>
      </c>
      <c r="R590" s="215">
        <f>Q590*H590</f>
        <v>7.500584999999999</v>
      </c>
      <c r="S590" s="215">
        <v>0</v>
      </c>
      <c r="T590" s="216">
        <f>S590*H590</f>
        <v>0</v>
      </c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R590" s="217" t="s">
        <v>155</v>
      </c>
      <c r="AT590" s="217" t="s">
        <v>150</v>
      </c>
      <c r="AU590" s="217" t="s">
        <v>82</v>
      </c>
      <c r="AY590" s="19" t="s">
        <v>148</v>
      </c>
      <c r="BE590" s="218">
        <f>IF(N590="základní",J590,0)</f>
        <v>0</v>
      </c>
      <c r="BF590" s="218">
        <f>IF(N590="snížená",J590,0)</f>
        <v>0</v>
      </c>
      <c r="BG590" s="218">
        <f>IF(N590="zákl. přenesená",J590,0)</f>
        <v>0</v>
      </c>
      <c r="BH590" s="218">
        <f>IF(N590="sníž. přenesená",J590,0)</f>
        <v>0</v>
      </c>
      <c r="BI590" s="218">
        <f>IF(N590="nulová",J590,0)</f>
        <v>0</v>
      </c>
      <c r="BJ590" s="19" t="s">
        <v>80</v>
      </c>
      <c r="BK590" s="218">
        <f>ROUND(I590*H590,2)</f>
        <v>0</v>
      </c>
      <c r="BL590" s="19" t="s">
        <v>155</v>
      </c>
      <c r="BM590" s="217" t="s">
        <v>4417</v>
      </c>
    </row>
    <row r="591" spans="1:47" s="2" customFormat="1" ht="12">
      <c r="A591" s="40"/>
      <c r="B591" s="41"/>
      <c r="C591" s="42"/>
      <c r="D591" s="219" t="s">
        <v>157</v>
      </c>
      <c r="E591" s="42"/>
      <c r="F591" s="220" t="s">
        <v>4418</v>
      </c>
      <c r="G591" s="42"/>
      <c r="H591" s="42"/>
      <c r="I591" s="221"/>
      <c r="J591" s="42"/>
      <c r="K591" s="42"/>
      <c r="L591" s="46"/>
      <c r="M591" s="222"/>
      <c r="N591" s="223"/>
      <c r="O591" s="86"/>
      <c r="P591" s="86"/>
      <c r="Q591" s="86"/>
      <c r="R591" s="86"/>
      <c r="S591" s="86"/>
      <c r="T591" s="87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T591" s="19" t="s">
        <v>157</v>
      </c>
      <c r="AU591" s="19" t="s">
        <v>82</v>
      </c>
    </row>
    <row r="592" spans="1:51" s="14" customFormat="1" ht="12">
      <c r="A592" s="14"/>
      <c r="B592" s="235"/>
      <c r="C592" s="236"/>
      <c r="D592" s="226" t="s">
        <v>168</v>
      </c>
      <c r="E592" s="237" t="s">
        <v>19</v>
      </c>
      <c r="F592" s="238" t="s">
        <v>4419</v>
      </c>
      <c r="G592" s="236"/>
      <c r="H592" s="239">
        <v>74.3</v>
      </c>
      <c r="I592" s="240"/>
      <c r="J592" s="236"/>
      <c r="K592" s="236"/>
      <c r="L592" s="241"/>
      <c r="M592" s="242"/>
      <c r="N592" s="243"/>
      <c r="O592" s="243"/>
      <c r="P592" s="243"/>
      <c r="Q592" s="243"/>
      <c r="R592" s="243"/>
      <c r="S592" s="243"/>
      <c r="T592" s="24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5" t="s">
        <v>168</v>
      </c>
      <c r="AU592" s="245" t="s">
        <v>82</v>
      </c>
      <c r="AV592" s="14" t="s">
        <v>82</v>
      </c>
      <c r="AW592" s="14" t="s">
        <v>34</v>
      </c>
      <c r="AX592" s="14" t="s">
        <v>80</v>
      </c>
      <c r="AY592" s="245" t="s">
        <v>148</v>
      </c>
    </row>
    <row r="593" spans="1:65" s="2" customFormat="1" ht="16.5" customHeight="1">
      <c r="A593" s="40"/>
      <c r="B593" s="41"/>
      <c r="C593" s="268" t="s">
        <v>838</v>
      </c>
      <c r="D593" s="268" t="s">
        <v>279</v>
      </c>
      <c r="E593" s="269" t="s">
        <v>4420</v>
      </c>
      <c r="F593" s="270" t="s">
        <v>4421</v>
      </c>
      <c r="G593" s="271" t="s">
        <v>173</v>
      </c>
      <c r="H593" s="272">
        <v>74.3</v>
      </c>
      <c r="I593" s="273"/>
      <c r="J593" s="274">
        <f>ROUND(I593*H593,2)</f>
        <v>0</v>
      </c>
      <c r="K593" s="270" t="s">
        <v>154</v>
      </c>
      <c r="L593" s="275"/>
      <c r="M593" s="276" t="s">
        <v>19</v>
      </c>
      <c r="N593" s="277" t="s">
        <v>43</v>
      </c>
      <c r="O593" s="86"/>
      <c r="P593" s="215">
        <f>O593*H593</f>
        <v>0</v>
      </c>
      <c r="Q593" s="215">
        <v>0.028</v>
      </c>
      <c r="R593" s="215">
        <f>Q593*H593</f>
        <v>2.0804</v>
      </c>
      <c r="S593" s="215">
        <v>0</v>
      </c>
      <c r="T593" s="216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17" t="s">
        <v>205</v>
      </c>
      <c r="AT593" s="217" t="s">
        <v>279</v>
      </c>
      <c r="AU593" s="217" t="s">
        <v>82</v>
      </c>
      <c r="AY593" s="19" t="s">
        <v>148</v>
      </c>
      <c r="BE593" s="218">
        <f>IF(N593="základní",J593,0)</f>
        <v>0</v>
      </c>
      <c r="BF593" s="218">
        <f>IF(N593="snížená",J593,0)</f>
        <v>0</v>
      </c>
      <c r="BG593" s="218">
        <f>IF(N593="zákl. přenesená",J593,0)</f>
        <v>0</v>
      </c>
      <c r="BH593" s="218">
        <f>IF(N593="sníž. přenesená",J593,0)</f>
        <v>0</v>
      </c>
      <c r="BI593" s="218">
        <f>IF(N593="nulová",J593,0)</f>
        <v>0</v>
      </c>
      <c r="BJ593" s="19" t="s">
        <v>80</v>
      </c>
      <c r="BK593" s="218">
        <f>ROUND(I593*H593,2)</f>
        <v>0</v>
      </c>
      <c r="BL593" s="19" t="s">
        <v>155</v>
      </c>
      <c r="BM593" s="217" t="s">
        <v>4422</v>
      </c>
    </row>
    <row r="594" spans="1:65" s="2" customFormat="1" ht="16.5" customHeight="1">
      <c r="A594" s="40"/>
      <c r="B594" s="41"/>
      <c r="C594" s="206" t="s">
        <v>843</v>
      </c>
      <c r="D594" s="206" t="s">
        <v>150</v>
      </c>
      <c r="E594" s="207" t="s">
        <v>4423</v>
      </c>
      <c r="F594" s="208" t="s">
        <v>4424</v>
      </c>
      <c r="G594" s="209" t="s">
        <v>173</v>
      </c>
      <c r="H594" s="210">
        <v>19.54</v>
      </c>
      <c r="I594" s="211"/>
      <c r="J594" s="212">
        <f>ROUND(I594*H594,2)</f>
        <v>0</v>
      </c>
      <c r="K594" s="208" t="s">
        <v>154</v>
      </c>
      <c r="L594" s="46"/>
      <c r="M594" s="213" t="s">
        <v>19</v>
      </c>
      <c r="N594" s="214" t="s">
        <v>43</v>
      </c>
      <c r="O594" s="86"/>
      <c r="P594" s="215">
        <f>O594*H594</f>
        <v>0</v>
      </c>
      <c r="Q594" s="215">
        <v>0</v>
      </c>
      <c r="R594" s="215">
        <f>Q594*H594</f>
        <v>0</v>
      </c>
      <c r="S594" s="215">
        <v>0</v>
      </c>
      <c r="T594" s="216">
        <f>S594*H594</f>
        <v>0</v>
      </c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R594" s="217" t="s">
        <v>155</v>
      </c>
      <c r="AT594" s="217" t="s">
        <v>150</v>
      </c>
      <c r="AU594" s="217" t="s">
        <v>82</v>
      </c>
      <c r="AY594" s="19" t="s">
        <v>148</v>
      </c>
      <c r="BE594" s="218">
        <f>IF(N594="základní",J594,0)</f>
        <v>0</v>
      </c>
      <c r="BF594" s="218">
        <f>IF(N594="snížená",J594,0)</f>
        <v>0</v>
      </c>
      <c r="BG594" s="218">
        <f>IF(N594="zákl. přenesená",J594,0)</f>
        <v>0</v>
      </c>
      <c r="BH594" s="218">
        <f>IF(N594="sníž. přenesená",J594,0)</f>
        <v>0</v>
      </c>
      <c r="BI594" s="218">
        <f>IF(N594="nulová",J594,0)</f>
        <v>0</v>
      </c>
      <c r="BJ594" s="19" t="s">
        <v>80</v>
      </c>
      <c r="BK594" s="218">
        <f>ROUND(I594*H594,2)</f>
        <v>0</v>
      </c>
      <c r="BL594" s="19" t="s">
        <v>155</v>
      </c>
      <c r="BM594" s="217" t="s">
        <v>4425</v>
      </c>
    </row>
    <row r="595" spans="1:47" s="2" customFormat="1" ht="12">
      <c r="A595" s="40"/>
      <c r="B595" s="41"/>
      <c r="C595" s="42"/>
      <c r="D595" s="219" t="s">
        <v>157</v>
      </c>
      <c r="E595" s="42"/>
      <c r="F595" s="220" t="s">
        <v>4426</v>
      </c>
      <c r="G595" s="42"/>
      <c r="H595" s="42"/>
      <c r="I595" s="221"/>
      <c r="J595" s="42"/>
      <c r="K595" s="42"/>
      <c r="L595" s="46"/>
      <c r="M595" s="222"/>
      <c r="N595" s="223"/>
      <c r="O595" s="86"/>
      <c r="P595" s="86"/>
      <c r="Q595" s="86"/>
      <c r="R595" s="86"/>
      <c r="S595" s="86"/>
      <c r="T595" s="87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T595" s="19" t="s">
        <v>157</v>
      </c>
      <c r="AU595" s="19" t="s">
        <v>82</v>
      </c>
    </row>
    <row r="596" spans="1:51" s="14" customFormat="1" ht="12">
      <c r="A596" s="14"/>
      <c r="B596" s="235"/>
      <c r="C596" s="236"/>
      <c r="D596" s="226" t="s">
        <v>168</v>
      </c>
      <c r="E596" s="237" t="s">
        <v>19</v>
      </c>
      <c r="F596" s="238" t="s">
        <v>4427</v>
      </c>
      <c r="G596" s="236"/>
      <c r="H596" s="239">
        <v>19.54</v>
      </c>
      <c r="I596" s="240"/>
      <c r="J596" s="236"/>
      <c r="K596" s="236"/>
      <c r="L596" s="241"/>
      <c r="M596" s="242"/>
      <c r="N596" s="243"/>
      <c r="O596" s="243"/>
      <c r="P596" s="243"/>
      <c r="Q596" s="243"/>
      <c r="R596" s="243"/>
      <c r="S596" s="243"/>
      <c r="T596" s="24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5" t="s">
        <v>168</v>
      </c>
      <c r="AU596" s="245" t="s">
        <v>82</v>
      </c>
      <c r="AV596" s="14" t="s">
        <v>82</v>
      </c>
      <c r="AW596" s="14" t="s">
        <v>34</v>
      </c>
      <c r="AX596" s="14" t="s">
        <v>80</v>
      </c>
      <c r="AY596" s="245" t="s">
        <v>148</v>
      </c>
    </row>
    <row r="597" spans="1:65" s="2" customFormat="1" ht="24.15" customHeight="1">
      <c r="A597" s="40"/>
      <c r="B597" s="41"/>
      <c r="C597" s="206" t="s">
        <v>847</v>
      </c>
      <c r="D597" s="206" t="s">
        <v>150</v>
      </c>
      <c r="E597" s="207" t="s">
        <v>912</v>
      </c>
      <c r="F597" s="208" t="s">
        <v>913</v>
      </c>
      <c r="G597" s="209" t="s">
        <v>166</v>
      </c>
      <c r="H597" s="210">
        <v>314.72</v>
      </c>
      <c r="I597" s="211"/>
      <c r="J597" s="212">
        <f>ROUND(I597*H597,2)</f>
        <v>0</v>
      </c>
      <c r="K597" s="208" t="s">
        <v>154</v>
      </c>
      <c r="L597" s="46"/>
      <c r="M597" s="213" t="s">
        <v>19</v>
      </c>
      <c r="N597" s="214" t="s">
        <v>43</v>
      </c>
      <c r="O597" s="86"/>
      <c r="P597" s="215">
        <f>O597*H597</f>
        <v>0</v>
      </c>
      <c r="Q597" s="215">
        <v>0</v>
      </c>
      <c r="R597" s="215">
        <f>Q597*H597</f>
        <v>0</v>
      </c>
      <c r="S597" s="215">
        <v>0</v>
      </c>
      <c r="T597" s="216">
        <f>S597*H597</f>
        <v>0</v>
      </c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R597" s="217" t="s">
        <v>155</v>
      </c>
      <c r="AT597" s="217" t="s">
        <v>150</v>
      </c>
      <c r="AU597" s="217" t="s">
        <v>82</v>
      </c>
      <c r="AY597" s="19" t="s">
        <v>148</v>
      </c>
      <c r="BE597" s="218">
        <f>IF(N597="základní",J597,0)</f>
        <v>0</v>
      </c>
      <c r="BF597" s="218">
        <f>IF(N597="snížená",J597,0)</f>
        <v>0</v>
      </c>
      <c r="BG597" s="218">
        <f>IF(N597="zákl. přenesená",J597,0)</f>
        <v>0</v>
      </c>
      <c r="BH597" s="218">
        <f>IF(N597="sníž. přenesená",J597,0)</f>
        <v>0</v>
      </c>
      <c r="BI597" s="218">
        <f>IF(N597="nulová",J597,0)</f>
        <v>0</v>
      </c>
      <c r="BJ597" s="19" t="s">
        <v>80</v>
      </c>
      <c r="BK597" s="218">
        <f>ROUND(I597*H597,2)</f>
        <v>0</v>
      </c>
      <c r="BL597" s="19" t="s">
        <v>155</v>
      </c>
      <c r="BM597" s="217" t="s">
        <v>4428</v>
      </c>
    </row>
    <row r="598" spans="1:47" s="2" customFormat="1" ht="12">
      <c r="A598" s="40"/>
      <c r="B598" s="41"/>
      <c r="C598" s="42"/>
      <c r="D598" s="219" t="s">
        <v>157</v>
      </c>
      <c r="E598" s="42"/>
      <c r="F598" s="220" t="s">
        <v>915</v>
      </c>
      <c r="G598" s="42"/>
      <c r="H598" s="42"/>
      <c r="I598" s="221"/>
      <c r="J598" s="42"/>
      <c r="K598" s="42"/>
      <c r="L598" s="46"/>
      <c r="M598" s="222"/>
      <c r="N598" s="223"/>
      <c r="O598" s="86"/>
      <c r="P598" s="86"/>
      <c r="Q598" s="86"/>
      <c r="R598" s="86"/>
      <c r="S598" s="86"/>
      <c r="T598" s="87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T598" s="19" t="s">
        <v>157</v>
      </c>
      <c r="AU598" s="19" t="s">
        <v>82</v>
      </c>
    </row>
    <row r="599" spans="1:51" s="14" customFormat="1" ht="12">
      <c r="A599" s="14"/>
      <c r="B599" s="235"/>
      <c r="C599" s="236"/>
      <c r="D599" s="226" t="s">
        <v>168</v>
      </c>
      <c r="E599" s="237" t="s">
        <v>19</v>
      </c>
      <c r="F599" s="238" t="s">
        <v>4429</v>
      </c>
      <c r="G599" s="236"/>
      <c r="H599" s="239">
        <v>314.72</v>
      </c>
      <c r="I599" s="240"/>
      <c r="J599" s="236"/>
      <c r="K599" s="236"/>
      <c r="L599" s="241"/>
      <c r="M599" s="242"/>
      <c r="N599" s="243"/>
      <c r="O599" s="243"/>
      <c r="P599" s="243"/>
      <c r="Q599" s="243"/>
      <c r="R599" s="243"/>
      <c r="S599" s="243"/>
      <c r="T599" s="24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45" t="s">
        <v>168</v>
      </c>
      <c r="AU599" s="245" t="s">
        <v>82</v>
      </c>
      <c r="AV599" s="14" t="s">
        <v>82</v>
      </c>
      <c r="AW599" s="14" t="s">
        <v>34</v>
      </c>
      <c r="AX599" s="14" t="s">
        <v>80</v>
      </c>
      <c r="AY599" s="245" t="s">
        <v>148</v>
      </c>
    </row>
    <row r="600" spans="1:65" s="2" customFormat="1" ht="24.15" customHeight="1">
      <c r="A600" s="40"/>
      <c r="B600" s="41"/>
      <c r="C600" s="206" t="s">
        <v>854</v>
      </c>
      <c r="D600" s="206" t="s">
        <v>150</v>
      </c>
      <c r="E600" s="207" t="s">
        <v>920</v>
      </c>
      <c r="F600" s="208" t="s">
        <v>921</v>
      </c>
      <c r="G600" s="209" t="s">
        <v>166</v>
      </c>
      <c r="H600" s="210">
        <v>314.72</v>
      </c>
      <c r="I600" s="211"/>
      <c r="J600" s="212">
        <f>ROUND(I600*H600,2)</f>
        <v>0</v>
      </c>
      <c r="K600" s="208" t="s">
        <v>154</v>
      </c>
      <c r="L600" s="46"/>
      <c r="M600" s="213" t="s">
        <v>19</v>
      </c>
      <c r="N600" s="214" t="s">
        <v>43</v>
      </c>
      <c r="O600" s="86"/>
      <c r="P600" s="215">
        <f>O600*H600</f>
        <v>0</v>
      </c>
      <c r="Q600" s="215">
        <v>0</v>
      </c>
      <c r="R600" s="215">
        <f>Q600*H600</f>
        <v>0</v>
      </c>
      <c r="S600" s="215">
        <v>0</v>
      </c>
      <c r="T600" s="216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17" t="s">
        <v>155</v>
      </c>
      <c r="AT600" s="217" t="s">
        <v>150</v>
      </c>
      <c r="AU600" s="217" t="s">
        <v>82</v>
      </c>
      <c r="AY600" s="19" t="s">
        <v>148</v>
      </c>
      <c r="BE600" s="218">
        <f>IF(N600="základní",J600,0)</f>
        <v>0</v>
      </c>
      <c r="BF600" s="218">
        <f>IF(N600="snížená",J600,0)</f>
        <v>0</v>
      </c>
      <c r="BG600" s="218">
        <f>IF(N600="zákl. přenesená",J600,0)</f>
        <v>0</v>
      </c>
      <c r="BH600" s="218">
        <f>IF(N600="sníž. přenesená",J600,0)</f>
        <v>0</v>
      </c>
      <c r="BI600" s="218">
        <f>IF(N600="nulová",J600,0)</f>
        <v>0</v>
      </c>
      <c r="BJ600" s="19" t="s">
        <v>80</v>
      </c>
      <c r="BK600" s="218">
        <f>ROUND(I600*H600,2)</f>
        <v>0</v>
      </c>
      <c r="BL600" s="19" t="s">
        <v>155</v>
      </c>
      <c r="BM600" s="217" t="s">
        <v>4430</v>
      </c>
    </row>
    <row r="601" spans="1:47" s="2" customFormat="1" ht="12">
      <c r="A601" s="40"/>
      <c r="B601" s="41"/>
      <c r="C601" s="42"/>
      <c r="D601" s="219" t="s">
        <v>157</v>
      </c>
      <c r="E601" s="42"/>
      <c r="F601" s="220" t="s">
        <v>923</v>
      </c>
      <c r="G601" s="42"/>
      <c r="H601" s="42"/>
      <c r="I601" s="221"/>
      <c r="J601" s="42"/>
      <c r="K601" s="42"/>
      <c r="L601" s="46"/>
      <c r="M601" s="222"/>
      <c r="N601" s="223"/>
      <c r="O601" s="86"/>
      <c r="P601" s="86"/>
      <c r="Q601" s="86"/>
      <c r="R601" s="86"/>
      <c r="S601" s="86"/>
      <c r="T601" s="87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T601" s="19" t="s">
        <v>157</v>
      </c>
      <c r="AU601" s="19" t="s">
        <v>82</v>
      </c>
    </row>
    <row r="602" spans="1:51" s="14" customFormat="1" ht="12">
      <c r="A602" s="14"/>
      <c r="B602" s="235"/>
      <c r="C602" s="236"/>
      <c r="D602" s="226" t="s">
        <v>168</v>
      </c>
      <c r="E602" s="237" t="s">
        <v>19</v>
      </c>
      <c r="F602" s="238" t="s">
        <v>4429</v>
      </c>
      <c r="G602" s="236"/>
      <c r="H602" s="239">
        <v>314.72</v>
      </c>
      <c r="I602" s="240"/>
      <c r="J602" s="236"/>
      <c r="K602" s="236"/>
      <c r="L602" s="241"/>
      <c r="M602" s="242"/>
      <c r="N602" s="243"/>
      <c r="O602" s="243"/>
      <c r="P602" s="243"/>
      <c r="Q602" s="243"/>
      <c r="R602" s="243"/>
      <c r="S602" s="243"/>
      <c r="T602" s="24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45" t="s">
        <v>168</v>
      </c>
      <c r="AU602" s="245" t="s">
        <v>82</v>
      </c>
      <c r="AV602" s="14" t="s">
        <v>82</v>
      </c>
      <c r="AW602" s="14" t="s">
        <v>34</v>
      </c>
      <c r="AX602" s="14" t="s">
        <v>80</v>
      </c>
      <c r="AY602" s="245" t="s">
        <v>148</v>
      </c>
    </row>
    <row r="603" spans="1:65" s="2" customFormat="1" ht="24.15" customHeight="1">
      <c r="A603" s="40"/>
      <c r="B603" s="41"/>
      <c r="C603" s="206" t="s">
        <v>858</v>
      </c>
      <c r="D603" s="206" t="s">
        <v>150</v>
      </c>
      <c r="E603" s="207" t="s">
        <v>925</v>
      </c>
      <c r="F603" s="208" t="s">
        <v>926</v>
      </c>
      <c r="G603" s="209" t="s">
        <v>166</v>
      </c>
      <c r="H603" s="210">
        <v>14162.4</v>
      </c>
      <c r="I603" s="211"/>
      <c r="J603" s="212">
        <f>ROUND(I603*H603,2)</f>
        <v>0</v>
      </c>
      <c r="K603" s="208" t="s">
        <v>154</v>
      </c>
      <c r="L603" s="46"/>
      <c r="M603" s="213" t="s">
        <v>19</v>
      </c>
      <c r="N603" s="214" t="s">
        <v>43</v>
      </c>
      <c r="O603" s="86"/>
      <c r="P603" s="215">
        <f>O603*H603</f>
        <v>0</v>
      </c>
      <c r="Q603" s="215">
        <v>0</v>
      </c>
      <c r="R603" s="215">
        <f>Q603*H603</f>
        <v>0</v>
      </c>
      <c r="S603" s="215">
        <v>0</v>
      </c>
      <c r="T603" s="216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17" t="s">
        <v>155</v>
      </c>
      <c r="AT603" s="217" t="s">
        <v>150</v>
      </c>
      <c r="AU603" s="217" t="s">
        <v>82</v>
      </c>
      <c r="AY603" s="19" t="s">
        <v>148</v>
      </c>
      <c r="BE603" s="218">
        <f>IF(N603="základní",J603,0)</f>
        <v>0</v>
      </c>
      <c r="BF603" s="218">
        <f>IF(N603="snížená",J603,0)</f>
        <v>0</v>
      </c>
      <c r="BG603" s="218">
        <f>IF(N603="zákl. přenesená",J603,0)</f>
        <v>0</v>
      </c>
      <c r="BH603" s="218">
        <f>IF(N603="sníž. přenesená",J603,0)</f>
        <v>0</v>
      </c>
      <c r="BI603" s="218">
        <f>IF(N603="nulová",J603,0)</f>
        <v>0</v>
      </c>
      <c r="BJ603" s="19" t="s">
        <v>80</v>
      </c>
      <c r="BK603" s="218">
        <f>ROUND(I603*H603,2)</f>
        <v>0</v>
      </c>
      <c r="BL603" s="19" t="s">
        <v>155</v>
      </c>
      <c r="BM603" s="217" t="s">
        <v>4431</v>
      </c>
    </row>
    <row r="604" spans="1:47" s="2" customFormat="1" ht="12">
      <c r="A604" s="40"/>
      <c r="B604" s="41"/>
      <c r="C604" s="42"/>
      <c r="D604" s="219" t="s">
        <v>157</v>
      </c>
      <c r="E604" s="42"/>
      <c r="F604" s="220" t="s">
        <v>928</v>
      </c>
      <c r="G604" s="42"/>
      <c r="H604" s="42"/>
      <c r="I604" s="221"/>
      <c r="J604" s="42"/>
      <c r="K604" s="42"/>
      <c r="L604" s="46"/>
      <c r="M604" s="222"/>
      <c r="N604" s="223"/>
      <c r="O604" s="86"/>
      <c r="P604" s="86"/>
      <c r="Q604" s="86"/>
      <c r="R604" s="86"/>
      <c r="S604" s="86"/>
      <c r="T604" s="87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T604" s="19" t="s">
        <v>157</v>
      </c>
      <c r="AU604" s="19" t="s">
        <v>82</v>
      </c>
    </row>
    <row r="605" spans="1:51" s="14" customFormat="1" ht="12">
      <c r="A605" s="14"/>
      <c r="B605" s="235"/>
      <c r="C605" s="236"/>
      <c r="D605" s="226" t="s">
        <v>168</v>
      </c>
      <c r="E605" s="237" t="s">
        <v>19</v>
      </c>
      <c r="F605" s="238" t="s">
        <v>4432</v>
      </c>
      <c r="G605" s="236"/>
      <c r="H605" s="239">
        <v>14162.4</v>
      </c>
      <c r="I605" s="240"/>
      <c r="J605" s="236"/>
      <c r="K605" s="236"/>
      <c r="L605" s="241"/>
      <c r="M605" s="242"/>
      <c r="N605" s="243"/>
      <c r="O605" s="243"/>
      <c r="P605" s="243"/>
      <c r="Q605" s="243"/>
      <c r="R605" s="243"/>
      <c r="S605" s="243"/>
      <c r="T605" s="24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45" t="s">
        <v>168</v>
      </c>
      <c r="AU605" s="245" t="s">
        <v>82</v>
      </c>
      <c r="AV605" s="14" t="s">
        <v>82</v>
      </c>
      <c r="AW605" s="14" t="s">
        <v>34</v>
      </c>
      <c r="AX605" s="14" t="s">
        <v>80</v>
      </c>
      <c r="AY605" s="245" t="s">
        <v>148</v>
      </c>
    </row>
    <row r="606" spans="1:65" s="2" customFormat="1" ht="16.5" customHeight="1">
      <c r="A606" s="40"/>
      <c r="B606" s="41"/>
      <c r="C606" s="206" t="s">
        <v>863</v>
      </c>
      <c r="D606" s="206" t="s">
        <v>150</v>
      </c>
      <c r="E606" s="207" t="s">
        <v>931</v>
      </c>
      <c r="F606" s="208" t="s">
        <v>932</v>
      </c>
      <c r="G606" s="209" t="s">
        <v>166</v>
      </c>
      <c r="H606" s="210">
        <v>314.72</v>
      </c>
      <c r="I606" s="211"/>
      <c r="J606" s="212">
        <f>ROUND(I606*H606,2)</f>
        <v>0</v>
      </c>
      <c r="K606" s="208" t="s">
        <v>154</v>
      </c>
      <c r="L606" s="46"/>
      <c r="M606" s="213" t="s">
        <v>19</v>
      </c>
      <c r="N606" s="214" t="s">
        <v>43</v>
      </c>
      <c r="O606" s="86"/>
      <c r="P606" s="215">
        <f>O606*H606</f>
        <v>0</v>
      </c>
      <c r="Q606" s="215">
        <v>0</v>
      </c>
      <c r="R606" s="215">
        <f>Q606*H606</f>
        <v>0</v>
      </c>
      <c r="S606" s="215">
        <v>0</v>
      </c>
      <c r="T606" s="216">
        <f>S606*H606</f>
        <v>0</v>
      </c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R606" s="217" t="s">
        <v>155</v>
      </c>
      <c r="AT606" s="217" t="s">
        <v>150</v>
      </c>
      <c r="AU606" s="217" t="s">
        <v>82</v>
      </c>
      <c r="AY606" s="19" t="s">
        <v>148</v>
      </c>
      <c r="BE606" s="218">
        <f>IF(N606="základní",J606,0)</f>
        <v>0</v>
      </c>
      <c r="BF606" s="218">
        <f>IF(N606="snížená",J606,0)</f>
        <v>0</v>
      </c>
      <c r="BG606" s="218">
        <f>IF(N606="zákl. přenesená",J606,0)</f>
        <v>0</v>
      </c>
      <c r="BH606" s="218">
        <f>IF(N606="sníž. přenesená",J606,0)</f>
        <v>0</v>
      </c>
      <c r="BI606" s="218">
        <f>IF(N606="nulová",J606,0)</f>
        <v>0</v>
      </c>
      <c r="BJ606" s="19" t="s">
        <v>80</v>
      </c>
      <c r="BK606" s="218">
        <f>ROUND(I606*H606,2)</f>
        <v>0</v>
      </c>
      <c r="BL606" s="19" t="s">
        <v>155</v>
      </c>
      <c r="BM606" s="217" t="s">
        <v>4433</v>
      </c>
    </row>
    <row r="607" spans="1:47" s="2" customFormat="1" ht="12">
      <c r="A607" s="40"/>
      <c r="B607" s="41"/>
      <c r="C607" s="42"/>
      <c r="D607" s="219" t="s">
        <v>157</v>
      </c>
      <c r="E607" s="42"/>
      <c r="F607" s="220" t="s">
        <v>934</v>
      </c>
      <c r="G607" s="42"/>
      <c r="H607" s="42"/>
      <c r="I607" s="221"/>
      <c r="J607" s="42"/>
      <c r="K607" s="42"/>
      <c r="L607" s="46"/>
      <c r="M607" s="222"/>
      <c r="N607" s="223"/>
      <c r="O607" s="86"/>
      <c r="P607" s="86"/>
      <c r="Q607" s="86"/>
      <c r="R607" s="86"/>
      <c r="S607" s="86"/>
      <c r="T607" s="87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T607" s="19" t="s">
        <v>157</v>
      </c>
      <c r="AU607" s="19" t="s">
        <v>82</v>
      </c>
    </row>
    <row r="608" spans="1:51" s="14" customFormat="1" ht="12">
      <c r="A608" s="14"/>
      <c r="B608" s="235"/>
      <c r="C608" s="236"/>
      <c r="D608" s="226" t="s">
        <v>168</v>
      </c>
      <c r="E608" s="237" t="s">
        <v>19</v>
      </c>
      <c r="F608" s="238" t="s">
        <v>4429</v>
      </c>
      <c r="G608" s="236"/>
      <c r="H608" s="239">
        <v>314.72</v>
      </c>
      <c r="I608" s="240"/>
      <c r="J608" s="236"/>
      <c r="K608" s="236"/>
      <c r="L608" s="241"/>
      <c r="M608" s="242"/>
      <c r="N608" s="243"/>
      <c r="O608" s="243"/>
      <c r="P608" s="243"/>
      <c r="Q608" s="243"/>
      <c r="R608" s="243"/>
      <c r="S608" s="243"/>
      <c r="T608" s="24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45" t="s">
        <v>168</v>
      </c>
      <c r="AU608" s="245" t="s">
        <v>82</v>
      </c>
      <c r="AV608" s="14" t="s">
        <v>82</v>
      </c>
      <c r="AW608" s="14" t="s">
        <v>34</v>
      </c>
      <c r="AX608" s="14" t="s">
        <v>80</v>
      </c>
      <c r="AY608" s="245" t="s">
        <v>148</v>
      </c>
    </row>
    <row r="609" spans="1:65" s="2" customFormat="1" ht="16.5" customHeight="1">
      <c r="A609" s="40"/>
      <c r="B609" s="41"/>
      <c r="C609" s="206" t="s">
        <v>867</v>
      </c>
      <c r="D609" s="206" t="s">
        <v>150</v>
      </c>
      <c r="E609" s="207" t="s">
        <v>936</v>
      </c>
      <c r="F609" s="208" t="s">
        <v>937</v>
      </c>
      <c r="G609" s="209" t="s">
        <v>166</v>
      </c>
      <c r="H609" s="210">
        <v>14162.4</v>
      </c>
      <c r="I609" s="211"/>
      <c r="J609" s="212">
        <f>ROUND(I609*H609,2)</f>
        <v>0</v>
      </c>
      <c r="K609" s="208" t="s">
        <v>154</v>
      </c>
      <c r="L609" s="46"/>
      <c r="M609" s="213" t="s">
        <v>19</v>
      </c>
      <c r="N609" s="214" t="s">
        <v>43</v>
      </c>
      <c r="O609" s="86"/>
      <c r="P609" s="215">
        <f>O609*H609</f>
        <v>0</v>
      </c>
      <c r="Q609" s="215">
        <v>0</v>
      </c>
      <c r="R609" s="215">
        <f>Q609*H609</f>
        <v>0</v>
      </c>
      <c r="S609" s="215">
        <v>0</v>
      </c>
      <c r="T609" s="216">
        <f>S609*H609</f>
        <v>0</v>
      </c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R609" s="217" t="s">
        <v>155</v>
      </c>
      <c r="AT609" s="217" t="s">
        <v>150</v>
      </c>
      <c r="AU609" s="217" t="s">
        <v>82</v>
      </c>
      <c r="AY609" s="19" t="s">
        <v>148</v>
      </c>
      <c r="BE609" s="218">
        <f>IF(N609="základní",J609,0)</f>
        <v>0</v>
      </c>
      <c r="BF609" s="218">
        <f>IF(N609="snížená",J609,0)</f>
        <v>0</v>
      </c>
      <c r="BG609" s="218">
        <f>IF(N609="zákl. přenesená",J609,0)</f>
        <v>0</v>
      </c>
      <c r="BH609" s="218">
        <f>IF(N609="sníž. přenesená",J609,0)</f>
        <v>0</v>
      </c>
      <c r="BI609" s="218">
        <f>IF(N609="nulová",J609,0)</f>
        <v>0</v>
      </c>
      <c r="BJ609" s="19" t="s">
        <v>80</v>
      </c>
      <c r="BK609" s="218">
        <f>ROUND(I609*H609,2)</f>
        <v>0</v>
      </c>
      <c r="BL609" s="19" t="s">
        <v>155</v>
      </c>
      <c r="BM609" s="217" t="s">
        <v>4434</v>
      </c>
    </row>
    <row r="610" spans="1:47" s="2" customFormat="1" ht="12">
      <c r="A610" s="40"/>
      <c r="B610" s="41"/>
      <c r="C610" s="42"/>
      <c r="D610" s="219" t="s">
        <v>157</v>
      </c>
      <c r="E610" s="42"/>
      <c r="F610" s="220" t="s">
        <v>939</v>
      </c>
      <c r="G610" s="42"/>
      <c r="H610" s="42"/>
      <c r="I610" s="221"/>
      <c r="J610" s="42"/>
      <c r="K610" s="42"/>
      <c r="L610" s="46"/>
      <c r="M610" s="222"/>
      <c r="N610" s="223"/>
      <c r="O610" s="86"/>
      <c r="P610" s="86"/>
      <c r="Q610" s="86"/>
      <c r="R610" s="86"/>
      <c r="S610" s="86"/>
      <c r="T610" s="87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T610" s="19" t="s">
        <v>157</v>
      </c>
      <c r="AU610" s="19" t="s">
        <v>82</v>
      </c>
    </row>
    <row r="611" spans="1:51" s="14" customFormat="1" ht="12">
      <c r="A611" s="14"/>
      <c r="B611" s="235"/>
      <c r="C611" s="236"/>
      <c r="D611" s="226" t="s">
        <v>168</v>
      </c>
      <c r="E611" s="237" t="s">
        <v>19</v>
      </c>
      <c r="F611" s="238" t="s">
        <v>4432</v>
      </c>
      <c r="G611" s="236"/>
      <c r="H611" s="239">
        <v>14162.4</v>
      </c>
      <c r="I611" s="240"/>
      <c r="J611" s="236"/>
      <c r="K611" s="236"/>
      <c r="L611" s="241"/>
      <c r="M611" s="242"/>
      <c r="N611" s="243"/>
      <c r="O611" s="243"/>
      <c r="P611" s="243"/>
      <c r="Q611" s="243"/>
      <c r="R611" s="243"/>
      <c r="S611" s="243"/>
      <c r="T611" s="24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5" t="s">
        <v>168</v>
      </c>
      <c r="AU611" s="245" t="s">
        <v>82</v>
      </c>
      <c r="AV611" s="14" t="s">
        <v>82</v>
      </c>
      <c r="AW611" s="14" t="s">
        <v>34</v>
      </c>
      <c r="AX611" s="14" t="s">
        <v>80</v>
      </c>
      <c r="AY611" s="245" t="s">
        <v>148</v>
      </c>
    </row>
    <row r="612" spans="1:65" s="2" customFormat="1" ht="16.5" customHeight="1">
      <c r="A612" s="40"/>
      <c r="B612" s="41"/>
      <c r="C612" s="206" t="s">
        <v>872</v>
      </c>
      <c r="D612" s="206" t="s">
        <v>150</v>
      </c>
      <c r="E612" s="207" t="s">
        <v>941</v>
      </c>
      <c r="F612" s="208" t="s">
        <v>942</v>
      </c>
      <c r="G612" s="209" t="s">
        <v>166</v>
      </c>
      <c r="H612" s="210">
        <v>314.72</v>
      </c>
      <c r="I612" s="211"/>
      <c r="J612" s="212">
        <f>ROUND(I612*H612,2)</f>
        <v>0</v>
      </c>
      <c r="K612" s="208" t="s">
        <v>154</v>
      </c>
      <c r="L612" s="46"/>
      <c r="M612" s="213" t="s">
        <v>19</v>
      </c>
      <c r="N612" s="214" t="s">
        <v>43</v>
      </c>
      <c r="O612" s="86"/>
      <c r="P612" s="215">
        <f>O612*H612</f>
        <v>0</v>
      </c>
      <c r="Q612" s="215">
        <v>0</v>
      </c>
      <c r="R612" s="215">
        <f>Q612*H612</f>
        <v>0</v>
      </c>
      <c r="S612" s="215">
        <v>0</v>
      </c>
      <c r="T612" s="216">
        <f>S612*H612</f>
        <v>0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17" t="s">
        <v>155</v>
      </c>
      <c r="AT612" s="217" t="s">
        <v>150</v>
      </c>
      <c r="AU612" s="217" t="s">
        <v>82</v>
      </c>
      <c r="AY612" s="19" t="s">
        <v>148</v>
      </c>
      <c r="BE612" s="218">
        <f>IF(N612="základní",J612,0)</f>
        <v>0</v>
      </c>
      <c r="BF612" s="218">
        <f>IF(N612="snížená",J612,0)</f>
        <v>0</v>
      </c>
      <c r="BG612" s="218">
        <f>IF(N612="zákl. přenesená",J612,0)</f>
        <v>0</v>
      </c>
      <c r="BH612" s="218">
        <f>IF(N612="sníž. přenesená",J612,0)</f>
        <v>0</v>
      </c>
      <c r="BI612" s="218">
        <f>IF(N612="nulová",J612,0)</f>
        <v>0</v>
      </c>
      <c r="BJ612" s="19" t="s">
        <v>80</v>
      </c>
      <c r="BK612" s="218">
        <f>ROUND(I612*H612,2)</f>
        <v>0</v>
      </c>
      <c r="BL612" s="19" t="s">
        <v>155</v>
      </c>
      <c r="BM612" s="217" t="s">
        <v>4435</v>
      </c>
    </row>
    <row r="613" spans="1:47" s="2" customFormat="1" ht="12">
      <c r="A613" s="40"/>
      <c r="B613" s="41"/>
      <c r="C613" s="42"/>
      <c r="D613" s="219" t="s">
        <v>157</v>
      </c>
      <c r="E613" s="42"/>
      <c r="F613" s="220" t="s">
        <v>944</v>
      </c>
      <c r="G613" s="42"/>
      <c r="H613" s="42"/>
      <c r="I613" s="221"/>
      <c r="J613" s="42"/>
      <c r="K613" s="42"/>
      <c r="L613" s="46"/>
      <c r="M613" s="222"/>
      <c r="N613" s="223"/>
      <c r="O613" s="86"/>
      <c r="P613" s="86"/>
      <c r="Q613" s="86"/>
      <c r="R613" s="86"/>
      <c r="S613" s="86"/>
      <c r="T613" s="87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T613" s="19" t="s">
        <v>157</v>
      </c>
      <c r="AU613" s="19" t="s">
        <v>82</v>
      </c>
    </row>
    <row r="614" spans="1:51" s="14" customFormat="1" ht="12">
      <c r="A614" s="14"/>
      <c r="B614" s="235"/>
      <c r="C614" s="236"/>
      <c r="D614" s="226" t="s">
        <v>168</v>
      </c>
      <c r="E614" s="237" t="s">
        <v>19</v>
      </c>
      <c r="F614" s="238" t="s">
        <v>4429</v>
      </c>
      <c r="G614" s="236"/>
      <c r="H614" s="239">
        <v>314.72</v>
      </c>
      <c r="I614" s="240"/>
      <c r="J614" s="236"/>
      <c r="K614" s="236"/>
      <c r="L614" s="241"/>
      <c r="M614" s="242"/>
      <c r="N614" s="243"/>
      <c r="O614" s="243"/>
      <c r="P614" s="243"/>
      <c r="Q614" s="243"/>
      <c r="R614" s="243"/>
      <c r="S614" s="243"/>
      <c r="T614" s="24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45" t="s">
        <v>168</v>
      </c>
      <c r="AU614" s="245" t="s">
        <v>82</v>
      </c>
      <c r="AV614" s="14" t="s">
        <v>82</v>
      </c>
      <c r="AW614" s="14" t="s">
        <v>34</v>
      </c>
      <c r="AX614" s="14" t="s">
        <v>80</v>
      </c>
      <c r="AY614" s="245" t="s">
        <v>148</v>
      </c>
    </row>
    <row r="615" spans="1:65" s="2" customFormat="1" ht="24.15" customHeight="1">
      <c r="A615" s="40"/>
      <c r="B615" s="41"/>
      <c r="C615" s="206" t="s">
        <v>876</v>
      </c>
      <c r="D615" s="206" t="s">
        <v>150</v>
      </c>
      <c r="E615" s="207" t="s">
        <v>946</v>
      </c>
      <c r="F615" s="208" t="s">
        <v>947</v>
      </c>
      <c r="G615" s="209" t="s">
        <v>153</v>
      </c>
      <c r="H615" s="210">
        <v>1</v>
      </c>
      <c r="I615" s="211"/>
      <c r="J615" s="212">
        <f>ROUND(I615*H615,2)</f>
        <v>0</v>
      </c>
      <c r="K615" s="208" t="s">
        <v>154</v>
      </c>
      <c r="L615" s="46"/>
      <c r="M615" s="213" t="s">
        <v>19</v>
      </c>
      <c r="N615" s="214" t="s">
        <v>43</v>
      </c>
      <c r="O615" s="86"/>
      <c r="P615" s="215">
        <f>O615*H615</f>
        <v>0</v>
      </c>
      <c r="Q615" s="215">
        <v>0</v>
      </c>
      <c r="R615" s="215">
        <f>Q615*H615</f>
        <v>0</v>
      </c>
      <c r="S615" s="215">
        <v>0</v>
      </c>
      <c r="T615" s="216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17" t="s">
        <v>155</v>
      </c>
      <c r="AT615" s="217" t="s">
        <v>150</v>
      </c>
      <c r="AU615" s="217" t="s">
        <v>82</v>
      </c>
      <c r="AY615" s="19" t="s">
        <v>148</v>
      </c>
      <c r="BE615" s="218">
        <f>IF(N615="základní",J615,0)</f>
        <v>0</v>
      </c>
      <c r="BF615" s="218">
        <f>IF(N615="snížená",J615,0)</f>
        <v>0</v>
      </c>
      <c r="BG615" s="218">
        <f>IF(N615="zákl. přenesená",J615,0)</f>
        <v>0</v>
      </c>
      <c r="BH615" s="218">
        <f>IF(N615="sníž. přenesená",J615,0)</f>
        <v>0</v>
      </c>
      <c r="BI615" s="218">
        <f>IF(N615="nulová",J615,0)</f>
        <v>0</v>
      </c>
      <c r="BJ615" s="19" t="s">
        <v>80</v>
      </c>
      <c r="BK615" s="218">
        <f>ROUND(I615*H615,2)</f>
        <v>0</v>
      </c>
      <c r="BL615" s="19" t="s">
        <v>155</v>
      </c>
      <c r="BM615" s="217" t="s">
        <v>4436</v>
      </c>
    </row>
    <row r="616" spans="1:47" s="2" customFormat="1" ht="12">
      <c r="A616" s="40"/>
      <c r="B616" s="41"/>
      <c r="C616" s="42"/>
      <c r="D616" s="219" t="s">
        <v>157</v>
      </c>
      <c r="E616" s="42"/>
      <c r="F616" s="220" t="s">
        <v>949</v>
      </c>
      <c r="G616" s="42"/>
      <c r="H616" s="42"/>
      <c r="I616" s="221"/>
      <c r="J616" s="42"/>
      <c r="K616" s="42"/>
      <c r="L616" s="46"/>
      <c r="M616" s="222"/>
      <c r="N616" s="223"/>
      <c r="O616" s="86"/>
      <c r="P616" s="86"/>
      <c r="Q616" s="86"/>
      <c r="R616" s="86"/>
      <c r="S616" s="86"/>
      <c r="T616" s="87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T616" s="19" t="s">
        <v>157</v>
      </c>
      <c r="AU616" s="19" t="s">
        <v>82</v>
      </c>
    </row>
    <row r="617" spans="1:65" s="2" customFormat="1" ht="24.15" customHeight="1">
      <c r="A617" s="40"/>
      <c r="B617" s="41"/>
      <c r="C617" s="206" t="s">
        <v>880</v>
      </c>
      <c r="D617" s="206" t="s">
        <v>150</v>
      </c>
      <c r="E617" s="207" t="s">
        <v>951</v>
      </c>
      <c r="F617" s="208" t="s">
        <v>952</v>
      </c>
      <c r="G617" s="209" t="s">
        <v>153</v>
      </c>
      <c r="H617" s="210">
        <v>30</v>
      </c>
      <c r="I617" s="211"/>
      <c r="J617" s="212">
        <f>ROUND(I617*H617,2)</f>
        <v>0</v>
      </c>
      <c r="K617" s="208" t="s">
        <v>154</v>
      </c>
      <c r="L617" s="46"/>
      <c r="M617" s="213" t="s">
        <v>19</v>
      </c>
      <c r="N617" s="214" t="s">
        <v>43</v>
      </c>
      <c r="O617" s="86"/>
      <c r="P617" s="215">
        <f>O617*H617</f>
        <v>0</v>
      </c>
      <c r="Q617" s="215">
        <v>0</v>
      </c>
      <c r="R617" s="215">
        <f>Q617*H617</f>
        <v>0</v>
      </c>
      <c r="S617" s="215">
        <v>0</v>
      </c>
      <c r="T617" s="216">
        <f>S617*H617</f>
        <v>0</v>
      </c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R617" s="217" t="s">
        <v>155</v>
      </c>
      <c r="AT617" s="217" t="s">
        <v>150</v>
      </c>
      <c r="AU617" s="217" t="s">
        <v>82</v>
      </c>
      <c r="AY617" s="19" t="s">
        <v>148</v>
      </c>
      <c r="BE617" s="218">
        <f>IF(N617="základní",J617,0)</f>
        <v>0</v>
      </c>
      <c r="BF617" s="218">
        <f>IF(N617="snížená",J617,0)</f>
        <v>0</v>
      </c>
      <c r="BG617" s="218">
        <f>IF(N617="zákl. přenesená",J617,0)</f>
        <v>0</v>
      </c>
      <c r="BH617" s="218">
        <f>IF(N617="sníž. přenesená",J617,0)</f>
        <v>0</v>
      </c>
      <c r="BI617" s="218">
        <f>IF(N617="nulová",J617,0)</f>
        <v>0</v>
      </c>
      <c r="BJ617" s="19" t="s">
        <v>80</v>
      </c>
      <c r="BK617" s="218">
        <f>ROUND(I617*H617,2)</f>
        <v>0</v>
      </c>
      <c r="BL617" s="19" t="s">
        <v>155</v>
      </c>
      <c r="BM617" s="217" t="s">
        <v>4437</v>
      </c>
    </row>
    <row r="618" spans="1:47" s="2" customFormat="1" ht="12">
      <c r="A618" s="40"/>
      <c r="B618" s="41"/>
      <c r="C618" s="42"/>
      <c r="D618" s="219" t="s">
        <v>157</v>
      </c>
      <c r="E618" s="42"/>
      <c r="F618" s="220" t="s">
        <v>954</v>
      </c>
      <c r="G618" s="42"/>
      <c r="H618" s="42"/>
      <c r="I618" s="221"/>
      <c r="J618" s="42"/>
      <c r="K618" s="42"/>
      <c r="L618" s="46"/>
      <c r="M618" s="222"/>
      <c r="N618" s="223"/>
      <c r="O618" s="86"/>
      <c r="P618" s="86"/>
      <c r="Q618" s="86"/>
      <c r="R618" s="86"/>
      <c r="S618" s="86"/>
      <c r="T618" s="87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T618" s="19" t="s">
        <v>157</v>
      </c>
      <c r="AU618" s="19" t="s">
        <v>82</v>
      </c>
    </row>
    <row r="619" spans="1:65" s="2" customFormat="1" ht="24.15" customHeight="1">
      <c r="A619" s="40"/>
      <c r="B619" s="41"/>
      <c r="C619" s="206" t="s">
        <v>884</v>
      </c>
      <c r="D619" s="206" t="s">
        <v>150</v>
      </c>
      <c r="E619" s="207" t="s">
        <v>957</v>
      </c>
      <c r="F619" s="208" t="s">
        <v>958</v>
      </c>
      <c r="G619" s="209" t="s">
        <v>153</v>
      </c>
      <c r="H619" s="210">
        <v>1</v>
      </c>
      <c r="I619" s="211"/>
      <c r="J619" s="212">
        <f>ROUND(I619*H619,2)</f>
        <v>0</v>
      </c>
      <c r="K619" s="208" t="s">
        <v>154</v>
      </c>
      <c r="L619" s="46"/>
      <c r="M619" s="213" t="s">
        <v>19</v>
      </c>
      <c r="N619" s="214" t="s">
        <v>43</v>
      </c>
      <c r="O619" s="86"/>
      <c r="P619" s="215">
        <f>O619*H619</f>
        <v>0</v>
      </c>
      <c r="Q619" s="215">
        <v>0</v>
      </c>
      <c r="R619" s="215">
        <f>Q619*H619</f>
        <v>0</v>
      </c>
      <c r="S619" s="215">
        <v>0</v>
      </c>
      <c r="T619" s="216">
        <f>S619*H619</f>
        <v>0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17" t="s">
        <v>155</v>
      </c>
      <c r="AT619" s="217" t="s">
        <v>150</v>
      </c>
      <c r="AU619" s="217" t="s">
        <v>82</v>
      </c>
      <c r="AY619" s="19" t="s">
        <v>148</v>
      </c>
      <c r="BE619" s="218">
        <f>IF(N619="základní",J619,0)</f>
        <v>0</v>
      </c>
      <c r="BF619" s="218">
        <f>IF(N619="snížená",J619,0)</f>
        <v>0</v>
      </c>
      <c r="BG619" s="218">
        <f>IF(N619="zákl. přenesená",J619,0)</f>
        <v>0</v>
      </c>
      <c r="BH619" s="218">
        <f>IF(N619="sníž. přenesená",J619,0)</f>
        <v>0</v>
      </c>
      <c r="BI619" s="218">
        <f>IF(N619="nulová",J619,0)</f>
        <v>0</v>
      </c>
      <c r="BJ619" s="19" t="s">
        <v>80</v>
      </c>
      <c r="BK619" s="218">
        <f>ROUND(I619*H619,2)</f>
        <v>0</v>
      </c>
      <c r="BL619" s="19" t="s">
        <v>155</v>
      </c>
      <c r="BM619" s="217" t="s">
        <v>4438</v>
      </c>
    </row>
    <row r="620" spans="1:47" s="2" customFormat="1" ht="12">
      <c r="A620" s="40"/>
      <c r="B620" s="41"/>
      <c r="C620" s="42"/>
      <c r="D620" s="219" t="s">
        <v>157</v>
      </c>
      <c r="E620" s="42"/>
      <c r="F620" s="220" t="s">
        <v>960</v>
      </c>
      <c r="G620" s="42"/>
      <c r="H620" s="42"/>
      <c r="I620" s="221"/>
      <c r="J620" s="42"/>
      <c r="K620" s="42"/>
      <c r="L620" s="46"/>
      <c r="M620" s="222"/>
      <c r="N620" s="223"/>
      <c r="O620" s="86"/>
      <c r="P620" s="86"/>
      <c r="Q620" s="86"/>
      <c r="R620" s="86"/>
      <c r="S620" s="86"/>
      <c r="T620" s="87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T620" s="19" t="s">
        <v>157</v>
      </c>
      <c r="AU620" s="19" t="s">
        <v>82</v>
      </c>
    </row>
    <row r="621" spans="1:65" s="2" customFormat="1" ht="24.15" customHeight="1">
      <c r="A621" s="40"/>
      <c r="B621" s="41"/>
      <c r="C621" s="206" t="s">
        <v>888</v>
      </c>
      <c r="D621" s="206" t="s">
        <v>150</v>
      </c>
      <c r="E621" s="207" t="s">
        <v>4439</v>
      </c>
      <c r="F621" s="208" t="s">
        <v>4440</v>
      </c>
      <c r="G621" s="209" t="s">
        <v>153</v>
      </c>
      <c r="H621" s="210">
        <v>2</v>
      </c>
      <c r="I621" s="211"/>
      <c r="J621" s="212">
        <f>ROUND(I621*H621,2)</f>
        <v>0</v>
      </c>
      <c r="K621" s="208" t="s">
        <v>154</v>
      </c>
      <c r="L621" s="46"/>
      <c r="M621" s="213" t="s">
        <v>19</v>
      </c>
      <c r="N621" s="214" t="s">
        <v>43</v>
      </c>
      <c r="O621" s="86"/>
      <c r="P621" s="215">
        <f>O621*H621</f>
        <v>0</v>
      </c>
      <c r="Q621" s="215">
        <v>0.01547</v>
      </c>
      <c r="R621" s="215">
        <f>Q621*H621</f>
        <v>0.03094</v>
      </c>
      <c r="S621" s="215">
        <v>0</v>
      </c>
      <c r="T621" s="216">
        <f>S621*H621</f>
        <v>0</v>
      </c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R621" s="217" t="s">
        <v>155</v>
      </c>
      <c r="AT621" s="217" t="s">
        <v>150</v>
      </c>
      <c r="AU621" s="217" t="s">
        <v>82</v>
      </c>
      <c r="AY621" s="19" t="s">
        <v>148</v>
      </c>
      <c r="BE621" s="218">
        <f>IF(N621="základní",J621,0)</f>
        <v>0</v>
      </c>
      <c r="BF621" s="218">
        <f>IF(N621="snížená",J621,0)</f>
        <v>0</v>
      </c>
      <c r="BG621" s="218">
        <f>IF(N621="zákl. přenesená",J621,0)</f>
        <v>0</v>
      </c>
      <c r="BH621" s="218">
        <f>IF(N621="sníž. přenesená",J621,0)</f>
        <v>0</v>
      </c>
      <c r="BI621" s="218">
        <f>IF(N621="nulová",J621,0)</f>
        <v>0</v>
      </c>
      <c r="BJ621" s="19" t="s">
        <v>80</v>
      </c>
      <c r="BK621" s="218">
        <f>ROUND(I621*H621,2)</f>
        <v>0</v>
      </c>
      <c r="BL621" s="19" t="s">
        <v>155</v>
      </c>
      <c r="BM621" s="217" t="s">
        <v>4441</v>
      </c>
    </row>
    <row r="622" spans="1:47" s="2" customFormat="1" ht="12">
      <c r="A622" s="40"/>
      <c r="B622" s="41"/>
      <c r="C622" s="42"/>
      <c r="D622" s="219" t="s">
        <v>157</v>
      </c>
      <c r="E622" s="42"/>
      <c r="F622" s="220" t="s">
        <v>4442</v>
      </c>
      <c r="G622" s="42"/>
      <c r="H622" s="42"/>
      <c r="I622" s="221"/>
      <c r="J622" s="42"/>
      <c r="K622" s="42"/>
      <c r="L622" s="46"/>
      <c r="M622" s="222"/>
      <c r="N622" s="223"/>
      <c r="O622" s="86"/>
      <c r="P622" s="86"/>
      <c r="Q622" s="86"/>
      <c r="R622" s="86"/>
      <c r="S622" s="86"/>
      <c r="T622" s="87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T622" s="19" t="s">
        <v>157</v>
      </c>
      <c r="AU622" s="19" t="s">
        <v>82</v>
      </c>
    </row>
    <row r="623" spans="1:65" s="2" customFormat="1" ht="16.5" customHeight="1">
      <c r="A623" s="40"/>
      <c r="B623" s="41"/>
      <c r="C623" s="268" t="s">
        <v>893</v>
      </c>
      <c r="D623" s="268" t="s">
        <v>279</v>
      </c>
      <c r="E623" s="269" t="s">
        <v>4443</v>
      </c>
      <c r="F623" s="270" t="s">
        <v>4444</v>
      </c>
      <c r="G623" s="271" t="s">
        <v>153</v>
      </c>
      <c r="H623" s="272">
        <v>2</v>
      </c>
      <c r="I623" s="273"/>
      <c r="J623" s="274">
        <f>ROUND(I623*H623,2)</f>
        <v>0</v>
      </c>
      <c r="K623" s="270" t="s">
        <v>154</v>
      </c>
      <c r="L623" s="275"/>
      <c r="M623" s="276" t="s">
        <v>19</v>
      </c>
      <c r="N623" s="277" t="s">
        <v>43</v>
      </c>
      <c r="O623" s="86"/>
      <c r="P623" s="215">
        <f>O623*H623</f>
        <v>0</v>
      </c>
      <c r="Q623" s="215">
        <v>0.0022</v>
      </c>
      <c r="R623" s="215">
        <f>Q623*H623</f>
        <v>0.0044</v>
      </c>
      <c r="S623" s="215">
        <v>0</v>
      </c>
      <c r="T623" s="216">
        <f>S623*H623</f>
        <v>0</v>
      </c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R623" s="217" t="s">
        <v>205</v>
      </c>
      <c r="AT623" s="217" t="s">
        <v>279</v>
      </c>
      <c r="AU623" s="217" t="s">
        <v>82</v>
      </c>
      <c r="AY623" s="19" t="s">
        <v>148</v>
      </c>
      <c r="BE623" s="218">
        <f>IF(N623="základní",J623,0)</f>
        <v>0</v>
      </c>
      <c r="BF623" s="218">
        <f>IF(N623="snížená",J623,0)</f>
        <v>0</v>
      </c>
      <c r="BG623" s="218">
        <f>IF(N623="zákl. přenesená",J623,0)</f>
        <v>0</v>
      </c>
      <c r="BH623" s="218">
        <f>IF(N623="sníž. přenesená",J623,0)</f>
        <v>0</v>
      </c>
      <c r="BI623" s="218">
        <f>IF(N623="nulová",J623,0)</f>
        <v>0</v>
      </c>
      <c r="BJ623" s="19" t="s">
        <v>80</v>
      </c>
      <c r="BK623" s="218">
        <f>ROUND(I623*H623,2)</f>
        <v>0</v>
      </c>
      <c r="BL623" s="19" t="s">
        <v>155</v>
      </c>
      <c r="BM623" s="217" t="s">
        <v>4445</v>
      </c>
    </row>
    <row r="624" spans="1:65" s="2" customFormat="1" ht="24.15" customHeight="1">
      <c r="A624" s="40"/>
      <c r="B624" s="41"/>
      <c r="C624" s="206" t="s">
        <v>898</v>
      </c>
      <c r="D624" s="206" t="s">
        <v>150</v>
      </c>
      <c r="E624" s="207" t="s">
        <v>4446</v>
      </c>
      <c r="F624" s="208" t="s">
        <v>4447</v>
      </c>
      <c r="G624" s="209" t="s">
        <v>187</v>
      </c>
      <c r="H624" s="210">
        <v>0.289</v>
      </c>
      <c r="I624" s="211"/>
      <c r="J624" s="212">
        <f>ROUND(I624*H624,2)</f>
        <v>0</v>
      </c>
      <c r="K624" s="208" t="s">
        <v>154</v>
      </c>
      <c r="L624" s="46"/>
      <c r="M624" s="213" t="s">
        <v>19</v>
      </c>
      <c r="N624" s="214" t="s">
        <v>43</v>
      </c>
      <c r="O624" s="86"/>
      <c r="P624" s="215">
        <f>O624*H624</f>
        <v>0</v>
      </c>
      <c r="Q624" s="215">
        <v>0</v>
      </c>
      <c r="R624" s="215">
        <f>Q624*H624</f>
        <v>0</v>
      </c>
      <c r="S624" s="215">
        <v>1.8</v>
      </c>
      <c r="T624" s="216">
        <f>S624*H624</f>
        <v>0.5202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17" t="s">
        <v>155</v>
      </c>
      <c r="AT624" s="217" t="s">
        <v>150</v>
      </c>
      <c r="AU624" s="217" t="s">
        <v>82</v>
      </c>
      <c r="AY624" s="19" t="s">
        <v>148</v>
      </c>
      <c r="BE624" s="218">
        <f>IF(N624="základní",J624,0)</f>
        <v>0</v>
      </c>
      <c r="BF624" s="218">
        <f>IF(N624="snížená",J624,0)</f>
        <v>0</v>
      </c>
      <c r="BG624" s="218">
        <f>IF(N624="zákl. přenesená",J624,0)</f>
        <v>0</v>
      </c>
      <c r="BH624" s="218">
        <f>IF(N624="sníž. přenesená",J624,0)</f>
        <v>0</v>
      </c>
      <c r="BI624" s="218">
        <f>IF(N624="nulová",J624,0)</f>
        <v>0</v>
      </c>
      <c r="BJ624" s="19" t="s">
        <v>80</v>
      </c>
      <c r="BK624" s="218">
        <f>ROUND(I624*H624,2)</f>
        <v>0</v>
      </c>
      <c r="BL624" s="19" t="s">
        <v>155</v>
      </c>
      <c r="BM624" s="217" t="s">
        <v>4448</v>
      </c>
    </row>
    <row r="625" spans="1:47" s="2" customFormat="1" ht="12">
      <c r="A625" s="40"/>
      <c r="B625" s="41"/>
      <c r="C625" s="42"/>
      <c r="D625" s="219" t="s">
        <v>157</v>
      </c>
      <c r="E625" s="42"/>
      <c r="F625" s="220" t="s">
        <v>4449</v>
      </c>
      <c r="G625" s="42"/>
      <c r="H625" s="42"/>
      <c r="I625" s="221"/>
      <c r="J625" s="42"/>
      <c r="K625" s="42"/>
      <c r="L625" s="46"/>
      <c r="M625" s="222"/>
      <c r="N625" s="223"/>
      <c r="O625" s="86"/>
      <c r="P625" s="86"/>
      <c r="Q625" s="86"/>
      <c r="R625" s="86"/>
      <c r="S625" s="86"/>
      <c r="T625" s="87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T625" s="19" t="s">
        <v>157</v>
      </c>
      <c r="AU625" s="19" t="s">
        <v>82</v>
      </c>
    </row>
    <row r="626" spans="1:51" s="14" customFormat="1" ht="12">
      <c r="A626" s="14"/>
      <c r="B626" s="235"/>
      <c r="C626" s="236"/>
      <c r="D626" s="226" t="s">
        <v>168</v>
      </c>
      <c r="E626" s="237" t="s">
        <v>19</v>
      </c>
      <c r="F626" s="238" t="s">
        <v>4450</v>
      </c>
      <c r="G626" s="236"/>
      <c r="H626" s="239">
        <v>0.289</v>
      </c>
      <c r="I626" s="240"/>
      <c r="J626" s="236"/>
      <c r="K626" s="236"/>
      <c r="L626" s="241"/>
      <c r="M626" s="242"/>
      <c r="N626" s="243"/>
      <c r="O626" s="243"/>
      <c r="P626" s="243"/>
      <c r="Q626" s="243"/>
      <c r="R626" s="243"/>
      <c r="S626" s="243"/>
      <c r="T626" s="24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45" t="s">
        <v>168</v>
      </c>
      <c r="AU626" s="245" t="s">
        <v>82</v>
      </c>
      <c r="AV626" s="14" t="s">
        <v>82</v>
      </c>
      <c r="AW626" s="14" t="s">
        <v>34</v>
      </c>
      <c r="AX626" s="14" t="s">
        <v>80</v>
      </c>
      <c r="AY626" s="245" t="s">
        <v>148</v>
      </c>
    </row>
    <row r="627" spans="1:65" s="2" customFormat="1" ht="24.15" customHeight="1">
      <c r="A627" s="40"/>
      <c r="B627" s="41"/>
      <c r="C627" s="206" t="s">
        <v>903</v>
      </c>
      <c r="D627" s="206" t="s">
        <v>150</v>
      </c>
      <c r="E627" s="207" t="s">
        <v>4451</v>
      </c>
      <c r="F627" s="208" t="s">
        <v>4452</v>
      </c>
      <c r="G627" s="209" t="s">
        <v>187</v>
      </c>
      <c r="H627" s="210">
        <v>5.168</v>
      </c>
      <c r="I627" s="211"/>
      <c r="J627" s="212">
        <f>ROUND(I627*H627,2)</f>
        <v>0</v>
      </c>
      <c r="K627" s="208" t="s">
        <v>154</v>
      </c>
      <c r="L627" s="46"/>
      <c r="M627" s="213" t="s">
        <v>19</v>
      </c>
      <c r="N627" s="214" t="s">
        <v>43</v>
      </c>
      <c r="O627" s="86"/>
      <c r="P627" s="215">
        <f>O627*H627</f>
        <v>0</v>
      </c>
      <c r="Q627" s="215">
        <v>0</v>
      </c>
      <c r="R627" s="215">
        <f>Q627*H627</f>
        <v>0</v>
      </c>
      <c r="S627" s="215">
        <v>1.8</v>
      </c>
      <c r="T627" s="216">
        <f>S627*H627</f>
        <v>9.3024</v>
      </c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R627" s="217" t="s">
        <v>155</v>
      </c>
      <c r="AT627" s="217" t="s">
        <v>150</v>
      </c>
      <c r="AU627" s="217" t="s">
        <v>82</v>
      </c>
      <c r="AY627" s="19" t="s">
        <v>148</v>
      </c>
      <c r="BE627" s="218">
        <f>IF(N627="základní",J627,0)</f>
        <v>0</v>
      </c>
      <c r="BF627" s="218">
        <f>IF(N627="snížená",J627,0)</f>
        <v>0</v>
      </c>
      <c r="BG627" s="218">
        <f>IF(N627="zákl. přenesená",J627,0)</f>
        <v>0</v>
      </c>
      <c r="BH627" s="218">
        <f>IF(N627="sníž. přenesená",J627,0)</f>
        <v>0</v>
      </c>
      <c r="BI627" s="218">
        <f>IF(N627="nulová",J627,0)</f>
        <v>0</v>
      </c>
      <c r="BJ627" s="19" t="s">
        <v>80</v>
      </c>
      <c r="BK627" s="218">
        <f>ROUND(I627*H627,2)</f>
        <v>0</v>
      </c>
      <c r="BL627" s="19" t="s">
        <v>155</v>
      </c>
      <c r="BM627" s="217" t="s">
        <v>4453</v>
      </c>
    </row>
    <row r="628" spans="1:47" s="2" customFormat="1" ht="12">
      <c r="A628" s="40"/>
      <c r="B628" s="41"/>
      <c r="C628" s="42"/>
      <c r="D628" s="219" t="s">
        <v>157</v>
      </c>
      <c r="E628" s="42"/>
      <c r="F628" s="220" t="s">
        <v>4454</v>
      </c>
      <c r="G628" s="42"/>
      <c r="H628" s="42"/>
      <c r="I628" s="221"/>
      <c r="J628" s="42"/>
      <c r="K628" s="42"/>
      <c r="L628" s="46"/>
      <c r="M628" s="222"/>
      <c r="N628" s="223"/>
      <c r="O628" s="86"/>
      <c r="P628" s="86"/>
      <c r="Q628" s="86"/>
      <c r="R628" s="86"/>
      <c r="S628" s="86"/>
      <c r="T628" s="87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T628" s="19" t="s">
        <v>157</v>
      </c>
      <c r="AU628" s="19" t="s">
        <v>82</v>
      </c>
    </row>
    <row r="629" spans="1:51" s="14" customFormat="1" ht="12">
      <c r="A629" s="14"/>
      <c r="B629" s="235"/>
      <c r="C629" s="236"/>
      <c r="D629" s="226" t="s">
        <v>168</v>
      </c>
      <c r="E629" s="237" t="s">
        <v>19</v>
      </c>
      <c r="F629" s="238" t="s">
        <v>4455</v>
      </c>
      <c r="G629" s="236"/>
      <c r="H629" s="239">
        <v>1.502</v>
      </c>
      <c r="I629" s="240"/>
      <c r="J629" s="236"/>
      <c r="K629" s="236"/>
      <c r="L629" s="241"/>
      <c r="M629" s="242"/>
      <c r="N629" s="243"/>
      <c r="O629" s="243"/>
      <c r="P629" s="243"/>
      <c r="Q629" s="243"/>
      <c r="R629" s="243"/>
      <c r="S629" s="243"/>
      <c r="T629" s="24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45" t="s">
        <v>168</v>
      </c>
      <c r="AU629" s="245" t="s">
        <v>82</v>
      </c>
      <c r="AV629" s="14" t="s">
        <v>82</v>
      </c>
      <c r="AW629" s="14" t="s">
        <v>34</v>
      </c>
      <c r="AX629" s="14" t="s">
        <v>72</v>
      </c>
      <c r="AY629" s="245" t="s">
        <v>148</v>
      </c>
    </row>
    <row r="630" spans="1:51" s="14" customFormat="1" ht="12">
      <c r="A630" s="14"/>
      <c r="B630" s="235"/>
      <c r="C630" s="236"/>
      <c r="D630" s="226" t="s">
        <v>168</v>
      </c>
      <c r="E630" s="237" t="s">
        <v>19</v>
      </c>
      <c r="F630" s="238" t="s">
        <v>4456</v>
      </c>
      <c r="G630" s="236"/>
      <c r="H630" s="239">
        <v>3.666</v>
      </c>
      <c r="I630" s="240"/>
      <c r="J630" s="236"/>
      <c r="K630" s="236"/>
      <c r="L630" s="241"/>
      <c r="M630" s="242"/>
      <c r="N630" s="243"/>
      <c r="O630" s="243"/>
      <c r="P630" s="243"/>
      <c r="Q630" s="243"/>
      <c r="R630" s="243"/>
      <c r="S630" s="243"/>
      <c r="T630" s="24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45" t="s">
        <v>168</v>
      </c>
      <c r="AU630" s="245" t="s">
        <v>82</v>
      </c>
      <c r="AV630" s="14" t="s">
        <v>82</v>
      </c>
      <c r="AW630" s="14" t="s">
        <v>34</v>
      </c>
      <c r="AX630" s="14" t="s">
        <v>72</v>
      </c>
      <c r="AY630" s="245" t="s">
        <v>148</v>
      </c>
    </row>
    <row r="631" spans="1:51" s="15" customFormat="1" ht="12">
      <c r="A631" s="15"/>
      <c r="B631" s="246"/>
      <c r="C631" s="247"/>
      <c r="D631" s="226" t="s">
        <v>168</v>
      </c>
      <c r="E631" s="248" t="s">
        <v>19</v>
      </c>
      <c r="F631" s="249" t="s">
        <v>178</v>
      </c>
      <c r="G631" s="247"/>
      <c r="H631" s="250">
        <v>5.168</v>
      </c>
      <c r="I631" s="251"/>
      <c r="J631" s="247"/>
      <c r="K631" s="247"/>
      <c r="L631" s="252"/>
      <c r="M631" s="253"/>
      <c r="N631" s="254"/>
      <c r="O631" s="254"/>
      <c r="P631" s="254"/>
      <c r="Q631" s="254"/>
      <c r="R631" s="254"/>
      <c r="S631" s="254"/>
      <c r="T631" s="25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56" t="s">
        <v>168</v>
      </c>
      <c r="AU631" s="256" t="s">
        <v>82</v>
      </c>
      <c r="AV631" s="15" t="s">
        <v>155</v>
      </c>
      <c r="AW631" s="15" t="s">
        <v>34</v>
      </c>
      <c r="AX631" s="15" t="s">
        <v>80</v>
      </c>
      <c r="AY631" s="256" t="s">
        <v>148</v>
      </c>
    </row>
    <row r="632" spans="1:65" s="2" customFormat="1" ht="24.15" customHeight="1">
      <c r="A632" s="40"/>
      <c r="B632" s="41"/>
      <c r="C632" s="206" t="s">
        <v>907</v>
      </c>
      <c r="D632" s="206" t="s">
        <v>150</v>
      </c>
      <c r="E632" s="207" t="s">
        <v>979</v>
      </c>
      <c r="F632" s="208" t="s">
        <v>980</v>
      </c>
      <c r="G632" s="209" t="s">
        <v>187</v>
      </c>
      <c r="H632" s="210">
        <v>1.187</v>
      </c>
      <c r="I632" s="211"/>
      <c r="J632" s="212">
        <f>ROUND(I632*H632,2)</f>
        <v>0</v>
      </c>
      <c r="K632" s="208" t="s">
        <v>154</v>
      </c>
      <c r="L632" s="46"/>
      <c r="M632" s="213" t="s">
        <v>19</v>
      </c>
      <c r="N632" s="214" t="s">
        <v>43</v>
      </c>
      <c r="O632" s="86"/>
      <c r="P632" s="215">
        <f>O632*H632</f>
        <v>0</v>
      </c>
      <c r="Q632" s="215">
        <v>0</v>
      </c>
      <c r="R632" s="215">
        <f>Q632*H632</f>
        <v>0</v>
      </c>
      <c r="S632" s="215">
        <v>1.8</v>
      </c>
      <c r="T632" s="216">
        <f>S632*H632</f>
        <v>2.1366</v>
      </c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R632" s="217" t="s">
        <v>155</v>
      </c>
      <c r="AT632" s="217" t="s">
        <v>150</v>
      </c>
      <c r="AU632" s="217" t="s">
        <v>82</v>
      </c>
      <c r="AY632" s="19" t="s">
        <v>148</v>
      </c>
      <c r="BE632" s="218">
        <f>IF(N632="základní",J632,0)</f>
        <v>0</v>
      </c>
      <c r="BF632" s="218">
        <f>IF(N632="snížená",J632,0)</f>
        <v>0</v>
      </c>
      <c r="BG632" s="218">
        <f>IF(N632="zákl. přenesená",J632,0)</f>
        <v>0</v>
      </c>
      <c r="BH632" s="218">
        <f>IF(N632="sníž. přenesená",J632,0)</f>
        <v>0</v>
      </c>
      <c r="BI632" s="218">
        <f>IF(N632="nulová",J632,0)</f>
        <v>0</v>
      </c>
      <c r="BJ632" s="19" t="s">
        <v>80</v>
      </c>
      <c r="BK632" s="218">
        <f>ROUND(I632*H632,2)</f>
        <v>0</v>
      </c>
      <c r="BL632" s="19" t="s">
        <v>155</v>
      </c>
      <c r="BM632" s="217" t="s">
        <v>4457</v>
      </c>
    </row>
    <row r="633" spans="1:47" s="2" customFormat="1" ht="12">
      <c r="A633" s="40"/>
      <c r="B633" s="41"/>
      <c r="C633" s="42"/>
      <c r="D633" s="219" t="s">
        <v>157</v>
      </c>
      <c r="E633" s="42"/>
      <c r="F633" s="220" t="s">
        <v>982</v>
      </c>
      <c r="G633" s="42"/>
      <c r="H633" s="42"/>
      <c r="I633" s="221"/>
      <c r="J633" s="42"/>
      <c r="K633" s="42"/>
      <c r="L633" s="46"/>
      <c r="M633" s="222"/>
      <c r="N633" s="223"/>
      <c r="O633" s="86"/>
      <c r="P633" s="86"/>
      <c r="Q633" s="86"/>
      <c r="R633" s="86"/>
      <c r="S633" s="86"/>
      <c r="T633" s="87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T633" s="19" t="s">
        <v>157</v>
      </c>
      <c r="AU633" s="19" t="s">
        <v>82</v>
      </c>
    </row>
    <row r="634" spans="1:51" s="14" customFormat="1" ht="12">
      <c r="A634" s="14"/>
      <c r="B634" s="235"/>
      <c r="C634" s="236"/>
      <c r="D634" s="226" t="s">
        <v>168</v>
      </c>
      <c r="E634" s="237" t="s">
        <v>19</v>
      </c>
      <c r="F634" s="238" t="s">
        <v>4458</v>
      </c>
      <c r="G634" s="236"/>
      <c r="H634" s="239">
        <v>1.187</v>
      </c>
      <c r="I634" s="240"/>
      <c r="J634" s="236"/>
      <c r="K634" s="236"/>
      <c r="L634" s="241"/>
      <c r="M634" s="242"/>
      <c r="N634" s="243"/>
      <c r="O634" s="243"/>
      <c r="P634" s="243"/>
      <c r="Q634" s="243"/>
      <c r="R634" s="243"/>
      <c r="S634" s="243"/>
      <c r="T634" s="24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45" t="s">
        <v>168</v>
      </c>
      <c r="AU634" s="245" t="s">
        <v>82</v>
      </c>
      <c r="AV634" s="14" t="s">
        <v>82</v>
      </c>
      <c r="AW634" s="14" t="s">
        <v>34</v>
      </c>
      <c r="AX634" s="14" t="s">
        <v>80</v>
      </c>
      <c r="AY634" s="245" t="s">
        <v>148</v>
      </c>
    </row>
    <row r="635" spans="1:65" s="2" customFormat="1" ht="24.15" customHeight="1">
      <c r="A635" s="40"/>
      <c r="B635" s="41"/>
      <c r="C635" s="206" t="s">
        <v>911</v>
      </c>
      <c r="D635" s="206" t="s">
        <v>150</v>
      </c>
      <c r="E635" s="207" t="s">
        <v>4459</v>
      </c>
      <c r="F635" s="208" t="s">
        <v>4460</v>
      </c>
      <c r="G635" s="209" t="s">
        <v>173</v>
      </c>
      <c r="H635" s="210">
        <v>2.4</v>
      </c>
      <c r="I635" s="211"/>
      <c r="J635" s="212">
        <f>ROUND(I635*H635,2)</f>
        <v>0</v>
      </c>
      <c r="K635" s="208" t="s">
        <v>19</v>
      </c>
      <c r="L635" s="46"/>
      <c r="M635" s="213" t="s">
        <v>19</v>
      </c>
      <c r="N635" s="214" t="s">
        <v>43</v>
      </c>
      <c r="O635" s="86"/>
      <c r="P635" s="215">
        <f>O635*H635</f>
        <v>0</v>
      </c>
      <c r="Q635" s="215">
        <v>0</v>
      </c>
      <c r="R635" s="215">
        <f>Q635*H635</f>
        <v>0</v>
      </c>
      <c r="S635" s="215">
        <v>0.04</v>
      </c>
      <c r="T635" s="216">
        <f>S635*H635</f>
        <v>0.096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17" t="s">
        <v>155</v>
      </c>
      <c r="AT635" s="217" t="s">
        <v>150</v>
      </c>
      <c r="AU635" s="217" t="s">
        <v>82</v>
      </c>
      <c r="AY635" s="19" t="s">
        <v>148</v>
      </c>
      <c r="BE635" s="218">
        <f>IF(N635="základní",J635,0)</f>
        <v>0</v>
      </c>
      <c r="BF635" s="218">
        <f>IF(N635="snížená",J635,0)</f>
        <v>0</v>
      </c>
      <c r="BG635" s="218">
        <f>IF(N635="zákl. přenesená",J635,0)</f>
        <v>0</v>
      </c>
      <c r="BH635" s="218">
        <f>IF(N635="sníž. přenesená",J635,0)</f>
        <v>0</v>
      </c>
      <c r="BI635" s="218">
        <f>IF(N635="nulová",J635,0)</f>
        <v>0</v>
      </c>
      <c r="BJ635" s="19" t="s">
        <v>80</v>
      </c>
      <c r="BK635" s="218">
        <f>ROUND(I635*H635,2)</f>
        <v>0</v>
      </c>
      <c r="BL635" s="19" t="s">
        <v>155</v>
      </c>
      <c r="BM635" s="217" t="s">
        <v>4461</v>
      </c>
    </row>
    <row r="636" spans="1:51" s="14" customFormat="1" ht="12">
      <c r="A636" s="14"/>
      <c r="B636" s="235"/>
      <c r="C636" s="236"/>
      <c r="D636" s="226" t="s">
        <v>168</v>
      </c>
      <c r="E636" s="237" t="s">
        <v>19</v>
      </c>
      <c r="F636" s="238" t="s">
        <v>4462</v>
      </c>
      <c r="G636" s="236"/>
      <c r="H636" s="239">
        <v>2.4</v>
      </c>
      <c r="I636" s="240"/>
      <c r="J636" s="236"/>
      <c r="K636" s="236"/>
      <c r="L636" s="241"/>
      <c r="M636" s="242"/>
      <c r="N636" s="243"/>
      <c r="O636" s="243"/>
      <c r="P636" s="243"/>
      <c r="Q636" s="243"/>
      <c r="R636" s="243"/>
      <c r="S636" s="243"/>
      <c r="T636" s="24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45" t="s">
        <v>168</v>
      </c>
      <c r="AU636" s="245" t="s">
        <v>82</v>
      </c>
      <c r="AV636" s="14" t="s">
        <v>82</v>
      </c>
      <c r="AW636" s="14" t="s">
        <v>34</v>
      </c>
      <c r="AX636" s="14" t="s">
        <v>80</v>
      </c>
      <c r="AY636" s="245" t="s">
        <v>148</v>
      </c>
    </row>
    <row r="637" spans="1:65" s="2" customFormat="1" ht="24.15" customHeight="1">
      <c r="A637" s="40"/>
      <c r="B637" s="41"/>
      <c r="C637" s="206" t="s">
        <v>919</v>
      </c>
      <c r="D637" s="206" t="s">
        <v>150</v>
      </c>
      <c r="E637" s="207" t="s">
        <v>993</v>
      </c>
      <c r="F637" s="208" t="s">
        <v>994</v>
      </c>
      <c r="G637" s="209" t="s">
        <v>173</v>
      </c>
      <c r="H637" s="210">
        <v>19.5</v>
      </c>
      <c r="I637" s="211"/>
      <c r="J637" s="212">
        <f>ROUND(I637*H637,2)</f>
        <v>0</v>
      </c>
      <c r="K637" s="208" t="s">
        <v>154</v>
      </c>
      <c r="L637" s="46"/>
      <c r="M637" s="213" t="s">
        <v>19</v>
      </c>
      <c r="N637" s="214" t="s">
        <v>43</v>
      </c>
      <c r="O637" s="86"/>
      <c r="P637" s="215">
        <f>O637*H637</f>
        <v>0</v>
      </c>
      <c r="Q637" s="215">
        <v>0</v>
      </c>
      <c r="R637" s="215">
        <f>Q637*H637</f>
        <v>0</v>
      </c>
      <c r="S637" s="215">
        <v>0.042</v>
      </c>
      <c r="T637" s="216">
        <f>S637*H637</f>
        <v>0.8190000000000001</v>
      </c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R637" s="217" t="s">
        <v>155</v>
      </c>
      <c r="AT637" s="217" t="s">
        <v>150</v>
      </c>
      <c r="AU637" s="217" t="s">
        <v>82</v>
      </c>
      <c r="AY637" s="19" t="s">
        <v>148</v>
      </c>
      <c r="BE637" s="218">
        <f>IF(N637="základní",J637,0)</f>
        <v>0</v>
      </c>
      <c r="BF637" s="218">
        <f>IF(N637="snížená",J637,0)</f>
        <v>0</v>
      </c>
      <c r="BG637" s="218">
        <f>IF(N637="zákl. přenesená",J637,0)</f>
        <v>0</v>
      </c>
      <c r="BH637" s="218">
        <f>IF(N637="sníž. přenesená",J637,0)</f>
        <v>0</v>
      </c>
      <c r="BI637" s="218">
        <f>IF(N637="nulová",J637,0)</f>
        <v>0</v>
      </c>
      <c r="BJ637" s="19" t="s">
        <v>80</v>
      </c>
      <c r="BK637" s="218">
        <f>ROUND(I637*H637,2)</f>
        <v>0</v>
      </c>
      <c r="BL637" s="19" t="s">
        <v>155</v>
      </c>
      <c r="BM637" s="217" t="s">
        <v>4463</v>
      </c>
    </row>
    <row r="638" spans="1:47" s="2" customFormat="1" ht="12">
      <c r="A638" s="40"/>
      <c r="B638" s="41"/>
      <c r="C638" s="42"/>
      <c r="D638" s="219" t="s">
        <v>157</v>
      </c>
      <c r="E638" s="42"/>
      <c r="F638" s="220" t="s">
        <v>996</v>
      </c>
      <c r="G638" s="42"/>
      <c r="H638" s="42"/>
      <c r="I638" s="221"/>
      <c r="J638" s="42"/>
      <c r="K638" s="42"/>
      <c r="L638" s="46"/>
      <c r="M638" s="222"/>
      <c r="N638" s="223"/>
      <c r="O638" s="86"/>
      <c r="P638" s="86"/>
      <c r="Q638" s="86"/>
      <c r="R638" s="86"/>
      <c r="S638" s="86"/>
      <c r="T638" s="87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T638" s="19" t="s">
        <v>157</v>
      </c>
      <c r="AU638" s="19" t="s">
        <v>82</v>
      </c>
    </row>
    <row r="639" spans="1:51" s="14" customFormat="1" ht="12">
      <c r="A639" s="14"/>
      <c r="B639" s="235"/>
      <c r="C639" s="236"/>
      <c r="D639" s="226" t="s">
        <v>168</v>
      </c>
      <c r="E639" s="237" t="s">
        <v>19</v>
      </c>
      <c r="F639" s="238" t="s">
        <v>4464</v>
      </c>
      <c r="G639" s="236"/>
      <c r="H639" s="239">
        <v>12</v>
      </c>
      <c r="I639" s="240"/>
      <c r="J639" s="236"/>
      <c r="K639" s="236"/>
      <c r="L639" s="241"/>
      <c r="M639" s="242"/>
      <c r="N639" s="243"/>
      <c r="O639" s="243"/>
      <c r="P639" s="243"/>
      <c r="Q639" s="243"/>
      <c r="R639" s="243"/>
      <c r="S639" s="243"/>
      <c r="T639" s="24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45" t="s">
        <v>168</v>
      </c>
      <c r="AU639" s="245" t="s">
        <v>82</v>
      </c>
      <c r="AV639" s="14" t="s">
        <v>82</v>
      </c>
      <c r="AW639" s="14" t="s">
        <v>34</v>
      </c>
      <c r="AX639" s="14" t="s">
        <v>72</v>
      </c>
      <c r="AY639" s="245" t="s">
        <v>148</v>
      </c>
    </row>
    <row r="640" spans="1:51" s="14" customFormat="1" ht="12">
      <c r="A640" s="14"/>
      <c r="B640" s="235"/>
      <c r="C640" s="236"/>
      <c r="D640" s="226" t="s">
        <v>168</v>
      </c>
      <c r="E640" s="237" t="s">
        <v>19</v>
      </c>
      <c r="F640" s="238" t="s">
        <v>4465</v>
      </c>
      <c r="G640" s="236"/>
      <c r="H640" s="239">
        <v>7.5</v>
      </c>
      <c r="I640" s="240"/>
      <c r="J640" s="236"/>
      <c r="K640" s="236"/>
      <c r="L640" s="241"/>
      <c r="M640" s="242"/>
      <c r="N640" s="243"/>
      <c r="O640" s="243"/>
      <c r="P640" s="243"/>
      <c r="Q640" s="243"/>
      <c r="R640" s="243"/>
      <c r="S640" s="243"/>
      <c r="T640" s="24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45" t="s">
        <v>168</v>
      </c>
      <c r="AU640" s="245" t="s">
        <v>82</v>
      </c>
      <c r="AV640" s="14" t="s">
        <v>82</v>
      </c>
      <c r="AW640" s="14" t="s">
        <v>34</v>
      </c>
      <c r="AX640" s="14" t="s">
        <v>72</v>
      </c>
      <c r="AY640" s="245" t="s">
        <v>148</v>
      </c>
    </row>
    <row r="641" spans="1:51" s="15" customFormat="1" ht="12">
      <c r="A641" s="15"/>
      <c r="B641" s="246"/>
      <c r="C641" s="247"/>
      <c r="D641" s="226" t="s">
        <v>168</v>
      </c>
      <c r="E641" s="248" t="s">
        <v>19</v>
      </c>
      <c r="F641" s="249" t="s">
        <v>178</v>
      </c>
      <c r="G641" s="247"/>
      <c r="H641" s="250">
        <v>19.5</v>
      </c>
      <c r="I641" s="251"/>
      <c r="J641" s="247"/>
      <c r="K641" s="247"/>
      <c r="L641" s="252"/>
      <c r="M641" s="253"/>
      <c r="N641" s="254"/>
      <c r="O641" s="254"/>
      <c r="P641" s="254"/>
      <c r="Q641" s="254"/>
      <c r="R641" s="254"/>
      <c r="S641" s="254"/>
      <c r="T641" s="25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T641" s="256" t="s">
        <v>168</v>
      </c>
      <c r="AU641" s="256" t="s">
        <v>82</v>
      </c>
      <c r="AV641" s="15" t="s">
        <v>155</v>
      </c>
      <c r="AW641" s="15" t="s">
        <v>34</v>
      </c>
      <c r="AX641" s="15" t="s">
        <v>80</v>
      </c>
      <c r="AY641" s="256" t="s">
        <v>148</v>
      </c>
    </row>
    <row r="642" spans="1:65" s="2" customFormat="1" ht="24.15" customHeight="1">
      <c r="A642" s="40"/>
      <c r="B642" s="41"/>
      <c r="C642" s="206" t="s">
        <v>924</v>
      </c>
      <c r="D642" s="206" t="s">
        <v>150</v>
      </c>
      <c r="E642" s="207" t="s">
        <v>4466</v>
      </c>
      <c r="F642" s="208" t="s">
        <v>4467</v>
      </c>
      <c r="G642" s="209" t="s">
        <v>173</v>
      </c>
      <c r="H642" s="210">
        <v>1.97</v>
      </c>
      <c r="I642" s="211"/>
      <c r="J642" s="212">
        <f>ROUND(I642*H642,2)</f>
        <v>0</v>
      </c>
      <c r="K642" s="208" t="s">
        <v>154</v>
      </c>
      <c r="L642" s="46"/>
      <c r="M642" s="213" t="s">
        <v>19</v>
      </c>
      <c r="N642" s="214" t="s">
        <v>43</v>
      </c>
      <c r="O642" s="86"/>
      <c r="P642" s="215">
        <f>O642*H642</f>
        <v>0</v>
      </c>
      <c r="Q642" s="215">
        <v>0.00137</v>
      </c>
      <c r="R642" s="215">
        <f>Q642*H642</f>
        <v>0.0026988999999999997</v>
      </c>
      <c r="S642" s="215">
        <v>0.029</v>
      </c>
      <c r="T642" s="216">
        <f>S642*H642</f>
        <v>0.05713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17" t="s">
        <v>155</v>
      </c>
      <c r="AT642" s="217" t="s">
        <v>150</v>
      </c>
      <c r="AU642" s="217" t="s">
        <v>82</v>
      </c>
      <c r="AY642" s="19" t="s">
        <v>148</v>
      </c>
      <c r="BE642" s="218">
        <f>IF(N642="základní",J642,0)</f>
        <v>0</v>
      </c>
      <c r="BF642" s="218">
        <f>IF(N642="snížená",J642,0)</f>
        <v>0</v>
      </c>
      <c r="BG642" s="218">
        <f>IF(N642="zákl. přenesená",J642,0)</f>
        <v>0</v>
      </c>
      <c r="BH642" s="218">
        <f>IF(N642="sníž. přenesená",J642,0)</f>
        <v>0</v>
      </c>
      <c r="BI642" s="218">
        <f>IF(N642="nulová",J642,0)</f>
        <v>0</v>
      </c>
      <c r="BJ642" s="19" t="s">
        <v>80</v>
      </c>
      <c r="BK642" s="218">
        <f>ROUND(I642*H642,2)</f>
        <v>0</v>
      </c>
      <c r="BL642" s="19" t="s">
        <v>155</v>
      </c>
      <c r="BM642" s="217" t="s">
        <v>4468</v>
      </c>
    </row>
    <row r="643" spans="1:47" s="2" customFormat="1" ht="12">
      <c r="A643" s="40"/>
      <c r="B643" s="41"/>
      <c r="C643" s="42"/>
      <c r="D643" s="219" t="s">
        <v>157</v>
      </c>
      <c r="E643" s="42"/>
      <c r="F643" s="220" t="s">
        <v>4469</v>
      </c>
      <c r="G643" s="42"/>
      <c r="H643" s="42"/>
      <c r="I643" s="221"/>
      <c r="J643" s="42"/>
      <c r="K643" s="42"/>
      <c r="L643" s="46"/>
      <c r="M643" s="222"/>
      <c r="N643" s="223"/>
      <c r="O643" s="86"/>
      <c r="P643" s="86"/>
      <c r="Q643" s="86"/>
      <c r="R643" s="86"/>
      <c r="S643" s="86"/>
      <c r="T643" s="87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T643" s="19" t="s">
        <v>157</v>
      </c>
      <c r="AU643" s="19" t="s">
        <v>82</v>
      </c>
    </row>
    <row r="644" spans="1:51" s="14" customFormat="1" ht="12">
      <c r="A644" s="14"/>
      <c r="B644" s="235"/>
      <c r="C644" s="236"/>
      <c r="D644" s="226" t="s">
        <v>168</v>
      </c>
      <c r="E644" s="237" t="s">
        <v>19</v>
      </c>
      <c r="F644" s="238" t="s">
        <v>4470</v>
      </c>
      <c r="G644" s="236"/>
      <c r="H644" s="239">
        <v>1.47</v>
      </c>
      <c r="I644" s="240"/>
      <c r="J644" s="236"/>
      <c r="K644" s="236"/>
      <c r="L644" s="241"/>
      <c r="M644" s="242"/>
      <c r="N644" s="243"/>
      <c r="O644" s="243"/>
      <c r="P644" s="243"/>
      <c r="Q644" s="243"/>
      <c r="R644" s="243"/>
      <c r="S644" s="243"/>
      <c r="T644" s="24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45" t="s">
        <v>168</v>
      </c>
      <c r="AU644" s="245" t="s">
        <v>82</v>
      </c>
      <c r="AV644" s="14" t="s">
        <v>82</v>
      </c>
      <c r="AW644" s="14" t="s">
        <v>34</v>
      </c>
      <c r="AX644" s="14" t="s">
        <v>72</v>
      </c>
      <c r="AY644" s="245" t="s">
        <v>148</v>
      </c>
    </row>
    <row r="645" spans="1:51" s="14" customFormat="1" ht="12">
      <c r="A645" s="14"/>
      <c r="B645" s="235"/>
      <c r="C645" s="236"/>
      <c r="D645" s="226" t="s">
        <v>168</v>
      </c>
      <c r="E645" s="237" t="s">
        <v>19</v>
      </c>
      <c r="F645" s="238" t="s">
        <v>4471</v>
      </c>
      <c r="G645" s="236"/>
      <c r="H645" s="239">
        <v>0.5</v>
      </c>
      <c r="I645" s="240"/>
      <c r="J645" s="236"/>
      <c r="K645" s="236"/>
      <c r="L645" s="241"/>
      <c r="M645" s="242"/>
      <c r="N645" s="243"/>
      <c r="O645" s="243"/>
      <c r="P645" s="243"/>
      <c r="Q645" s="243"/>
      <c r="R645" s="243"/>
      <c r="S645" s="243"/>
      <c r="T645" s="24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5" t="s">
        <v>168</v>
      </c>
      <c r="AU645" s="245" t="s">
        <v>82</v>
      </c>
      <c r="AV645" s="14" t="s">
        <v>82</v>
      </c>
      <c r="AW645" s="14" t="s">
        <v>34</v>
      </c>
      <c r="AX645" s="14" t="s">
        <v>72</v>
      </c>
      <c r="AY645" s="245" t="s">
        <v>148</v>
      </c>
    </row>
    <row r="646" spans="1:51" s="15" customFormat="1" ht="12">
      <c r="A646" s="15"/>
      <c r="B646" s="246"/>
      <c r="C646" s="247"/>
      <c r="D646" s="226" t="s">
        <v>168</v>
      </c>
      <c r="E646" s="248" t="s">
        <v>19</v>
      </c>
      <c r="F646" s="249" t="s">
        <v>178</v>
      </c>
      <c r="G646" s="247"/>
      <c r="H646" s="250">
        <v>1.97</v>
      </c>
      <c r="I646" s="251"/>
      <c r="J646" s="247"/>
      <c r="K646" s="247"/>
      <c r="L646" s="252"/>
      <c r="M646" s="253"/>
      <c r="N646" s="254"/>
      <c r="O646" s="254"/>
      <c r="P646" s="254"/>
      <c r="Q646" s="254"/>
      <c r="R646" s="254"/>
      <c r="S646" s="254"/>
      <c r="T646" s="25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56" t="s">
        <v>168</v>
      </c>
      <c r="AU646" s="256" t="s">
        <v>82</v>
      </c>
      <c r="AV646" s="15" t="s">
        <v>155</v>
      </c>
      <c r="AW646" s="15" t="s">
        <v>34</v>
      </c>
      <c r="AX646" s="15" t="s">
        <v>80</v>
      </c>
      <c r="AY646" s="256" t="s">
        <v>148</v>
      </c>
    </row>
    <row r="647" spans="1:65" s="2" customFormat="1" ht="24.15" customHeight="1">
      <c r="A647" s="40"/>
      <c r="B647" s="41"/>
      <c r="C647" s="206" t="s">
        <v>930</v>
      </c>
      <c r="D647" s="206" t="s">
        <v>150</v>
      </c>
      <c r="E647" s="207" t="s">
        <v>4472</v>
      </c>
      <c r="F647" s="208" t="s">
        <v>4473</v>
      </c>
      <c r="G647" s="209" t="s">
        <v>166</v>
      </c>
      <c r="H647" s="210">
        <v>86.817</v>
      </c>
      <c r="I647" s="211"/>
      <c r="J647" s="212">
        <f>ROUND(I647*H647,2)</f>
        <v>0</v>
      </c>
      <c r="K647" s="208" t="s">
        <v>154</v>
      </c>
      <c r="L647" s="46"/>
      <c r="M647" s="213" t="s">
        <v>19</v>
      </c>
      <c r="N647" s="214" t="s">
        <v>43</v>
      </c>
      <c r="O647" s="86"/>
      <c r="P647" s="215">
        <f>O647*H647</f>
        <v>0</v>
      </c>
      <c r="Q647" s="215">
        <v>0</v>
      </c>
      <c r="R647" s="215">
        <f>Q647*H647</f>
        <v>0</v>
      </c>
      <c r="S647" s="215">
        <v>0.05</v>
      </c>
      <c r="T647" s="216">
        <f>S647*H647</f>
        <v>4.34085</v>
      </c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R647" s="217" t="s">
        <v>155</v>
      </c>
      <c r="AT647" s="217" t="s">
        <v>150</v>
      </c>
      <c r="AU647" s="217" t="s">
        <v>82</v>
      </c>
      <c r="AY647" s="19" t="s">
        <v>148</v>
      </c>
      <c r="BE647" s="218">
        <f>IF(N647="základní",J647,0)</f>
        <v>0</v>
      </c>
      <c r="BF647" s="218">
        <f>IF(N647="snížená",J647,0)</f>
        <v>0</v>
      </c>
      <c r="BG647" s="218">
        <f>IF(N647="zákl. přenesená",J647,0)</f>
        <v>0</v>
      </c>
      <c r="BH647" s="218">
        <f>IF(N647="sníž. přenesená",J647,0)</f>
        <v>0</v>
      </c>
      <c r="BI647" s="218">
        <f>IF(N647="nulová",J647,0)</f>
        <v>0</v>
      </c>
      <c r="BJ647" s="19" t="s">
        <v>80</v>
      </c>
      <c r="BK647" s="218">
        <f>ROUND(I647*H647,2)</f>
        <v>0</v>
      </c>
      <c r="BL647" s="19" t="s">
        <v>155</v>
      </c>
      <c r="BM647" s="217" t="s">
        <v>4474</v>
      </c>
    </row>
    <row r="648" spans="1:47" s="2" customFormat="1" ht="12">
      <c r="A648" s="40"/>
      <c r="B648" s="41"/>
      <c r="C648" s="42"/>
      <c r="D648" s="219" t="s">
        <v>157</v>
      </c>
      <c r="E648" s="42"/>
      <c r="F648" s="220" t="s">
        <v>4475</v>
      </c>
      <c r="G648" s="42"/>
      <c r="H648" s="42"/>
      <c r="I648" s="221"/>
      <c r="J648" s="42"/>
      <c r="K648" s="42"/>
      <c r="L648" s="46"/>
      <c r="M648" s="222"/>
      <c r="N648" s="223"/>
      <c r="O648" s="86"/>
      <c r="P648" s="86"/>
      <c r="Q648" s="86"/>
      <c r="R648" s="86"/>
      <c r="S648" s="86"/>
      <c r="T648" s="87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T648" s="19" t="s">
        <v>157</v>
      </c>
      <c r="AU648" s="19" t="s">
        <v>82</v>
      </c>
    </row>
    <row r="649" spans="1:51" s="14" customFormat="1" ht="12">
      <c r="A649" s="14"/>
      <c r="B649" s="235"/>
      <c r="C649" s="236"/>
      <c r="D649" s="226" t="s">
        <v>168</v>
      </c>
      <c r="E649" s="237" t="s">
        <v>19</v>
      </c>
      <c r="F649" s="238" t="s">
        <v>4476</v>
      </c>
      <c r="G649" s="236"/>
      <c r="H649" s="239">
        <v>86.817</v>
      </c>
      <c r="I649" s="240"/>
      <c r="J649" s="236"/>
      <c r="K649" s="236"/>
      <c r="L649" s="241"/>
      <c r="M649" s="242"/>
      <c r="N649" s="243"/>
      <c r="O649" s="243"/>
      <c r="P649" s="243"/>
      <c r="Q649" s="243"/>
      <c r="R649" s="243"/>
      <c r="S649" s="243"/>
      <c r="T649" s="24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45" t="s">
        <v>168</v>
      </c>
      <c r="AU649" s="245" t="s">
        <v>82</v>
      </c>
      <c r="AV649" s="14" t="s">
        <v>82</v>
      </c>
      <c r="AW649" s="14" t="s">
        <v>34</v>
      </c>
      <c r="AX649" s="14" t="s">
        <v>80</v>
      </c>
      <c r="AY649" s="245" t="s">
        <v>148</v>
      </c>
    </row>
    <row r="650" spans="1:65" s="2" customFormat="1" ht="24.15" customHeight="1">
      <c r="A650" s="40"/>
      <c r="B650" s="41"/>
      <c r="C650" s="206" t="s">
        <v>935</v>
      </c>
      <c r="D650" s="206" t="s">
        <v>150</v>
      </c>
      <c r="E650" s="207" t="s">
        <v>1021</v>
      </c>
      <c r="F650" s="208" t="s">
        <v>1022</v>
      </c>
      <c r="G650" s="209" t="s">
        <v>166</v>
      </c>
      <c r="H650" s="210">
        <v>426.145</v>
      </c>
      <c r="I650" s="211"/>
      <c r="J650" s="212">
        <f>ROUND(I650*H650,2)</f>
        <v>0</v>
      </c>
      <c r="K650" s="208" t="s">
        <v>154</v>
      </c>
      <c r="L650" s="46"/>
      <c r="M650" s="213" t="s">
        <v>19</v>
      </c>
      <c r="N650" s="214" t="s">
        <v>43</v>
      </c>
      <c r="O650" s="86"/>
      <c r="P650" s="215">
        <f>O650*H650</f>
        <v>0</v>
      </c>
      <c r="Q650" s="215">
        <v>0</v>
      </c>
      <c r="R650" s="215">
        <f>Q650*H650</f>
        <v>0</v>
      </c>
      <c r="S650" s="215">
        <v>0.046</v>
      </c>
      <c r="T650" s="216">
        <f>S650*H650</f>
        <v>19.60267</v>
      </c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R650" s="217" t="s">
        <v>155</v>
      </c>
      <c r="AT650" s="217" t="s">
        <v>150</v>
      </c>
      <c r="AU650" s="217" t="s">
        <v>82</v>
      </c>
      <c r="AY650" s="19" t="s">
        <v>148</v>
      </c>
      <c r="BE650" s="218">
        <f>IF(N650="základní",J650,0)</f>
        <v>0</v>
      </c>
      <c r="BF650" s="218">
        <f>IF(N650="snížená",J650,0)</f>
        <v>0</v>
      </c>
      <c r="BG650" s="218">
        <f>IF(N650="zákl. přenesená",J650,0)</f>
        <v>0</v>
      </c>
      <c r="BH650" s="218">
        <f>IF(N650="sníž. přenesená",J650,0)</f>
        <v>0</v>
      </c>
      <c r="BI650" s="218">
        <f>IF(N650="nulová",J650,0)</f>
        <v>0</v>
      </c>
      <c r="BJ650" s="19" t="s">
        <v>80</v>
      </c>
      <c r="BK650" s="218">
        <f>ROUND(I650*H650,2)</f>
        <v>0</v>
      </c>
      <c r="BL650" s="19" t="s">
        <v>155</v>
      </c>
      <c r="BM650" s="217" t="s">
        <v>4477</v>
      </c>
    </row>
    <row r="651" spans="1:47" s="2" customFormat="1" ht="12">
      <c r="A651" s="40"/>
      <c r="B651" s="41"/>
      <c r="C651" s="42"/>
      <c r="D651" s="219" t="s">
        <v>157</v>
      </c>
      <c r="E651" s="42"/>
      <c r="F651" s="220" t="s">
        <v>1024</v>
      </c>
      <c r="G651" s="42"/>
      <c r="H651" s="42"/>
      <c r="I651" s="221"/>
      <c r="J651" s="42"/>
      <c r="K651" s="42"/>
      <c r="L651" s="46"/>
      <c r="M651" s="222"/>
      <c r="N651" s="223"/>
      <c r="O651" s="86"/>
      <c r="P651" s="86"/>
      <c r="Q651" s="86"/>
      <c r="R651" s="86"/>
      <c r="S651" s="86"/>
      <c r="T651" s="87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T651" s="19" t="s">
        <v>157</v>
      </c>
      <c r="AU651" s="19" t="s">
        <v>82</v>
      </c>
    </row>
    <row r="652" spans="1:51" s="13" customFormat="1" ht="12">
      <c r="A652" s="13"/>
      <c r="B652" s="224"/>
      <c r="C652" s="225"/>
      <c r="D652" s="226" t="s">
        <v>168</v>
      </c>
      <c r="E652" s="227" t="s">
        <v>19</v>
      </c>
      <c r="F652" s="228" t="s">
        <v>4478</v>
      </c>
      <c r="G652" s="225"/>
      <c r="H652" s="227" t="s">
        <v>19</v>
      </c>
      <c r="I652" s="229"/>
      <c r="J652" s="225"/>
      <c r="K652" s="225"/>
      <c r="L652" s="230"/>
      <c r="M652" s="231"/>
      <c r="N652" s="232"/>
      <c r="O652" s="232"/>
      <c r="P652" s="232"/>
      <c r="Q652" s="232"/>
      <c r="R652" s="232"/>
      <c r="S652" s="232"/>
      <c r="T652" s="23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34" t="s">
        <v>168</v>
      </c>
      <c r="AU652" s="234" t="s">
        <v>82</v>
      </c>
      <c r="AV652" s="13" t="s">
        <v>80</v>
      </c>
      <c r="AW652" s="13" t="s">
        <v>34</v>
      </c>
      <c r="AX652" s="13" t="s">
        <v>72</v>
      </c>
      <c r="AY652" s="234" t="s">
        <v>148</v>
      </c>
    </row>
    <row r="653" spans="1:51" s="14" customFormat="1" ht="12">
      <c r="A653" s="14"/>
      <c r="B653" s="235"/>
      <c r="C653" s="236"/>
      <c r="D653" s="226" t="s">
        <v>168</v>
      </c>
      <c r="E653" s="237" t="s">
        <v>19</v>
      </c>
      <c r="F653" s="238" t="s">
        <v>4479</v>
      </c>
      <c r="G653" s="236"/>
      <c r="H653" s="239">
        <v>86.956</v>
      </c>
      <c r="I653" s="240"/>
      <c r="J653" s="236"/>
      <c r="K653" s="236"/>
      <c r="L653" s="241"/>
      <c r="M653" s="242"/>
      <c r="N653" s="243"/>
      <c r="O653" s="243"/>
      <c r="P653" s="243"/>
      <c r="Q653" s="243"/>
      <c r="R653" s="243"/>
      <c r="S653" s="243"/>
      <c r="T653" s="24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45" t="s">
        <v>168</v>
      </c>
      <c r="AU653" s="245" t="s">
        <v>82</v>
      </c>
      <c r="AV653" s="14" t="s">
        <v>82</v>
      </c>
      <c r="AW653" s="14" t="s">
        <v>34</v>
      </c>
      <c r="AX653" s="14" t="s">
        <v>72</v>
      </c>
      <c r="AY653" s="245" t="s">
        <v>148</v>
      </c>
    </row>
    <row r="654" spans="1:51" s="14" customFormat="1" ht="12">
      <c r="A654" s="14"/>
      <c r="B654" s="235"/>
      <c r="C654" s="236"/>
      <c r="D654" s="226" t="s">
        <v>168</v>
      </c>
      <c r="E654" s="237" t="s">
        <v>19</v>
      </c>
      <c r="F654" s="238" t="s">
        <v>4480</v>
      </c>
      <c r="G654" s="236"/>
      <c r="H654" s="239">
        <v>-7.511</v>
      </c>
      <c r="I654" s="240"/>
      <c r="J654" s="236"/>
      <c r="K654" s="236"/>
      <c r="L654" s="241"/>
      <c r="M654" s="242"/>
      <c r="N654" s="243"/>
      <c r="O654" s="243"/>
      <c r="P654" s="243"/>
      <c r="Q654" s="243"/>
      <c r="R654" s="243"/>
      <c r="S654" s="243"/>
      <c r="T654" s="24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45" t="s">
        <v>168</v>
      </c>
      <c r="AU654" s="245" t="s">
        <v>82</v>
      </c>
      <c r="AV654" s="14" t="s">
        <v>82</v>
      </c>
      <c r="AW654" s="14" t="s">
        <v>34</v>
      </c>
      <c r="AX654" s="14" t="s">
        <v>72</v>
      </c>
      <c r="AY654" s="245" t="s">
        <v>148</v>
      </c>
    </row>
    <row r="655" spans="1:51" s="14" customFormat="1" ht="12">
      <c r="A655" s="14"/>
      <c r="B655" s="235"/>
      <c r="C655" s="236"/>
      <c r="D655" s="226" t="s">
        <v>168</v>
      </c>
      <c r="E655" s="237" t="s">
        <v>19</v>
      </c>
      <c r="F655" s="238" t="s">
        <v>4481</v>
      </c>
      <c r="G655" s="236"/>
      <c r="H655" s="239">
        <v>9.263</v>
      </c>
      <c r="I655" s="240"/>
      <c r="J655" s="236"/>
      <c r="K655" s="236"/>
      <c r="L655" s="241"/>
      <c r="M655" s="242"/>
      <c r="N655" s="243"/>
      <c r="O655" s="243"/>
      <c r="P655" s="243"/>
      <c r="Q655" s="243"/>
      <c r="R655" s="243"/>
      <c r="S655" s="243"/>
      <c r="T655" s="24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45" t="s">
        <v>168</v>
      </c>
      <c r="AU655" s="245" t="s">
        <v>82</v>
      </c>
      <c r="AV655" s="14" t="s">
        <v>82</v>
      </c>
      <c r="AW655" s="14" t="s">
        <v>34</v>
      </c>
      <c r="AX655" s="14" t="s">
        <v>72</v>
      </c>
      <c r="AY655" s="245" t="s">
        <v>148</v>
      </c>
    </row>
    <row r="656" spans="1:51" s="13" customFormat="1" ht="12">
      <c r="A656" s="13"/>
      <c r="B656" s="224"/>
      <c r="C656" s="225"/>
      <c r="D656" s="226" t="s">
        <v>168</v>
      </c>
      <c r="E656" s="227" t="s">
        <v>19</v>
      </c>
      <c r="F656" s="228" t="s">
        <v>4482</v>
      </c>
      <c r="G656" s="225"/>
      <c r="H656" s="227" t="s">
        <v>19</v>
      </c>
      <c r="I656" s="229"/>
      <c r="J656" s="225"/>
      <c r="K656" s="225"/>
      <c r="L656" s="230"/>
      <c r="M656" s="231"/>
      <c r="N656" s="232"/>
      <c r="O656" s="232"/>
      <c r="P656" s="232"/>
      <c r="Q656" s="232"/>
      <c r="R656" s="232"/>
      <c r="S656" s="232"/>
      <c r="T656" s="23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34" t="s">
        <v>168</v>
      </c>
      <c r="AU656" s="234" t="s">
        <v>82</v>
      </c>
      <c r="AV656" s="13" t="s">
        <v>80</v>
      </c>
      <c r="AW656" s="13" t="s">
        <v>34</v>
      </c>
      <c r="AX656" s="13" t="s">
        <v>72</v>
      </c>
      <c r="AY656" s="234" t="s">
        <v>148</v>
      </c>
    </row>
    <row r="657" spans="1:51" s="14" customFormat="1" ht="12">
      <c r="A657" s="14"/>
      <c r="B657" s="235"/>
      <c r="C657" s="236"/>
      <c r="D657" s="226" t="s">
        <v>168</v>
      </c>
      <c r="E657" s="237" t="s">
        <v>19</v>
      </c>
      <c r="F657" s="238" t="s">
        <v>4483</v>
      </c>
      <c r="G657" s="236"/>
      <c r="H657" s="239">
        <v>263.077</v>
      </c>
      <c r="I657" s="240"/>
      <c r="J657" s="236"/>
      <c r="K657" s="236"/>
      <c r="L657" s="241"/>
      <c r="M657" s="242"/>
      <c r="N657" s="243"/>
      <c r="O657" s="243"/>
      <c r="P657" s="243"/>
      <c r="Q657" s="243"/>
      <c r="R657" s="243"/>
      <c r="S657" s="243"/>
      <c r="T657" s="24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45" t="s">
        <v>168</v>
      </c>
      <c r="AU657" s="245" t="s">
        <v>82</v>
      </c>
      <c r="AV657" s="14" t="s">
        <v>82</v>
      </c>
      <c r="AW657" s="14" t="s">
        <v>34</v>
      </c>
      <c r="AX657" s="14" t="s">
        <v>72</v>
      </c>
      <c r="AY657" s="245" t="s">
        <v>148</v>
      </c>
    </row>
    <row r="658" spans="1:51" s="14" customFormat="1" ht="12">
      <c r="A658" s="14"/>
      <c r="B658" s="235"/>
      <c r="C658" s="236"/>
      <c r="D658" s="226" t="s">
        <v>168</v>
      </c>
      <c r="E658" s="237" t="s">
        <v>19</v>
      </c>
      <c r="F658" s="238" t="s">
        <v>4484</v>
      </c>
      <c r="G658" s="236"/>
      <c r="H658" s="239">
        <v>-12.947</v>
      </c>
      <c r="I658" s="240"/>
      <c r="J658" s="236"/>
      <c r="K658" s="236"/>
      <c r="L658" s="241"/>
      <c r="M658" s="242"/>
      <c r="N658" s="243"/>
      <c r="O658" s="243"/>
      <c r="P658" s="243"/>
      <c r="Q658" s="243"/>
      <c r="R658" s="243"/>
      <c r="S658" s="243"/>
      <c r="T658" s="24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45" t="s">
        <v>168</v>
      </c>
      <c r="AU658" s="245" t="s">
        <v>82</v>
      </c>
      <c r="AV658" s="14" t="s">
        <v>82</v>
      </c>
      <c r="AW658" s="14" t="s">
        <v>34</v>
      </c>
      <c r="AX658" s="14" t="s">
        <v>72</v>
      </c>
      <c r="AY658" s="245" t="s">
        <v>148</v>
      </c>
    </row>
    <row r="659" spans="1:51" s="14" customFormat="1" ht="12">
      <c r="A659" s="14"/>
      <c r="B659" s="235"/>
      <c r="C659" s="236"/>
      <c r="D659" s="226" t="s">
        <v>168</v>
      </c>
      <c r="E659" s="237" t="s">
        <v>19</v>
      </c>
      <c r="F659" s="238" t="s">
        <v>4485</v>
      </c>
      <c r="G659" s="236"/>
      <c r="H659" s="239">
        <v>16.768</v>
      </c>
      <c r="I659" s="240"/>
      <c r="J659" s="236"/>
      <c r="K659" s="236"/>
      <c r="L659" s="241"/>
      <c r="M659" s="242"/>
      <c r="N659" s="243"/>
      <c r="O659" s="243"/>
      <c r="P659" s="243"/>
      <c r="Q659" s="243"/>
      <c r="R659" s="243"/>
      <c r="S659" s="243"/>
      <c r="T659" s="24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45" t="s">
        <v>168</v>
      </c>
      <c r="AU659" s="245" t="s">
        <v>82</v>
      </c>
      <c r="AV659" s="14" t="s">
        <v>82</v>
      </c>
      <c r="AW659" s="14" t="s">
        <v>34</v>
      </c>
      <c r="AX659" s="14" t="s">
        <v>72</v>
      </c>
      <c r="AY659" s="245" t="s">
        <v>148</v>
      </c>
    </row>
    <row r="660" spans="1:51" s="13" customFormat="1" ht="12">
      <c r="A660" s="13"/>
      <c r="B660" s="224"/>
      <c r="C660" s="225"/>
      <c r="D660" s="226" t="s">
        <v>168</v>
      </c>
      <c r="E660" s="227" t="s">
        <v>19</v>
      </c>
      <c r="F660" s="228" t="s">
        <v>4486</v>
      </c>
      <c r="G660" s="225"/>
      <c r="H660" s="227" t="s">
        <v>19</v>
      </c>
      <c r="I660" s="229"/>
      <c r="J660" s="225"/>
      <c r="K660" s="225"/>
      <c r="L660" s="230"/>
      <c r="M660" s="231"/>
      <c r="N660" s="232"/>
      <c r="O660" s="232"/>
      <c r="P660" s="232"/>
      <c r="Q660" s="232"/>
      <c r="R660" s="232"/>
      <c r="S660" s="232"/>
      <c r="T660" s="23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34" t="s">
        <v>168</v>
      </c>
      <c r="AU660" s="234" t="s">
        <v>82</v>
      </c>
      <c r="AV660" s="13" t="s">
        <v>80</v>
      </c>
      <c r="AW660" s="13" t="s">
        <v>34</v>
      </c>
      <c r="AX660" s="13" t="s">
        <v>72</v>
      </c>
      <c r="AY660" s="234" t="s">
        <v>148</v>
      </c>
    </row>
    <row r="661" spans="1:51" s="14" customFormat="1" ht="12">
      <c r="A661" s="14"/>
      <c r="B661" s="235"/>
      <c r="C661" s="236"/>
      <c r="D661" s="226" t="s">
        <v>168</v>
      </c>
      <c r="E661" s="237" t="s">
        <v>19</v>
      </c>
      <c r="F661" s="238" t="s">
        <v>4487</v>
      </c>
      <c r="G661" s="236"/>
      <c r="H661" s="239">
        <v>68.439</v>
      </c>
      <c r="I661" s="240"/>
      <c r="J661" s="236"/>
      <c r="K661" s="236"/>
      <c r="L661" s="241"/>
      <c r="M661" s="242"/>
      <c r="N661" s="243"/>
      <c r="O661" s="243"/>
      <c r="P661" s="243"/>
      <c r="Q661" s="243"/>
      <c r="R661" s="243"/>
      <c r="S661" s="243"/>
      <c r="T661" s="24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45" t="s">
        <v>168</v>
      </c>
      <c r="AU661" s="245" t="s">
        <v>82</v>
      </c>
      <c r="AV661" s="14" t="s">
        <v>82</v>
      </c>
      <c r="AW661" s="14" t="s">
        <v>34</v>
      </c>
      <c r="AX661" s="14" t="s">
        <v>72</v>
      </c>
      <c r="AY661" s="245" t="s">
        <v>148</v>
      </c>
    </row>
    <row r="662" spans="1:51" s="14" customFormat="1" ht="12">
      <c r="A662" s="14"/>
      <c r="B662" s="235"/>
      <c r="C662" s="236"/>
      <c r="D662" s="226" t="s">
        <v>168</v>
      </c>
      <c r="E662" s="237" t="s">
        <v>19</v>
      </c>
      <c r="F662" s="238" t="s">
        <v>4488</v>
      </c>
      <c r="G662" s="236"/>
      <c r="H662" s="239">
        <v>-6.106</v>
      </c>
      <c r="I662" s="240"/>
      <c r="J662" s="236"/>
      <c r="K662" s="236"/>
      <c r="L662" s="241"/>
      <c r="M662" s="242"/>
      <c r="N662" s="243"/>
      <c r="O662" s="243"/>
      <c r="P662" s="243"/>
      <c r="Q662" s="243"/>
      <c r="R662" s="243"/>
      <c r="S662" s="243"/>
      <c r="T662" s="24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5" t="s">
        <v>168</v>
      </c>
      <c r="AU662" s="245" t="s">
        <v>82</v>
      </c>
      <c r="AV662" s="14" t="s">
        <v>82</v>
      </c>
      <c r="AW662" s="14" t="s">
        <v>34</v>
      </c>
      <c r="AX662" s="14" t="s">
        <v>72</v>
      </c>
      <c r="AY662" s="245" t="s">
        <v>148</v>
      </c>
    </row>
    <row r="663" spans="1:51" s="14" customFormat="1" ht="12">
      <c r="A663" s="14"/>
      <c r="B663" s="235"/>
      <c r="C663" s="236"/>
      <c r="D663" s="226" t="s">
        <v>168</v>
      </c>
      <c r="E663" s="237" t="s">
        <v>19</v>
      </c>
      <c r="F663" s="238" t="s">
        <v>4489</v>
      </c>
      <c r="G663" s="236"/>
      <c r="H663" s="239">
        <v>8.206</v>
      </c>
      <c r="I663" s="240"/>
      <c r="J663" s="236"/>
      <c r="K663" s="236"/>
      <c r="L663" s="241"/>
      <c r="M663" s="242"/>
      <c r="N663" s="243"/>
      <c r="O663" s="243"/>
      <c r="P663" s="243"/>
      <c r="Q663" s="243"/>
      <c r="R663" s="243"/>
      <c r="S663" s="243"/>
      <c r="T663" s="24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45" t="s">
        <v>168</v>
      </c>
      <c r="AU663" s="245" t="s">
        <v>82</v>
      </c>
      <c r="AV663" s="14" t="s">
        <v>82</v>
      </c>
      <c r="AW663" s="14" t="s">
        <v>34</v>
      </c>
      <c r="AX663" s="14" t="s">
        <v>72</v>
      </c>
      <c r="AY663" s="245" t="s">
        <v>148</v>
      </c>
    </row>
    <row r="664" spans="1:51" s="15" customFormat="1" ht="12">
      <c r="A664" s="15"/>
      <c r="B664" s="246"/>
      <c r="C664" s="247"/>
      <c r="D664" s="226" t="s">
        <v>168</v>
      </c>
      <c r="E664" s="248" t="s">
        <v>19</v>
      </c>
      <c r="F664" s="249" t="s">
        <v>178</v>
      </c>
      <c r="G664" s="247"/>
      <c r="H664" s="250">
        <v>426.145</v>
      </c>
      <c r="I664" s="251"/>
      <c r="J664" s="247"/>
      <c r="K664" s="247"/>
      <c r="L664" s="252"/>
      <c r="M664" s="253"/>
      <c r="N664" s="254"/>
      <c r="O664" s="254"/>
      <c r="P664" s="254"/>
      <c r="Q664" s="254"/>
      <c r="R664" s="254"/>
      <c r="S664" s="254"/>
      <c r="T664" s="25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T664" s="256" t="s">
        <v>168</v>
      </c>
      <c r="AU664" s="256" t="s">
        <v>82</v>
      </c>
      <c r="AV664" s="15" t="s">
        <v>155</v>
      </c>
      <c r="AW664" s="15" t="s">
        <v>34</v>
      </c>
      <c r="AX664" s="15" t="s">
        <v>80</v>
      </c>
      <c r="AY664" s="256" t="s">
        <v>148</v>
      </c>
    </row>
    <row r="665" spans="1:65" s="2" customFormat="1" ht="24.15" customHeight="1">
      <c r="A665" s="40"/>
      <c r="B665" s="41"/>
      <c r="C665" s="206" t="s">
        <v>940</v>
      </c>
      <c r="D665" s="206" t="s">
        <v>150</v>
      </c>
      <c r="E665" s="207" t="s">
        <v>1032</v>
      </c>
      <c r="F665" s="208" t="s">
        <v>1033</v>
      </c>
      <c r="G665" s="209" t="s">
        <v>166</v>
      </c>
      <c r="H665" s="210">
        <v>259.369</v>
      </c>
      <c r="I665" s="211"/>
      <c r="J665" s="212">
        <f>ROUND(I665*H665,2)</f>
        <v>0</v>
      </c>
      <c r="K665" s="208" t="s">
        <v>154</v>
      </c>
      <c r="L665" s="46"/>
      <c r="M665" s="213" t="s">
        <v>19</v>
      </c>
      <c r="N665" s="214" t="s">
        <v>43</v>
      </c>
      <c r="O665" s="86"/>
      <c r="P665" s="215">
        <f>O665*H665</f>
        <v>0</v>
      </c>
      <c r="Q665" s="215">
        <v>0</v>
      </c>
      <c r="R665" s="215">
        <f>Q665*H665</f>
        <v>0</v>
      </c>
      <c r="S665" s="215">
        <v>0.059</v>
      </c>
      <c r="T665" s="216">
        <f>S665*H665</f>
        <v>15.302771000000002</v>
      </c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R665" s="217" t="s">
        <v>155</v>
      </c>
      <c r="AT665" s="217" t="s">
        <v>150</v>
      </c>
      <c r="AU665" s="217" t="s">
        <v>82</v>
      </c>
      <c r="AY665" s="19" t="s">
        <v>148</v>
      </c>
      <c r="BE665" s="218">
        <f>IF(N665="základní",J665,0)</f>
        <v>0</v>
      </c>
      <c r="BF665" s="218">
        <f>IF(N665="snížená",J665,0)</f>
        <v>0</v>
      </c>
      <c r="BG665" s="218">
        <f>IF(N665="zákl. přenesená",J665,0)</f>
        <v>0</v>
      </c>
      <c r="BH665" s="218">
        <f>IF(N665="sníž. přenesená",J665,0)</f>
        <v>0</v>
      </c>
      <c r="BI665" s="218">
        <f>IF(N665="nulová",J665,0)</f>
        <v>0</v>
      </c>
      <c r="BJ665" s="19" t="s">
        <v>80</v>
      </c>
      <c r="BK665" s="218">
        <f>ROUND(I665*H665,2)</f>
        <v>0</v>
      </c>
      <c r="BL665" s="19" t="s">
        <v>155</v>
      </c>
      <c r="BM665" s="217" t="s">
        <v>4490</v>
      </c>
    </row>
    <row r="666" spans="1:47" s="2" customFormat="1" ht="12">
      <c r="A666" s="40"/>
      <c r="B666" s="41"/>
      <c r="C666" s="42"/>
      <c r="D666" s="219" t="s">
        <v>157</v>
      </c>
      <c r="E666" s="42"/>
      <c r="F666" s="220" t="s">
        <v>1035</v>
      </c>
      <c r="G666" s="42"/>
      <c r="H666" s="42"/>
      <c r="I666" s="221"/>
      <c r="J666" s="42"/>
      <c r="K666" s="42"/>
      <c r="L666" s="46"/>
      <c r="M666" s="222"/>
      <c r="N666" s="223"/>
      <c r="O666" s="86"/>
      <c r="P666" s="86"/>
      <c r="Q666" s="86"/>
      <c r="R666" s="86"/>
      <c r="S666" s="86"/>
      <c r="T666" s="87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T666" s="19" t="s">
        <v>157</v>
      </c>
      <c r="AU666" s="19" t="s">
        <v>82</v>
      </c>
    </row>
    <row r="667" spans="1:51" s="13" customFormat="1" ht="12">
      <c r="A667" s="13"/>
      <c r="B667" s="224"/>
      <c r="C667" s="225"/>
      <c r="D667" s="226" t="s">
        <v>168</v>
      </c>
      <c r="E667" s="227" t="s">
        <v>19</v>
      </c>
      <c r="F667" s="228" t="s">
        <v>4491</v>
      </c>
      <c r="G667" s="225"/>
      <c r="H667" s="227" t="s">
        <v>19</v>
      </c>
      <c r="I667" s="229"/>
      <c r="J667" s="225"/>
      <c r="K667" s="225"/>
      <c r="L667" s="230"/>
      <c r="M667" s="231"/>
      <c r="N667" s="232"/>
      <c r="O667" s="232"/>
      <c r="P667" s="232"/>
      <c r="Q667" s="232"/>
      <c r="R667" s="232"/>
      <c r="S667" s="232"/>
      <c r="T667" s="23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34" t="s">
        <v>168</v>
      </c>
      <c r="AU667" s="234" t="s">
        <v>82</v>
      </c>
      <c r="AV667" s="13" t="s">
        <v>80</v>
      </c>
      <c r="AW667" s="13" t="s">
        <v>34</v>
      </c>
      <c r="AX667" s="13" t="s">
        <v>72</v>
      </c>
      <c r="AY667" s="234" t="s">
        <v>148</v>
      </c>
    </row>
    <row r="668" spans="1:51" s="13" customFormat="1" ht="12">
      <c r="A668" s="13"/>
      <c r="B668" s="224"/>
      <c r="C668" s="225"/>
      <c r="D668" s="226" t="s">
        <v>168</v>
      </c>
      <c r="E668" s="227" t="s">
        <v>19</v>
      </c>
      <c r="F668" s="228" t="s">
        <v>4492</v>
      </c>
      <c r="G668" s="225"/>
      <c r="H668" s="227" t="s">
        <v>19</v>
      </c>
      <c r="I668" s="229"/>
      <c r="J668" s="225"/>
      <c r="K668" s="225"/>
      <c r="L668" s="230"/>
      <c r="M668" s="231"/>
      <c r="N668" s="232"/>
      <c r="O668" s="232"/>
      <c r="P668" s="232"/>
      <c r="Q668" s="232"/>
      <c r="R668" s="232"/>
      <c r="S668" s="232"/>
      <c r="T668" s="23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34" t="s">
        <v>168</v>
      </c>
      <c r="AU668" s="234" t="s">
        <v>82</v>
      </c>
      <c r="AV668" s="13" t="s">
        <v>80</v>
      </c>
      <c r="AW668" s="13" t="s">
        <v>34</v>
      </c>
      <c r="AX668" s="13" t="s">
        <v>72</v>
      </c>
      <c r="AY668" s="234" t="s">
        <v>148</v>
      </c>
    </row>
    <row r="669" spans="1:51" s="14" customFormat="1" ht="12">
      <c r="A669" s="14"/>
      <c r="B669" s="235"/>
      <c r="C669" s="236"/>
      <c r="D669" s="226" t="s">
        <v>168</v>
      </c>
      <c r="E669" s="237" t="s">
        <v>19</v>
      </c>
      <c r="F669" s="238" t="s">
        <v>4493</v>
      </c>
      <c r="G669" s="236"/>
      <c r="H669" s="239">
        <v>38.672</v>
      </c>
      <c r="I669" s="240"/>
      <c r="J669" s="236"/>
      <c r="K669" s="236"/>
      <c r="L669" s="241"/>
      <c r="M669" s="242"/>
      <c r="N669" s="243"/>
      <c r="O669" s="243"/>
      <c r="P669" s="243"/>
      <c r="Q669" s="243"/>
      <c r="R669" s="243"/>
      <c r="S669" s="243"/>
      <c r="T669" s="24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45" t="s">
        <v>168</v>
      </c>
      <c r="AU669" s="245" t="s">
        <v>82</v>
      </c>
      <c r="AV669" s="14" t="s">
        <v>82</v>
      </c>
      <c r="AW669" s="14" t="s">
        <v>34</v>
      </c>
      <c r="AX669" s="14" t="s">
        <v>72</v>
      </c>
      <c r="AY669" s="245" t="s">
        <v>148</v>
      </c>
    </row>
    <row r="670" spans="1:51" s="14" customFormat="1" ht="12">
      <c r="A670" s="14"/>
      <c r="B670" s="235"/>
      <c r="C670" s="236"/>
      <c r="D670" s="226" t="s">
        <v>168</v>
      </c>
      <c r="E670" s="237" t="s">
        <v>19</v>
      </c>
      <c r="F670" s="238" t="s">
        <v>4494</v>
      </c>
      <c r="G670" s="236"/>
      <c r="H670" s="239">
        <v>-2.93</v>
      </c>
      <c r="I670" s="240"/>
      <c r="J670" s="236"/>
      <c r="K670" s="236"/>
      <c r="L670" s="241"/>
      <c r="M670" s="242"/>
      <c r="N670" s="243"/>
      <c r="O670" s="243"/>
      <c r="P670" s="243"/>
      <c r="Q670" s="243"/>
      <c r="R670" s="243"/>
      <c r="S670" s="243"/>
      <c r="T670" s="24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45" t="s">
        <v>168</v>
      </c>
      <c r="AU670" s="245" t="s">
        <v>82</v>
      </c>
      <c r="AV670" s="14" t="s">
        <v>82</v>
      </c>
      <c r="AW670" s="14" t="s">
        <v>34</v>
      </c>
      <c r="AX670" s="14" t="s">
        <v>72</v>
      </c>
      <c r="AY670" s="245" t="s">
        <v>148</v>
      </c>
    </row>
    <row r="671" spans="1:51" s="13" customFormat="1" ht="12">
      <c r="A671" s="13"/>
      <c r="B671" s="224"/>
      <c r="C671" s="225"/>
      <c r="D671" s="226" t="s">
        <v>168</v>
      </c>
      <c r="E671" s="227" t="s">
        <v>19</v>
      </c>
      <c r="F671" s="228" t="s">
        <v>4338</v>
      </c>
      <c r="G671" s="225"/>
      <c r="H671" s="227" t="s">
        <v>19</v>
      </c>
      <c r="I671" s="229"/>
      <c r="J671" s="225"/>
      <c r="K671" s="225"/>
      <c r="L671" s="230"/>
      <c r="M671" s="231"/>
      <c r="N671" s="232"/>
      <c r="O671" s="232"/>
      <c r="P671" s="232"/>
      <c r="Q671" s="232"/>
      <c r="R671" s="232"/>
      <c r="S671" s="232"/>
      <c r="T671" s="23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34" t="s">
        <v>168</v>
      </c>
      <c r="AU671" s="234" t="s">
        <v>82</v>
      </c>
      <c r="AV671" s="13" t="s">
        <v>80</v>
      </c>
      <c r="AW671" s="13" t="s">
        <v>34</v>
      </c>
      <c r="AX671" s="13" t="s">
        <v>72</v>
      </c>
      <c r="AY671" s="234" t="s">
        <v>148</v>
      </c>
    </row>
    <row r="672" spans="1:51" s="14" customFormat="1" ht="12">
      <c r="A672" s="14"/>
      <c r="B672" s="235"/>
      <c r="C672" s="236"/>
      <c r="D672" s="226" t="s">
        <v>168</v>
      </c>
      <c r="E672" s="237" t="s">
        <v>19</v>
      </c>
      <c r="F672" s="238" t="s">
        <v>4495</v>
      </c>
      <c r="G672" s="236"/>
      <c r="H672" s="239">
        <v>33.491</v>
      </c>
      <c r="I672" s="240"/>
      <c r="J672" s="236"/>
      <c r="K672" s="236"/>
      <c r="L672" s="241"/>
      <c r="M672" s="242"/>
      <c r="N672" s="243"/>
      <c r="O672" s="243"/>
      <c r="P672" s="243"/>
      <c r="Q672" s="243"/>
      <c r="R672" s="243"/>
      <c r="S672" s="243"/>
      <c r="T672" s="24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45" t="s">
        <v>168</v>
      </c>
      <c r="AU672" s="245" t="s">
        <v>82</v>
      </c>
      <c r="AV672" s="14" t="s">
        <v>82</v>
      </c>
      <c r="AW672" s="14" t="s">
        <v>34</v>
      </c>
      <c r="AX672" s="14" t="s">
        <v>72</v>
      </c>
      <c r="AY672" s="245" t="s">
        <v>148</v>
      </c>
    </row>
    <row r="673" spans="1:51" s="14" customFormat="1" ht="12">
      <c r="A673" s="14"/>
      <c r="B673" s="235"/>
      <c r="C673" s="236"/>
      <c r="D673" s="226" t="s">
        <v>168</v>
      </c>
      <c r="E673" s="237" t="s">
        <v>19</v>
      </c>
      <c r="F673" s="238" t="s">
        <v>4496</v>
      </c>
      <c r="G673" s="236"/>
      <c r="H673" s="239">
        <v>-3.326</v>
      </c>
      <c r="I673" s="240"/>
      <c r="J673" s="236"/>
      <c r="K673" s="236"/>
      <c r="L673" s="241"/>
      <c r="M673" s="242"/>
      <c r="N673" s="243"/>
      <c r="O673" s="243"/>
      <c r="P673" s="243"/>
      <c r="Q673" s="243"/>
      <c r="R673" s="243"/>
      <c r="S673" s="243"/>
      <c r="T673" s="24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5" t="s">
        <v>168</v>
      </c>
      <c r="AU673" s="245" t="s">
        <v>82</v>
      </c>
      <c r="AV673" s="14" t="s">
        <v>82</v>
      </c>
      <c r="AW673" s="14" t="s">
        <v>34</v>
      </c>
      <c r="AX673" s="14" t="s">
        <v>72</v>
      </c>
      <c r="AY673" s="245" t="s">
        <v>148</v>
      </c>
    </row>
    <row r="674" spans="1:51" s="14" customFormat="1" ht="12">
      <c r="A674" s="14"/>
      <c r="B674" s="235"/>
      <c r="C674" s="236"/>
      <c r="D674" s="226" t="s">
        <v>168</v>
      </c>
      <c r="E674" s="237" t="s">
        <v>19</v>
      </c>
      <c r="F674" s="238" t="s">
        <v>4497</v>
      </c>
      <c r="G674" s="236"/>
      <c r="H674" s="239">
        <v>1.264</v>
      </c>
      <c r="I674" s="240"/>
      <c r="J674" s="236"/>
      <c r="K674" s="236"/>
      <c r="L674" s="241"/>
      <c r="M674" s="242"/>
      <c r="N674" s="243"/>
      <c r="O674" s="243"/>
      <c r="P674" s="243"/>
      <c r="Q674" s="243"/>
      <c r="R674" s="243"/>
      <c r="S674" s="243"/>
      <c r="T674" s="24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45" t="s">
        <v>168</v>
      </c>
      <c r="AU674" s="245" t="s">
        <v>82</v>
      </c>
      <c r="AV674" s="14" t="s">
        <v>82</v>
      </c>
      <c r="AW674" s="14" t="s">
        <v>34</v>
      </c>
      <c r="AX674" s="14" t="s">
        <v>72</v>
      </c>
      <c r="AY674" s="245" t="s">
        <v>148</v>
      </c>
    </row>
    <row r="675" spans="1:51" s="13" customFormat="1" ht="12">
      <c r="A675" s="13"/>
      <c r="B675" s="224"/>
      <c r="C675" s="225"/>
      <c r="D675" s="226" t="s">
        <v>168</v>
      </c>
      <c r="E675" s="227" t="s">
        <v>19</v>
      </c>
      <c r="F675" s="228" t="s">
        <v>4342</v>
      </c>
      <c r="G675" s="225"/>
      <c r="H675" s="227" t="s">
        <v>19</v>
      </c>
      <c r="I675" s="229"/>
      <c r="J675" s="225"/>
      <c r="K675" s="225"/>
      <c r="L675" s="230"/>
      <c r="M675" s="231"/>
      <c r="N675" s="232"/>
      <c r="O675" s="232"/>
      <c r="P675" s="232"/>
      <c r="Q675" s="232"/>
      <c r="R675" s="232"/>
      <c r="S675" s="232"/>
      <c r="T675" s="23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34" t="s">
        <v>168</v>
      </c>
      <c r="AU675" s="234" t="s">
        <v>82</v>
      </c>
      <c r="AV675" s="13" t="s">
        <v>80</v>
      </c>
      <c r="AW675" s="13" t="s">
        <v>34</v>
      </c>
      <c r="AX675" s="13" t="s">
        <v>72</v>
      </c>
      <c r="AY675" s="234" t="s">
        <v>148</v>
      </c>
    </row>
    <row r="676" spans="1:51" s="14" customFormat="1" ht="12">
      <c r="A676" s="14"/>
      <c r="B676" s="235"/>
      <c r="C676" s="236"/>
      <c r="D676" s="226" t="s">
        <v>168</v>
      </c>
      <c r="E676" s="237" t="s">
        <v>19</v>
      </c>
      <c r="F676" s="238" t="s">
        <v>4498</v>
      </c>
      <c r="G676" s="236"/>
      <c r="H676" s="239">
        <v>93.581</v>
      </c>
      <c r="I676" s="240"/>
      <c r="J676" s="236"/>
      <c r="K676" s="236"/>
      <c r="L676" s="241"/>
      <c r="M676" s="242"/>
      <c r="N676" s="243"/>
      <c r="O676" s="243"/>
      <c r="P676" s="243"/>
      <c r="Q676" s="243"/>
      <c r="R676" s="243"/>
      <c r="S676" s="243"/>
      <c r="T676" s="24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45" t="s">
        <v>168</v>
      </c>
      <c r="AU676" s="245" t="s">
        <v>82</v>
      </c>
      <c r="AV676" s="14" t="s">
        <v>82</v>
      </c>
      <c r="AW676" s="14" t="s">
        <v>34</v>
      </c>
      <c r="AX676" s="14" t="s">
        <v>72</v>
      </c>
      <c r="AY676" s="245" t="s">
        <v>148</v>
      </c>
    </row>
    <row r="677" spans="1:51" s="14" customFormat="1" ht="12">
      <c r="A677" s="14"/>
      <c r="B677" s="235"/>
      <c r="C677" s="236"/>
      <c r="D677" s="226" t="s">
        <v>168</v>
      </c>
      <c r="E677" s="237" t="s">
        <v>19</v>
      </c>
      <c r="F677" s="238" t="s">
        <v>4499</v>
      </c>
      <c r="G677" s="236"/>
      <c r="H677" s="239">
        <v>-22.157</v>
      </c>
      <c r="I677" s="240"/>
      <c r="J677" s="236"/>
      <c r="K677" s="236"/>
      <c r="L677" s="241"/>
      <c r="M677" s="242"/>
      <c r="N677" s="243"/>
      <c r="O677" s="243"/>
      <c r="P677" s="243"/>
      <c r="Q677" s="243"/>
      <c r="R677" s="243"/>
      <c r="S677" s="243"/>
      <c r="T677" s="24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5" t="s">
        <v>168</v>
      </c>
      <c r="AU677" s="245" t="s">
        <v>82</v>
      </c>
      <c r="AV677" s="14" t="s">
        <v>82</v>
      </c>
      <c r="AW677" s="14" t="s">
        <v>34</v>
      </c>
      <c r="AX677" s="14" t="s">
        <v>72</v>
      </c>
      <c r="AY677" s="245" t="s">
        <v>148</v>
      </c>
    </row>
    <row r="678" spans="1:51" s="14" customFormat="1" ht="12">
      <c r="A678" s="14"/>
      <c r="B678" s="235"/>
      <c r="C678" s="236"/>
      <c r="D678" s="226" t="s">
        <v>168</v>
      </c>
      <c r="E678" s="237" t="s">
        <v>19</v>
      </c>
      <c r="F678" s="238" t="s">
        <v>4500</v>
      </c>
      <c r="G678" s="236"/>
      <c r="H678" s="239">
        <v>3.811</v>
      </c>
      <c r="I678" s="240"/>
      <c r="J678" s="236"/>
      <c r="K678" s="236"/>
      <c r="L678" s="241"/>
      <c r="M678" s="242"/>
      <c r="N678" s="243"/>
      <c r="O678" s="243"/>
      <c r="P678" s="243"/>
      <c r="Q678" s="243"/>
      <c r="R678" s="243"/>
      <c r="S678" s="243"/>
      <c r="T678" s="24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45" t="s">
        <v>168</v>
      </c>
      <c r="AU678" s="245" t="s">
        <v>82</v>
      </c>
      <c r="AV678" s="14" t="s">
        <v>82</v>
      </c>
      <c r="AW678" s="14" t="s">
        <v>34</v>
      </c>
      <c r="AX678" s="14" t="s">
        <v>72</v>
      </c>
      <c r="AY678" s="245" t="s">
        <v>148</v>
      </c>
    </row>
    <row r="679" spans="1:51" s="13" customFormat="1" ht="12">
      <c r="A679" s="13"/>
      <c r="B679" s="224"/>
      <c r="C679" s="225"/>
      <c r="D679" s="226" t="s">
        <v>168</v>
      </c>
      <c r="E679" s="227" t="s">
        <v>19</v>
      </c>
      <c r="F679" s="228" t="s">
        <v>4346</v>
      </c>
      <c r="G679" s="225"/>
      <c r="H679" s="227" t="s">
        <v>19</v>
      </c>
      <c r="I679" s="229"/>
      <c r="J679" s="225"/>
      <c r="K679" s="225"/>
      <c r="L679" s="230"/>
      <c r="M679" s="231"/>
      <c r="N679" s="232"/>
      <c r="O679" s="232"/>
      <c r="P679" s="232"/>
      <c r="Q679" s="232"/>
      <c r="R679" s="232"/>
      <c r="S679" s="232"/>
      <c r="T679" s="23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34" t="s">
        <v>168</v>
      </c>
      <c r="AU679" s="234" t="s">
        <v>82</v>
      </c>
      <c r="AV679" s="13" t="s">
        <v>80</v>
      </c>
      <c r="AW679" s="13" t="s">
        <v>34</v>
      </c>
      <c r="AX679" s="13" t="s">
        <v>72</v>
      </c>
      <c r="AY679" s="234" t="s">
        <v>148</v>
      </c>
    </row>
    <row r="680" spans="1:51" s="14" customFormat="1" ht="12">
      <c r="A680" s="14"/>
      <c r="B680" s="235"/>
      <c r="C680" s="236"/>
      <c r="D680" s="226" t="s">
        <v>168</v>
      </c>
      <c r="E680" s="237" t="s">
        <v>19</v>
      </c>
      <c r="F680" s="238" t="s">
        <v>4501</v>
      </c>
      <c r="G680" s="236"/>
      <c r="H680" s="239">
        <v>90.948</v>
      </c>
      <c r="I680" s="240"/>
      <c r="J680" s="236"/>
      <c r="K680" s="236"/>
      <c r="L680" s="241"/>
      <c r="M680" s="242"/>
      <c r="N680" s="243"/>
      <c r="O680" s="243"/>
      <c r="P680" s="243"/>
      <c r="Q680" s="243"/>
      <c r="R680" s="243"/>
      <c r="S680" s="243"/>
      <c r="T680" s="24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45" t="s">
        <v>168</v>
      </c>
      <c r="AU680" s="245" t="s">
        <v>82</v>
      </c>
      <c r="AV680" s="14" t="s">
        <v>82</v>
      </c>
      <c r="AW680" s="14" t="s">
        <v>34</v>
      </c>
      <c r="AX680" s="14" t="s">
        <v>72</v>
      </c>
      <c r="AY680" s="245" t="s">
        <v>148</v>
      </c>
    </row>
    <row r="681" spans="1:51" s="14" customFormat="1" ht="12">
      <c r="A681" s="14"/>
      <c r="B681" s="235"/>
      <c r="C681" s="236"/>
      <c r="D681" s="226" t="s">
        <v>168</v>
      </c>
      <c r="E681" s="237" t="s">
        <v>19</v>
      </c>
      <c r="F681" s="238" t="s">
        <v>4502</v>
      </c>
      <c r="G681" s="236"/>
      <c r="H681" s="239">
        <v>-3.563</v>
      </c>
      <c r="I681" s="240"/>
      <c r="J681" s="236"/>
      <c r="K681" s="236"/>
      <c r="L681" s="241"/>
      <c r="M681" s="242"/>
      <c r="N681" s="243"/>
      <c r="O681" s="243"/>
      <c r="P681" s="243"/>
      <c r="Q681" s="243"/>
      <c r="R681" s="243"/>
      <c r="S681" s="243"/>
      <c r="T681" s="24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45" t="s">
        <v>168</v>
      </c>
      <c r="AU681" s="245" t="s">
        <v>82</v>
      </c>
      <c r="AV681" s="14" t="s">
        <v>82</v>
      </c>
      <c r="AW681" s="14" t="s">
        <v>34</v>
      </c>
      <c r="AX681" s="14" t="s">
        <v>72</v>
      </c>
      <c r="AY681" s="245" t="s">
        <v>148</v>
      </c>
    </row>
    <row r="682" spans="1:51" s="13" customFormat="1" ht="12">
      <c r="A682" s="13"/>
      <c r="B682" s="224"/>
      <c r="C682" s="225"/>
      <c r="D682" s="226" t="s">
        <v>168</v>
      </c>
      <c r="E682" s="227" t="s">
        <v>19</v>
      </c>
      <c r="F682" s="228" t="s">
        <v>4349</v>
      </c>
      <c r="G682" s="225"/>
      <c r="H682" s="227" t="s">
        <v>19</v>
      </c>
      <c r="I682" s="229"/>
      <c r="J682" s="225"/>
      <c r="K682" s="225"/>
      <c r="L682" s="230"/>
      <c r="M682" s="231"/>
      <c r="N682" s="232"/>
      <c r="O682" s="232"/>
      <c r="P682" s="232"/>
      <c r="Q682" s="232"/>
      <c r="R682" s="232"/>
      <c r="S682" s="232"/>
      <c r="T682" s="23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4" t="s">
        <v>168</v>
      </c>
      <c r="AU682" s="234" t="s">
        <v>82</v>
      </c>
      <c r="AV682" s="13" t="s">
        <v>80</v>
      </c>
      <c r="AW682" s="13" t="s">
        <v>34</v>
      </c>
      <c r="AX682" s="13" t="s">
        <v>72</v>
      </c>
      <c r="AY682" s="234" t="s">
        <v>148</v>
      </c>
    </row>
    <row r="683" spans="1:51" s="14" customFormat="1" ht="12">
      <c r="A683" s="14"/>
      <c r="B683" s="235"/>
      <c r="C683" s="236"/>
      <c r="D683" s="226" t="s">
        <v>168</v>
      </c>
      <c r="E683" s="237" t="s">
        <v>19</v>
      </c>
      <c r="F683" s="238" t="s">
        <v>4350</v>
      </c>
      <c r="G683" s="236"/>
      <c r="H683" s="239">
        <v>27.582</v>
      </c>
      <c r="I683" s="240"/>
      <c r="J683" s="236"/>
      <c r="K683" s="236"/>
      <c r="L683" s="241"/>
      <c r="M683" s="242"/>
      <c r="N683" s="243"/>
      <c r="O683" s="243"/>
      <c r="P683" s="243"/>
      <c r="Q683" s="243"/>
      <c r="R683" s="243"/>
      <c r="S683" s="243"/>
      <c r="T683" s="24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45" t="s">
        <v>168</v>
      </c>
      <c r="AU683" s="245" t="s">
        <v>82</v>
      </c>
      <c r="AV683" s="14" t="s">
        <v>82</v>
      </c>
      <c r="AW683" s="14" t="s">
        <v>34</v>
      </c>
      <c r="AX683" s="14" t="s">
        <v>72</v>
      </c>
      <c r="AY683" s="245" t="s">
        <v>148</v>
      </c>
    </row>
    <row r="684" spans="1:51" s="14" customFormat="1" ht="12">
      <c r="A684" s="14"/>
      <c r="B684" s="235"/>
      <c r="C684" s="236"/>
      <c r="D684" s="226" t="s">
        <v>168</v>
      </c>
      <c r="E684" s="237" t="s">
        <v>19</v>
      </c>
      <c r="F684" s="238" t="s">
        <v>4351</v>
      </c>
      <c r="G684" s="236"/>
      <c r="H684" s="239">
        <v>1.996</v>
      </c>
      <c r="I684" s="240"/>
      <c r="J684" s="236"/>
      <c r="K684" s="236"/>
      <c r="L684" s="241"/>
      <c r="M684" s="242"/>
      <c r="N684" s="243"/>
      <c r="O684" s="243"/>
      <c r="P684" s="243"/>
      <c r="Q684" s="243"/>
      <c r="R684" s="243"/>
      <c r="S684" s="243"/>
      <c r="T684" s="24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45" t="s">
        <v>168</v>
      </c>
      <c r="AU684" s="245" t="s">
        <v>82</v>
      </c>
      <c r="AV684" s="14" t="s">
        <v>82</v>
      </c>
      <c r="AW684" s="14" t="s">
        <v>34</v>
      </c>
      <c r="AX684" s="14" t="s">
        <v>72</v>
      </c>
      <c r="AY684" s="245" t="s">
        <v>148</v>
      </c>
    </row>
    <row r="685" spans="1:51" s="15" customFormat="1" ht="12">
      <c r="A685" s="15"/>
      <c r="B685" s="246"/>
      <c r="C685" s="247"/>
      <c r="D685" s="226" t="s">
        <v>168</v>
      </c>
      <c r="E685" s="248" t="s">
        <v>19</v>
      </c>
      <c r="F685" s="249" t="s">
        <v>178</v>
      </c>
      <c r="G685" s="247"/>
      <c r="H685" s="250">
        <v>259.36899999999997</v>
      </c>
      <c r="I685" s="251"/>
      <c r="J685" s="247"/>
      <c r="K685" s="247"/>
      <c r="L685" s="252"/>
      <c r="M685" s="253"/>
      <c r="N685" s="254"/>
      <c r="O685" s="254"/>
      <c r="P685" s="254"/>
      <c r="Q685" s="254"/>
      <c r="R685" s="254"/>
      <c r="S685" s="254"/>
      <c r="T685" s="25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T685" s="256" t="s">
        <v>168</v>
      </c>
      <c r="AU685" s="256" t="s">
        <v>82</v>
      </c>
      <c r="AV685" s="15" t="s">
        <v>155</v>
      </c>
      <c r="AW685" s="15" t="s">
        <v>34</v>
      </c>
      <c r="AX685" s="15" t="s">
        <v>80</v>
      </c>
      <c r="AY685" s="256" t="s">
        <v>148</v>
      </c>
    </row>
    <row r="686" spans="1:65" s="2" customFormat="1" ht="16.5" customHeight="1">
      <c r="A686" s="40"/>
      <c r="B686" s="41"/>
      <c r="C686" s="206" t="s">
        <v>945</v>
      </c>
      <c r="D686" s="206" t="s">
        <v>150</v>
      </c>
      <c r="E686" s="207" t="s">
        <v>4503</v>
      </c>
      <c r="F686" s="208" t="s">
        <v>4504</v>
      </c>
      <c r="G686" s="209" t="s">
        <v>187</v>
      </c>
      <c r="H686" s="210">
        <v>62.926</v>
      </c>
      <c r="I686" s="211"/>
      <c r="J686" s="212">
        <f>ROUND(I686*H686,2)</f>
        <v>0</v>
      </c>
      <c r="K686" s="208" t="s">
        <v>154</v>
      </c>
      <c r="L686" s="46"/>
      <c r="M686" s="213" t="s">
        <v>19</v>
      </c>
      <c r="N686" s="214" t="s">
        <v>43</v>
      </c>
      <c r="O686" s="86"/>
      <c r="P686" s="215">
        <f>O686*H686</f>
        <v>0</v>
      </c>
      <c r="Q686" s="215">
        <v>0</v>
      </c>
      <c r="R686" s="215">
        <f>Q686*H686</f>
        <v>0</v>
      </c>
      <c r="S686" s="215">
        <v>0.039</v>
      </c>
      <c r="T686" s="216">
        <f>S686*H686</f>
        <v>2.454114</v>
      </c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R686" s="217" t="s">
        <v>155</v>
      </c>
      <c r="AT686" s="217" t="s">
        <v>150</v>
      </c>
      <c r="AU686" s="217" t="s">
        <v>82</v>
      </c>
      <c r="AY686" s="19" t="s">
        <v>148</v>
      </c>
      <c r="BE686" s="218">
        <f>IF(N686="základní",J686,0)</f>
        <v>0</v>
      </c>
      <c r="BF686" s="218">
        <f>IF(N686="snížená",J686,0)</f>
        <v>0</v>
      </c>
      <c r="BG686" s="218">
        <f>IF(N686="zákl. přenesená",J686,0)</f>
        <v>0</v>
      </c>
      <c r="BH686" s="218">
        <f>IF(N686="sníž. přenesená",J686,0)</f>
        <v>0</v>
      </c>
      <c r="BI686" s="218">
        <f>IF(N686="nulová",J686,0)</f>
        <v>0</v>
      </c>
      <c r="BJ686" s="19" t="s">
        <v>80</v>
      </c>
      <c r="BK686" s="218">
        <f>ROUND(I686*H686,2)</f>
        <v>0</v>
      </c>
      <c r="BL686" s="19" t="s">
        <v>155</v>
      </c>
      <c r="BM686" s="217" t="s">
        <v>4505</v>
      </c>
    </row>
    <row r="687" spans="1:47" s="2" customFormat="1" ht="12">
      <c r="A687" s="40"/>
      <c r="B687" s="41"/>
      <c r="C687" s="42"/>
      <c r="D687" s="219" t="s">
        <v>157</v>
      </c>
      <c r="E687" s="42"/>
      <c r="F687" s="220" t="s">
        <v>4506</v>
      </c>
      <c r="G687" s="42"/>
      <c r="H687" s="42"/>
      <c r="I687" s="221"/>
      <c r="J687" s="42"/>
      <c r="K687" s="42"/>
      <c r="L687" s="46"/>
      <c r="M687" s="222"/>
      <c r="N687" s="223"/>
      <c r="O687" s="86"/>
      <c r="P687" s="86"/>
      <c r="Q687" s="86"/>
      <c r="R687" s="86"/>
      <c r="S687" s="86"/>
      <c r="T687" s="87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T687" s="19" t="s">
        <v>157</v>
      </c>
      <c r="AU687" s="19" t="s">
        <v>82</v>
      </c>
    </row>
    <row r="688" spans="1:51" s="14" customFormat="1" ht="12">
      <c r="A688" s="14"/>
      <c r="B688" s="235"/>
      <c r="C688" s="236"/>
      <c r="D688" s="226" t="s">
        <v>168</v>
      </c>
      <c r="E688" s="237" t="s">
        <v>19</v>
      </c>
      <c r="F688" s="238" t="s">
        <v>4507</v>
      </c>
      <c r="G688" s="236"/>
      <c r="H688" s="239">
        <v>62.926</v>
      </c>
      <c r="I688" s="240"/>
      <c r="J688" s="236"/>
      <c r="K688" s="236"/>
      <c r="L688" s="241"/>
      <c r="M688" s="242"/>
      <c r="N688" s="243"/>
      <c r="O688" s="243"/>
      <c r="P688" s="243"/>
      <c r="Q688" s="243"/>
      <c r="R688" s="243"/>
      <c r="S688" s="243"/>
      <c r="T688" s="24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45" t="s">
        <v>168</v>
      </c>
      <c r="AU688" s="245" t="s">
        <v>82</v>
      </c>
      <c r="AV688" s="14" t="s">
        <v>82</v>
      </c>
      <c r="AW688" s="14" t="s">
        <v>34</v>
      </c>
      <c r="AX688" s="14" t="s">
        <v>80</v>
      </c>
      <c r="AY688" s="245" t="s">
        <v>148</v>
      </c>
    </row>
    <row r="689" spans="1:65" s="2" customFormat="1" ht="24.15" customHeight="1">
      <c r="A689" s="40"/>
      <c r="B689" s="41"/>
      <c r="C689" s="206" t="s">
        <v>950</v>
      </c>
      <c r="D689" s="206" t="s">
        <v>150</v>
      </c>
      <c r="E689" s="207" t="s">
        <v>4508</v>
      </c>
      <c r="F689" s="208" t="s">
        <v>4509</v>
      </c>
      <c r="G689" s="209" t="s">
        <v>187</v>
      </c>
      <c r="H689" s="210">
        <v>26.833</v>
      </c>
      <c r="I689" s="211"/>
      <c r="J689" s="212">
        <f>ROUND(I689*H689,2)</f>
        <v>0</v>
      </c>
      <c r="K689" s="208" t="s">
        <v>154</v>
      </c>
      <c r="L689" s="46"/>
      <c r="M689" s="213" t="s">
        <v>19</v>
      </c>
      <c r="N689" s="214" t="s">
        <v>43</v>
      </c>
      <c r="O689" s="86"/>
      <c r="P689" s="215">
        <f>O689*H689</f>
        <v>0</v>
      </c>
      <c r="Q689" s="215">
        <v>0</v>
      </c>
      <c r="R689" s="215">
        <f>Q689*H689</f>
        <v>0</v>
      </c>
      <c r="S689" s="215">
        <v>0.47</v>
      </c>
      <c r="T689" s="216">
        <f>S689*H689</f>
        <v>12.611509999999999</v>
      </c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R689" s="217" t="s">
        <v>155</v>
      </c>
      <c r="AT689" s="217" t="s">
        <v>150</v>
      </c>
      <c r="AU689" s="217" t="s">
        <v>82</v>
      </c>
      <c r="AY689" s="19" t="s">
        <v>148</v>
      </c>
      <c r="BE689" s="218">
        <f>IF(N689="základní",J689,0)</f>
        <v>0</v>
      </c>
      <c r="BF689" s="218">
        <f>IF(N689="snížená",J689,0)</f>
        <v>0</v>
      </c>
      <c r="BG689" s="218">
        <f>IF(N689="zákl. přenesená",J689,0)</f>
        <v>0</v>
      </c>
      <c r="BH689" s="218">
        <f>IF(N689="sníž. přenesená",J689,0)</f>
        <v>0</v>
      </c>
      <c r="BI689" s="218">
        <f>IF(N689="nulová",J689,0)</f>
        <v>0</v>
      </c>
      <c r="BJ689" s="19" t="s">
        <v>80</v>
      </c>
      <c r="BK689" s="218">
        <f>ROUND(I689*H689,2)</f>
        <v>0</v>
      </c>
      <c r="BL689" s="19" t="s">
        <v>155</v>
      </c>
      <c r="BM689" s="217" t="s">
        <v>4510</v>
      </c>
    </row>
    <row r="690" spans="1:47" s="2" customFormat="1" ht="12">
      <c r="A690" s="40"/>
      <c r="B690" s="41"/>
      <c r="C690" s="42"/>
      <c r="D690" s="219" t="s">
        <v>157</v>
      </c>
      <c r="E690" s="42"/>
      <c r="F690" s="220" t="s">
        <v>4511</v>
      </c>
      <c r="G690" s="42"/>
      <c r="H690" s="42"/>
      <c r="I690" s="221"/>
      <c r="J690" s="42"/>
      <c r="K690" s="42"/>
      <c r="L690" s="46"/>
      <c r="M690" s="222"/>
      <c r="N690" s="223"/>
      <c r="O690" s="86"/>
      <c r="P690" s="86"/>
      <c r="Q690" s="86"/>
      <c r="R690" s="86"/>
      <c r="S690" s="86"/>
      <c r="T690" s="87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T690" s="19" t="s">
        <v>157</v>
      </c>
      <c r="AU690" s="19" t="s">
        <v>82</v>
      </c>
    </row>
    <row r="691" spans="1:51" s="14" customFormat="1" ht="12">
      <c r="A691" s="14"/>
      <c r="B691" s="235"/>
      <c r="C691" s="236"/>
      <c r="D691" s="226" t="s">
        <v>168</v>
      </c>
      <c r="E691" s="237" t="s">
        <v>19</v>
      </c>
      <c r="F691" s="238" t="s">
        <v>4512</v>
      </c>
      <c r="G691" s="236"/>
      <c r="H691" s="239">
        <v>26.833</v>
      </c>
      <c r="I691" s="240"/>
      <c r="J691" s="236"/>
      <c r="K691" s="236"/>
      <c r="L691" s="241"/>
      <c r="M691" s="242"/>
      <c r="N691" s="243"/>
      <c r="O691" s="243"/>
      <c r="P691" s="243"/>
      <c r="Q691" s="243"/>
      <c r="R691" s="243"/>
      <c r="S691" s="243"/>
      <c r="T691" s="24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45" t="s">
        <v>168</v>
      </c>
      <c r="AU691" s="245" t="s">
        <v>82</v>
      </c>
      <c r="AV691" s="14" t="s">
        <v>82</v>
      </c>
      <c r="AW691" s="14" t="s">
        <v>34</v>
      </c>
      <c r="AX691" s="14" t="s">
        <v>80</v>
      </c>
      <c r="AY691" s="245" t="s">
        <v>148</v>
      </c>
    </row>
    <row r="692" spans="1:65" s="2" customFormat="1" ht="16.5" customHeight="1">
      <c r="A692" s="40"/>
      <c r="B692" s="41"/>
      <c r="C692" s="206" t="s">
        <v>956</v>
      </c>
      <c r="D692" s="206" t="s">
        <v>150</v>
      </c>
      <c r="E692" s="207" t="s">
        <v>1049</v>
      </c>
      <c r="F692" s="208" t="s">
        <v>1050</v>
      </c>
      <c r="G692" s="209" t="s">
        <v>166</v>
      </c>
      <c r="H692" s="210">
        <v>294.782</v>
      </c>
      <c r="I692" s="211"/>
      <c r="J692" s="212">
        <f>ROUND(I692*H692,2)</f>
        <v>0</v>
      </c>
      <c r="K692" s="208" t="s">
        <v>19</v>
      </c>
      <c r="L692" s="46"/>
      <c r="M692" s="213" t="s">
        <v>19</v>
      </c>
      <c r="N692" s="214" t="s">
        <v>43</v>
      </c>
      <c r="O692" s="86"/>
      <c r="P692" s="215">
        <f>O692*H692</f>
        <v>0</v>
      </c>
      <c r="Q692" s="215">
        <v>0</v>
      </c>
      <c r="R692" s="215">
        <f>Q692*H692</f>
        <v>0</v>
      </c>
      <c r="S692" s="215">
        <v>0</v>
      </c>
      <c r="T692" s="216">
        <f>S692*H692</f>
        <v>0</v>
      </c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R692" s="217" t="s">
        <v>155</v>
      </c>
      <c r="AT692" s="217" t="s">
        <v>150</v>
      </c>
      <c r="AU692" s="217" t="s">
        <v>82</v>
      </c>
      <c r="AY692" s="19" t="s">
        <v>148</v>
      </c>
      <c r="BE692" s="218">
        <f>IF(N692="základní",J692,0)</f>
        <v>0</v>
      </c>
      <c r="BF692" s="218">
        <f>IF(N692="snížená",J692,0)</f>
        <v>0</v>
      </c>
      <c r="BG692" s="218">
        <f>IF(N692="zákl. přenesená",J692,0)</f>
        <v>0</v>
      </c>
      <c r="BH692" s="218">
        <f>IF(N692="sníž. přenesená",J692,0)</f>
        <v>0</v>
      </c>
      <c r="BI692" s="218">
        <f>IF(N692="nulová",J692,0)</f>
        <v>0</v>
      </c>
      <c r="BJ692" s="19" t="s">
        <v>80</v>
      </c>
      <c r="BK692" s="218">
        <f>ROUND(I692*H692,2)</f>
        <v>0</v>
      </c>
      <c r="BL692" s="19" t="s">
        <v>155</v>
      </c>
      <c r="BM692" s="217" t="s">
        <v>4513</v>
      </c>
    </row>
    <row r="693" spans="1:51" s="14" customFormat="1" ht="12">
      <c r="A693" s="14"/>
      <c r="B693" s="235"/>
      <c r="C693" s="236"/>
      <c r="D693" s="226" t="s">
        <v>168</v>
      </c>
      <c r="E693" s="237" t="s">
        <v>19</v>
      </c>
      <c r="F693" s="238" t="s">
        <v>4514</v>
      </c>
      <c r="G693" s="236"/>
      <c r="H693" s="239">
        <v>85.528</v>
      </c>
      <c r="I693" s="240"/>
      <c r="J693" s="236"/>
      <c r="K693" s="236"/>
      <c r="L693" s="241"/>
      <c r="M693" s="242"/>
      <c r="N693" s="243"/>
      <c r="O693" s="243"/>
      <c r="P693" s="243"/>
      <c r="Q693" s="243"/>
      <c r="R693" s="243"/>
      <c r="S693" s="243"/>
      <c r="T693" s="24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45" t="s">
        <v>168</v>
      </c>
      <c r="AU693" s="245" t="s">
        <v>82</v>
      </c>
      <c r="AV693" s="14" t="s">
        <v>82</v>
      </c>
      <c r="AW693" s="14" t="s">
        <v>34</v>
      </c>
      <c r="AX693" s="14" t="s">
        <v>72</v>
      </c>
      <c r="AY693" s="245" t="s">
        <v>148</v>
      </c>
    </row>
    <row r="694" spans="1:51" s="14" customFormat="1" ht="12">
      <c r="A694" s="14"/>
      <c r="B694" s="235"/>
      <c r="C694" s="236"/>
      <c r="D694" s="226" t="s">
        <v>168</v>
      </c>
      <c r="E694" s="237" t="s">
        <v>19</v>
      </c>
      <c r="F694" s="238" t="s">
        <v>4515</v>
      </c>
      <c r="G694" s="236"/>
      <c r="H694" s="239">
        <v>209.254</v>
      </c>
      <c r="I694" s="240"/>
      <c r="J694" s="236"/>
      <c r="K694" s="236"/>
      <c r="L694" s="241"/>
      <c r="M694" s="242"/>
      <c r="N694" s="243"/>
      <c r="O694" s="243"/>
      <c r="P694" s="243"/>
      <c r="Q694" s="243"/>
      <c r="R694" s="243"/>
      <c r="S694" s="243"/>
      <c r="T694" s="24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5" t="s">
        <v>168</v>
      </c>
      <c r="AU694" s="245" t="s">
        <v>82</v>
      </c>
      <c r="AV694" s="14" t="s">
        <v>82</v>
      </c>
      <c r="AW694" s="14" t="s">
        <v>34</v>
      </c>
      <c r="AX694" s="14" t="s">
        <v>72</v>
      </c>
      <c r="AY694" s="245" t="s">
        <v>148</v>
      </c>
    </row>
    <row r="695" spans="1:51" s="15" customFormat="1" ht="12">
      <c r="A695" s="15"/>
      <c r="B695" s="246"/>
      <c r="C695" s="247"/>
      <c r="D695" s="226" t="s">
        <v>168</v>
      </c>
      <c r="E695" s="248" t="s">
        <v>19</v>
      </c>
      <c r="F695" s="249" t="s">
        <v>178</v>
      </c>
      <c r="G695" s="247"/>
      <c r="H695" s="250">
        <v>294.782</v>
      </c>
      <c r="I695" s="251"/>
      <c r="J695" s="247"/>
      <c r="K695" s="247"/>
      <c r="L695" s="252"/>
      <c r="M695" s="253"/>
      <c r="N695" s="254"/>
      <c r="O695" s="254"/>
      <c r="P695" s="254"/>
      <c r="Q695" s="254"/>
      <c r="R695" s="254"/>
      <c r="S695" s="254"/>
      <c r="T695" s="25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T695" s="256" t="s">
        <v>168</v>
      </c>
      <c r="AU695" s="256" t="s">
        <v>82</v>
      </c>
      <c r="AV695" s="15" t="s">
        <v>155</v>
      </c>
      <c r="AW695" s="15" t="s">
        <v>34</v>
      </c>
      <c r="AX695" s="15" t="s">
        <v>80</v>
      </c>
      <c r="AY695" s="256" t="s">
        <v>148</v>
      </c>
    </row>
    <row r="696" spans="1:65" s="2" customFormat="1" ht="24.15" customHeight="1">
      <c r="A696" s="40"/>
      <c r="B696" s="41"/>
      <c r="C696" s="206" t="s">
        <v>961</v>
      </c>
      <c r="D696" s="206" t="s">
        <v>150</v>
      </c>
      <c r="E696" s="207" t="s">
        <v>1072</v>
      </c>
      <c r="F696" s="208" t="s">
        <v>1073</v>
      </c>
      <c r="G696" s="209" t="s">
        <v>187</v>
      </c>
      <c r="H696" s="210">
        <v>80.347</v>
      </c>
      <c r="I696" s="211"/>
      <c r="J696" s="212">
        <f>ROUND(I696*H696,2)</f>
        <v>0</v>
      </c>
      <c r="K696" s="208" t="s">
        <v>154</v>
      </c>
      <c r="L696" s="46"/>
      <c r="M696" s="213" t="s">
        <v>19</v>
      </c>
      <c r="N696" s="214" t="s">
        <v>43</v>
      </c>
      <c r="O696" s="86"/>
      <c r="P696" s="215">
        <f>O696*H696</f>
        <v>0</v>
      </c>
      <c r="Q696" s="215">
        <v>0</v>
      </c>
      <c r="R696" s="215">
        <f>Q696*H696</f>
        <v>0</v>
      </c>
      <c r="S696" s="215">
        <v>1.8</v>
      </c>
      <c r="T696" s="216">
        <f>S696*H696</f>
        <v>144.6246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17" t="s">
        <v>155</v>
      </c>
      <c r="AT696" s="217" t="s">
        <v>150</v>
      </c>
      <c r="AU696" s="217" t="s">
        <v>82</v>
      </c>
      <c r="AY696" s="19" t="s">
        <v>148</v>
      </c>
      <c r="BE696" s="218">
        <f>IF(N696="základní",J696,0)</f>
        <v>0</v>
      </c>
      <c r="BF696" s="218">
        <f>IF(N696="snížená",J696,0)</f>
        <v>0</v>
      </c>
      <c r="BG696" s="218">
        <f>IF(N696="zákl. přenesená",J696,0)</f>
        <v>0</v>
      </c>
      <c r="BH696" s="218">
        <f>IF(N696="sníž. přenesená",J696,0)</f>
        <v>0</v>
      </c>
      <c r="BI696" s="218">
        <f>IF(N696="nulová",J696,0)</f>
        <v>0</v>
      </c>
      <c r="BJ696" s="19" t="s">
        <v>80</v>
      </c>
      <c r="BK696" s="218">
        <f>ROUND(I696*H696,2)</f>
        <v>0</v>
      </c>
      <c r="BL696" s="19" t="s">
        <v>155</v>
      </c>
      <c r="BM696" s="217" t="s">
        <v>4516</v>
      </c>
    </row>
    <row r="697" spans="1:47" s="2" customFormat="1" ht="12">
      <c r="A697" s="40"/>
      <c r="B697" s="41"/>
      <c r="C697" s="42"/>
      <c r="D697" s="219" t="s">
        <v>157</v>
      </c>
      <c r="E697" s="42"/>
      <c r="F697" s="220" t="s">
        <v>1075</v>
      </c>
      <c r="G697" s="42"/>
      <c r="H697" s="42"/>
      <c r="I697" s="221"/>
      <c r="J697" s="42"/>
      <c r="K697" s="42"/>
      <c r="L697" s="46"/>
      <c r="M697" s="222"/>
      <c r="N697" s="223"/>
      <c r="O697" s="86"/>
      <c r="P697" s="86"/>
      <c r="Q697" s="86"/>
      <c r="R697" s="86"/>
      <c r="S697" s="86"/>
      <c r="T697" s="87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T697" s="19" t="s">
        <v>157</v>
      </c>
      <c r="AU697" s="19" t="s">
        <v>82</v>
      </c>
    </row>
    <row r="698" spans="1:51" s="13" customFormat="1" ht="12">
      <c r="A698" s="13"/>
      <c r="B698" s="224"/>
      <c r="C698" s="225"/>
      <c r="D698" s="226" t="s">
        <v>168</v>
      </c>
      <c r="E698" s="227" t="s">
        <v>19</v>
      </c>
      <c r="F698" s="228" t="s">
        <v>1076</v>
      </c>
      <c r="G698" s="225"/>
      <c r="H698" s="227" t="s">
        <v>19</v>
      </c>
      <c r="I698" s="229"/>
      <c r="J698" s="225"/>
      <c r="K698" s="225"/>
      <c r="L698" s="230"/>
      <c r="M698" s="231"/>
      <c r="N698" s="232"/>
      <c r="O698" s="232"/>
      <c r="P698" s="232"/>
      <c r="Q698" s="232"/>
      <c r="R698" s="232"/>
      <c r="S698" s="232"/>
      <c r="T698" s="23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34" t="s">
        <v>168</v>
      </c>
      <c r="AU698" s="234" t="s">
        <v>82</v>
      </c>
      <c r="AV698" s="13" t="s">
        <v>80</v>
      </c>
      <c r="AW698" s="13" t="s">
        <v>34</v>
      </c>
      <c r="AX698" s="13" t="s">
        <v>72</v>
      </c>
      <c r="AY698" s="234" t="s">
        <v>148</v>
      </c>
    </row>
    <row r="699" spans="1:51" s="14" customFormat="1" ht="12">
      <c r="A699" s="14"/>
      <c r="B699" s="235"/>
      <c r="C699" s="236"/>
      <c r="D699" s="226" t="s">
        <v>168</v>
      </c>
      <c r="E699" s="237" t="s">
        <v>19</v>
      </c>
      <c r="F699" s="238" t="s">
        <v>4517</v>
      </c>
      <c r="G699" s="236"/>
      <c r="H699" s="239">
        <v>3.931</v>
      </c>
      <c r="I699" s="240"/>
      <c r="J699" s="236"/>
      <c r="K699" s="236"/>
      <c r="L699" s="241"/>
      <c r="M699" s="242"/>
      <c r="N699" s="243"/>
      <c r="O699" s="243"/>
      <c r="P699" s="243"/>
      <c r="Q699" s="243"/>
      <c r="R699" s="243"/>
      <c r="S699" s="243"/>
      <c r="T699" s="24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45" t="s">
        <v>168</v>
      </c>
      <c r="AU699" s="245" t="s">
        <v>82</v>
      </c>
      <c r="AV699" s="14" t="s">
        <v>82</v>
      </c>
      <c r="AW699" s="14" t="s">
        <v>34</v>
      </c>
      <c r="AX699" s="14" t="s">
        <v>72</v>
      </c>
      <c r="AY699" s="245" t="s">
        <v>148</v>
      </c>
    </row>
    <row r="700" spans="1:51" s="14" customFormat="1" ht="12">
      <c r="A700" s="14"/>
      <c r="B700" s="235"/>
      <c r="C700" s="236"/>
      <c r="D700" s="226" t="s">
        <v>168</v>
      </c>
      <c r="E700" s="237" t="s">
        <v>19</v>
      </c>
      <c r="F700" s="238" t="s">
        <v>4518</v>
      </c>
      <c r="G700" s="236"/>
      <c r="H700" s="239">
        <v>0.754</v>
      </c>
      <c r="I700" s="240"/>
      <c r="J700" s="236"/>
      <c r="K700" s="236"/>
      <c r="L700" s="241"/>
      <c r="M700" s="242"/>
      <c r="N700" s="243"/>
      <c r="O700" s="243"/>
      <c r="P700" s="243"/>
      <c r="Q700" s="243"/>
      <c r="R700" s="243"/>
      <c r="S700" s="243"/>
      <c r="T700" s="24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45" t="s">
        <v>168</v>
      </c>
      <c r="AU700" s="245" t="s">
        <v>82</v>
      </c>
      <c r="AV700" s="14" t="s">
        <v>82</v>
      </c>
      <c r="AW700" s="14" t="s">
        <v>34</v>
      </c>
      <c r="AX700" s="14" t="s">
        <v>72</v>
      </c>
      <c r="AY700" s="245" t="s">
        <v>148</v>
      </c>
    </row>
    <row r="701" spans="1:51" s="14" customFormat="1" ht="12">
      <c r="A701" s="14"/>
      <c r="B701" s="235"/>
      <c r="C701" s="236"/>
      <c r="D701" s="226" t="s">
        <v>168</v>
      </c>
      <c r="E701" s="237" t="s">
        <v>19</v>
      </c>
      <c r="F701" s="238" t="s">
        <v>4519</v>
      </c>
      <c r="G701" s="236"/>
      <c r="H701" s="239">
        <v>3.897</v>
      </c>
      <c r="I701" s="240"/>
      <c r="J701" s="236"/>
      <c r="K701" s="236"/>
      <c r="L701" s="241"/>
      <c r="M701" s="242"/>
      <c r="N701" s="243"/>
      <c r="O701" s="243"/>
      <c r="P701" s="243"/>
      <c r="Q701" s="243"/>
      <c r="R701" s="243"/>
      <c r="S701" s="243"/>
      <c r="T701" s="24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45" t="s">
        <v>168</v>
      </c>
      <c r="AU701" s="245" t="s">
        <v>82</v>
      </c>
      <c r="AV701" s="14" t="s">
        <v>82</v>
      </c>
      <c r="AW701" s="14" t="s">
        <v>34</v>
      </c>
      <c r="AX701" s="14" t="s">
        <v>72</v>
      </c>
      <c r="AY701" s="245" t="s">
        <v>148</v>
      </c>
    </row>
    <row r="702" spans="1:51" s="14" customFormat="1" ht="12">
      <c r="A702" s="14"/>
      <c r="B702" s="235"/>
      <c r="C702" s="236"/>
      <c r="D702" s="226" t="s">
        <v>168</v>
      </c>
      <c r="E702" s="237" t="s">
        <v>19</v>
      </c>
      <c r="F702" s="238" t="s">
        <v>4520</v>
      </c>
      <c r="G702" s="236"/>
      <c r="H702" s="239">
        <v>1.756</v>
      </c>
      <c r="I702" s="240"/>
      <c r="J702" s="236"/>
      <c r="K702" s="236"/>
      <c r="L702" s="241"/>
      <c r="M702" s="242"/>
      <c r="N702" s="243"/>
      <c r="O702" s="243"/>
      <c r="P702" s="243"/>
      <c r="Q702" s="243"/>
      <c r="R702" s="243"/>
      <c r="S702" s="243"/>
      <c r="T702" s="24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45" t="s">
        <v>168</v>
      </c>
      <c r="AU702" s="245" t="s">
        <v>82</v>
      </c>
      <c r="AV702" s="14" t="s">
        <v>82</v>
      </c>
      <c r="AW702" s="14" t="s">
        <v>34</v>
      </c>
      <c r="AX702" s="14" t="s">
        <v>72</v>
      </c>
      <c r="AY702" s="245" t="s">
        <v>148</v>
      </c>
    </row>
    <row r="703" spans="1:51" s="14" customFormat="1" ht="12">
      <c r="A703" s="14"/>
      <c r="B703" s="235"/>
      <c r="C703" s="236"/>
      <c r="D703" s="226" t="s">
        <v>168</v>
      </c>
      <c r="E703" s="237" t="s">
        <v>19</v>
      </c>
      <c r="F703" s="238" t="s">
        <v>4521</v>
      </c>
      <c r="G703" s="236"/>
      <c r="H703" s="239">
        <v>9.38</v>
      </c>
      <c r="I703" s="240"/>
      <c r="J703" s="236"/>
      <c r="K703" s="236"/>
      <c r="L703" s="241"/>
      <c r="M703" s="242"/>
      <c r="N703" s="243"/>
      <c r="O703" s="243"/>
      <c r="P703" s="243"/>
      <c r="Q703" s="243"/>
      <c r="R703" s="243"/>
      <c r="S703" s="243"/>
      <c r="T703" s="24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45" t="s">
        <v>168</v>
      </c>
      <c r="AU703" s="245" t="s">
        <v>82</v>
      </c>
      <c r="AV703" s="14" t="s">
        <v>82</v>
      </c>
      <c r="AW703" s="14" t="s">
        <v>34</v>
      </c>
      <c r="AX703" s="14" t="s">
        <v>72</v>
      </c>
      <c r="AY703" s="245" t="s">
        <v>148</v>
      </c>
    </row>
    <row r="704" spans="1:51" s="16" customFormat="1" ht="12">
      <c r="A704" s="16"/>
      <c r="B704" s="257"/>
      <c r="C704" s="258"/>
      <c r="D704" s="226" t="s">
        <v>168</v>
      </c>
      <c r="E704" s="259" t="s">
        <v>19</v>
      </c>
      <c r="F704" s="260" t="s">
        <v>256</v>
      </c>
      <c r="G704" s="258"/>
      <c r="H704" s="261">
        <v>19.718000000000004</v>
      </c>
      <c r="I704" s="262"/>
      <c r="J704" s="258"/>
      <c r="K704" s="258"/>
      <c r="L704" s="263"/>
      <c r="M704" s="264"/>
      <c r="N704" s="265"/>
      <c r="O704" s="265"/>
      <c r="P704" s="265"/>
      <c r="Q704" s="265"/>
      <c r="R704" s="265"/>
      <c r="S704" s="265"/>
      <c r="T704" s="26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T704" s="267" t="s">
        <v>168</v>
      </c>
      <c r="AU704" s="267" t="s">
        <v>82</v>
      </c>
      <c r="AV704" s="16" t="s">
        <v>163</v>
      </c>
      <c r="AW704" s="16" t="s">
        <v>34</v>
      </c>
      <c r="AX704" s="16" t="s">
        <v>72</v>
      </c>
      <c r="AY704" s="267" t="s">
        <v>148</v>
      </c>
    </row>
    <row r="705" spans="1:51" s="13" customFormat="1" ht="12">
      <c r="A705" s="13"/>
      <c r="B705" s="224"/>
      <c r="C705" s="225"/>
      <c r="D705" s="226" t="s">
        <v>168</v>
      </c>
      <c r="E705" s="227" t="s">
        <v>19</v>
      </c>
      <c r="F705" s="228" t="s">
        <v>4522</v>
      </c>
      <c r="G705" s="225"/>
      <c r="H705" s="227" t="s">
        <v>19</v>
      </c>
      <c r="I705" s="229"/>
      <c r="J705" s="225"/>
      <c r="K705" s="225"/>
      <c r="L705" s="230"/>
      <c r="M705" s="231"/>
      <c r="N705" s="232"/>
      <c r="O705" s="232"/>
      <c r="P705" s="232"/>
      <c r="Q705" s="232"/>
      <c r="R705" s="232"/>
      <c r="S705" s="232"/>
      <c r="T705" s="23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34" t="s">
        <v>168</v>
      </c>
      <c r="AU705" s="234" t="s">
        <v>82</v>
      </c>
      <c r="AV705" s="13" t="s">
        <v>80</v>
      </c>
      <c r="AW705" s="13" t="s">
        <v>34</v>
      </c>
      <c r="AX705" s="13" t="s">
        <v>72</v>
      </c>
      <c r="AY705" s="234" t="s">
        <v>148</v>
      </c>
    </row>
    <row r="706" spans="1:51" s="14" customFormat="1" ht="12">
      <c r="A706" s="14"/>
      <c r="B706" s="235"/>
      <c r="C706" s="236"/>
      <c r="D706" s="226" t="s">
        <v>168</v>
      </c>
      <c r="E706" s="237" t="s">
        <v>19</v>
      </c>
      <c r="F706" s="238" t="s">
        <v>4523</v>
      </c>
      <c r="G706" s="236"/>
      <c r="H706" s="239">
        <v>40.582</v>
      </c>
      <c r="I706" s="240"/>
      <c r="J706" s="236"/>
      <c r="K706" s="236"/>
      <c r="L706" s="241"/>
      <c r="M706" s="242"/>
      <c r="N706" s="243"/>
      <c r="O706" s="243"/>
      <c r="P706" s="243"/>
      <c r="Q706" s="243"/>
      <c r="R706" s="243"/>
      <c r="S706" s="243"/>
      <c r="T706" s="24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45" t="s">
        <v>168</v>
      </c>
      <c r="AU706" s="245" t="s">
        <v>82</v>
      </c>
      <c r="AV706" s="14" t="s">
        <v>82</v>
      </c>
      <c r="AW706" s="14" t="s">
        <v>34</v>
      </c>
      <c r="AX706" s="14" t="s">
        <v>72</v>
      </c>
      <c r="AY706" s="245" t="s">
        <v>148</v>
      </c>
    </row>
    <row r="707" spans="1:51" s="14" customFormat="1" ht="12">
      <c r="A707" s="14"/>
      <c r="B707" s="235"/>
      <c r="C707" s="236"/>
      <c r="D707" s="226" t="s">
        <v>168</v>
      </c>
      <c r="E707" s="237" t="s">
        <v>19</v>
      </c>
      <c r="F707" s="238" t="s">
        <v>4524</v>
      </c>
      <c r="G707" s="236"/>
      <c r="H707" s="239">
        <v>5.896</v>
      </c>
      <c r="I707" s="240"/>
      <c r="J707" s="236"/>
      <c r="K707" s="236"/>
      <c r="L707" s="241"/>
      <c r="M707" s="242"/>
      <c r="N707" s="243"/>
      <c r="O707" s="243"/>
      <c r="P707" s="243"/>
      <c r="Q707" s="243"/>
      <c r="R707" s="243"/>
      <c r="S707" s="243"/>
      <c r="T707" s="24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45" t="s">
        <v>168</v>
      </c>
      <c r="AU707" s="245" t="s">
        <v>82</v>
      </c>
      <c r="AV707" s="14" t="s">
        <v>82</v>
      </c>
      <c r="AW707" s="14" t="s">
        <v>34</v>
      </c>
      <c r="AX707" s="14" t="s">
        <v>72</v>
      </c>
      <c r="AY707" s="245" t="s">
        <v>148</v>
      </c>
    </row>
    <row r="708" spans="1:51" s="16" customFormat="1" ht="12">
      <c r="A708" s="16"/>
      <c r="B708" s="257"/>
      <c r="C708" s="258"/>
      <c r="D708" s="226" t="s">
        <v>168</v>
      </c>
      <c r="E708" s="259" t="s">
        <v>19</v>
      </c>
      <c r="F708" s="260" t="s">
        <v>256</v>
      </c>
      <c r="G708" s="258"/>
      <c r="H708" s="261">
        <v>46.478</v>
      </c>
      <c r="I708" s="262"/>
      <c r="J708" s="258"/>
      <c r="K708" s="258"/>
      <c r="L708" s="263"/>
      <c r="M708" s="264"/>
      <c r="N708" s="265"/>
      <c r="O708" s="265"/>
      <c r="P708" s="265"/>
      <c r="Q708" s="265"/>
      <c r="R708" s="265"/>
      <c r="S708" s="265"/>
      <c r="T708" s="26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T708" s="267" t="s">
        <v>168</v>
      </c>
      <c r="AU708" s="267" t="s">
        <v>82</v>
      </c>
      <c r="AV708" s="16" t="s">
        <v>163</v>
      </c>
      <c r="AW708" s="16" t="s">
        <v>34</v>
      </c>
      <c r="AX708" s="16" t="s">
        <v>72</v>
      </c>
      <c r="AY708" s="267" t="s">
        <v>148</v>
      </c>
    </row>
    <row r="709" spans="1:51" s="13" customFormat="1" ht="12">
      <c r="A709" s="13"/>
      <c r="B709" s="224"/>
      <c r="C709" s="225"/>
      <c r="D709" s="226" t="s">
        <v>168</v>
      </c>
      <c r="E709" s="227" t="s">
        <v>19</v>
      </c>
      <c r="F709" s="228" t="s">
        <v>4525</v>
      </c>
      <c r="G709" s="225"/>
      <c r="H709" s="227" t="s">
        <v>19</v>
      </c>
      <c r="I709" s="229"/>
      <c r="J709" s="225"/>
      <c r="K709" s="225"/>
      <c r="L709" s="230"/>
      <c r="M709" s="231"/>
      <c r="N709" s="232"/>
      <c r="O709" s="232"/>
      <c r="P709" s="232"/>
      <c r="Q709" s="232"/>
      <c r="R709" s="232"/>
      <c r="S709" s="232"/>
      <c r="T709" s="23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34" t="s">
        <v>168</v>
      </c>
      <c r="AU709" s="234" t="s">
        <v>82</v>
      </c>
      <c r="AV709" s="13" t="s">
        <v>80</v>
      </c>
      <c r="AW709" s="13" t="s">
        <v>34</v>
      </c>
      <c r="AX709" s="13" t="s">
        <v>72</v>
      </c>
      <c r="AY709" s="234" t="s">
        <v>148</v>
      </c>
    </row>
    <row r="710" spans="1:51" s="14" customFormat="1" ht="12">
      <c r="A710" s="14"/>
      <c r="B710" s="235"/>
      <c r="C710" s="236"/>
      <c r="D710" s="226" t="s">
        <v>168</v>
      </c>
      <c r="E710" s="237" t="s">
        <v>19</v>
      </c>
      <c r="F710" s="238" t="s">
        <v>4526</v>
      </c>
      <c r="G710" s="236"/>
      <c r="H710" s="239">
        <v>12.395</v>
      </c>
      <c r="I710" s="240"/>
      <c r="J710" s="236"/>
      <c r="K710" s="236"/>
      <c r="L710" s="241"/>
      <c r="M710" s="242"/>
      <c r="N710" s="243"/>
      <c r="O710" s="243"/>
      <c r="P710" s="243"/>
      <c r="Q710" s="243"/>
      <c r="R710" s="243"/>
      <c r="S710" s="243"/>
      <c r="T710" s="24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45" t="s">
        <v>168</v>
      </c>
      <c r="AU710" s="245" t="s">
        <v>82</v>
      </c>
      <c r="AV710" s="14" t="s">
        <v>82</v>
      </c>
      <c r="AW710" s="14" t="s">
        <v>34</v>
      </c>
      <c r="AX710" s="14" t="s">
        <v>72</v>
      </c>
      <c r="AY710" s="245" t="s">
        <v>148</v>
      </c>
    </row>
    <row r="711" spans="1:51" s="14" customFormat="1" ht="12">
      <c r="A711" s="14"/>
      <c r="B711" s="235"/>
      <c r="C711" s="236"/>
      <c r="D711" s="226" t="s">
        <v>168</v>
      </c>
      <c r="E711" s="237" t="s">
        <v>19</v>
      </c>
      <c r="F711" s="238" t="s">
        <v>4527</v>
      </c>
      <c r="G711" s="236"/>
      <c r="H711" s="239">
        <v>1.756</v>
      </c>
      <c r="I711" s="240"/>
      <c r="J711" s="236"/>
      <c r="K711" s="236"/>
      <c r="L711" s="241"/>
      <c r="M711" s="242"/>
      <c r="N711" s="243"/>
      <c r="O711" s="243"/>
      <c r="P711" s="243"/>
      <c r="Q711" s="243"/>
      <c r="R711" s="243"/>
      <c r="S711" s="243"/>
      <c r="T711" s="24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45" t="s">
        <v>168</v>
      </c>
      <c r="AU711" s="245" t="s">
        <v>82</v>
      </c>
      <c r="AV711" s="14" t="s">
        <v>82</v>
      </c>
      <c r="AW711" s="14" t="s">
        <v>34</v>
      </c>
      <c r="AX711" s="14" t="s">
        <v>72</v>
      </c>
      <c r="AY711" s="245" t="s">
        <v>148</v>
      </c>
    </row>
    <row r="712" spans="1:51" s="16" customFormat="1" ht="12">
      <c r="A712" s="16"/>
      <c r="B712" s="257"/>
      <c r="C712" s="258"/>
      <c r="D712" s="226" t="s">
        <v>168</v>
      </c>
      <c r="E712" s="259" t="s">
        <v>19</v>
      </c>
      <c r="F712" s="260" t="s">
        <v>256</v>
      </c>
      <c r="G712" s="258"/>
      <c r="H712" s="261">
        <v>14.151</v>
      </c>
      <c r="I712" s="262"/>
      <c r="J712" s="258"/>
      <c r="K712" s="258"/>
      <c r="L712" s="263"/>
      <c r="M712" s="264"/>
      <c r="N712" s="265"/>
      <c r="O712" s="265"/>
      <c r="P712" s="265"/>
      <c r="Q712" s="265"/>
      <c r="R712" s="265"/>
      <c r="S712" s="265"/>
      <c r="T712" s="26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T712" s="267" t="s">
        <v>168</v>
      </c>
      <c r="AU712" s="267" t="s">
        <v>82</v>
      </c>
      <c r="AV712" s="16" t="s">
        <v>163</v>
      </c>
      <c r="AW712" s="16" t="s">
        <v>34</v>
      </c>
      <c r="AX712" s="16" t="s">
        <v>72</v>
      </c>
      <c r="AY712" s="267" t="s">
        <v>148</v>
      </c>
    </row>
    <row r="713" spans="1:51" s="15" customFormat="1" ht="12">
      <c r="A713" s="15"/>
      <c r="B713" s="246"/>
      <c r="C713" s="247"/>
      <c r="D713" s="226" t="s">
        <v>168</v>
      </c>
      <c r="E713" s="248" t="s">
        <v>19</v>
      </c>
      <c r="F713" s="249" t="s">
        <v>178</v>
      </c>
      <c r="G713" s="247"/>
      <c r="H713" s="250">
        <v>80.347</v>
      </c>
      <c r="I713" s="251"/>
      <c r="J713" s="247"/>
      <c r="K713" s="247"/>
      <c r="L713" s="252"/>
      <c r="M713" s="253"/>
      <c r="N713" s="254"/>
      <c r="O713" s="254"/>
      <c r="P713" s="254"/>
      <c r="Q713" s="254"/>
      <c r="R713" s="254"/>
      <c r="S713" s="254"/>
      <c r="T713" s="25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T713" s="256" t="s">
        <v>168</v>
      </c>
      <c r="AU713" s="256" t="s">
        <v>82</v>
      </c>
      <c r="AV713" s="15" t="s">
        <v>155</v>
      </c>
      <c r="AW713" s="15" t="s">
        <v>34</v>
      </c>
      <c r="AX713" s="15" t="s">
        <v>80</v>
      </c>
      <c r="AY713" s="256" t="s">
        <v>148</v>
      </c>
    </row>
    <row r="714" spans="1:65" s="2" customFormat="1" ht="24.15" customHeight="1">
      <c r="A714" s="40"/>
      <c r="B714" s="41"/>
      <c r="C714" s="206" t="s">
        <v>969</v>
      </c>
      <c r="D714" s="206" t="s">
        <v>150</v>
      </c>
      <c r="E714" s="207" t="s">
        <v>1084</v>
      </c>
      <c r="F714" s="208" t="s">
        <v>1085</v>
      </c>
      <c r="G714" s="209" t="s">
        <v>187</v>
      </c>
      <c r="H714" s="210">
        <v>2.599</v>
      </c>
      <c r="I714" s="211"/>
      <c r="J714" s="212">
        <f>ROUND(I714*H714,2)</f>
        <v>0</v>
      </c>
      <c r="K714" s="208" t="s">
        <v>154</v>
      </c>
      <c r="L714" s="46"/>
      <c r="M714" s="213" t="s">
        <v>19</v>
      </c>
      <c r="N714" s="214" t="s">
        <v>43</v>
      </c>
      <c r="O714" s="86"/>
      <c r="P714" s="215">
        <f>O714*H714</f>
        <v>0</v>
      </c>
      <c r="Q714" s="215">
        <v>0</v>
      </c>
      <c r="R714" s="215">
        <f>Q714*H714</f>
        <v>0</v>
      </c>
      <c r="S714" s="215">
        <v>1.594</v>
      </c>
      <c r="T714" s="216">
        <f>S714*H714</f>
        <v>4.142806</v>
      </c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R714" s="217" t="s">
        <v>155</v>
      </c>
      <c r="AT714" s="217" t="s">
        <v>150</v>
      </c>
      <c r="AU714" s="217" t="s">
        <v>82</v>
      </c>
      <c r="AY714" s="19" t="s">
        <v>148</v>
      </c>
      <c r="BE714" s="218">
        <f>IF(N714="základní",J714,0)</f>
        <v>0</v>
      </c>
      <c r="BF714" s="218">
        <f>IF(N714="snížená",J714,0)</f>
        <v>0</v>
      </c>
      <c r="BG714" s="218">
        <f>IF(N714="zákl. přenesená",J714,0)</f>
        <v>0</v>
      </c>
      <c r="BH714" s="218">
        <f>IF(N714="sníž. přenesená",J714,0)</f>
        <v>0</v>
      </c>
      <c r="BI714" s="218">
        <f>IF(N714="nulová",J714,0)</f>
        <v>0</v>
      </c>
      <c r="BJ714" s="19" t="s">
        <v>80</v>
      </c>
      <c r="BK714" s="218">
        <f>ROUND(I714*H714,2)</f>
        <v>0</v>
      </c>
      <c r="BL714" s="19" t="s">
        <v>155</v>
      </c>
      <c r="BM714" s="217" t="s">
        <v>4528</v>
      </c>
    </row>
    <row r="715" spans="1:47" s="2" customFormat="1" ht="12">
      <c r="A715" s="40"/>
      <c r="B715" s="41"/>
      <c r="C715" s="42"/>
      <c r="D715" s="219" t="s">
        <v>157</v>
      </c>
      <c r="E715" s="42"/>
      <c r="F715" s="220" t="s">
        <v>1087</v>
      </c>
      <c r="G715" s="42"/>
      <c r="H715" s="42"/>
      <c r="I715" s="221"/>
      <c r="J715" s="42"/>
      <c r="K715" s="42"/>
      <c r="L715" s="46"/>
      <c r="M715" s="222"/>
      <c r="N715" s="223"/>
      <c r="O715" s="86"/>
      <c r="P715" s="86"/>
      <c r="Q715" s="86"/>
      <c r="R715" s="86"/>
      <c r="S715" s="86"/>
      <c r="T715" s="87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T715" s="19" t="s">
        <v>157</v>
      </c>
      <c r="AU715" s="19" t="s">
        <v>82</v>
      </c>
    </row>
    <row r="716" spans="1:51" s="14" customFormat="1" ht="12">
      <c r="A716" s="14"/>
      <c r="B716" s="235"/>
      <c r="C716" s="236"/>
      <c r="D716" s="226" t="s">
        <v>168</v>
      </c>
      <c r="E716" s="237" t="s">
        <v>19</v>
      </c>
      <c r="F716" s="238" t="s">
        <v>4529</v>
      </c>
      <c r="G716" s="236"/>
      <c r="H716" s="239">
        <v>1.669</v>
      </c>
      <c r="I716" s="240"/>
      <c r="J716" s="236"/>
      <c r="K716" s="236"/>
      <c r="L716" s="241"/>
      <c r="M716" s="242"/>
      <c r="N716" s="243"/>
      <c r="O716" s="243"/>
      <c r="P716" s="243"/>
      <c r="Q716" s="243"/>
      <c r="R716" s="243"/>
      <c r="S716" s="243"/>
      <c r="T716" s="24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45" t="s">
        <v>168</v>
      </c>
      <c r="AU716" s="245" t="s">
        <v>82</v>
      </c>
      <c r="AV716" s="14" t="s">
        <v>82</v>
      </c>
      <c r="AW716" s="14" t="s">
        <v>34</v>
      </c>
      <c r="AX716" s="14" t="s">
        <v>72</v>
      </c>
      <c r="AY716" s="245" t="s">
        <v>148</v>
      </c>
    </row>
    <row r="717" spans="1:51" s="14" customFormat="1" ht="12">
      <c r="A717" s="14"/>
      <c r="B717" s="235"/>
      <c r="C717" s="236"/>
      <c r="D717" s="226" t="s">
        <v>168</v>
      </c>
      <c r="E717" s="237" t="s">
        <v>19</v>
      </c>
      <c r="F717" s="238" t="s">
        <v>4530</v>
      </c>
      <c r="G717" s="236"/>
      <c r="H717" s="239">
        <v>0.93</v>
      </c>
      <c r="I717" s="240"/>
      <c r="J717" s="236"/>
      <c r="K717" s="236"/>
      <c r="L717" s="241"/>
      <c r="M717" s="242"/>
      <c r="N717" s="243"/>
      <c r="O717" s="243"/>
      <c r="P717" s="243"/>
      <c r="Q717" s="243"/>
      <c r="R717" s="243"/>
      <c r="S717" s="243"/>
      <c r="T717" s="24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45" t="s">
        <v>168</v>
      </c>
      <c r="AU717" s="245" t="s">
        <v>82</v>
      </c>
      <c r="AV717" s="14" t="s">
        <v>82</v>
      </c>
      <c r="AW717" s="14" t="s">
        <v>34</v>
      </c>
      <c r="AX717" s="14" t="s">
        <v>72</v>
      </c>
      <c r="AY717" s="245" t="s">
        <v>148</v>
      </c>
    </row>
    <row r="718" spans="1:51" s="15" customFormat="1" ht="12">
      <c r="A718" s="15"/>
      <c r="B718" s="246"/>
      <c r="C718" s="247"/>
      <c r="D718" s="226" t="s">
        <v>168</v>
      </c>
      <c r="E718" s="248" t="s">
        <v>19</v>
      </c>
      <c r="F718" s="249" t="s">
        <v>178</v>
      </c>
      <c r="G718" s="247"/>
      <c r="H718" s="250">
        <v>2.599</v>
      </c>
      <c r="I718" s="251"/>
      <c r="J718" s="247"/>
      <c r="K718" s="247"/>
      <c r="L718" s="252"/>
      <c r="M718" s="253"/>
      <c r="N718" s="254"/>
      <c r="O718" s="254"/>
      <c r="P718" s="254"/>
      <c r="Q718" s="254"/>
      <c r="R718" s="254"/>
      <c r="S718" s="254"/>
      <c r="T718" s="25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T718" s="256" t="s">
        <v>168</v>
      </c>
      <c r="AU718" s="256" t="s">
        <v>82</v>
      </c>
      <c r="AV718" s="15" t="s">
        <v>155</v>
      </c>
      <c r="AW718" s="15" t="s">
        <v>34</v>
      </c>
      <c r="AX718" s="15" t="s">
        <v>80</v>
      </c>
      <c r="AY718" s="256" t="s">
        <v>148</v>
      </c>
    </row>
    <row r="719" spans="1:65" s="2" customFormat="1" ht="16.5" customHeight="1">
      <c r="A719" s="40"/>
      <c r="B719" s="41"/>
      <c r="C719" s="206" t="s">
        <v>978</v>
      </c>
      <c r="D719" s="206" t="s">
        <v>150</v>
      </c>
      <c r="E719" s="207" t="s">
        <v>1112</v>
      </c>
      <c r="F719" s="208" t="s">
        <v>1113</v>
      </c>
      <c r="G719" s="209" t="s">
        <v>187</v>
      </c>
      <c r="H719" s="210">
        <v>32.355</v>
      </c>
      <c r="I719" s="211"/>
      <c r="J719" s="212">
        <f>ROUND(I719*H719,2)</f>
        <v>0</v>
      </c>
      <c r="K719" s="208" t="s">
        <v>154</v>
      </c>
      <c r="L719" s="46"/>
      <c r="M719" s="213" t="s">
        <v>19</v>
      </c>
      <c r="N719" s="214" t="s">
        <v>43</v>
      </c>
      <c r="O719" s="86"/>
      <c r="P719" s="215">
        <f>O719*H719</f>
        <v>0</v>
      </c>
      <c r="Q719" s="215">
        <v>0</v>
      </c>
      <c r="R719" s="215">
        <f>Q719*H719</f>
        <v>0</v>
      </c>
      <c r="S719" s="215">
        <v>2.2</v>
      </c>
      <c r="T719" s="216">
        <f>S719*H719</f>
        <v>71.181</v>
      </c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R719" s="217" t="s">
        <v>155</v>
      </c>
      <c r="AT719" s="217" t="s">
        <v>150</v>
      </c>
      <c r="AU719" s="217" t="s">
        <v>82</v>
      </c>
      <c r="AY719" s="19" t="s">
        <v>148</v>
      </c>
      <c r="BE719" s="218">
        <f>IF(N719="základní",J719,0)</f>
        <v>0</v>
      </c>
      <c r="BF719" s="218">
        <f>IF(N719="snížená",J719,0)</f>
        <v>0</v>
      </c>
      <c r="BG719" s="218">
        <f>IF(N719="zákl. přenesená",J719,0)</f>
        <v>0</v>
      </c>
      <c r="BH719" s="218">
        <f>IF(N719="sníž. přenesená",J719,0)</f>
        <v>0</v>
      </c>
      <c r="BI719" s="218">
        <f>IF(N719="nulová",J719,0)</f>
        <v>0</v>
      </c>
      <c r="BJ719" s="19" t="s">
        <v>80</v>
      </c>
      <c r="BK719" s="218">
        <f>ROUND(I719*H719,2)</f>
        <v>0</v>
      </c>
      <c r="BL719" s="19" t="s">
        <v>155</v>
      </c>
      <c r="BM719" s="217" t="s">
        <v>4531</v>
      </c>
    </row>
    <row r="720" spans="1:47" s="2" customFormat="1" ht="12">
      <c r="A720" s="40"/>
      <c r="B720" s="41"/>
      <c r="C720" s="42"/>
      <c r="D720" s="219" t="s">
        <v>157</v>
      </c>
      <c r="E720" s="42"/>
      <c r="F720" s="220" t="s">
        <v>1115</v>
      </c>
      <c r="G720" s="42"/>
      <c r="H720" s="42"/>
      <c r="I720" s="221"/>
      <c r="J720" s="42"/>
      <c r="K720" s="42"/>
      <c r="L720" s="46"/>
      <c r="M720" s="222"/>
      <c r="N720" s="223"/>
      <c r="O720" s="86"/>
      <c r="P720" s="86"/>
      <c r="Q720" s="86"/>
      <c r="R720" s="86"/>
      <c r="S720" s="86"/>
      <c r="T720" s="87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T720" s="19" t="s">
        <v>157</v>
      </c>
      <c r="AU720" s="19" t="s">
        <v>82</v>
      </c>
    </row>
    <row r="721" spans="1:51" s="13" customFormat="1" ht="12">
      <c r="A721" s="13"/>
      <c r="B721" s="224"/>
      <c r="C721" s="225"/>
      <c r="D721" s="226" t="s">
        <v>168</v>
      </c>
      <c r="E721" s="227" t="s">
        <v>19</v>
      </c>
      <c r="F721" s="228" t="s">
        <v>4020</v>
      </c>
      <c r="G721" s="225"/>
      <c r="H721" s="227" t="s">
        <v>19</v>
      </c>
      <c r="I721" s="229"/>
      <c r="J721" s="225"/>
      <c r="K721" s="225"/>
      <c r="L721" s="230"/>
      <c r="M721" s="231"/>
      <c r="N721" s="232"/>
      <c r="O721" s="232"/>
      <c r="P721" s="232"/>
      <c r="Q721" s="232"/>
      <c r="R721" s="232"/>
      <c r="S721" s="232"/>
      <c r="T721" s="23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34" t="s">
        <v>168</v>
      </c>
      <c r="AU721" s="234" t="s">
        <v>82</v>
      </c>
      <c r="AV721" s="13" t="s">
        <v>80</v>
      </c>
      <c r="AW721" s="13" t="s">
        <v>34</v>
      </c>
      <c r="AX721" s="13" t="s">
        <v>72</v>
      </c>
      <c r="AY721" s="234" t="s">
        <v>148</v>
      </c>
    </row>
    <row r="722" spans="1:51" s="13" customFormat="1" ht="12">
      <c r="A722" s="13"/>
      <c r="B722" s="224"/>
      <c r="C722" s="225"/>
      <c r="D722" s="226" t="s">
        <v>168</v>
      </c>
      <c r="E722" s="227" t="s">
        <v>19</v>
      </c>
      <c r="F722" s="228" t="s">
        <v>4532</v>
      </c>
      <c r="G722" s="225"/>
      <c r="H722" s="227" t="s">
        <v>19</v>
      </c>
      <c r="I722" s="229"/>
      <c r="J722" s="225"/>
      <c r="K722" s="225"/>
      <c r="L722" s="230"/>
      <c r="M722" s="231"/>
      <c r="N722" s="232"/>
      <c r="O722" s="232"/>
      <c r="P722" s="232"/>
      <c r="Q722" s="232"/>
      <c r="R722" s="232"/>
      <c r="S722" s="232"/>
      <c r="T722" s="23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34" t="s">
        <v>168</v>
      </c>
      <c r="AU722" s="234" t="s">
        <v>82</v>
      </c>
      <c r="AV722" s="13" t="s">
        <v>80</v>
      </c>
      <c r="AW722" s="13" t="s">
        <v>34</v>
      </c>
      <c r="AX722" s="13" t="s">
        <v>72</v>
      </c>
      <c r="AY722" s="234" t="s">
        <v>148</v>
      </c>
    </row>
    <row r="723" spans="1:51" s="14" customFormat="1" ht="12">
      <c r="A723" s="14"/>
      <c r="B723" s="235"/>
      <c r="C723" s="236"/>
      <c r="D723" s="226" t="s">
        <v>168</v>
      </c>
      <c r="E723" s="237" t="s">
        <v>19</v>
      </c>
      <c r="F723" s="238" t="s">
        <v>4533</v>
      </c>
      <c r="G723" s="236"/>
      <c r="H723" s="239">
        <v>7.293</v>
      </c>
      <c r="I723" s="240"/>
      <c r="J723" s="236"/>
      <c r="K723" s="236"/>
      <c r="L723" s="241"/>
      <c r="M723" s="242"/>
      <c r="N723" s="243"/>
      <c r="O723" s="243"/>
      <c r="P723" s="243"/>
      <c r="Q723" s="243"/>
      <c r="R723" s="243"/>
      <c r="S723" s="243"/>
      <c r="T723" s="24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45" t="s">
        <v>168</v>
      </c>
      <c r="AU723" s="245" t="s">
        <v>82</v>
      </c>
      <c r="AV723" s="14" t="s">
        <v>82</v>
      </c>
      <c r="AW723" s="14" t="s">
        <v>34</v>
      </c>
      <c r="AX723" s="14" t="s">
        <v>72</v>
      </c>
      <c r="AY723" s="245" t="s">
        <v>148</v>
      </c>
    </row>
    <row r="724" spans="1:51" s="14" customFormat="1" ht="12">
      <c r="A724" s="14"/>
      <c r="B724" s="235"/>
      <c r="C724" s="236"/>
      <c r="D724" s="226" t="s">
        <v>168</v>
      </c>
      <c r="E724" s="237" t="s">
        <v>19</v>
      </c>
      <c r="F724" s="238" t="s">
        <v>4534</v>
      </c>
      <c r="G724" s="236"/>
      <c r="H724" s="239">
        <v>5.048</v>
      </c>
      <c r="I724" s="240"/>
      <c r="J724" s="236"/>
      <c r="K724" s="236"/>
      <c r="L724" s="241"/>
      <c r="M724" s="242"/>
      <c r="N724" s="243"/>
      <c r="O724" s="243"/>
      <c r="P724" s="243"/>
      <c r="Q724" s="243"/>
      <c r="R724" s="243"/>
      <c r="S724" s="243"/>
      <c r="T724" s="24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45" t="s">
        <v>168</v>
      </c>
      <c r="AU724" s="245" t="s">
        <v>82</v>
      </c>
      <c r="AV724" s="14" t="s">
        <v>82</v>
      </c>
      <c r="AW724" s="14" t="s">
        <v>34</v>
      </c>
      <c r="AX724" s="14" t="s">
        <v>72</v>
      </c>
      <c r="AY724" s="245" t="s">
        <v>148</v>
      </c>
    </row>
    <row r="725" spans="1:51" s="14" customFormat="1" ht="12">
      <c r="A725" s="14"/>
      <c r="B725" s="235"/>
      <c r="C725" s="236"/>
      <c r="D725" s="226" t="s">
        <v>168</v>
      </c>
      <c r="E725" s="237" t="s">
        <v>19</v>
      </c>
      <c r="F725" s="238" t="s">
        <v>4535</v>
      </c>
      <c r="G725" s="236"/>
      <c r="H725" s="239">
        <v>1.777</v>
      </c>
      <c r="I725" s="240"/>
      <c r="J725" s="236"/>
      <c r="K725" s="236"/>
      <c r="L725" s="241"/>
      <c r="M725" s="242"/>
      <c r="N725" s="243"/>
      <c r="O725" s="243"/>
      <c r="P725" s="243"/>
      <c r="Q725" s="243"/>
      <c r="R725" s="243"/>
      <c r="S725" s="243"/>
      <c r="T725" s="24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45" t="s">
        <v>168</v>
      </c>
      <c r="AU725" s="245" t="s">
        <v>82</v>
      </c>
      <c r="AV725" s="14" t="s">
        <v>82</v>
      </c>
      <c r="AW725" s="14" t="s">
        <v>34</v>
      </c>
      <c r="AX725" s="14" t="s">
        <v>72</v>
      </c>
      <c r="AY725" s="245" t="s">
        <v>148</v>
      </c>
    </row>
    <row r="726" spans="1:51" s="14" customFormat="1" ht="12">
      <c r="A726" s="14"/>
      <c r="B726" s="235"/>
      <c r="C726" s="236"/>
      <c r="D726" s="226" t="s">
        <v>168</v>
      </c>
      <c r="E726" s="237" t="s">
        <v>19</v>
      </c>
      <c r="F726" s="238" t="s">
        <v>4536</v>
      </c>
      <c r="G726" s="236"/>
      <c r="H726" s="239">
        <v>2.939</v>
      </c>
      <c r="I726" s="240"/>
      <c r="J726" s="236"/>
      <c r="K726" s="236"/>
      <c r="L726" s="241"/>
      <c r="M726" s="242"/>
      <c r="N726" s="243"/>
      <c r="O726" s="243"/>
      <c r="P726" s="243"/>
      <c r="Q726" s="243"/>
      <c r="R726" s="243"/>
      <c r="S726" s="243"/>
      <c r="T726" s="24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45" t="s">
        <v>168</v>
      </c>
      <c r="AU726" s="245" t="s">
        <v>82</v>
      </c>
      <c r="AV726" s="14" t="s">
        <v>82</v>
      </c>
      <c r="AW726" s="14" t="s">
        <v>34</v>
      </c>
      <c r="AX726" s="14" t="s">
        <v>72</v>
      </c>
      <c r="AY726" s="245" t="s">
        <v>148</v>
      </c>
    </row>
    <row r="727" spans="1:51" s="14" customFormat="1" ht="12">
      <c r="A727" s="14"/>
      <c r="B727" s="235"/>
      <c r="C727" s="236"/>
      <c r="D727" s="226" t="s">
        <v>168</v>
      </c>
      <c r="E727" s="237" t="s">
        <v>19</v>
      </c>
      <c r="F727" s="238" t="s">
        <v>4537</v>
      </c>
      <c r="G727" s="236"/>
      <c r="H727" s="239">
        <v>2.907</v>
      </c>
      <c r="I727" s="240"/>
      <c r="J727" s="236"/>
      <c r="K727" s="236"/>
      <c r="L727" s="241"/>
      <c r="M727" s="242"/>
      <c r="N727" s="243"/>
      <c r="O727" s="243"/>
      <c r="P727" s="243"/>
      <c r="Q727" s="243"/>
      <c r="R727" s="243"/>
      <c r="S727" s="243"/>
      <c r="T727" s="24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45" t="s">
        <v>168</v>
      </c>
      <c r="AU727" s="245" t="s">
        <v>82</v>
      </c>
      <c r="AV727" s="14" t="s">
        <v>82</v>
      </c>
      <c r="AW727" s="14" t="s">
        <v>34</v>
      </c>
      <c r="AX727" s="14" t="s">
        <v>72</v>
      </c>
      <c r="AY727" s="245" t="s">
        <v>148</v>
      </c>
    </row>
    <row r="728" spans="1:51" s="14" customFormat="1" ht="12">
      <c r="A728" s="14"/>
      <c r="B728" s="235"/>
      <c r="C728" s="236"/>
      <c r="D728" s="226" t="s">
        <v>168</v>
      </c>
      <c r="E728" s="237" t="s">
        <v>19</v>
      </c>
      <c r="F728" s="238" t="s">
        <v>4538</v>
      </c>
      <c r="G728" s="236"/>
      <c r="H728" s="239">
        <v>1.243</v>
      </c>
      <c r="I728" s="240"/>
      <c r="J728" s="236"/>
      <c r="K728" s="236"/>
      <c r="L728" s="241"/>
      <c r="M728" s="242"/>
      <c r="N728" s="243"/>
      <c r="O728" s="243"/>
      <c r="P728" s="243"/>
      <c r="Q728" s="243"/>
      <c r="R728" s="243"/>
      <c r="S728" s="243"/>
      <c r="T728" s="24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45" t="s">
        <v>168</v>
      </c>
      <c r="AU728" s="245" t="s">
        <v>82</v>
      </c>
      <c r="AV728" s="14" t="s">
        <v>82</v>
      </c>
      <c r="AW728" s="14" t="s">
        <v>34</v>
      </c>
      <c r="AX728" s="14" t="s">
        <v>72</v>
      </c>
      <c r="AY728" s="245" t="s">
        <v>148</v>
      </c>
    </row>
    <row r="729" spans="1:51" s="14" customFormat="1" ht="12">
      <c r="A729" s="14"/>
      <c r="B729" s="235"/>
      <c r="C729" s="236"/>
      <c r="D729" s="226" t="s">
        <v>168</v>
      </c>
      <c r="E729" s="237" t="s">
        <v>19</v>
      </c>
      <c r="F729" s="238" t="s">
        <v>4539</v>
      </c>
      <c r="G729" s="236"/>
      <c r="H729" s="239">
        <v>1.846</v>
      </c>
      <c r="I729" s="240"/>
      <c r="J729" s="236"/>
      <c r="K729" s="236"/>
      <c r="L729" s="241"/>
      <c r="M729" s="242"/>
      <c r="N729" s="243"/>
      <c r="O729" s="243"/>
      <c r="P729" s="243"/>
      <c r="Q729" s="243"/>
      <c r="R729" s="243"/>
      <c r="S729" s="243"/>
      <c r="T729" s="24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45" t="s">
        <v>168</v>
      </c>
      <c r="AU729" s="245" t="s">
        <v>82</v>
      </c>
      <c r="AV729" s="14" t="s">
        <v>82</v>
      </c>
      <c r="AW729" s="14" t="s">
        <v>34</v>
      </c>
      <c r="AX729" s="14" t="s">
        <v>72</v>
      </c>
      <c r="AY729" s="245" t="s">
        <v>148</v>
      </c>
    </row>
    <row r="730" spans="1:51" s="14" customFormat="1" ht="12">
      <c r="A730" s="14"/>
      <c r="B730" s="235"/>
      <c r="C730" s="236"/>
      <c r="D730" s="226" t="s">
        <v>168</v>
      </c>
      <c r="E730" s="237" t="s">
        <v>19</v>
      </c>
      <c r="F730" s="238" t="s">
        <v>4540</v>
      </c>
      <c r="G730" s="236"/>
      <c r="H730" s="239">
        <v>1.221</v>
      </c>
      <c r="I730" s="240"/>
      <c r="J730" s="236"/>
      <c r="K730" s="236"/>
      <c r="L730" s="241"/>
      <c r="M730" s="242"/>
      <c r="N730" s="243"/>
      <c r="O730" s="243"/>
      <c r="P730" s="243"/>
      <c r="Q730" s="243"/>
      <c r="R730" s="243"/>
      <c r="S730" s="243"/>
      <c r="T730" s="24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45" t="s">
        <v>168</v>
      </c>
      <c r="AU730" s="245" t="s">
        <v>82</v>
      </c>
      <c r="AV730" s="14" t="s">
        <v>82</v>
      </c>
      <c r="AW730" s="14" t="s">
        <v>34</v>
      </c>
      <c r="AX730" s="14" t="s">
        <v>72</v>
      </c>
      <c r="AY730" s="245" t="s">
        <v>148</v>
      </c>
    </row>
    <row r="731" spans="1:51" s="14" customFormat="1" ht="12">
      <c r="A731" s="14"/>
      <c r="B731" s="235"/>
      <c r="C731" s="236"/>
      <c r="D731" s="226" t="s">
        <v>168</v>
      </c>
      <c r="E731" s="237" t="s">
        <v>19</v>
      </c>
      <c r="F731" s="238" t="s">
        <v>4541</v>
      </c>
      <c r="G731" s="236"/>
      <c r="H731" s="239">
        <v>4.608</v>
      </c>
      <c r="I731" s="240"/>
      <c r="J731" s="236"/>
      <c r="K731" s="236"/>
      <c r="L731" s="241"/>
      <c r="M731" s="242"/>
      <c r="N731" s="243"/>
      <c r="O731" s="243"/>
      <c r="P731" s="243"/>
      <c r="Q731" s="243"/>
      <c r="R731" s="243"/>
      <c r="S731" s="243"/>
      <c r="T731" s="24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45" t="s">
        <v>168</v>
      </c>
      <c r="AU731" s="245" t="s">
        <v>82</v>
      </c>
      <c r="AV731" s="14" t="s">
        <v>82</v>
      </c>
      <c r="AW731" s="14" t="s">
        <v>34</v>
      </c>
      <c r="AX731" s="14" t="s">
        <v>72</v>
      </c>
      <c r="AY731" s="245" t="s">
        <v>148</v>
      </c>
    </row>
    <row r="732" spans="1:51" s="16" customFormat="1" ht="12">
      <c r="A732" s="16"/>
      <c r="B732" s="257"/>
      <c r="C732" s="258"/>
      <c r="D732" s="226" t="s">
        <v>168</v>
      </c>
      <c r="E732" s="259" t="s">
        <v>19</v>
      </c>
      <c r="F732" s="260" t="s">
        <v>256</v>
      </c>
      <c r="G732" s="258"/>
      <c r="H732" s="261">
        <v>28.882</v>
      </c>
      <c r="I732" s="262"/>
      <c r="J732" s="258"/>
      <c r="K732" s="258"/>
      <c r="L732" s="263"/>
      <c r="M732" s="264"/>
      <c r="N732" s="265"/>
      <c r="O732" s="265"/>
      <c r="P732" s="265"/>
      <c r="Q732" s="265"/>
      <c r="R732" s="265"/>
      <c r="S732" s="265"/>
      <c r="T732" s="26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T732" s="267" t="s">
        <v>168</v>
      </c>
      <c r="AU732" s="267" t="s">
        <v>82</v>
      </c>
      <c r="AV732" s="16" t="s">
        <v>163</v>
      </c>
      <c r="AW732" s="16" t="s">
        <v>34</v>
      </c>
      <c r="AX732" s="16" t="s">
        <v>72</v>
      </c>
      <c r="AY732" s="267" t="s">
        <v>148</v>
      </c>
    </row>
    <row r="733" spans="1:51" s="13" customFormat="1" ht="12">
      <c r="A733" s="13"/>
      <c r="B733" s="224"/>
      <c r="C733" s="225"/>
      <c r="D733" s="226" t="s">
        <v>168</v>
      </c>
      <c r="E733" s="227" t="s">
        <v>19</v>
      </c>
      <c r="F733" s="228" t="s">
        <v>211</v>
      </c>
      <c r="G733" s="225"/>
      <c r="H733" s="227" t="s">
        <v>19</v>
      </c>
      <c r="I733" s="229"/>
      <c r="J733" s="225"/>
      <c r="K733" s="225"/>
      <c r="L733" s="230"/>
      <c r="M733" s="231"/>
      <c r="N733" s="232"/>
      <c r="O733" s="232"/>
      <c r="P733" s="232"/>
      <c r="Q733" s="232"/>
      <c r="R733" s="232"/>
      <c r="S733" s="232"/>
      <c r="T733" s="23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34" t="s">
        <v>168</v>
      </c>
      <c r="AU733" s="234" t="s">
        <v>82</v>
      </c>
      <c r="AV733" s="13" t="s">
        <v>80</v>
      </c>
      <c r="AW733" s="13" t="s">
        <v>34</v>
      </c>
      <c r="AX733" s="13" t="s">
        <v>72</v>
      </c>
      <c r="AY733" s="234" t="s">
        <v>148</v>
      </c>
    </row>
    <row r="734" spans="1:51" s="14" customFormat="1" ht="12">
      <c r="A734" s="14"/>
      <c r="B734" s="235"/>
      <c r="C734" s="236"/>
      <c r="D734" s="226" t="s">
        <v>168</v>
      </c>
      <c r="E734" s="237" t="s">
        <v>19</v>
      </c>
      <c r="F734" s="238" t="s">
        <v>4053</v>
      </c>
      <c r="G734" s="236"/>
      <c r="H734" s="239">
        <v>3.473</v>
      </c>
      <c r="I734" s="240"/>
      <c r="J734" s="236"/>
      <c r="K734" s="236"/>
      <c r="L734" s="241"/>
      <c r="M734" s="242"/>
      <c r="N734" s="243"/>
      <c r="O734" s="243"/>
      <c r="P734" s="243"/>
      <c r="Q734" s="243"/>
      <c r="R734" s="243"/>
      <c r="S734" s="243"/>
      <c r="T734" s="24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45" t="s">
        <v>168</v>
      </c>
      <c r="AU734" s="245" t="s">
        <v>82</v>
      </c>
      <c r="AV734" s="14" t="s">
        <v>82</v>
      </c>
      <c r="AW734" s="14" t="s">
        <v>34</v>
      </c>
      <c r="AX734" s="14" t="s">
        <v>72</v>
      </c>
      <c r="AY734" s="245" t="s">
        <v>148</v>
      </c>
    </row>
    <row r="735" spans="1:51" s="16" customFormat="1" ht="12">
      <c r="A735" s="16"/>
      <c r="B735" s="257"/>
      <c r="C735" s="258"/>
      <c r="D735" s="226" t="s">
        <v>168</v>
      </c>
      <c r="E735" s="259" t="s">
        <v>19</v>
      </c>
      <c r="F735" s="260" t="s">
        <v>256</v>
      </c>
      <c r="G735" s="258"/>
      <c r="H735" s="261">
        <v>3.473</v>
      </c>
      <c r="I735" s="262"/>
      <c r="J735" s="258"/>
      <c r="K735" s="258"/>
      <c r="L735" s="263"/>
      <c r="M735" s="264"/>
      <c r="N735" s="265"/>
      <c r="O735" s="265"/>
      <c r="P735" s="265"/>
      <c r="Q735" s="265"/>
      <c r="R735" s="265"/>
      <c r="S735" s="265"/>
      <c r="T735" s="26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T735" s="267" t="s">
        <v>168</v>
      </c>
      <c r="AU735" s="267" t="s">
        <v>82</v>
      </c>
      <c r="AV735" s="16" t="s">
        <v>163</v>
      </c>
      <c r="AW735" s="16" t="s">
        <v>34</v>
      </c>
      <c r="AX735" s="16" t="s">
        <v>72</v>
      </c>
      <c r="AY735" s="267" t="s">
        <v>148</v>
      </c>
    </row>
    <row r="736" spans="1:51" s="15" customFormat="1" ht="12">
      <c r="A736" s="15"/>
      <c r="B736" s="246"/>
      <c r="C736" s="247"/>
      <c r="D736" s="226" t="s">
        <v>168</v>
      </c>
      <c r="E736" s="248" t="s">
        <v>19</v>
      </c>
      <c r="F736" s="249" t="s">
        <v>178</v>
      </c>
      <c r="G736" s="247"/>
      <c r="H736" s="250">
        <v>32.355000000000004</v>
      </c>
      <c r="I736" s="251"/>
      <c r="J736" s="247"/>
      <c r="K736" s="247"/>
      <c r="L736" s="252"/>
      <c r="M736" s="253"/>
      <c r="N736" s="254"/>
      <c r="O736" s="254"/>
      <c r="P736" s="254"/>
      <c r="Q736" s="254"/>
      <c r="R736" s="254"/>
      <c r="S736" s="254"/>
      <c r="T736" s="25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T736" s="256" t="s">
        <v>168</v>
      </c>
      <c r="AU736" s="256" t="s">
        <v>82</v>
      </c>
      <c r="AV736" s="15" t="s">
        <v>155</v>
      </c>
      <c r="AW736" s="15" t="s">
        <v>34</v>
      </c>
      <c r="AX736" s="15" t="s">
        <v>80</v>
      </c>
      <c r="AY736" s="256" t="s">
        <v>148</v>
      </c>
    </row>
    <row r="737" spans="1:65" s="2" customFormat="1" ht="21.75" customHeight="1">
      <c r="A737" s="40"/>
      <c r="B737" s="41"/>
      <c r="C737" s="206" t="s">
        <v>984</v>
      </c>
      <c r="D737" s="206" t="s">
        <v>150</v>
      </c>
      <c r="E737" s="207" t="s">
        <v>4542</v>
      </c>
      <c r="F737" s="208" t="s">
        <v>4543</v>
      </c>
      <c r="G737" s="209" t="s">
        <v>187</v>
      </c>
      <c r="H737" s="210">
        <v>28.882</v>
      </c>
      <c r="I737" s="211"/>
      <c r="J737" s="212">
        <f>ROUND(I737*H737,2)</f>
        <v>0</v>
      </c>
      <c r="K737" s="208" t="s">
        <v>154</v>
      </c>
      <c r="L737" s="46"/>
      <c r="M737" s="213" t="s">
        <v>19</v>
      </c>
      <c r="N737" s="214" t="s">
        <v>43</v>
      </c>
      <c r="O737" s="86"/>
      <c r="P737" s="215">
        <f>O737*H737</f>
        <v>0</v>
      </c>
      <c r="Q737" s="215">
        <v>0</v>
      </c>
      <c r="R737" s="215">
        <f>Q737*H737</f>
        <v>0</v>
      </c>
      <c r="S737" s="215">
        <v>0.029</v>
      </c>
      <c r="T737" s="216">
        <f>S737*H737</f>
        <v>0.837578</v>
      </c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R737" s="217" t="s">
        <v>155</v>
      </c>
      <c r="AT737" s="217" t="s">
        <v>150</v>
      </c>
      <c r="AU737" s="217" t="s">
        <v>82</v>
      </c>
      <c r="AY737" s="19" t="s">
        <v>148</v>
      </c>
      <c r="BE737" s="218">
        <f>IF(N737="základní",J737,0)</f>
        <v>0</v>
      </c>
      <c r="BF737" s="218">
        <f>IF(N737="snížená",J737,0)</f>
        <v>0</v>
      </c>
      <c r="BG737" s="218">
        <f>IF(N737="zákl. přenesená",J737,0)</f>
        <v>0</v>
      </c>
      <c r="BH737" s="218">
        <f>IF(N737="sníž. přenesená",J737,0)</f>
        <v>0</v>
      </c>
      <c r="BI737" s="218">
        <f>IF(N737="nulová",J737,0)</f>
        <v>0</v>
      </c>
      <c r="BJ737" s="19" t="s">
        <v>80</v>
      </c>
      <c r="BK737" s="218">
        <f>ROUND(I737*H737,2)</f>
        <v>0</v>
      </c>
      <c r="BL737" s="19" t="s">
        <v>155</v>
      </c>
      <c r="BM737" s="217" t="s">
        <v>4544</v>
      </c>
    </row>
    <row r="738" spans="1:47" s="2" customFormat="1" ht="12">
      <c r="A738" s="40"/>
      <c r="B738" s="41"/>
      <c r="C738" s="42"/>
      <c r="D738" s="219" t="s">
        <v>157</v>
      </c>
      <c r="E738" s="42"/>
      <c r="F738" s="220" t="s">
        <v>4545</v>
      </c>
      <c r="G738" s="42"/>
      <c r="H738" s="42"/>
      <c r="I738" s="221"/>
      <c r="J738" s="42"/>
      <c r="K738" s="42"/>
      <c r="L738" s="46"/>
      <c r="M738" s="222"/>
      <c r="N738" s="223"/>
      <c r="O738" s="86"/>
      <c r="P738" s="86"/>
      <c r="Q738" s="86"/>
      <c r="R738" s="86"/>
      <c r="S738" s="86"/>
      <c r="T738" s="87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T738" s="19" t="s">
        <v>157</v>
      </c>
      <c r="AU738" s="19" t="s">
        <v>82</v>
      </c>
    </row>
    <row r="739" spans="1:51" s="13" customFormat="1" ht="12">
      <c r="A739" s="13"/>
      <c r="B739" s="224"/>
      <c r="C739" s="225"/>
      <c r="D739" s="226" t="s">
        <v>168</v>
      </c>
      <c r="E739" s="227" t="s">
        <v>19</v>
      </c>
      <c r="F739" s="228" t="s">
        <v>4020</v>
      </c>
      <c r="G739" s="225"/>
      <c r="H739" s="227" t="s">
        <v>19</v>
      </c>
      <c r="I739" s="229"/>
      <c r="J739" s="225"/>
      <c r="K739" s="225"/>
      <c r="L739" s="230"/>
      <c r="M739" s="231"/>
      <c r="N739" s="232"/>
      <c r="O739" s="232"/>
      <c r="P739" s="232"/>
      <c r="Q739" s="232"/>
      <c r="R739" s="232"/>
      <c r="S739" s="232"/>
      <c r="T739" s="23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34" t="s">
        <v>168</v>
      </c>
      <c r="AU739" s="234" t="s">
        <v>82</v>
      </c>
      <c r="AV739" s="13" t="s">
        <v>80</v>
      </c>
      <c r="AW739" s="13" t="s">
        <v>34</v>
      </c>
      <c r="AX739" s="13" t="s">
        <v>72</v>
      </c>
      <c r="AY739" s="234" t="s">
        <v>148</v>
      </c>
    </row>
    <row r="740" spans="1:51" s="14" customFormat="1" ht="12">
      <c r="A740" s="14"/>
      <c r="B740" s="235"/>
      <c r="C740" s="236"/>
      <c r="D740" s="226" t="s">
        <v>168</v>
      </c>
      <c r="E740" s="237" t="s">
        <v>19</v>
      </c>
      <c r="F740" s="238" t="s">
        <v>4533</v>
      </c>
      <c r="G740" s="236"/>
      <c r="H740" s="239">
        <v>7.293</v>
      </c>
      <c r="I740" s="240"/>
      <c r="J740" s="236"/>
      <c r="K740" s="236"/>
      <c r="L740" s="241"/>
      <c r="M740" s="242"/>
      <c r="N740" s="243"/>
      <c r="O740" s="243"/>
      <c r="P740" s="243"/>
      <c r="Q740" s="243"/>
      <c r="R740" s="243"/>
      <c r="S740" s="243"/>
      <c r="T740" s="24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45" t="s">
        <v>168</v>
      </c>
      <c r="AU740" s="245" t="s">
        <v>82</v>
      </c>
      <c r="AV740" s="14" t="s">
        <v>82</v>
      </c>
      <c r="AW740" s="14" t="s">
        <v>34</v>
      </c>
      <c r="AX740" s="14" t="s">
        <v>72</v>
      </c>
      <c r="AY740" s="245" t="s">
        <v>148</v>
      </c>
    </row>
    <row r="741" spans="1:51" s="14" customFormat="1" ht="12">
      <c r="A741" s="14"/>
      <c r="B741" s="235"/>
      <c r="C741" s="236"/>
      <c r="D741" s="226" t="s">
        <v>168</v>
      </c>
      <c r="E741" s="237" t="s">
        <v>19</v>
      </c>
      <c r="F741" s="238" t="s">
        <v>4534</v>
      </c>
      <c r="G741" s="236"/>
      <c r="H741" s="239">
        <v>5.048</v>
      </c>
      <c r="I741" s="240"/>
      <c r="J741" s="236"/>
      <c r="K741" s="236"/>
      <c r="L741" s="241"/>
      <c r="M741" s="242"/>
      <c r="N741" s="243"/>
      <c r="O741" s="243"/>
      <c r="P741" s="243"/>
      <c r="Q741" s="243"/>
      <c r="R741" s="243"/>
      <c r="S741" s="243"/>
      <c r="T741" s="24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45" t="s">
        <v>168</v>
      </c>
      <c r="AU741" s="245" t="s">
        <v>82</v>
      </c>
      <c r="AV741" s="14" t="s">
        <v>82</v>
      </c>
      <c r="AW741" s="14" t="s">
        <v>34</v>
      </c>
      <c r="AX741" s="14" t="s">
        <v>72</v>
      </c>
      <c r="AY741" s="245" t="s">
        <v>148</v>
      </c>
    </row>
    <row r="742" spans="1:51" s="14" customFormat="1" ht="12">
      <c r="A742" s="14"/>
      <c r="B742" s="235"/>
      <c r="C742" s="236"/>
      <c r="D742" s="226" t="s">
        <v>168</v>
      </c>
      <c r="E742" s="237" t="s">
        <v>19</v>
      </c>
      <c r="F742" s="238" t="s">
        <v>4535</v>
      </c>
      <c r="G742" s="236"/>
      <c r="H742" s="239">
        <v>1.777</v>
      </c>
      <c r="I742" s="240"/>
      <c r="J742" s="236"/>
      <c r="K742" s="236"/>
      <c r="L742" s="241"/>
      <c r="M742" s="242"/>
      <c r="N742" s="243"/>
      <c r="O742" s="243"/>
      <c r="P742" s="243"/>
      <c r="Q742" s="243"/>
      <c r="R742" s="243"/>
      <c r="S742" s="243"/>
      <c r="T742" s="24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45" t="s">
        <v>168</v>
      </c>
      <c r="AU742" s="245" t="s">
        <v>82</v>
      </c>
      <c r="AV742" s="14" t="s">
        <v>82</v>
      </c>
      <c r="AW742" s="14" t="s">
        <v>34</v>
      </c>
      <c r="AX742" s="14" t="s">
        <v>72</v>
      </c>
      <c r="AY742" s="245" t="s">
        <v>148</v>
      </c>
    </row>
    <row r="743" spans="1:51" s="14" customFormat="1" ht="12">
      <c r="A743" s="14"/>
      <c r="B743" s="235"/>
      <c r="C743" s="236"/>
      <c r="D743" s="226" t="s">
        <v>168</v>
      </c>
      <c r="E743" s="237" t="s">
        <v>19</v>
      </c>
      <c r="F743" s="238" t="s">
        <v>4536</v>
      </c>
      <c r="G743" s="236"/>
      <c r="H743" s="239">
        <v>2.939</v>
      </c>
      <c r="I743" s="240"/>
      <c r="J743" s="236"/>
      <c r="K743" s="236"/>
      <c r="L743" s="241"/>
      <c r="M743" s="242"/>
      <c r="N743" s="243"/>
      <c r="O743" s="243"/>
      <c r="P743" s="243"/>
      <c r="Q743" s="243"/>
      <c r="R743" s="243"/>
      <c r="S743" s="243"/>
      <c r="T743" s="24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45" t="s">
        <v>168</v>
      </c>
      <c r="AU743" s="245" t="s">
        <v>82</v>
      </c>
      <c r="AV743" s="14" t="s">
        <v>82</v>
      </c>
      <c r="AW743" s="14" t="s">
        <v>34</v>
      </c>
      <c r="AX743" s="14" t="s">
        <v>72</v>
      </c>
      <c r="AY743" s="245" t="s">
        <v>148</v>
      </c>
    </row>
    <row r="744" spans="1:51" s="14" customFormat="1" ht="12">
      <c r="A744" s="14"/>
      <c r="B744" s="235"/>
      <c r="C744" s="236"/>
      <c r="D744" s="226" t="s">
        <v>168</v>
      </c>
      <c r="E744" s="237" t="s">
        <v>19</v>
      </c>
      <c r="F744" s="238" t="s">
        <v>4537</v>
      </c>
      <c r="G744" s="236"/>
      <c r="H744" s="239">
        <v>2.907</v>
      </c>
      <c r="I744" s="240"/>
      <c r="J744" s="236"/>
      <c r="K744" s="236"/>
      <c r="L744" s="241"/>
      <c r="M744" s="242"/>
      <c r="N744" s="243"/>
      <c r="O744" s="243"/>
      <c r="P744" s="243"/>
      <c r="Q744" s="243"/>
      <c r="R744" s="243"/>
      <c r="S744" s="243"/>
      <c r="T744" s="24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45" t="s">
        <v>168</v>
      </c>
      <c r="AU744" s="245" t="s">
        <v>82</v>
      </c>
      <c r="AV744" s="14" t="s">
        <v>82</v>
      </c>
      <c r="AW744" s="14" t="s">
        <v>34</v>
      </c>
      <c r="AX744" s="14" t="s">
        <v>72</v>
      </c>
      <c r="AY744" s="245" t="s">
        <v>148</v>
      </c>
    </row>
    <row r="745" spans="1:51" s="14" customFormat="1" ht="12">
      <c r="A745" s="14"/>
      <c r="B745" s="235"/>
      <c r="C745" s="236"/>
      <c r="D745" s="226" t="s">
        <v>168</v>
      </c>
      <c r="E745" s="237" t="s">
        <v>19</v>
      </c>
      <c r="F745" s="238" t="s">
        <v>4538</v>
      </c>
      <c r="G745" s="236"/>
      <c r="H745" s="239">
        <v>1.243</v>
      </c>
      <c r="I745" s="240"/>
      <c r="J745" s="236"/>
      <c r="K745" s="236"/>
      <c r="L745" s="241"/>
      <c r="M745" s="242"/>
      <c r="N745" s="243"/>
      <c r="O745" s="243"/>
      <c r="P745" s="243"/>
      <c r="Q745" s="243"/>
      <c r="R745" s="243"/>
      <c r="S745" s="243"/>
      <c r="T745" s="24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45" t="s">
        <v>168</v>
      </c>
      <c r="AU745" s="245" t="s">
        <v>82</v>
      </c>
      <c r="AV745" s="14" t="s">
        <v>82</v>
      </c>
      <c r="AW745" s="14" t="s">
        <v>34</v>
      </c>
      <c r="AX745" s="14" t="s">
        <v>72</v>
      </c>
      <c r="AY745" s="245" t="s">
        <v>148</v>
      </c>
    </row>
    <row r="746" spans="1:51" s="14" customFormat="1" ht="12">
      <c r="A746" s="14"/>
      <c r="B746" s="235"/>
      <c r="C746" s="236"/>
      <c r="D746" s="226" t="s">
        <v>168</v>
      </c>
      <c r="E746" s="237" t="s">
        <v>19</v>
      </c>
      <c r="F746" s="238" t="s">
        <v>4539</v>
      </c>
      <c r="G746" s="236"/>
      <c r="H746" s="239">
        <v>1.846</v>
      </c>
      <c r="I746" s="240"/>
      <c r="J746" s="236"/>
      <c r="K746" s="236"/>
      <c r="L746" s="241"/>
      <c r="M746" s="242"/>
      <c r="N746" s="243"/>
      <c r="O746" s="243"/>
      <c r="P746" s="243"/>
      <c r="Q746" s="243"/>
      <c r="R746" s="243"/>
      <c r="S746" s="243"/>
      <c r="T746" s="24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45" t="s">
        <v>168</v>
      </c>
      <c r="AU746" s="245" t="s">
        <v>82</v>
      </c>
      <c r="AV746" s="14" t="s">
        <v>82</v>
      </c>
      <c r="AW746" s="14" t="s">
        <v>34</v>
      </c>
      <c r="AX746" s="14" t="s">
        <v>72</v>
      </c>
      <c r="AY746" s="245" t="s">
        <v>148</v>
      </c>
    </row>
    <row r="747" spans="1:51" s="14" customFormat="1" ht="12">
      <c r="A747" s="14"/>
      <c r="B747" s="235"/>
      <c r="C747" s="236"/>
      <c r="D747" s="226" t="s">
        <v>168</v>
      </c>
      <c r="E747" s="237" t="s">
        <v>19</v>
      </c>
      <c r="F747" s="238" t="s">
        <v>4540</v>
      </c>
      <c r="G747" s="236"/>
      <c r="H747" s="239">
        <v>1.221</v>
      </c>
      <c r="I747" s="240"/>
      <c r="J747" s="236"/>
      <c r="K747" s="236"/>
      <c r="L747" s="241"/>
      <c r="M747" s="242"/>
      <c r="N747" s="243"/>
      <c r="O747" s="243"/>
      <c r="P747" s="243"/>
      <c r="Q747" s="243"/>
      <c r="R747" s="243"/>
      <c r="S747" s="243"/>
      <c r="T747" s="24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45" t="s">
        <v>168</v>
      </c>
      <c r="AU747" s="245" t="s">
        <v>82</v>
      </c>
      <c r="AV747" s="14" t="s">
        <v>82</v>
      </c>
      <c r="AW747" s="14" t="s">
        <v>34</v>
      </c>
      <c r="AX747" s="14" t="s">
        <v>72</v>
      </c>
      <c r="AY747" s="245" t="s">
        <v>148</v>
      </c>
    </row>
    <row r="748" spans="1:51" s="14" customFormat="1" ht="12">
      <c r="A748" s="14"/>
      <c r="B748" s="235"/>
      <c r="C748" s="236"/>
      <c r="D748" s="226" t="s">
        <v>168</v>
      </c>
      <c r="E748" s="237" t="s">
        <v>19</v>
      </c>
      <c r="F748" s="238" t="s">
        <v>4541</v>
      </c>
      <c r="G748" s="236"/>
      <c r="H748" s="239">
        <v>4.608</v>
      </c>
      <c r="I748" s="240"/>
      <c r="J748" s="236"/>
      <c r="K748" s="236"/>
      <c r="L748" s="241"/>
      <c r="M748" s="242"/>
      <c r="N748" s="243"/>
      <c r="O748" s="243"/>
      <c r="P748" s="243"/>
      <c r="Q748" s="243"/>
      <c r="R748" s="243"/>
      <c r="S748" s="243"/>
      <c r="T748" s="24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45" t="s">
        <v>168</v>
      </c>
      <c r="AU748" s="245" t="s">
        <v>82</v>
      </c>
      <c r="AV748" s="14" t="s">
        <v>82</v>
      </c>
      <c r="AW748" s="14" t="s">
        <v>34</v>
      </c>
      <c r="AX748" s="14" t="s">
        <v>72</v>
      </c>
      <c r="AY748" s="245" t="s">
        <v>148</v>
      </c>
    </row>
    <row r="749" spans="1:51" s="15" customFormat="1" ht="12">
      <c r="A749" s="15"/>
      <c r="B749" s="246"/>
      <c r="C749" s="247"/>
      <c r="D749" s="226" t="s">
        <v>168</v>
      </c>
      <c r="E749" s="248" t="s">
        <v>19</v>
      </c>
      <c r="F749" s="249" t="s">
        <v>178</v>
      </c>
      <c r="G749" s="247"/>
      <c r="H749" s="250">
        <v>28.882</v>
      </c>
      <c r="I749" s="251"/>
      <c r="J749" s="247"/>
      <c r="K749" s="247"/>
      <c r="L749" s="252"/>
      <c r="M749" s="253"/>
      <c r="N749" s="254"/>
      <c r="O749" s="254"/>
      <c r="P749" s="254"/>
      <c r="Q749" s="254"/>
      <c r="R749" s="254"/>
      <c r="S749" s="254"/>
      <c r="T749" s="25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T749" s="256" t="s">
        <v>168</v>
      </c>
      <c r="AU749" s="256" t="s">
        <v>82</v>
      </c>
      <c r="AV749" s="15" t="s">
        <v>155</v>
      </c>
      <c r="AW749" s="15" t="s">
        <v>34</v>
      </c>
      <c r="AX749" s="15" t="s">
        <v>80</v>
      </c>
      <c r="AY749" s="256" t="s">
        <v>148</v>
      </c>
    </row>
    <row r="750" spans="1:65" s="2" customFormat="1" ht="24.15" customHeight="1">
      <c r="A750" s="40"/>
      <c r="B750" s="41"/>
      <c r="C750" s="206" t="s">
        <v>992</v>
      </c>
      <c r="D750" s="206" t="s">
        <v>150</v>
      </c>
      <c r="E750" s="207" t="s">
        <v>4546</v>
      </c>
      <c r="F750" s="208" t="s">
        <v>4547</v>
      </c>
      <c r="G750" s="209" t="s">
        <v>166</v>
      </c>
      <c r="H750" s="210">
        <v>0.326</v>
      </c>
      <c r="I750" s="211"/>
      <c r="J750" s="212">
        <f>ROUND(I750*H750,2)</f>
        <v>0</v>
      </c>
      <c r="K750" s="208" t="s">
        <v>154</v>
      </c>
      <c r="L750" s="46"/>
      <c r="M750" s="213" t="s">
        <v>19</v>
      </c>
      <c r="N750" s="214" t="s">
        <v>43</v>
      </c>
      <c r="O750" s="86"/>
      <c r="P750" s="215">
        <f>O750*H750</f>
        <v>0</v>
      </c>
      <c r="Q750" s="215">
        <v>0</v>
      </c>
      <c r="R750" s="215">
        <f>Q750*H750</f>
        <v>0</v>
      </c>
      <c r="S750" s="215">
        <v>0.048</v>
      </c>
      <c r="T750" s="216">
        <f>S750*H750</f>
        <v>0.015648000000000002</v>
      </c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R750" s="217" t="s">
        <v>155</v>
      </c>
      <c r="AT750" s="217" t="s">
        <v>150</v>
      </c>
      <c r="AU750" s="217" t="s">
        <v>82</v>
      </c>
      <c r="AY750" s="19" t="s">
        <v>148</v>
      </c>
      <c r="BE750" s="218">
        <f>IF(N750="základní",J750,0)</f>
        <v>0</v>
      </c>
      <c r="BF750" s="218">
        <f>IF(N750="snížená",J750,0)</f>
        <v>0</v>
      </c>
      <c r="BG750" s="218">
        <f>IF(N750="zákl. přenesená",J750,0)</f>
        <v>0</v>
      </c>
      <c r="BH750" s="218">
        <f>IF(N750="sníž. přenesená",J750,0)</f>
        <v>0</v>
      </c>
      <c r="BI750" s="218">
        <f>IF(N750="nulová",J750,0)</f>
        <v>0</v>
      </c>
      <c r="BJ750" s="19" t="s">
        <v>80</v>
      </c>
      <c r="BK750" s="218">
        <f>ROUND(I750*H750,2)</f>
        <v>0</v>
      </c>
      <c r="BL750" s="19" t="s">
        <v>155</v>
      </c>
      <c r="BM750" s="217" t="s">
        <v>4548</v>
      </c>
    </row>
    <row r="751" spans="1:47" s="2" customFormat="1" ht="12">
      <c r="A751" s="40"/>
      <c r="B751" s="41"/>
      <c r="C751" s="42"/>
      <c r="D751" s="219" t="s">
        <v>157</v>
      </c>
      <c r="E751" s="42"/>
      <c r="F751" s="220" t="s">
        <v>4549</v>
      </c>
      <c r="G751" s="42"/>
      <c r="H751" s="42"/>
      <c r="I751" s="221"/>
      <c r="J751" s="42"/>
      <c r="K751" s="42"/>
      <c r="L751" s="46"/>
      <c r="M751" s="222"/>
      <c r="N751" s="223"/>
      <c r="O751" s="86"/>
      <c r="P751" s="86"/>
      <c r="Q751" s="86"/>
      <c r="R751" s="86"/>
      <c r="S751" s="86"/>
      <c r="T751" s="87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T751" s="19" t="s">
        <v>157</v>
      </c>
      <c r="AU751" s="19" t="s">
        <v>82</v>
      </c>
    </row>
    <row r="752" spans="1:51" s="14" customFormat="1" ht="12">
      <c r="A752" s="14"/>
      <c r="B752" s="235"/>
      <c r="C752" s="236"/>
      <c r="D752" s="226" t="s">
        <v>168</v>
      </c>
      <c r="E752" s="237" t="s">
        <v>19</v>
      </c>
      <c r="F752" s="238" t="s">
        <v>4550</v>
      </c>
      <c r="G752" s="236"/>
      <c r="H752" s="239">
        <v>0.326</v>
      </c>
      <c r="I752" s="240"/>
      <c r="J752" s="236"/>
      <c r="K752" s="236"/>
      <c r="L752" s="241"/>
      <c r="M752" s="242"/>
      <c r="N752" s="243"/>
      <c r="O752" s="243"/>
      <c r="P752" s="243"/>
      <c r="Q752" s="243"/>
      <c r="R752" s="243"/>
      <c r="S752" s="243"/>
      <c r="T752" s="24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45" t="s">
        <v>168</v>
      </c>
      <c r="AU752" s="245" t="s">
        <v>82</v>
      </c>
      <c r="AV752" s="14" t="s">
        <v>82</v>
      </c>
      <c r="AW752" s="14" t="s">
        <v>34</v>
      </c>
      <c r="AX752" s="14" t="s">
        <v>80</v>
      </c>
      <c r="AY752" s="245" t="s">
        <v>148</v>
      </c>
    </row>
    <row r="753" spans="1:65" s="2" customFormat="1" ht="24.15" customHeight="1">
      <c r="A753" s="40"/>
      <c r="B753" s="41"/>
      <c r="C753" s="206" t="s">
        <v>1002</v>
      </c>
      <c r="D753" s="206" t="s">
        <v>150</v>
      </c>
      <c r="E753" s="207" t="s">
        <v>4551</v>
      </c>
      <c r="F753" s="208" t="s">
        <v>4552</v>
      </c>
      <c r="G753" s="209" t="s">
        <v>166</v>
      </c>
      <c r="H753" s="210">
        <v>1.253</v>
      </c>
      <c r="I753" s="211"/>
      <c r="J753" s="212">
        <f>ROUND(I753*H753,2)</f>
        <v>0</v>
      </c>
      <c r="K753" s="208" t="s">
        <v>154</v>
      </c>
      <c r="L753" s="46"/>
      <c r="M753" s="213" t="s">
        <v>19</v>
      </c>
      <c r="N753" s="214" t="s">
        <v>43</v>
      </c>
      <c r="O753" s="86"/>
      <c r="P753" s="215">
        <f>O753*H753</f>
        <v>0</v>
      </c>
      <c r="Q753" s="215">
        <v>0</v>
      </c>
      <c r="R753" s="215">
        <f>Q753*H753</f>
        <v>0</v>
      </c>
      <c r="S753" s="215">
        <v>0.038</v>
      </c>
      <c r="T753" s="216">
        <f>S753*H753</f>
        <v>0.047614</v>
      </c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R753" s="217" t="s">
        <v>155</v>
      </c>
      <c r="AT753" s="217" t="s">
        <v>150</v>
      </c>
      <c r="AU753" s="217" t="s">
        <v>82</v>
      </c>
      <c r="AY753" s="19" t="s">
        <v>148</v>
      </c>
      <c r="BE753" s="218">
        <f>IF(N753="základní",J753,0)</f>
        <v>0</v>
      </c>
      <c r="BF753" s="218">
        <f>IF(N753="snížená",J753,0)</f>
        <v>0</v>
      </c>
      <c r="BG753" s="218">
        <f>IF(N753="zákl. přenesená",J753,0)</f>
        <v>0</v>
      </c>
      <c r="BH753" s="218">
        <f>IF(N753="sníž. přenesená",J753,0)</f>
        <v>0</v>
      </c>
      <c r="BI753" s="218">
        <f>IF(N753="nulová",J753,0)</f>
        <v>0</v>
      </c>
      <c r="BJ753" s="19" t="s">
        <v>80</v>
      </c>
      <c r="BK753" s="218">
        <f>ROUND(I753*H753,2)</f>
        <v>0</v>
      </c>
      <c r="BL753" s="19" t="s">
        <v>155</v>
      </c>
      <c r="BM753" s="217" t="s">
        <v>4553</v>
      </c>
    </row>
    <row r="754" spans="1:47" s="2" customFormat="1" ht="12">
      <c r="A754" s="40"/>
      <c r="B754" s="41"/>
      <c r="C754" s="42"/>
      <c r="D754" s="219" t="s">
        <v>157</v>
      </c>
      <c r="E754" s="42"/>
      <c r="F754" s="220" t="s">
        <v>4554</v>
      </c>
      <c r="G754" s="42"/>
      <c r="H754" s="42"/>
      <c r="I754" s="221"/>
      <c r="J754" s="42"/>
      <c r="K754" s="42"/>
      <c r="L754" s="46"/>
      <c r="M754" s="222"/>
      <c r="N754" s="223"/>
      <c r="O754" s="86"/>
      <c r="P754" s="86"/>
      <c r="Q754" s="86"/>
      <c r="R754" s="86"/>
      <c r="S754" s="86"/>
      <c r="T754" s="87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T754" s="19" t="s">
        <v>157</v>
      </c>
      <c r="AU754" s="19" t="s">
        <v>82</v>
      </c>
    </row>
    <row r="755" spans="1:51" s="14" customFormat="1" ht="12">
      <c r="A755" s="14"/>
      <c r="B755" s="235"/>
      <c r="C755" s="236"/>
      <c r="D755" s="226" t="s">
        <v>168</v>
      </c>
      <c r="E755" s="237" t="s">
        <v>19</v>
      </c>
      <c r="F755" s="238" t="s">
        <v>4555</v>
      </c>
      <c r="G755" s="236"/>
      <c r="H755" s="239">
        <v>1.253</v>
      </c>
      <c r="I755" s="240"/>
      <c r="J755" s="236"/>
      <c r="K755" s="236"/>
      <c r="L755" s="241"/>
      <c r="M755" s="242"/>
      <c r="N755" s="243"/>
      <c r="O755" s="243"/>
      <c r="P755" s="243"/>
      <c r="Q755" s="243"/>
      <c r="R755" s="243"/>
      <c r="S755" s="243"/>
      <c r="T755" s="24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45" t="s">
        <v>168</v>
      </c>
      <c r="AU755" s="245" t="s">
        <v>82</v>
      </c>
      <c r="AV755" s="14" t="s">
        <v>82</v>
      </c>
      <c r="AW755" s="14" t="s">
        <v>34</v>
      </c>
      <c r="AX755" s="14" t="s">
        <v>80</v>
      </c>
      <c r="AY755" s="245" t="s">
        <v>148</v>
      </c>
    </row>
    <row r="756" spans="1:65" s="2" customFormat="1" ht="24.15" customHeight="1">
      <c r="A756" s="40"/>
      <c r="B756" s="41"/>
      <c r="C756" s="206" t="s">
        <v>1008</v>
      </c>
      <c r="D756" s="206" t="s">
        <v>150</v>
      </c>
      <c r="E756" s="207" t="s">
        <v>4556</v>
      </c>
      <c r="F756" s="208" t="s">
        <v>4557</v>
      </c>
      <c r="G756" s="209" t="s">
        <v>166</v>
      </c>
      <c r="H756" s="210">
        <v>4.146</v>
      </c>
      <c r="I756" s="211"/>
      <c r="J756" s="212">
        <f>ROUND(I756*H756,2)</f>
        <v>0</v>
      </c>
      <c r="K756" s="208" t="s">
        <v>154</v>
      </c>
      <c r="L756" s="46"/>
      <c r="M756" s="213" t="s">
        <v>19</v>
      </c>
      <c r="N756" s="214" t="s">
        <v>43</v>
      </c>
      <c r="O756" s="86"/>
      <c r="P756" s="215">
        <f>O756*H756</f>
        <v>0</v>
      </c>
      <c r="Q756" s="215">
        <v>0</v>
      </c>
      <c r="R756" s="215">
        <f>Q756*H756</f>
        <v>0</v>
      </c>
      <c r="S756" s="215">
        <v>0.034</v>
      </c>
      <c r="T756" s="216">
        <f>S756*H756</f>
        <v>0.140964</v>
      </c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R756" s="217" t="s">
        <v>155</v>
      </c>
      <c r="AT756" s="217" t="s">
        <v>150</v>
      </c>
      <c r="AU756" s="217" t="s">
        <v>82</v>
      </c>
      <c r="AY756" s="19" t="s">
        <v>148</v>
      </c>
      <c r="BE756" s="218">
        <f>IF(N756="základní",J756,0)</f>
        <v>0</v>
      </c>
      <c r="BF756" s="218">
        <f>IF(N756="snížená",J756,0)</f>
        <v>0</v>
      </c>
      <c r="BG756" s="218">
        <f>IF(N756="zákl. přenesená",J756,0)</f>
        <v>0</v>
      </c>
      <c r="BH756" s="218">
        <f>IF(N756="sníž. přenesená",J756,0)</f>
        <v>0</v>
      </c>
      <c r="BI756" s="218">
        <f>IF(N756="nulová",J756,0)</f>
        <v>0</v>
      </c>
      <c r="BJ756" s="19" t="s">
        <v>80</v>
      </c>
      <c r="BK756" s="218">
        <f>ROUND(I756*H756,2)</f>
        <v>0</v>
      </c>
      <c r="BL756" s="19" t="s">
        <v>155</v>
      </c>
      <c r="BM756" s="217" t="s">
        <v>4558</v>
      </c>
    </row>
    <row r="757" spans="1:47" s="2" customFormat="1" ht="12">
      <c r="A757" s="40"/>
      <c r="B757" s="41"/>
      <c r="C757" s="42"/>
      <c r="D757" s="219" t="s">
        <v>157</v>
      </c>
      <c r="E757" s="42"/>
      <c r="F757" s="220" t="s">
        <v>4559</v>
      </c>
      <c r="G757" s="42"/>
      <c r="H757" s="42"/>
      <c r="I757" s="221"/>
      <c r="J757" s="42"/>
      <c r="K757" s="42"/>
      <c r="L757" s="46"/>
      <c r="M757" s="222"/>
      <c r="N757" s="223"/>
      <c r="O757" s="86"/>
      <c r="P757" s="86"/>
      <c r="Q757" s="86"/>
      <c r="R757" s="86"/>
      <c r="S757" s="86"/>
      <c r="T757" s="87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T757" s="19" t="s">
        <v>157</v>
      </c>
      <c r="AU757" s="19" t="s">
        <v>82</v>
      </c>
    </row>
    <row r="758" spans="1:51" s="14" customFormat="1" ht="12">
      <c r="A758" s="14"/>
      <c r="B758" s="235"/>
      <c r="C758" s="236"/>
      <c r="D758" s="226" t="s">
        <v>168</v>
      </c>
      <c r="E758" s="237" t="s">
        <v>19</v>
      </c>
      <c r="F758" s="238" t="s">
        <v>4560</v>
      </c>
      <c r="G758" s="236"/>
      <c r="H758" s="239">
        <v>4.146</v>
      </c>
      <c r="I758" s="240"/>
      <c r="J758" s="236"/>
      <c r="K758" s="236"/>
      <c r="L758" s="241"/>
      <c r="M758" s="242"/>
      <c r="N758" s="243"/>
      <c r="O758" s="243"/>
      <c r="P758" s="243"/>
      <c r="Q758" s="243"/>
      <c r="R758" s="243"/>
      <c r="S758" s="243"/>
      <c r="T758" s="24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45" t="s">
        <v>168</v>
      </c>
      <c r="AU758" s="245" t="s">
        <v>82</v>
      </c>
      <c r="AV758" s="14" t="s">
        <v>82</v>
      </c>
      <c r="AW758" s="14" t="s">
        <v>34</v>
      </c>
      <c r="AX758" s="14" t="s">
        <v>80</v>
      </c>
      <c r="AY758" s="245" t="s">
        <v>148</v>
      </c>
    </row>
    <row r="759" spans="1:65" s="2" customFormat="1" ht="24.15" customHeight="1">
      <c r="A759" s="40"/>
      <c r="B759" s="41"/>
      <c r="C759" s="206" t="s">
        <v>1014</v>
      </c>
      <c r="D759" s="206" t="s">
        <v>150</v>
      </c>
      <c r="E759" s="207" t="s">
        <v>4561</v>
      </c>
      <c r="F759" s="208" t="s">
        <v>4562</v>
      </c>
      <c r="G759" s="209" t="s">
        <v>166</v>
      </c>
      <c r="H759" s="210">
        <v>6.891</v>
      </c>
      <c r="I759" s="211"/>
      <c r="J759" s="212">
        <f>ROUND(I759*H759,2)</f>
        <v>0</v>
      </c>
      <c r="K759" s="208" t="s">
        <v>154</v>
      </c>
      <c r="L759" s="46"/>
      <c r="M759" s="213" t="s">
        <v>19</v>
      </c>
      <c r="N759" s="214" t="s">
        <v>43</v>
      </c>
      <c r="O759" s="86"/>
      <c r="P759" s="215">
        <f>O759*H759</f>
        <v>0</v>
      </c>
      <c r="Q759" s="215">
        <v>0</v>
      </c>
      <c r="R759" s="215">
        <f>Q759*H759</f>
        <v>0</v>
      </c>
      <c r="S759" s="215">
        <v>0.032</v>
      </c>
      <c r="T759" s="216">
        <f>S759*H759</f>
        <v>0.220512</v>
      </c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R759" s="217" t="s">
        <v>155</v>
      </c>
      <c r="AT759" s="217" t="s">
        <v>150</v>
      </c>
      <c r="AU759" s="217" t="s">
        <v>82</v>
      </c>
      <c r="AY759" s="19" t="s">
        <v>148</v>
      </c>
      <c r="BE759" s="218">
        <f>IF(N759="základní",J759,0)</f>
        <v>0</v>
      </c>
      <c r="BF759" s="218">
        <f>IF(N759="snížená",J759,0)</f>
        <v>0</v>
      </c>
      <c r="BG759" s="218">
        <f>IF(N759="zákl. přenesená",J759,0)</f>
        <v>0</v>
      </c>
      <c r="BH759" s="218">
        <f>IF(N759="sníž. přenesená",J759,0)</f>
        <v>0</v>
      </c>
      <c r="BI759" s="218">
        <f>IF(N759="nulová",J759,0)</f>
        <v>0</v>
      </c>
      <c r="BJ759" s="19" t="s">
        <v>80</v>
      </c>
      <c r="BK759" s="218">
        <f>ROUND(I759*H759,2)</f>
        <v>0</v>
      </c>
      <c r="BL759" s="19" t="s">
        <v>155</v>
      </c>
      <c r="BM759" s="217" t="s">
        <v>4563</v>
      </c>
    </row>
    <row r="760" spans="1:47" s="2" customFormat="1" ht="12">
      <c r="A760" s="40"/>
      <c r="B760" s="41"/>
      <c r="C760" s="42"/>
      <c r="D760" s="219" t="s">
        <v>157</v>
      </c>
      <c r="E760" s="42"/>
      <c r="F760" s="220" t="s">
        <v>4564</v>
      </c>
      <c r="G760" s="42"/>
      <c r="H760" s="42"/>
      <c r="I760" s="221"/>
      <c r="J760" s="42"/>
      <c r="K760" s="42"/>
      <c r="L760" s="46"/>
      <c r="M760" s="222"/>
      <c r="N760" s="223"/>
      <c r="O760" s="86"/>
      <c r="P760" s="86"/>
      <c r="Q760" s="86"/>
      <c r="R760" s="86"/>
      <c r="S760" s="86"/>
      <c r="T760" s="87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T760" s="19" t="s">
        <v>157</v>
      </c>
      <c r="AU760" s="19" t="s">
        <v>82</v>
      </c>
    </row>
    <row r="761" spans="1:51" s="14" customFormat="1" ht="12">
      <c r="A761" s="14"/>
      <c r="B761" s="235"/>
      <c r="C761" s="236"/>
      <c r="D761" s="226" t="s">
        <v>168</v>
      </c>
      <c r="E761" s="237" t="s">
        <v>19</v>
      </c>
      <c r="F761" s="238" t="s">
        <v>4565</v>
      </c>
      <c r="G761" s="236"/>
      <c r="H761" s="239">
        <v>6.891</v>
      </c>
      <c r="I761" s="240"/>
      <c r="J761" s="236"/>
      <c r="K761" s="236"/>
      <c r="L761" s="241"/>
      <c r="M761" s="242"/>
      <c r="N761" s="243"/>
      <c r="O761" s="243"/>
      <c r="P761" s="243"/>
      <c r="Q761" s="243"/>
      <c r="R761" s="243"/>
      <c r="S761" s="243"/>
      <c r="T761" s="24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45" t="s">
        <v>168</v>
      </c>
      <c r="AU761" s="245" t="s">
        <v>82</v>
      </c>
      <c r="AV761" s="14" t="s">
        <v>82</v>
      </c>
      <c r="AW761" s="14" t="s">
        <v>34</v>
      </c>
      <c r="AX761" s="14" t="s">
        <v>80</v>
      </c>
      <c r="AY761" s="245" t="s">
        <v>148</v>
      </c>
    </row>
    <row r="762" spans="1:65" s="2" customFormat="1" ht="24.15" customHeight="1">
      <c r="A762" s="40"/>
      <c r="B762" s="41"/>
      <c r="C762" s="206" t="s">
        <v>1020</v>
      </c>
      <c r="D762" s="206" t="s">
        <v>150</v>
      </c>
      <c r="E762" s="207" t="s">
        <v>1139</v>
      </c>
      <c r="F762" s="208" t="s">
        <v>1140</v>
      </c>
      <c r="G762" s="209" t="s">
        <v>166</v>
      </c>
      <c r="H762" s="210">
        <v>11.11</v>
      </c>
      <c r="I762" s="211"/>
      <c r="J762" s="212">
        <f>ROUND(I762*H762,2)</f>
        <v>0</v>
      </c>
      <c r="K762" s="208" t="s">
        <v>154</v>
      </c>
      <c r="L762" s="46"/>
      <c r="M762" s="213" t="s">
        <v>19</v>
      </c>
      <c r="N762" s="214" t="s">
        <v>43</v>
      </c>
      <c r="O762" s="86"/>
      <c r="P762" s="215">
        <f>O762*H762</f>
        <v>0</v>
      </c>
      <c r="Q762" s="215">
        <v>0</v>
      </c>
      <c r="R762" s="215">
        <f>Q762*H762</f>
        <v>0</v>
      </c>
      <c r="S762" s="215">
        <v>0.088</v>
      </c>
      <c r="T762" s="216">
        <f>S762*H762</f>
        <v>0.9776799999999999</v>
      </c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R762" s="217" t="s">
        <v>155</v>
      </c>
      <c r="AT762" s="217" t="s">
        <v>150</v>
      </c>
      <c r="AU762" s="217" t="s">
        <v>82</v>
      </c>
      <c r="AY762" s="19" t="s">
        <v>148</v>
      </c>
      <c r="BE762" s="218">
        <f>IF(N762="základní",J762,0)</f>
        <v>0</v>
      </c>
      <c r="BF762" s="218">
        <f>IF(N762="snížená",J762,0)</f>
        <v>0</v>
      </c>
      <c r="BG762" s="218">
        <f>IF(N762="zákl. přenesená",J762,0)</f>
        <v>0</v>
      </c>
      <c r="BH762" s="218">
        <f>IF(N762="sníž. přenesená",J762,0)</f>
        <v>0</v>
      </c>
      <c r="BI762" s="218">
        <f>IF(N762="nulová",J762,0)</f>
        <v>0</v>
      </c>
      <c r="BJ762" s="19" t="s">
        <v>80</v>
      </c>
      <c r="BK762" s="218">
        <f>ROUND(I762*H762,2)</f>
        <v>0</v>
      </c>
      <c r="BL762" s="19" t="s">
        <v>155</v>
      </c>
      <c r="BM762" s="217" t="s">
        <v>4566</v>
      </c>
    </row>
    <row r="763" spans="1:47" s="2" customFormat="1" ht="12">
      <c r="A763" s="40"/>
      <c r="B763" s="41"/>
      <c r="C763" s="42"/>
      <c r="D763" s="219" t="s">
        <v>157</v>
      </c>
      <c r="E763" s="42"/>
      <c r="F763" s="220" t="s">
        <v>1142</v>
      </c>
      <c r="G763" s="42"/>
      <c r="H763" s="42"/>
      <c r="I763" s="221"/>
      <c r="J763" s="42"/>
      <c r="K763" s="42"/>
      <c r="L763" s="46"/>
      <c r="M763" s="222"/>
      <c r="N763" s="223"/>
      <c r="O763" s="86"/>
      <c r="P763" s="86"/>
      <c r="Q763" s="86"/>
      <c r="R763" s="86"/>
      <c r="S763" s="86"/>
      <c r="T763" s="87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T763" s="19" t="s">
        <v>157</v>
      </c>
      <c r="AU763" s="19" t="s">
        <v>82</v>
      </c>
    </row>
    <row r="764" spans="1:51" s="14" customFormat="1" ht="12">
      <c r="A764" s="14"/>
      <c r="B764" s="235"/>
      <c r="C764" s="236"/>
      <c r="D764" s="226" t="s">
        <v>168</v>
      </c>
      <c r="E764" s="237" t="s">
        <v>19</v>
      </c>
      <c r="F764" s="238" t="s">
        <v>4567</v>
      </c>
      <c r="G764" s="236"/>
      <c r="H764" s="239">
        <v>7.474</v>
      </c>
      <c r="I764" s="240"/>
      <c r="J764" s="236"/>
      <c r="K764" s="236"/>
      <c r="L764" s="241"/>
      <c r="M764" s="242"/>
      <c r="N764" s="243"/>
      <c r="O764" s="243"/>
      <c r="P764" s="243"/>
      <c r="Q764" s="243"/>
      <c r="R764" s="243"/>
      <c r="S764" s="243"/>
      <c r="T764" s="24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45" t="s">
        <v>168</v>
      </c>
      <c r="AU764" s="245" t="s">
        <v>82</v>
      </c>
      <c r="AV764" s="14" t="s">
        <v>82</v>
      </c>
      <c r="AW764" s="14" t="s">
        <v>34</v>
      </c>
      <c r="AX764" s="14" t="s">
        <v>72</v>
      </c>
      <c r="AY764" s="245" t="s">
        <v>148</v>
      </c>
    </row>
    <row r="765" spans="1:51" s="14" customFormat="1" ht="12">
      <c r="A765" s="14"/>
      <c r="B765" s="235"/>
      <c r="C765" s="236"/>
      <c r="D765" s="226" t="s">
        <v>168</v>
      </c>
      <c r="E765" s="237" t="s">
        <v>19</v>
      </c>
      <c r="F765" s="238" t="s">
        <v>4568</v>
      </c>
      <c r="G765" s="236"/>
      <c r="H765" s="239">
        <v>3.636</v>
      </c>
      <c r="I765" s="240"/>
      <c r="J765" s="236"/>
      <c r="K765" s="236"/>
      <c r="L765" s="241"/>
      <c r="M765" s="242"/>
      <c r="N765" s="243"/>
      <c r="O765" s="243"/>
      <c r="P765" s="243"/>
      <c r="Q765" s="243"/>
      <c r="R765" s="243"/>
      <c r="S765" s="243"/>
      <c r="T765" s="24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45" t="s">
        <v>168</v>
      </c>
      <c r="AU765" s="245" t="s">
        <v>82</v>
      </c>
      <c r="AV765" s="14" t="s">
        <v>82</v>
      </c>
      <c r="AW765" s="14" t="s">
        <v>34</v>
      </c>
      <c r="AX765" s="14" t="s">
        <v>72</v>
      </c>
      <c r="AY765" s="245" t="s">
        <v>148</v>
      </c>
    </row>
    <row r="766" spans="1:51" s="15" customFormat="1" ht="12">
      <c r="A766" s="15"/>
      <c r="B766" s="246"/>
      <c r="C766" s="247"/>
      <c r="D766" s="226" t="s">
        <v>168</v>
      </c>
      <c r="E766" s="248" t="s">
        <v>19</v>
      </c>
      <c r="F766" s="249" t="s">
        <v>178</v>
      </c>
      <c r="G766" s="247"/>
      <c r="H766" s="250">
        <v>11.11</v>
      </c>
      <c r="I766" s="251"/>
      <c r="J766" s="247"/>
      <c r="K766" s="247"/>
      <c r="L766" s="252"/>
      <c r="M766" s="253"/>
      <c r="N766" s="254"/>
      <c r="O766" s="254"/>
      <c r="P766" s="254"/>
      <c r="Q766" s="254"/>
      <c r="R766" s="254"/>
      <c r="S766" s="254"/>
      <c r="T766" s="25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T766" s="256" t="s">
        <v>168</v>
      </c>
      <c r="AU766" s="256" t="s">
        <v>82</v>
      </c>
      <c r="AV766" s="15" t="s">
        <v>155</v>
      </c>
      <c r="AW766" s="15" t="s">
        <v>34</v>
      </c>
      <c r="AX766" s="15" t="s">
        <v>80</v>
      </c>
      <c r="AY766" s="256" t="s">
        <v>148</v>
      </c>
    </row>
    <row r="767" spans="1:65" s="2" customFormat="1" ht="24.15" customHeight="1">
      <c r="A767" s="40"/>
      <c r="B767" s="41"/>
      <c r="C767" s="206" t="s">
        <v>1031</v>
      </c>
      <c r="D767" s="206" t="s">
        <v>150</v>
      </c>
      <c r="E767" s="207" t="s">
        <v>1145</v>
      </c>
      <c r="F767" s="208" t="s">
        <v>1146</v>
      </c>
      <c r="G767" s="209" t="s">
        <v>166</v>
      </c>
      <c r="H767" s="210">
        <v>17.31</v>
      </c>
      <c r="I767" s="211"/>
      <c r="J767" s="212">
        <f>ROUND(I767*H767,2)</f>
        <v>0</v>
      </c>
      <c r="K767" s="208" t="s">
        <v>154</v>
      </c>
      <c r="L767" s="46"/>
      <c r="M767" s="213" t="s">
        <v>19</v>
      </c>
      <c r="N767" s="214" t="s">
        <v>43</v>
      </c>
      <c r="O767" s="86"/>
      <c r="P767" s="215">
        <f>O767*H767</f>
        <v>0</v>
      </c>
      <c r="Q767" s="215">
        <v>0</v>
      </c>
      <c r="R767" s="215">
        <f>Q767*H767</f>
        <v>0</v>
      </c>
      <c r="S767" s="215">
        <v>0.067</v>
      </c>
      <c r="T767" s="216">
        <f>S767*H767</f>
        <v>1.15977</v>
      </c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R767" s="217" t="s">
        <v>155</v>
      </c>
      <c r="AT767" s="217" t="s">
        <v>150</v>
      </c>
      <c r="AU767" s="217" t="s">
        <v>82</v>
      </c>
      <c r="AY767" s="19" t="s">
        <v>148</v>
      </c>
      <c r="BE767" s="218">
        <f>IF(N767="základní",J767,0)</f>
        <v>0</v>
      </c>
      <c r="BF767" s="218">
        <f>IF(N767="snížená",J767,0)</f>
        <v>0</v>
      </c>
      <c r="BG767" s="218">
        <f>IF(N767="zákl. přenesená",J767,0)</f>
        <v>0</v>
      </c>
      <c r="BH767" s="218">
        <f>IF(N767="sníž. přenesená",J767,0)</f>
        <v>0</v>
      </c>
      <c r="BI767" s="218">
        <f>IF(N767="nulová",J767,0)</f>
        <v>0</v>
      </c>
      <c r="BJ767" s="19" t="s">
        <v>80</v>
      </c>
      <c r="BK767" s="218">
        <f>ROUND(I767*H767,2)</f>
        <v>0</v>
      </c>
      <c r="BL767" s="19" t="s">
        <v>155</v>
      </c>
      <c r="BM767" s="217" t="s">
        <v>4569</v>
      </c>
    </row>
    <row r="768" spans="1:47" s="2" customFormat="1" ht="12">
      <c r="A768" s="40"/>
      <c r="B768" s="41"/>
      <c r="C768" s="42"/>
      <c r="D768" s="219" t="s">
        <v>157</v>
      </c>
      <c r="E768" s="42"/>
      <c r="F768" s="220" t="s">
        <v>1148</v>
      </c>
      <c r="G768" s="42"/>
      <c r="H768" s="42"/>
      <c r="I768" s="221"/>
      <c r="J768" s="42"/>
      <c r="K768" s="42"/>
      <c r="L768" s="46"/>
      <c r="M768" s="222"/>
      <c r="N768" s="223"/>
      <c r="O768" s="86"/>
      <c r="P768" s="86"/>
      <c r="Q768" s="86"/>
      <c r="R768" s="86"/>
      <c r="S768" s="86"/>
      <c r="T768" s="87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T768" s="19" t="s">
        <v>157</v>
      </c>
      <c r="AU768" s="19" t="s">
        <v>82</v>
      </c>
    </row>
    <row r="769" spans="1:51" s="14" customFormat="1" ht="12">
      <c r="A769" s="14"/>
      <c r="B769" s="235"/>
      <c r="C769" s="236"/>
      <c r="D769" s="226" t="s">
        <v>168</v>
      </c>
      <c r="E769" s="237" t="s">
        <v>19</v>
      </c>
      <c r="F769" s="238" t="s">
        <v>4570</v>
      </c>
      <c r="G769" s="236"/>
      <c r="H769" s="239">
        <v>17.31</v>
      </c>
      <c r="I769" s="240"/>
      <c r="J769" s="236"/>
      <c r="K769" s="236"/>
      <c r="L769" s="241"/>
      <c r="M769" s="242"/>
      <c r="N769" s="243"/>
      <c r="O769" s="243"/>
      <c r="P769" s="243"/>
      <c r="Q769" s="243"/>
      <c r="R769" s="243"/>
      <c r="S769" s="243"/>
      <c r="T769" s="24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45" t="s">
        <v>168</v>
      </c>
      <c r="AU769" s="245" t="s">
        <v>82</v>
      </c>
      <c r="AV769" s="14" t="s">
        <v>82</v>
      </c>
      <c r="AW769" s="14" t="s">
        <v>34</v>
      </c>
      <c r="AX769" s="14" t="s">
        <v>80</v>
      </c>
      <c r="AY769" s="245" t="s">
        <v>148</v>
      </c>
    </row>
    <row r="770" spans="1:65" s="2" customFormat="1" ht="24.15" customHeight="1">
      <c r="A770" s="40"/>
      <c r="B770" s="41"/>
      <c r="C770" s="206" t="s">
        <v>1040</v>
      </c>
      <c r="D770" s="206" t="s">
        <v>150</v>
      </c>
      <c r="E770" s="207" t="s">
        <v>1159</v>
      </c>
      <c r="F770" s="208" t="s">
        <v>1160</v>
      </c>
      <c r="G770" s="209" t="s">
        <v>166</v>
      </c>
      <c r="H770" s="210">
        <v>14.493</v>
      </c>
      <c r="I770" s="211"/>
      <c r="J770" s="212">
        <f>ROUND(I770*H770,2)</f>
        <v>0</v>
      </c>
      <c r="K770" s="208" t="s">
        <v>154</v>
      </c>
      <c r="L770" s="46"/>
      <c r="M770" s="213" t="s">
        <v>19</v>
      </c>
      <c r="N770" s="214" t="s">
        <v>43</v>
      </c>
      <c r="O770" s="86"/>
      <c r="P770" s="215">
        <f>O770*H770</f>
        <v>0</v>
      </c>
      <c r="Q770" s="215">
        <v>0</v>
      </c>
      <c r="R770" s="215">
        <f>Q770*H770</f>
        <v>0</v>
      </c>
      <c r="S770" s="215">
        <v>0.052</v>
      </c>
      <c r="T770" s="216">
        <f>S770*H770</f>
        <v>0.753636</v>
      </c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R770" s="217" t="s">
        <v>155</v>
      </c>
      <c r="AT770" s="217" t="s">
        <v>150</v>
      </c>
      <c r="AU770" s="217" t="s">
        <v>82</v>
      </c>
      <c r="AY770" s="19" t="s">
        <v>148</v>
      </c>
      <c r="BE770" s="218">
        <f>IF(N770="základní",J770,0)</f>
        <v>0</v>
      </c>
      <c r="BF770" s="218">
        <f>IF(N770="snížená",J770,0)</f>
        <v>0</v>
      </c>
      <c r="BG770" s="218">
        <f>IF(N770="zákl. přenesená",J770,0)</f>
        <v>0</v>
      </c>
      <c r="BH770" s="218">
        <f>IF(N770="sníž. přenesená",J770,0)</f>
        <v>0</v>
      </c>
      <c r="BI770" s="218">
        <f>IF(N770="nulová",J770,0)</f>
        <v>0</v>
      </c>
      <c r="BJ770" s="19" t="s">
        <v>80</v>
      </c>
      <c r="BK770" s="218">
        <f>ROUND(I770*H770,2)</f>
        <v>0</v>
      </c>
      <c r="BL770" s="19" t="s">
        <v>155</v>
      </c>
      <c r="BM770" s="217" t="s">
        <v>4571</v>
      </c>
    </row>
    <row r="771" spans="1:47" s="2" customFormat="1" ht="12">
      <c r="A771" s="40"/>
      <c r="B771" s="41"/>
      <c r="C771" s="42"/>
      <c r="D771" s="219" t="s">
        <v>157</v>
      </c>
      <c r="E771" s="42"/>
      <c r="F771" s="220" t="s">
        <v>1162</v>
      </c>
      <c r="G771" s="42"/>
      <c r="H771" s="42"/>
      <c r="I771" s="221"/>
      <c r="J771" s="42"/>
      <c r="K771" s="42"/>
      <c r="L771" s="46"/>
      <c r="M771" s="222"/>
      <c r="N771" s="223"/>
      <c r="O771" s="86"/>
      <c r="P771" s="86"/>
      <c r="Q771" s="86"/>
      <c r="R771" s="86"/>
      <c r="S771" s="86"/>
      <c r="T771" s="87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T771" s="19" t="s">
        <v>157</v>
      </c>
      <c r="AU771" s="19" t="s">
        <v>82</v>
      </c>
    </row>
    <row r="772" spans="1:51" s="14" customFormat="1" ht="12">
      <c r="A772" s="14"/>
      <c r="B772" s="235"/>
      <c r="C772" s="236"/>
      <c r="D772" s="226" t="s">
        <v>168</v>
      </c>
      <c r="E772" s="237" t="s">
        <v>19</v>
      </c>
      <c r="F772" s="238" t="s">
        <v>4572</v>
      </c>
      <c r="G772" s="236"/>
      <c r="H772" s="239">
        <v>7.123</v>
      </c>
      <c r="I772" s="240"/>
      <c r="J772" s="236"/>
      <c r="K772" s="236"/>
      <c r="L772" s="241"/>
      <c r="M772" s="242"/>
      <c r="N772" s="243"/>
      <c r="O772" s="243"/>
      <c r="P772" s="243"/>
      <c r="Q772" s="243"/>
      <c r="R772" s="243"/>
      <c r="S772" s="243"/>
      <c r="T772" s="24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45" t="s">
        <v>168</v>
      </c>
      <c r="AU772" s="245" t="s">
        <v>82</v>
      </c>
      <c r="AV772" s="14" t="s">
        <v>82</v>
      </c>
      <c r="AW772" s="14" t="s">
        <v>34</v>
      </c>
      <c r="AX772" s="14" t="s">
        <v>72</v>
      </c>
      <c r="AY772" s="245" t="s">
        <v>148</v>
      </c>
    </row>
    <row r="773" spans="1:51" s="14" customFormat="1" ht="12">
      <c r="A773" s="14"/>
      <c r="B773" s="235"/>
      <c r="C773" s="236"/>
      <c r="D773" s="226" t="s">
        <v>168</v>
      </c>
      <c r="E773" s="237" t="s">
        <v>19</v>
      </c>
      <c r="F773" s="238" t="s">
        <v>4573</v>
      </c>
      <c r="G773" s="236"/>
      <c r="H773" s="239">
        <v>7.37</v>
      </c>
      <c r="I773" s="240"/>
      <c r="J773" s="236"/>
      <c r="K773" s="236"/>
      <c r="L773" s="241"/>
      <c r="M773" s="242"/>
      <c r="N773" s="243"/>
      <c r="O773" s="243"/>
      <c r="P773" s="243"/>
      <c r="Q773" s="243"/>
      <c r="R773" s="243"/>
      <c r="S773" s="243"/>
      <c r="T773" s="24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45" t="s">
        <v>168</v>
      </c>
      <c r="AU773" s="245" t="s">
        <v>82</v>
      </c>
      <c r="AV773" s="14" t="s">
        <v>82</v>
      </c>
      <c r="AW773" s="14" t="s">
        <v>34</v>
      </c>
      <c r="AX773" s="14" t="s">
        <v>72</v>
      </c>
      <c r="AY773" s="245" t="s">
        <v>148</v>
      </c>
    </row>
    <row r="774" spans="1:51" s="15" customFormat="1" ht="12">
      <c r="A774" s="15"/>
      <c r="B774" s="246"/>
      <c r="C774" s="247"/>
      <c r="D774" s="226" t="s">
        <v>168</v>
      </c>
      <c r="E774" s="248" t="s">
        <v>19</v>
      </c>
      <c r="F774" s="249" t="s">
        <v>178</v>
      </c>
      <c r="G774" s="247"/>
      <c r="H774" s="250">
        <v>14.493</v>
      </c>
      <c r="I774" s="251"/>
      <c r="J774" s="247"/>
      <c r="K774" s="247"/>
      <c r="L774" s="252"/>
      <c r="M774" s="253"/>
      <c r="N774" s="254"/>
      <c r="O774" s="254"/>
      <c r="P774" s="254"/>
      <c r="Q774" s="254"/>
      <c r="R774" s="254"/>
      <c r="S774" s="254"/>
      <c r="T774" s="25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T774" s="256" t="s">
        <v>168</v>
      </c>
      <c r="AU774" s="256" t="s">
        <v>82</v>
      </c>
      <c r="AV774" s="15" t="s">
        <v>155</v>
      </c>
      <c r="AW774" s="15" t="s">
        <v>34</v>
      </c>
      <c r="AX774" s="15" t="s">
        <v>80</v>
      </c>
      <c r="AY774" s="256" t="s">
        <v>148</v>
      </c>
    </row>
    <row r="775" spans="1:63" s="12" customFormat="1" ht="22.8" customHeight="1">
      <c r="A775" s="12"/>
      <c r="B775" s="190"/>
      <c r="C775" s="191"/>
      <c r="D775" s="192" t="s">
        <v>71</v>
      </c>
      <c r="E775" s="204" t="s">
        <v>1175</v>
      </c>
      <c r="F775" s="204" t="s">
        <v>1176</v>
      </c>
      <c r="G775" s="191"/>
      <c r="H775" s="191"/>
      <c r="I775" s="194"/>
      <c r="J775" s="205">
        <f>BK775</f>
        <v>0</v>
      </c>
      <c r="K775" s="191"/>
      <c r="L775" s="196"/>
      <c r="M775" s="197"/>
      <c r="N775" s="198"/>
      <c r="O775" s="198"/>
      <c r="P775" s="199">
        <f>SUM(P776:P800)</f>
        <v>0</v>
      </c>
      <c r="Q775" s="198"/>
      <c r="R775" s="199">
        <f>SUM(R776:R800)</f>
        <v>0</v>
      </c>
      <c r="S775" s="198"/>
      <c r="T775" s="200">
        <f>SUM(T776:T800)</f>
        <v>0</v>
      </c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R775" s="201" t="s">
        <v>80</v>
      </c>
      <c r="AT775" s="202" t="s">
        <v>71</v>
      </c>
      <c r="AU775" s="202" t="s">
        <v>80</v>
      </c>
      <c r="AY775" s="201" t="s">
        <v>148</v>
      </c>
      <c r="BK775" s="203">
        <f>SUM(BK776:BK800)</f>
        <v>0</v>
      </c>
    </row>
    <row r="776" spans="1:65" s="2" customFormat="1" ht="24.15" customHeight="1">
      <c r="A776" s="40"/>
      <c r="B776" s="41"/>
      <c r="C776" s="206" t="s">
        <v>1048</v>
      </c>
      <c r="D776" s="206" t="s">
        <v>150</v>
      </c>
      <c r="E776" s="207" t="s">
        <v>4574</v>
      </c>
      <c r="F776" s="208" t="s">
        <v>4575</v>
      </c>
      <c r="G776" s="209" t="s">
        <v>346</v>
      </c>
      <c r="H776" s="210">
        <v>342.72</v>
      </c>
      <c r="I776" s="211"/>
      <c r="J776" s="212">
        <f>ROUND(I776*H776,2)</f>
        <v>0</v>
      </c>
      <c r="K776" s="208" t="s">
        <v>154</v>
      </c>
      <c r="L776" s="46"/>
      <c r="M776" s="213" t="s">
        <v>19</v>
      </c>
      <c r="N776" s="214" t="s">
        <v>43</v>
      </c>
      <c r="O776" s="86"/>
      <c r="P776" s="215">
        <f>O776*H776</f>
        <v>0</v>
      </c>
      <c r="Q776" s="215">
        <v>0</v>
      </c>
      <c r="R776" s="215">
        <f>Q776*H776</f>
        <v>0</v>
      </c>
      <c r="S776" s="215">
        <v>0</v>
      </c>
      <c r="T776" s="216">
        <f>S776*H776</f>
        <v>0</v>
      </c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R776" s="217" t="s">
        <v>155</v>
      </c>
      <c r="AT776" s="217" t="s">
        <v>150</v>
      </c>
      <c r="AU776" s="217" t="s">
        <v>82</v>
      </c>
      <c r="AY776" s="19" t="s">
        <v>148</v>
      </c>
      <c r="BE776" s="218">
        <f>IF(N776="základní",J776,0)</f>
        <v>0</v>
      </c>
      <c r="BF776" s="218">
        <f>IF(N776="snížená",J776,0)</f>
        <v>0</v>
      </c>
      <c r="BG776" s="218">
        <f>IF(N776="zákl. přenesená",J776,0)</f>
        <v>0</v>
      </c>
      <c r="BH776" s="218">
        <f>IF(N776="sníž. přenesená",J776,0)</f>
        <v>0</v>
      </c>
      <c r="BI776" s="218">
        <f>IF(N776="nulová",J776,0)</f>
        <v>0</v>
      </c>
      <c r="BJ776" s="19" t="s">
        <v>80</v>
      </c>
      <c r="BK776" s="218">
        <f>ROUND(I776*H776,2)</f>
        <v>0</v>
      </c>
      <c r="BL776" s="19" t="s">
        <v>155</v>
      </c>
      <c r="BM776" s="217" t="s">
        <v>4576</v>
      </c>
    </row>
    <row r="777" spans="1:47" s="2" customFormat="1" ht="12">
      <c r="A777" s="40"/>
      <c r="B777" s="41"/>
      <c r="C777" s="42"/>
      <c r="D777" s="219" t="s">
        <v>157</v>
      </c>
      <c r="E777" s="42"/>
      <c r="F777" s="220" t="s">
        <v>4577</v>
      </c>
      <c r="G777" s="42"/>
      <c r="H777" s="42"/>
      <c r="I777" s="221"/>
      <c r="J777" s="42"/>
      <c r="K777" s="42"/>
      <c r="L777" s="46"/>
      <c r="M777" s="222"/>
      <c r="N777" s="223"/>
      <c r="O777" s="86"/>
      <c r="P777" s="86"/>
      <c r="Q777" s="86"/>
      <c r="R777" s="86"/>
      <c r="S777" s="86"/>
      <c r="T777" s="87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T777" s="19" t="s">
        <v>157</v>
      </c>
      <c r="AU777" s="19" t="s">
        <v>82</v>
      </c>
    </row>
    <row r="778" spans="1:65" s="2" customFormat="1" ht="21.75" customHeight="1">
      <c r="A778" s="40"/>
      <c r="B778" s="41"/>
      <c r="C778" s="206" t="s">
        <v>1054</v>
      </c>
      <c r="D778" s="206" t="s">
        <v>150</v>
      </c>
      <c r="E778" s="207" t="s">
        <v>1178</v>
      </c>
      <c r="F778" s="208" t="s">
        <v>1179</v>
      </c>
      <c r="G778" s="209" t="s">
        <v>346</v>
      </c>
      <c r="H778" s="210">
        <v>342.72</v>
      </c>
      <c r="I778" s="211"/>
      <c r="J778" s="212">
        <f>ROUND(I778*H778,2)</f>
        <v>0</v>
      </c>
      <c r="K778" s="208" t="s">
        <v>154</v>
      </c>
      <c r="L778" s="46"/>
      <c r="M778" s="213" t="s">
        <v>19</v>
      </c>
      <c r="N778" s="214" t="s">
        <v>43</v>
      </c>
      <c r="O778" s="86"/>
      <c r="P778" s="215">
        <f>O778*H778</f>
        <v>0</v>
      </c>
      <c r="Q778" s="215">
        <v>0</v>
      </c>
      <c r="R778" s="215">
        <f>Q778*H778</f>
        <v>0</v>
      </c>
      <c r="S778" s="215">
        <v>0</v>
      </c>
      <c r="T778" s="216">
        <f>S778*H778</f>
        <v>0</v>
      </c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R778" s="217" t="s">
        <v>155</v>
      </c>
      <c r="AT778" s="217" t="s">
        <v>150</v>
      </c>
      <c r="AU778" s="217" t="s">
        <v>82</v>
      </c>
      <c r="AY778" s="19" t="s">
        <v>148</v>
      </c>
      <c r="BE778" s="218">
        <f>IF(N778="základní",J778,0)</f>
        <v>0</v>
      </c>
      <c r="BF778" s="218">
        <f>IF(N778="snížená",J778,0)</f>
        <v>0</v>
      </c>
      <c r="BG778" s="218">
        <f>IF(N778="zákl. přenesená",J778,0)</f>
        <v>0</v>
      </c>
      <c r="BH778" s="218">
        <f>IF(N778="sníž. přenesená",J778,0)</f>
        <v>0</v>
      </c>
      <c r="BI778" s="218">
        <f>IF(N778="nulová",J778,0)</f>
        <v>0</v>
      </c>
      <c r="BJ778" s="19" t="s">
        <v>80</v>
      </c>
      <c r="BK778" s="218">
        <f>ROUND(I778*H778,2)</f>
        <v>0</v>
      </c>
      <c r="BL778" s="19" t="s">
        <v>155</v>
      </c>
      <c r="BM778" s="217" t="s">
        <v>4578</v>
      </c>
    </row>
    <row r="779" spans="1:47" s="2" customFormat="1" ht="12">
      <c r="A779" s="40"/>
      <c r="B779" s="41"/>
      <c r="C779" s="42"/>
      <c r="D779" s="219" t="s">
        <v>157</v>
      </c>
      <c r="E779" s="42"/>
      <c r="F779" s="220" t="s">
        <v>1181</v>
      </c>
      <c r="G779" s="42"/>
      <c r="H779" s="42"/>
      <c r="I779" s="221"/>
      <c r="J779" s="42"/>
      <c r="K779" s="42"/>
      <c r="L779" s="46"/>
      <c r="M779" s="222"/>
      <c r="N779" s="223"/>
      <c r="O779" s="86"/>
      <c r="P779" s="86"/>
      <c r="Q779" s="86"/>
      <c r="R779" s="86"/>
      <c r="S779" s="86"/>
      <c r="T779" s="87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T779" s="19" t="s">
        <v>157</v>
      </c>
      <c r="AU779" s="19" t="s">
        <v>82</v>
      </c>
    </row>
    <row r="780" spans="1:65" s="2" customFormat="1" ht="24.15" customHeight="1">
      <c r="A780" s="40"/>
      <c r="B780" s="41"/>
      <c r="C780" s="206" t="s">
        <v>1065</v>
      </c>
      <c r="D780" s="206" t="s">
        <v>150</v>
      </c>
      <c r="E780" s="207" t="s">
        <v>1183</v>
      </c>
      <c r="F780" s="208" t="s">
        <v>1184</v>
      </c>
      <c r="G780" s="209" t="s">
        <v>346</v>
      </c>
      <c r="H780" s="210">
        <v>10375.35</v>
      </c>
      <c r="I780" s="211"/>
      <c r="J780" s="212">
        <f>ROUND(I780*H780,2)</f>
        <v>0</v>
      </c>
      <c r="K780" s="208" t="s">
        <v>154</v>
      </c>
      <c r="L780" s="46"/>
      <c r="M780" s="213" t="s">
        <v>19</v>
      </c>
      <c r="N780" s="214" t="s">
        <v>43</v>
      </c>
      <c r="O780" s="86"/>
      <c r="P780" s="215">
        <f>O780*H780</f>
        <v>0</v>
      </c>
      <c r="Q780" s="215">
        <v>0</v>
      </c>
      <c r="R780" s="215">
        <f>Q780*H780</f>
        <v>0</v>
      </c>
      <c r="S780" s="215">
        <v>0</v>
      </c>
      <c r="T780" s="216">
        <f>S780*H780</f>
        <v>0</v>
      </c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R780" s="217" t="s">
        <v>155</v>
      </c>
      <c r="AT780" s="217" t="s">
        <v>150</v>
      </c>
      <c r="AU780" s="217" t="s">
        <v>82</v>
      </c>
      <c r="AY780" s="19" t="s">
        <v>148</v>
      </c>
      <c r="BE780" s="218">
        <f>IF(N780="základní",J780,0)</f>
        <v>0</v>
      </c>
      <c r="BF780" s="218">
        <f>IF(N780="snížená",J780,0)</f>
        <v>0</v>
      </c>
      <c r="BG780" s="218">
        <f>IF(N780="zákl. přenesená",J780,0)</f>
        <v>0</v>
      </c>
      <c r="BH780" s="218">
        <f>IF(N780="sníž. přenesená",J780,0)</f>
        <v>0</v>
      </c>
      <c r="BI780" s="218">
        <f>IF(N780="nulová",J780,0)</f>
        <v>0</v>
      </c>
      <c r="BJ780" s="19" t="s">
        <v>80</v>
      </c>
      <c r="BK780" s="218">
        <f>ROUND(I780*H780,2)</f>
        <v>0</v>
      </c>
      <c r="BL780" s="19" t="s">
        <v>155</v>
      </c>
      <c r="BM780" s="217" t="s">
        <v>4579</v>
      </c>
    </row>
    <row r="781" spans="1:47" s="2" customFormat="1" ht="12">
      <c r="A781" s="40"/>
      <c r="B781" s="41"/>
      <c r="C781" s="42"/>
      <c r="D781" s="219" t="s">
        <v>157</v>
      </c>
      <c r="E781" s="42"/>
      <c r="F781" s="220" t="s">
        <v>1186</v>
      </c>
      <c r="G781" s="42"/>
      <c r="H781" s="42"/>
      <c r="I781" s="221"/>
      <c r="J781" s="42"/>
      <c r="K781" s="42"/>
      <c r="L781" s="46"/>
      <c r="M781" s="222"/>
      <c r="N781" s="223"/>
      <c r="O781" s="86"/>
      <c r="P781" s="86"/>
      <c r="Q781" s="86"/>
      <c r="R781" s="86"/>
      <c r="S781" s="86"/>
      <c r="T781" s="87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T781" s="19" t="s">
        <v>157</v>
      </c>
      <c r="AU781" s="19" t="s">
        <v>82</v>
      </c>
    </row>
    <row r="782" spans="1:51" s="14" customFormat="1" ht="12">
      <c r="A782" s="14"/>
      <c r="B782" s="235"/>
      <c r="C782" s="236"/>
      <c r="D782" s="226" t="s">
        <v>168</v>
      </c>
      <c r="E782" s="237" t="s">
        <v>19</v>
      </c>
      <c r="F782" s="238" t="s">
        <v>4580</v>
      </c>
      <c r="G782" s="236"/>
      <c r="H782" s="239">
        <v>10375.35</v>
      </c>
      <c r="I782" s="240"/>
      <c r="J782" s="236"/>
      <c r="K782" s="236"/>
      <c r="L782" s="241"/>
      <c r="M782" s="242"/>
      <c r="N782" s="243"/>
      <c r="O782" s="243"/>
      <c r="P782" s="243"/>
      <c r="Q782" s="243"/>
      <c r="R782" s="243"/>
      <c r="S782" s="243"/>
      <c r="T782" s="24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45" t="s">
        <v>168</v>
      </c>
      <c r="AU782" s="245" t="s">
        <v>82</v>
      </c>
      <c r="AV782" s="14" t="s">
        <v>82</v>
      </c>
      <c r="AW782" s="14" t="s">
        <v>34</v>
      </c>
      <c r="AX782" s="14" t="s">
        <v>80</v>
      </c>
      <c r="AY782" s="245" t="s">
        <v>148</v>
      </c>
    </row>
    <row r="783" spans="1:65" s="2" customFormat="1" ht="24.15" customHeight="1">
      <c r="A783" s="40"/>
      <c r="B783" s="41"/>
      <c r="C783" s="206" t="s">
        <v>1071</v>
      </c>
      <c r="D783" s="206" t="s">
        <v>150</v>
      </c>
      <c r="E783" s="207" t="s">
        <v>1189</v>
      </c>
      <c r="F783" s="208" t="s">
        <v>1190</v>
      </c>
      <c r="G783" s="209" t="s">
        <v>346</v>
      </c>
      <c r="H783" s="210">
        <v>24.27</v>
      </c>
      <c r="I783" s="211"/>
      <c r="J783" s="212">
        <f>ROUND(I783*H783,2)</f>
        <v>0</v>
      </c>
      <c r="K783" s="208" t="s">
        <v>154</v>
      </c>
      <c r="L783" s="46"/>
      <c r="M783" s="213" t="s">
        <v>19</v>
      </c>
      <c r="N783" s="214" t="s">
        <v>43</v>
      </c>
      <c r="O783" s="86"/>
      <c r="P783" s="215">
        <f>O783*H783</f>
        <v>0</v>
      </c>
      <c r="Q783" s="215">
        <v>0</v>
      </c>
      <c r="R783" s="215">
        <f>Q783*H783</f>
        <v>0</v>
      </c>
      <c r="S783" s="215">
        <v>0</v>
      </c>
      <c r="T783" s="216">
        <f>S783*H783</f>
        <v>0</v>
      </c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R783" s="217" t="s">
        <v>155</v>
      </c>
      <c r="AT783" s="217" t="s">
        <v>150</v>
      </c>
      <c r="AU783" s="217" t="s">
        <v>82</v>
      </c>
      <c r="AY783" s="19" t="s">
        <v>148</v>
      </c>
      <c r="BE783" s="218">
        <f>IF(N783="základní",J783,0)</f>
        <v>0</v>
      </c>
      <c r="BF783" s="218">
        <f>IF(N783="snížená",J783,0)</f>
        <v>0</v>
      </c>
      <c r="BG783" s="218">
        <f>IF(N783="zákl. přenesená",J783,0)</f>
        <v>0</v>
      </c>
      <c r="BH783" s="218">
        <f>IF(N783="sníž. přenesená",J783,0)</f>
        <v>0</v>
      </c>
      <c r="BI783" s="218">
        <f>IF(N783="nulová",J783,0)</f>
        <v>0</v>
      </c>
      <c r="BJ783" s="19" t="s">
        <v>80</v>
      </c>
      <c r="BK783" s="218">
        <f>ROUND(I783*H783,2)</f>
        <v>0</v>
      </c>
      <c r="BL783" s="19" t="s">
        <v>155</v>
      </c>
      <c r="BM783" s="217" t="s">
        <v>4581</v>
      </c>
    </row>
    <row r="784" spans="1:47" s="2" customFormat="1" ht="12">
      <c r="A784" s="40"/>
      <c r="B784" s="41"/>
      <c r="C784" s="42"/>
      <c r="D784" s="219" t="s">
        <v>157</v>
      </c>
      <c r="E784" s="42"/>
      <c r="F784" s="220" t="s">
        <v>1192</v>
      </c>
      <c r="G784" s="42"/>
      <c r="H784" s="42"/>
      <c r="I784" s="221"/>
      <c r="J784" s="42"/>
      <c r="K784" s="42"/>
      <c r="L784" s="46"/>
      <c r="M784" s="222"/>
      <c r="N784" s="223"/>
      <c r="O784" s="86"/>
      <c r="P784" s="86"/>
      <c r="Q784" s="86"/>
      <c r="R784" s="86"/>
      <c r="S784" s="86"/>
      <c r="T784" s="87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T784" s="19" t="s">
        <v>157</v>
      </c>
      <c r="AU784" s="19" t="s">
        <v>82</v>
      </c>
    </row>
    <row r="785" spans="1:51" s="14" customFormat="1" ht="12">
      <c r="A785" s="14"/>
      <c r="B785" s="235"/>
      <c r="C785" s="236"/>
      <c r="D785" s="226" t="s">
        <v>168</v>
      </c>
      <c r="E785" s="237" t="s">
        <v>19</v>
      </c>
      <c r="F785" s="238" t="s">
        <v>4582</v>
      </c>
      <c r="G785" s="236"/>
      <c r="H785" s="239">
        <v>24.27</v>
      </c>
      <c r="I785" s="240"/>
      <c r="J785" s="236"/>
      <c r="K785" s="236"/>
      <c r="L785" s="241"/>
      <c r="M785" s="242"/>
      <c r="N785" s="243"/>
      <c r="O785" s="243"/>
      <c r="P785" s="243"/>
      <c r="Q785" s="243"/>
      <c r="R785" s="243"/>
      <c r="S785" s="243"/>
      <c r="T785" s="24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45" t="s">
        <v>168</v>
      </c>
      <c r="AU785" s="245" t="s">
        <v>82</v>
      </c>
      <c r="AV785" s="14" t="s">
        <v>82</v>
      </c>
      <c r="AW785" s="14" t="s">
        <v>34</v>
      </c>
      <c r="AX785" s="14" t="s">
        <v>80</v>
      </c>
      <c r="AY785" s="245" t="s">
        <v>148</v>
      </c>
    </row>
    <row r="786" spans="1:65" s="2" customFormat="1" ht="24.15" customHeight="1">
      <c r="A786" s="40"/>
      <c r="B786" s="41"/>
      <c r="C786" s="206" t="s">
        <v>1083</v>
      </c>
      <c r="D786" s="206" t="s">
        <v>150</v>
      </c>
      <c r="E786" s="207" t="s">
        <v>1195</v>
      </c>
      <c r="F786" s="208" t="s">
        <v>1196</v>
      </c>
      <c r="G786" s="209" t="s">
        <v>346</v>
      </c>
      <c r="H786" s="210">
        <v>279.641</v>
      </c>
      <c r="I786" s="211"/>
      <c r="J786" s="212">
        <f>ROUND(I786*H786,2)</f>
        <v>0</v>
      </c>
      <c r="K786" s="208" t="s">
        <v>154</v>
      </c>
      <c r="L786" s="46"/>
      <c r="M786" s="213" t="s">
        <v>19</v>
      </c>
      <c r="N786" s="214" t="s">
        <v>43</v>
      </c>
      <c r="O786" s="86"/>
      <c r="P786" s="215">
        <f>O786*H786</f>
        <v>0</v>
      </c>
      <c r="Q786" s="215">
        <v>0</v>
      </c>
      <c r="R786" s="215">
        <f>Q786*H786</f>
        <v>0</v>
      </c>
      <c r="S786" s="215">
        <v>0</v>
      </c>
      <c r="T786" s="216">
        <f>S786*H786</f>
        <v>0</v>
      </c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R786" s="217" t="s">
        <v>155</v>
      </c>
      <c r="AT786" s="217" t="s">
        <v>150</v>
      </c>
      <c r="AU786" s="217" t="s">
        <v>82</v>
      </c>
      <c r="AY786" s="19" t="s">
        <v>148</v>
      </c>
      <c r="BE786" s="218">
        <f>IF(N786="základní",J786,0)</f>
        <v>0</v>
      </c>
      <c r="BF786" s="218">
        <f>IF(N786="snížená",J786,0)</f>
        <v>0</v>
      </c>
      <c r="BG786" s="218">
        <f>IF(N786="zákl. přenesená",J786,0)</f>
        <v>0</v>
      </c>
      <c r="BH786" s="218">
        <f>IF(N786="sníž. přenesená",J786,0)</f>
        <v>0</v>
      </c>
      <c r="BI786" s="218">
        <f>IF(N786="nulová",J786,0)</f>
        <v>0</v>
      </c>
      <c r="BJ786" s="19" t="s">
        <v>80</v>
      </c>
      <c r="BK786" s="218">
        <f>ROUND(I786*H786,2)</f>
        <v>0</v>
      </c>
      <c r="BL786" s="19" t="s">
        <v>155</v>
      </c>
      <c r="BM786" s="217" t="s">
        <v>4583</v>
      </c>
    </row>
    <row r="787" spans="1:47" s="2" customFormat="1" ht="12">
      <c r="A787" s="40"/>
      <c r="B787" s="41"/>
      <c r="C787" s="42"/>
      <c r="D787" s="219" t="s">
        <v>157</v>
      </c>
      <c r="E787" s="42"/>
      <c r="F787" s="220" t="s">
        <v>1198</v>
      </c>
      <c r="G787" s="42"/>
      <c r="H787" s="42"/>
      <c r="I787" s="221"/>
      <c r="J787" s="42"/>
      <c r="K787" s="42"/>
      <c r="L787" s="46"/>
      <c r="M787" s="222"/>
      <c r="N787" s="223"/>
      <c r="O787" s="86"/>
      <c r="P787" s="86"/>
      <c r="Q787" s="86"/>
      <c r="R787" s="86"/>
      <c r="S787" s="86"/>
      <c r="T787" s="87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T787" s="19" t="s">
        <v>157</v>
      </c>
      <c r="AU787" s="19" t="s">
        <v>82</v>
      </c>
    </row>
    <row r="788" spans="1:51" s="14" customFormat="1" ht="12">
      <c r="A788" s="14"/>
      <c r="B788" s="235"/>
      <c r="C788" s="236"/>
      <c r="D788" s="226" t="s">
        <v>168</v>
      </c>
      <c r="E788" s="237" t="s">
        <v>19</v>
      </c>
      <c r="F788" s="238" t="s">
        <v>4584</v>
      </c>
      <c r="G788" s="236"/>
      <c r="H788" s="239">
        <v>279.641</v>
      </c>
      <c r="I788" s="240"/>
      <c r="J788" s="236"/>
      <c r="K788" s="236"/>
      <c r="L788" s="241"/>
      <c r="M788" s="242"/>
      <c r="N788" s="243"/>
      <c r="O788" s="243"/>
      <c r="P788" s="243"/>
      <c r="Q788" s="243"/>
      <c r="R788" s="243"/>
      <c r="S788" s="243"/>
      <c r="T788" s="24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45" t="s">
        <v>168</v>
      </c>
      <c r="AU788" s="245" t="s">
        <v>82</v>
      </c>
      <c r="AV788" s="14" t="s">
        <v>82</v>
      </c>
      <c r="AW788" s="14" t="s">
        <v>34</v>
      </c>
      <c r="AX788" s="14" t="s">
        <v>80</v>
      </c>
      <c r="AY788" s="245" t="s">
        <v>148</v>
      </c>
    </row>
    <row r="789" spans="1:65" s="2" customFormat="1" ht="24.15" customHeight="1">
      <c r="A789" s="40"/>
      <c r="B789" s="41"/>
      <c r="C789" s="206" t="s">
        <v>1089</v>
      </c>
      <c r="D789" s="206" t="s">
        <v>150</v>
      </c>
      <c r="E789" s="207" t="s">
        <v>1201</v>
      </c>
      <c r="F789" s="208" t="s">
        <v>1202</v>
      </c>
      <c r="G789" s="209" t="s">
        <v>346</v>
      </c>
      <c r="H789" s="210">
        <v>12.612</v>
      </c>
      <c r="I789" s="211"/>
      <c r="J789" s="212">
        <f>ROUND(I789*H789,2)</f>
        <v>0</v>
      </c>
      <c r="K789" s="208" t="s">
        <v>154</v>
      </c>
      <c r="L789" s="46"/>
      <c r="M789" s="213" t="s">
        <v>19</v>
      </c>
      <c r="N789" s="214" t="s">
        <v>43</v>
      </c>
      <c r="O789" s="86"/>
      <c r="P789" s="215">
        <f>O789*H789</f>
        <v>0</v>
      </c>
      <c r="Q789" s="215">
        <v>0</v>
      </c>
      <c r="R789" s="215">
        <f>Q789*H789</f>
        <v>0</v>
      </c>
      <c r="S789" s="215">
        <v>0</v>
      </c>
      <c r="T789" s="216">
        <f>S789*H789</f>
        <v>0</v>
      </c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R789" s="217" t="s">
        <v>155</v>
      </c>
      <c r="AT789" s="217" t="s">
        <v>150</v>
      </c>
      <c r="AU789" s="217" t="s">
        <v>82</v>
      </c>
      <c r="AY789" s="19" t="s">
        <v>148</v>
      </c>
      <c r="BE789" s="218">
        <f>IF(N789="základní",J789,0)</f>
        <v>0</v>
      </c>
      <c r="BF789" s="218">
        <f>IF(N789="snížená",J789,0)</f>
        <v>0</v>
      </c>
      <c r="BG789" s="218">
        <f>IF(N789="zákl. přenesená",J789,0)</f>
        <v>0</v>
      </c>
      <c r="BH789" s="218">
        <f>IF(N789="sníž. přenesená",J789,0)</f>
        <v>0</v>
      </c>
      <c r="BI789" s="218">
        <f>IF(N789="nulová",J789,0)</f>
        <v>0</v>
      </c>
      <c r="BJ789" s="19" t="s">
        <v>80</v>
      </c>
      <c r="BK789" s="218">
        <f>ROUND(I789*H789,2)</f>
        <v>0</v>
      </c>
      <c r="BL789" s="19" t="s">
        <v>155</v>
      </c>
      <c r="BM789" s="217" t="s">
        <v>4585</v>
      </c>
    </row>
    <row r="790" spans="1:47" s="2" customFormat="1" ht="12">
      <c r="A790" s="40"/>
      <c r="B790" s="41"/>
      <c r="C790" s="42"/>
      <c r="D790" s="219" t="s">
        <v>157</v>
      </c>
      <c r="E790" s="42"/>
      <c r="F790" s="220" t="s">
        <v>1204</v>
      </c>
      <c r="G790" s="42"/>
      <c r="H790" s="42"/>
      <c r="I790" s="221"/>
      <c r="J790" s="42"/>
      <c r="K790" s="42"/>
      <c r="L790" s="46"/>
      <c r="M790" s="222"/>
      <c r="N790" s="223"/>
      <c r="O790" s="86"/>
      <c r="P790" s="86"/>
      <c r="Q790" s="86"/>
      <c r="R790" s="86"/>
      <c r="S790" s="86"/>
      <c r="T790" s="87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T790" s="19" t="s">
        <v>157</v>
      </c>
      <c r="AU790" s="19" t="s">
        <v>82</v>
      </c>
    </row>
    <row r="791" spans="1:51" s="14" customFormat="1" ht="12">
      <c r="A791" s="14"/>
      <c r="B791" s="235"/>
      <c r="C791" s="236"/>
      <c r="D791" s="226" t="s">
        <v>168</v>
      </c>
      <c r="E791" s="237" t="s">
        <v>19</v>
      </c>
      <c r="F791" s="238" t="s">
        <v>4586</v>
      </c>
      <c r="G791" s="236"/>
      <c r="H791" s="239">
        <v>12.612</v>
      </c>
      <c r="I791" s="240"/>
      <c r="J791" s="236"/>
      <c r="K791" s="236"/>
      <c r="L791" s="241"/>
      <c r="M791" s="242"/>
      <c r="N791" s="243"/>
      <c r="O791" s="243"/>
      <c r="P791" s="243"/>
      <c r="Q791" s="243"/>
      <c r="R791" s="243"/>
      <c r="S791" s="243"/>
      <c r="T791" s="24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45" t="s">
        <v>168</v>
      </c>
      <c r="AU791" s="245" t="s">
        <v>82</v>
      </c>
      <c r="AV791" s="14" t="s">
        <v>82</v>
      </c>
      <c r="AW791" s="14" t="s">
        <v>34</v>
      </c>
      <c r="AX791" s="14" t="s">
        <v>80</v>
      </c>
      <c r="AY791" s="245" t="s">
        <v>148</v>
      </c>
    </row>
    <row r="792" spans="1:65" s="2" customFormat="1" ht="24.15" customHeight="1">
      <c r="A792" s="40"/>
      <c r="B792" s="41"/>
      <c r="C792" s="206" t="s">
        <v>1095</v>
      </c>
      <c r="D792" s="206" t="s">
        <v>150</v>
      </c>
      <c r="E792" s="207" t="s">
        <v>4587</v>
      </c>
      <c r="F792" s="208" t="s">
        <v>4588</v>
      </c>
      <c r="G792" s="209" t="s">
        <v>346</v>
      </c>
      <c r="H792" s="210">
        <v>1.871</v>
      </c>
      <c r="I792" s="211"/>
      <c r="J792" s="212">
        <f>ROUND(I792*H792,2)</f>
        <v>0</v>
      </c>
      <c r="K792" s="208" t="s">
        <v>154</v>
      </c>
      <c r="L792" s="46"/>
      <c r="M792" s="213" t="s">
        <v>19</v>
      </c>
      <c r="N792" s="214" t="s">
        <v>43</v>
      </c>
      <c r="O792" s="86"/>
      <c r="P792" s="215">
        <f>O792*H792</f>
        <v>0</v>
      </c>
      <c r="Q792" s="215">
        <v>0</v>
      </c>
      <c r="R792" s="215">
        <f>Q792*H792</f>
        <v>0</v>
      </c>
      <c r="S792" s="215">
        <v>0</v>
      </c>
      <c r="T792" s="216">
        <f>S792*H792</f>
        <v>0</v>
      </c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R792" s="217" t="s">
        <v>155</v>
      </c>
      <c r="AT792" s="217" t="s">
        <v>150</v>
      </c>
      <c r="AU792" s="217" t="s">
        <v>82</v>
      </c>
      <c r="AY792" s="19" t="s">
        <v>148</v>
      </c>
      <c r="BE792" s="218">
        <f>IF(N792="základní",J792,0)</f>
        <v>0</v>
      </c>
      <c r="BF792" s="218">
        <f>IF(N792="snížená",J792,0)</f>
        <v>0</v>
      </c>
      <c r="BG792" s="218">
        <f>IF(N792="zákl. přenesená",J792,0)</f>
        <v>0</v>
      </c>
      <c r="BH792" s="218">
        <f>IF(N792="sníž. přenesená",J792,0)</f>
        <v>0</v>
      </c>
      <c r="BI792" s="218">
        <f>IF(N792="nulová",J792,0)</f>
        <v>0</v>
      </c>
      <c r="BJ792" s="19" t="s">
        <v>80</v>
      </c>
      <c r="BK792" s="218">
        <f>ROUND(I792*H792,2)</f>
        <v>0</v>
      </c>
      <c r="BL792" s="19" t="s">
        <v>155</v>
      </c>
      <c r="BM792" s="217" t="s">
        <v>4589</v>
      </c>
    </row>
    <row r="793" spans="1:47" s="2" customFormat="1" ht="12">
      <c r="A793" s="40"/>
      <c r="B793" s="41"/>
      <c r="C793" s="42"/>
      <c r="D793" s="219" t="s">
        <v>157</v>
      </c>
      <c r="E793" s="42"/>
      <c r="F793" s="220" t="s">
        <v>4590</v>
      </c>
      <c r="G793" s="42"/>
      <c r="H793" s="42"/>
      <c r="I793" s="221"/>
      <c r="J793" s="42"/>
      <c r="K793" s="42"/>
      <c r="L793" s="46"/>
      <c r="M793" s="222"/>
      <c r="N793" s="223"/>
      <c r="O793" s="86"/>
      <c r="P793" s="86"/>
      <c r="Q793" s="86"/>
      <c r="R793" s="86"/>
      <c r="S793" s="86"/>
      <c r="T793" s="87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T793" s="19" t="s">
        <v>157</v>
      </c>
      <c r="AU793" s="19" t="s">
        <v>82</v>
      </c>
    </row>
    <row r="794" spans="1:51" s="14" customFormat="1" ht="12">
      <c r="A794" s="14"/>
      <c r="B794" s="235"/>
      <c r="C794" s="236"/>
      <c r="D794" s="226" t="s">
        <v>168</v>
      </c>
      <c r="E794" s="237" t="s">
        <v>19</v>
      </c>
      <c r="F794" s="238" t="s">
        <v>4591</v>
      </c>
      <c r="G794" s="236"/>
      <c r="H794" s="239">
        <v>1.871</v>
      </c>
      <c r="I794" s="240"/>
      <c r="J794" s="236"/>
      <c r="K794" s="236"/>
      <c r="L794" s="241"/>
      <c r="M794" s="242"/>
      <c r="N794" s="243"/>
      <c r="O794" s="243"/>
      <c r="P794" s="243"/>
      <c r="Q794" s="243"/>
      <c r="R794" s="243"/>
      <c r="S794" s="243"/>
      <c r="T794" s="24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45" t="s">
        <v>168</v>
      </c>
      <c r="AU794" s="245" t="s">
        <v>82</v>
      </c>
      <c r="AV794" s="14" t="s">
        <v>82</v>
      </c>
      <c r="AW794" s="14" t="s">
        <v>34</v>
      </c>
      <c r="AX794" s="14" t="s">
        <v>80</v>
      </c>
      <c r="AY794" s="245" t="s">
        <v>148</v>
      </c>
    </row>
    <row r="795" spans="1:65" s="2" customFormat="1" ht="24.15" customHeight="1">
      <c r="A795" s="40"/>
      <c r="B795" s="41"/>
      <c r="C795" s="206" t="s">
        <v>1101</v>
      </c>
      <c r="D795" s="206" t="s">
        <v>150</v>
      </c>
      <c r="E795" s="207" t="s">
        <v>1207</v>
      </c>
      <c r="F795" s="208" t="s">
        <v>1208</v>
      </c>
      <c r="G795" s="209" t="s">
        <v>346</v>
      </c>
      <c r="H795" s="210">
        <v>25.038</v>
      </c>
      <c r="I795" s="211"/>
      <c r="J795" s="212">
        <f>ROUND(I795*H795,2)</f>
        <v>0</v>
      </c>
      <c r="K795" s="208" t="s">
        <v>154</v>
      </c>
      <c r="L795" s="46"/>
      <c r="M795" s="213" t="s">
        <v>19</v>
      </c>
      <c r="N795" s="214" t="s">
        <v>43</v>
      </c>
      <c r="O795" s="86"/>
      <c r="P795" s="215">
        <f>O795*H795</f>
        <v>0</v>
      </c>
      <c r="Q795" s="215">
        <v>0</v>
      </c>
      <c r="R795" s="215">
        <f>Q795*H795</f>
        <v>0</v>
      </c>
      <c r="S795" s="215">
        <v>0</v>
      </c>
      <c r="T795" s="216">
        <f>S795*H795</f>
        <v>0</v>
      </c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R795" s="217" t="s">
        <v>155</v>
      </c>
      <c r="AT795" s="217" t="s">
        <v>150</v>
      </c>
      <c r="AU795" s="217" t="s">
        <v>82</v>
      </c>
      <c r="AY795" s="19" t="s">
        <v>148</v>
      </c>
      <c r="BE795" s="218">
        <f>IF(N795="základní",J795,0)</f>
        <v>0</v>
      </c>
      <c r="BF795" s="218">
        <f>IF(N795="snížená",J795,0)</f>
        <v>0</v>
      </c>
      <c r="BG795" s="218">
        <f>IF(N795="zákl. přenesená",J795,0)</f>
        <v>0</v>
      </c>
      <c r="BH795" s="218">
        <f>IF(N795="sníž. přenesená",J795,0)</f>
        <v>0</v>
      </c>
      <c r="BI795" s="218">
        <f>IF(N795="nulová",J795,0)</f>
        <v>0</v>
      </c>
      <c r="BJ795" s="19" t="s">
        <v>80</v>
      </c>
      <c r="BK795" s="218">
        <f>ROUND(I795*H795,2)</f>
        <v>0</v>
      </c>
      <c r="BL795" s="19" t="s">
        <v>155</v>
      </c>
      <c r="BM795" s="217" t="s">
        <v>4592</v>
      </c>
    </row>
    <row r="796" spans="1:47" s="2" customFormat="1" ht="12">
      <c r="A796" s="40"/>
      <c r="B796" s="41"/>
      <c r="C796" s="42"/>
      <c r="D796" s="219" t="s">
        <v>157</v>
      </c>
      <c r="E796" s="42"/>
      <c r="F796" s="220" t="s">
        <v>1210</v>
      </c>
      <c r="G796" s="42"/>
      <c r="H796" s="42"/>
      <c r="I796" s="221"/>
      <c r="J796" s="42"/>
      <c r="K796" s="42"/>
      <c r="L796" s="46"/>
      <c r="M796" s="222"/>
      <c r="N796" s="223"/>
      <c r="O796" s="86"/>
      <c r="P796" s="86"/>
      <c r="Q796" s="86"/>
      <c r="R796" s="86"/>
      <c r="S796" s="86"/>
      <c r="T796" s="87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T796" s="19" t="s">
        <v>157</v>
      </c>
      <c r="AU796" s="19" t="s">
        <v>82</v>
      </c>
    </row>
    <row r="797" spans="1:51" s="14" customFormat="1" ht="12">
      <c r="A797" s="14"/>
      <c r="B797" s="235"/>
      <c r="C797" s="236"/>
      <c r="D797" s="226" t="s">
        <v>168</v>
      </c>
      <c r="E797" s="237" t="s">
        <v>19</v>
      </c>
      <c r="F797" s="238" t="s">
        <v>4593</v>
      </c>
      <c r="G797" s="236"/>
      <c r="H797" s="239">
        <v>25.038</v>
      </c>
      <c r="I797" s="240"/>
      <c r="J797" s="236"/>
      <c r="K797" s="236"/>
      <c r="L797" s="241"/>
      <c r="M797" s="242"/>
      <c r="N797" s="243"/>
      <c r="O797" s="243"/>
      <c r="P797" s="243"/>
      <c r="Q797" s="243"/>
      <c r="R797" s="243"/>
      <c r="S797" s="243"/>
      <c r="T797" s="24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45" t="s">
        <v>168</v>
      </c>
      <c r="AU797" s="245" t="s">
        <v>82</v>
      </c>
      <c r="AV797" s="14" t="s">
        <v>82</v>
      </c>
      <c r="AW797" s="14" t="s">
        <v>34</v>
      </c>
      <c r="AX797" s="14" t="s">
        <v>80</v>
      </c>
      <c r="AY797" s="245" t="s">
        <v>148</v>
      </c>
    </row>
    <row r="798" spans="1:65" s="2" customFormat="1" ht="24.15" customHeight="1">
      <c r="A798" s="40"/>
      <c r="B798" s="41"/>
      <c r="C798" s="206" t="s">
        <v>1111</v>
      </c>
      <c r="D798" s="206" t="s">
        <v>150</v>
      </c>
      <c r="E798" s="207" t="s">
        <v>1213</v>
      </c>
      <c r="F798" s="208" t="s">
        <v>1214</v>
      </c>
      <c r="G798" s="209" t="s">
        <v>346</v>
      </c>
      <c r="H798" s="210">
        <v>0.063</v>
      </c>
      <c r="I798" s="211"/>
      <c r="J798" s="212">
        <f>ROUND(I798*H798,2)</f>
        <v>0</v>
      </c>
      <c r="K798" s="208" t="s">
        <v>154</v>
      </c>
      <c r="L798" s="46"/>
      <c r="M798" s="213" t="s">
        <v>19</v>
      </c>
      <c r="N798" s="214" t="s">
        <v>43</v>
      </c>
      <c r="O798" s="86"/>
      <c r="P798" s="215">
        <f>O798*H798</f>
        <v>0</v>
      </c>
      <c r="Q798" s="215">
        <v>0</v>
      </c>
      <c r="R798" s="215">
        <f>Q798*H798</f>
        <v>0</v>
      </c>
      <c r="S798" s="215">
        <v>0</v>
      </c>
      <c r="T798" s="216">
        <f>S798*H798</f>
        <v>0</v>
      </c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R798" s="217" t="s">
        <v>155</v>
      </c>
      <c r="AT798" s="217" t="s">
        <v>150</v>
      </c>
      <c r="AU798" s="217" t="s">
        <v>82</v>
      </c>
      <c r="AY798" s="19" t="s">
        <v>148</v>
      </c>
      <c r="BE798" s="218">
        <f>IF(N798="základní",J798,0)</f>
        <v>0</v>
      </c>
      <c r="BF798" s="218">
        <f>IF(N798="snížená",J798,0)</f>
        <v>0</v>
      </c>
      <c r="BG798" s="218">
        <f>IF(N798="zákl. přenesená",J798,0)</f>
        <v>0</v>
      </c>
      <c r="BH798" s="218">
        <f>IF(N798="sníž. přenesená",J798,0)</f>
        <v>0</v>
      </c>
      <c r="BI798" s="218">
        <f>IF(N798="nulová",J798,0)</f>
        <v>0</v>
      </c>
      <c r="BJ798" s="19" t="s">
        <v>80</v>
      </c>
      <c r="BK798" s="218">
        <f>ROUND(I798*H798,2)</f>
        <v>0</v>
      </c>
      <c r="BL798" s="19" t="s">
        <v>155</v>
      </c>
      <c r="BM798" s="217" t="s">
        <v>4594</v>
      </c>
    </row>
    <row r="799" spans="1:47" s="2" customFormat="1" ht="12">
      <c r="A799" s="40"/>
      <c r="B799" s="41"/>
      <c r="C799" s="42"/>
      <c r="D799" s="219" t="s">
        <v>157</v>
      </c>
      <c r="E799" s="42"/>
      <c r="F799" s="220" t="s">
        <v>1216</v>
      </c>
      <c r="G799" s="42"/>
      <c r="H799" s="42"/>
      <c r="I799" s="221"/>
      <c r="J799" s="42"/>
      <c r="K799" s="42"/>
      <c r="L799" s="46"/>
      <c r="M799" s="222"/>
      <c r="N799" s="223"/>
      <c r="O799" s="86"/>
      <c r="P799" s="86"/>
      <c r="Q799" s="86"/>
      <c r="R799" s="86"/>
      <c r="S799" s="86"/>
      <c r="T799" s="87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T799" s="19" t="s">
        <v>157</v>
      </c>
      <c r="AU799" s="19" t="s">
        <v>82</v>
      </c>
    </row>
    <row r="800" spans="1:51" s="14" customFormat="1" ht="12">
      <c r="A800" s="14"/>
      <c r="B800" s="235"/>
      <c r="C800" s="236"/>
      <c r="D800" s="226" t="s">
        <v>168</v>
      </c>
      <c r="E800" s="237" t="s">
        <v>19</v>
      </c>
      <c r="F800" s="238" t="s">
        <v>4595</v>
      </c>
      <c r="G800" s="236"/>
      <c r="H800" s="239">
        <v>0.063</v>
      </c>
      <c r="I800" s="240"/>
      <c r="J800" s="236"/>
      <c r="K800" s="236"/>
      <c r="L800" s="241"/>
      <c r="M800" s="242"/>
      <c r="N800" s="243"/>
      <c r="O800" s="243"/>
      <c r="P800" s="243"/>
      <c r="Q800" s="243"/>
      <c r="R800" s="243"/>
      <c r="S800" s="243"/>
      <c r="T800" s="24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45" t="s">
        <v>168</v>
      </c>
      <c r="AU800" s="245" t="s">
        <v>82</v>
      </c>
      <c r="AV800" s="14" t="s">
        <v>82</v>
      </c>
      <c r="AW800" s="14" t="s">
        <v>34</v>
      </c>
      <c r="AX800" s="14" t="s">
        <v>80</v>
      </c>
      <c r="AY800" s="245" t="s">
        <v>148</v>
      </c>
    </row>
    <row r="801" spans="1:63" s="12" customFormat="1" ht="22.8" customHeight="1">
      <c r="A801" s="12"/>
      <c r="B801" s="190"/>
      <c r="C801" s="191"/>
      <c r="D801" s="192" t="s">
        <v>71</v>
      </c>
      <c r="E801" s="204" t="s">
        <v>1224</v>
      </c>
      <c r="F801" s="204" t="s">
        <v>1225</v>
      </c>
      <c r="G801" s="191"/>
      <c r="H801" s="191"/>
      <c r="I801" s="194"/>
      <c r="J801" s="205">
        <f>BK801</f>
        <v>0</v>
      </c>
      <c r="K801" s="191"/>
      <c r="L801" s="196"/>
      <c r="M801" s="197"/>
      <c r="N801" s="198"/>
      <c r="O801" s="198"/>
      <c r="P801" s="199">
        <f>SUM(P802:P803)</f>
        <v>0</v>
      </c>
      <c r="Q801" s="198"/>
      <c r="R801" s="199">
        <f>SUM(R802:R803)</f>
        <v>0</v>
      </c>
      <c r="S801" s="198"/>
      <c r="T801" s="200">
        <f>SUM(T802:T803)</f>
        <v>0</v>
      </c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R801" s="201" t="s">
        <v>80</v>
      </c>
      <c r="AT801" s="202" t="s">
        <v>71</v>
      </c>
      <c r="AU801" s="202" t="s">
        <v>80</v>
      </c>
      <c r="AY801" s="201" t="s">
        <v>148</v>
      </c>
      <c r="BK801" s="203">
        <f>SUM(BK802:BK803)</f>
        <v>0</v>
      </c>
    </row>
    <row r="802" spans="1:65" s="2" customFormat="1" ht="24.15" customHeight="1">
      <c r="A802" s="40"/>
      <c r="B802" s="41"/>
      <c r="C802" s="206" t="s">
        <v>1117</v>
      </c>
      <c r="D802" s="206" t="s">
        <v>150</v>
      </c>
      <c r="E802" s="207" t="s">
        <v>4596</v>
      </c>
      <c r="F802" s="208" t="s">
        <v>4597</v>
      </c>
      <c r="G802" s="209" t="s">
        <v>346</v>
      </c>
      <c r="H802" s="210">
        <v>329.409</v>
      </c>
      <c r="I802" s="211"/>
      <c r="J802" s="212">
        <f>ROUND(I802*H802,2)</f>
        <v>0</v>
      </c>
      <c r="K802" s="208" t="s">
        <v>154</v>
      </c>
      <c r="L802" s="46"/>
      <c r="M802" s="213" t="s">
        <v>19</v>
      </c>
      <c r="N802" s="214" t="s">
        <v>43</v>
      </c>
      <c r="O802" s="86"/>
      <c r="P802" s="215">
        <f>O802*H802</f>
        <v>0</v>
      </c>
      <c r="Q802" s="215">
        <v>0</v>
      </c>
      <c r="R802" s="215">
        <f>Q802*H802</f>
        <v>0</v>
      </c>
      <c r="S802" s="215">
        <v>0</v>
      </c>
      <c r="T802" s="216">
        <f>S802*H802</f>
        <v>0</v>
      </c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R802" s="217" t="s">
        <v>155</v>
      </c>
      <c r="AT802" s="217" t="s">
        <v>150</v>
      </c>
      <c r="AU802" s="217" t="s">
        <v>82</v>
      </c>
      <c r="AY802" s="19" t="s">
        <v>148</v>
      </c>
      <c r="BE802" s="218">
        <f>IF(N802="základní",J802,0)</f>
        <v>0</v>
      </c>
      <c r="BF802" s="218">
        <f>IF(N802="snížená",J802,0)</f>
        <v>0</v>
      </c>
      <c r="BG802" s="218">
        <f>IF(N802="zákl. přenesená",J802,0)</f>
        <v>0</v>
      </c>
      <c r="BH802" s="218">
        <f>IF(N802="sníž. přenesená",J802,0)</f>
        <v>0</v>
      </c>
      <c r="BI802" s="218">
        <f>IF(N802="nulová",J802,0)</f>
        <v>0</v>
      </c>
      <c r="BJ802" s="19" t="s">
        <v>80</v>
      </c>
      <c r="BK802" s="218">
        <f>ROUND(I802*H802,2)</f>
        <v>0</v>
      </c>
      <c r="BL802" s="19" t="s">
        <v>155</v>
      </c>
      <c r="BM802" s="217" t="s">
        <v>4598</v>
      </c>
    </row>
    <row r="803" spans="1:47" s="2" customFormat="1" ht="12">
      <c r="A803" s="40"/>
      <c r="B803" s="41"/>
      <c r="C803" s="42"/>
      <c r="D803" s="219" t="s">
        <v>157</v>
      </c>
      <c r="E803" s="42"/>
      <c r="F803" s="220" t="s">
        <v>4599</v>
      </c>
      <c r="G803" s="42"/>
      <c r="H803" s="42"/>
      <c r="I803" s="221"/>
      <c r="J803" s="42"/>
      <c r="K803" s="42"/>
      <c r="L803" s="46"/>
      <c r="M803" s="222"/>
      <c r="N803" s="223"/>
      <c r="O803" s="86"/>
      <c r="P803" s="86"/>
      <c r="Q803" s="86"/>
      <c r="R803" s="86"/>
      <c r="S803" s="86"/>
      <c r="T803" s="87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T803" s="19" t="s">
        <v>157</v>
      </c>
      <c r="AU803" s="19" t="s">
        <v>82</v>
      </c>
    </row>
    <row r="804" spans="1:63" s="12" customFormat="1" ht="25.9" customHeight="1">
      <c r="A804" s="12"/>
      <c r="B804" s="190"/>
      <c r="C804" s="191"/>
      <c r="D804" s="192" t="s">
        <v>71</v>
      </c>
      <c r="E804" s="193" t="s">
        <v>1231</v>
      </c>
      <c r="F804" s="193" t="s">
        <v>1232</v>
      </c>
      <c r="G804" s="191"/>
      <c r="H804" s="191"/>
      <c r="I804" s="194"/>
      <c r="J804" s="195">
        <f>BK804</f>
        <v>0</v>
      </c>
      <c r="K804" s="191"/>
      <c r="L804" s="196"/>
      <c r="M804" s="197"/>
      <c r="N804" s="198"/>
      <c r="O804" s="198"/>
      <c r="P804" s="199">
        <f>P805+P873+P890+P900+P1019+P1027+P1036+P1191+P1247+P1335+P1389+P1406+P1420+P1434+P1438+P1444</f>
        <v>0</v>
      </c>
      <c r="Q804" s="198"/>
      <c r="R804" s="199">
        <f>R805+R873+R890+R900+R1019+R1027+R1036+R1191+R1247+R1335+R1389+R1406+R1420+R1434+R1438+R1444</f>
        <v>100.13197049999998</v>
      </c>
      <c r="S804" s="198"/>
      <c r="T804" s="200">
        <f>T805+T873+T890+T900+T1019+T1027+T1036+T1191+T1247+T1335+T1389+T1406+T1420+T1434+T1438+T1444</f>
        <v>49.50365082</v>
      </c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R804" s="201" t="s">
        <v>82</v>
      </c>
      <c r="AT804" s="202" t="s">
        <v>71</v>
      </c>
      <c r="AU804" s="202" t="s">
        <v>72</v>
      </c>
      <c r="AY804" s="201" t="s">
        <v>148</v>
      </c>
      <c r="BK804" s="203">
        <f>BK805+BK873+BK890+BK900+BK1019+BK1027+BK1036+BK1191+BK1247+BK1335+BK1389+BK1406+BK1420+BK1434+BK1438+BK1444</f>
        <v>0</v>
      </c>
    </row>
    <row r="805" spans="1:63" s="12" customFormat="1" ht="22.8" customHeight="1">
      <c r="A805" s="12"/>
      <c r="B805" s="190"/>
      <c r="C805" s="191"/>
      <c r="D805" s="192" t="s">
        <v>71</v>
      </c>
      <c r="E805" s="204" t="s">
        <v>1233</v>
      </c>
      <c r="F805" s="204" t="s">
        <v>1234</v>
      </c>
      <c r="G805" s="191"/>
      <c r="H805" s="191"/>
      <c r="I805" s="194"/>
      <c r="J805" s="205">
        <f>BK805</f>
        <v>0</v>
      </c>
      <c r="K805" s="191"/>
      <c r="L805" s="196"/>
      <c r="M805" s="197"/>
      <c r="N805" s="198"/>
      <c r="O805" s="198"/>
      <c r="P805" s="199">
        <f>SUM(P806:P872)</f>
        <v>0</v>
      </c>
      <c r="Q805" s="198"/>
      <c r="R805" s="199">
        <f>SUM(R806:R872)</f>
        <v>5.136409039999999</v>
      </c>
      <c r="S805" s="198"/>
      <c r="T805" s="200">
        <f>SUM(T806:T872)</f>
        <v>0</v>
      </c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R805" s="201" t="s">
        <v>82</v>
      </c>
      <c r="AT805" s="202" t="s">
        <v>71</v>
      </c>
      <c r="AU805" s="202" t="s">
        <v>80</v>
      </c>
      <c r="AY805" s="201" t="s">
        <v>148</v>
      </c>
      <c r="BK805" s="203">
        <f>SUM(BK806:BK872)</f>
        <v>0</v>
      </c>
    </row>
    <row r="806" spans="1:65" s="2" customFormat="1" ht="21.75" customHeight="1">
      <c r="A806" s="40"/>
      <c r="B806" s="41"/>
      <c r="C806" s="206" t="s">
        <v>1123</v>
      </c>
      <c r="D806" s="206" t="s">
        <v>150</v>
      </c>
      <c r="E806" s="207" t="s">
        <v>1236</v>
      </c>
      <c r="F806" s="208" t="s">
        <v>1237</v>
      </c>
      <c r="G806" s="209" t="s">
        <v>166</v>
      </c>
      <c r="H806" s="210">
        <v>49.232</v>
      </c>
      <c r="I806" s="211"/>
      <c r="J806" s="212">
        <f>ROUND(I806*H806,2)</f>
        <v>0</v>
      </c>
      <c r="K806" s="208" t="s">
        <v>154</v>
      </c>
      <c r="L806" s="46"/>
      <c r="M806" s="213" t="s">
        <v>19</v>
      </c>
      <c r="N806" s="214" t="s">
        <v>43</v>
      </c>
      <c r="O806" s="86"/>
      <c r="P806" s="215">
        <f>O806*H806</f>
        <v>0</v>
      </c>
      <c r="Q806" s="215">
        <v>0</v>
      </c>
      <c r="R806" s="215">
        <f>Q806*H806</f>
        <v>0</v>
      </c>
      <c r="S806" s="215">
        <v>0</v>
      </c>
      <c r="T806" s="216">
        <f>S806*H806</f>
        <v>0</v>
      </c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R806" s="217" t="s">
        <v>285</v>
      </c>
      <c r="AT806" s="217" t="s">
        <v>150</v>
      </c>
      <c r="AU806" s="217" t="s">
        <v>82</v>
      </c>
      <c r="AY806" s="19" t="s">
        <v>148</v>
      </c>
      <c r="BE806" s="218">
        <f>IF(N806="základní",J806,0)</f>
        <v>0</v>
      </c>
      <c r="BF806" s="218">
        <f>IF(N806="snížená",J806,0)</f>
        <v>0</v>
      </c>
      <c r="BG806" s="218">
        <f>IF(N806="zákl. přenesená",J806,0)</f>
        <v>0</v>
      </c>
      <c r="BH806" s="218">
        <f>IF(N806="sníž. přenesená",J806,0)</f>
        <v>0</v>
      </c>
      <c r="BI806" s="218">
        <f>IF(N806="nulová",J806,0)</f>
        <v>0</v>
      </c>
      <c r="BJ806" s="19" t="s">
        <v>80</v>
      </c>
      <c r="BK806" s="218">
        <f>ROUND(I806*H806,2)</f>
        <v>0</v>
      </c>
      <c r="BL806" s="19" t="s">
        <v>285</v>
      </c>
      <c r="BM806" s="217" t="s">
        <v>4600</v>
      </c>
    </row>
    <row r="807" spans="1:47" s="2" customFormat="1" ht="12">
      <c r="A807" s="40"/>
      <c r="B807" s="41"/>
      <c r="C807" s="42"/>
      <c r="D807" s="219" t="s">
        <v>157</v>
      </c>
      <c r="E807" s="42"/>
      <c r="F807" s="220" t="s">
        <v>1239</v>
      </c>
      <c r="G807" s="42"/>
      <c r="H807" s="42"/>
      <c r="I807" s="221"/>
      <c r="J807" s="42"/>
      <c r="K807" s="42"/>
      <c r="L807" s="46"/>
      <c r="M807" s="222"/>
      <c r="N807" s="223"/>
      <c r="O807" s="86"/>
      <c r="P807" s="86"/>
      <c r="Q807" s="86"/>
      <c r="R807" s="86"/>
      <c r="S807" s="86"/>
      <c r="T807" s="87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T807" s="19" t="s">
        <v>157</v>
      </c>
      <c r="AU807" s="19" t="s">
        <v>82</v>
      </c>
    </row>
    <row r="808" spans="1:51" s="14" customFormat="1" ht="12">
      <c r="A808" s="14"/>
      <c r="B808" s="235"/>
      <c r="C808" s="236"/>
      <c r="D808" s="226" t="s">
        <v>168</v>
      </c>
      <c r="E808" s="237" t="s">
        <v>19</v>
      </c>
      <c r="F808" s="238" t="s">
        <v>4601</v>
      </c>
      <c r="G808" s="236"/>
      <c r="H808" s="239">
        <v>49.232</v>
      </c>
      <c r="I808" s="240"/>
      <c r="J808" s="236"/>
      <c r="K808" s="236"/>
      <c r="L808" s="241"/>
      <c r="M808" s="242"/>
      <c r="N808" s="243"/>
      <c r="O808" s="243"/>
      <c r="P808" s="243"/>
      <c r="Q808" s="243"/>
      <c r="R808" s="243"/>
      <c r="S808" s="243"/>
      <c r="T808" s="24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45" t="s">
        <v>168</v>
      </c>
      <c r="AU808" s="245" t="s">
        <v>82</v>
      </c>
      <c r="AV808" s="14" t="s">
        <v>82</v>
      </c>
      <c r="AW808" s="14" t="s">
        <v>34</v>
      </c>
      <c r="AX808" s="14" t="s">
        <v>80</v>
      </c>
      <c r="AY808" s="245" t="s">
        <v>148</v>
      </c>
    </row>
    <row r="809" spans="1:65" s="2" customFormat="1" ht="16.5" customHeight="1">
      <c r="A809" s="40"/>
      <c r="B809" s="41"/>
      <c r="C809" s="268" t="s">
        <v>1132</v>
      </c>
      <c r="D809" s="268" t="s">
        <v>279</v>
      </c>
      <c r="E809" s="269" t="s">
        <v>1245</v>
      </c>
      <c r="F809" s="270" t="s">
        <v>1246</v>
      </c>
      <c r="G809" s="271" t="s">
        <v>1247</v>
      </c>
      <c r="H809" s="272">
        <v>0.016</v>
      </c>
      <c r="I809" s="273"/>
      <c r="J809" s="274">
        <f>ROUND(I809*H809,2)</f>
        <v>0</v>
      </c>
      <c r="K809" s="270" t="s">
        <v>154</v>
      </c>
      <c r="L809" s="275"/>
      <c r="M809" s="276" t="s">
        <v>19</v>
      </c>
      <c r="N809" s="277" t="s">
        <v>43</v>
      </c>
      <c r="O809" s="86"/>
      <c r="P809" s="215">
        <f>O809*H809</f>
        <v>0</v>
      </c>
      <c r="Q809" s="215">
        <v>0.001</v>
      </c>
      <c r="R809" s="215">
        <f>Q809*H809</f>
        <v>1.6E-05</v>
      </c>
      <c r="S809" s="215">
        <v>0</v>
      </c>
      <c r="T809" s="216">
        <f>S809*H809</f>
        <v>0</v>
      </c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R809" s="217" t="s">
        <v>414</v>
      </c>
      <c r="AT809" s="217" t="s">
        <v>279</v>
      </c>
      <c r="AU809" s="217" t="s">
        <v>82</v>
      </c>
      <c r="AY809" s="19" t="s">
        <v>148</v>
      </c>
      <c r="BE809" s="218">
        <f>IF(N809="základní",J809,0)</f>
        <v>0</v>
      </c>
      <c r="BF809" s="218">
        <f>IF(N809="snížená",J809,0)</f>
        <v>0</v>
      </c>
      <c r="BG809" s="218">
        <f>IF(N809="zákl. přenesená",J809,0)</f>
        <v>0</v>
      </c>
      <c r="BH809" s="218">
        <f>IF(N809="sníž. přenesená",J809,0)</f>
        <v>0</v>
      </c>
      <c r="BI809" s="218">
        <f>IF(N809="nulová",J809,0)</f>
        <v>0</v>
      </c>
      <c r="BJ809" s="19" t="s">
        <v>80</v>
      </c>
      <c r="BK809" s="218">
        <f>ROUND(I809*H809,2)</f>
        <v>0</v>
      </c>
      <c r="BL809" s="19" t="s">
        <v>285</v>
      </c>
      <c r="BM809" s="217" t="s">
        <v>4602</v>
      </c>
    </row>
    <row r="810" spans="1:51" s="14" customFormat="1" ht="12">
      <c r="A810" s="14"/>
      <c r="B810" s="235"/>
      <c r="C810" s="236"/>
      <c r="D810" s="226" t="s">
        <v>168</v>
      </c>
      <c r="E810" s="237" t="s">
        <v>19</v>
      </c>
      <c r="F810" s="238" t="s">
        <v>4601</v>
      </c>
      <c r="G810" s="236"/>
      <c r="H810" s="239">
        <v>49.232</v>
      </c>
      <c r="I810" s="240"/>
      <c r="J810" s="236"/>
      <c r="K810" s="236"/>
      <c r="L810" s="241"/>
      <c r="M810" s="242"/>
      <c r="N810" s="243"/>
      <c r="O810" s="243"/>
      <c r="P810" s="243"/>
      <c r="Q810" s="243"/>
      <c r="R810" s="243"/>
      <c r="S810" s="243"/>
      <c r="T810" s="24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45" t="s">
        <v>168</v>
      </c>
      <c r="AU810" s="245" t="s">
        <v>82</v>
      </c>
      <c r="AV810" s="14" t="s">
        <v>82</v>
      </c>
      <c r="AW810" s="14" t="s">
        <v>34</v>
      </c>
      <c r="AX810" s="14" t="s">
        <v>80</v>
      </c>
      <c r="AY810" s="245" t="s">
        <v>148</v>
      </c>
    </row>
    <row r="811" spans="1:51" s="14" customFormat="1" ht="12">
      <c r="A811" s="14"/>
      <c r="B811" s="235"/>
      <c r="C811" s="236"/>
      <c r="D811" s="226" t="s">
        <v>168</v>
      </c>
      <c r="E811" s="236"/>
      <c r="F811" s="238" t="s">
        <v>4603</v>
      </c>
      <c r="G811" s="236"/>
      <c r="H811" s="239">
        <v>0.016</v>
      </c>
      <c r="I811" s="240"/>
      <c r="J811" s="236"/>
      <c r="K811" s="236"/>
      <c r="L811" s="241"/>
      <c r="M811" s="242"/>
      <c r="N811" s="243"/>
      <c r="O811" s="243"/>
      <c r="P811" s="243"/>
      <c r="Q811" s="243"/>
      <c r="R811" s="243"/>
      <c r="S811" s="243"/>
      <c r="T811" s="24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45" t="s">
        <v>168</v>
      </c>
      <c r="AU811" s="245" t="s">
        <v>82</v>
      </c>
      <c r="AV811" s="14" t="s">
        <v>82</v>
      </c>
      <c r="AW811" s="14" t="s">
        <v>4</v>
      </c>
      <c r="AX811" s="14" t="s">
        <v>80</v>
      </c>
      <c r="AY811" s="245" t="s">
        <v>148</v>
      </c>
    </row>
    <row r="812" spans="1:65" s="2" customFormat="1" ht="21.75" customHeight="1">
      <c r="A812" s="40"/>
      <c r="B812" s="41"/>
      <c r="C812" s="206" t="s">
        <v>1138</v>
      </c>
      <c r="D812" s="206" t="s">
        <v>150</v>
      </c>
      <c r="E812" s="207" t="s">
        <v>1252</v>
      </c>
      <c r="F812" s="208" t="s">
        <v>1253</v>
      </c>
      <c r="G812" s="209" t="s">
        <v>166</v>
      </c>
      <c r="H812" s="210">
        <v>96.273</v>
      </c>
      <c r="I812" s="211"/>
      <c r="J812" s="212">
        <f>ROUND(I812*H812,2)</f>
        <v>0</v>
      </c>
      <c r="K812" s="208" t="s">
        <v>154</v>
      </c>
      <c r="L812" s="46"/>
      <c r="M812" s="213" t="s">
        <v>19</v>
      </c>
      <c r="N812" s="214" t="s">
        <v>43</v>
      </c>
      <c r="O812" s="86"/>
      <c r="P812" s="215">
        <f>O812*H812</f>
        <v>0</v>
      </c>
      <c r="Q812" s="215">
        <v>0</v>
      </c>
      <c r="R812" s="215">
        <f>Q812*H812</f>
        <v>0</v>
      </c>
      <c r="S812" s="215">
        <v>0</v>
      </c>
      <c r="T812" s="216">
        <f>S812*H812</f>
        <v>0</v>
      </c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R812" s="217" t="s">
        <v>285</v>
      </c>
      <c r="AT812" s="217" t="s">
        <v>150</v>
      </c>
      <c r="AU812" s="217" t="s">
        <v>82</v>
      </c>
      <c r="AY812" s="19" t="s">
        <v>148</v>
      </c>
      <c r="BE812" s="218">
        <f>IF(N812="základní",J812,0)</f>
        <v>0</v>
      </c>
      <c r="BF812" s="218">
        <f>IF(N812="snížená",J812,0)</f>
        <v>0</v>
      </c>
      <c r="BG812" s="218">
        <f>IF(N812="zákl. přenesená",J812,0)</f>
        <v>0</v>
      </c>
      <c r="BH812" s="218">
        <f>IF(N812="sníž. přenesená",J812,0)</f>
        <v>0</v>
      </c>
      <c r="BI812" s="218">
        <f>IF(N812="nulová",J812,0)</f>
        <v>0</v>
      </c>
      <c r="BJ812" s="19" t="s">
        <v>80</v>
      </c>
      <c r="BK812" s="218">
        <f>ROUND(I812*H812,2)</f>
        <v>0</v>
      </c>
      <c r="BL812" s="19" t="s">
        <v>285</v>
      </c>
      <c r="BM812" s="217" t="s">
        <v>4604</v>
      </c>
    </row>
    <row r="813" spans="1:47" s="2" customFormat="1" ht="12">
      <c r="A813" s="40"/>
      <c r="B813" s="41"/>
      <c r="C813" s="42"/>
      <c r="D813" s="219" t="s">
        <v>157</v>
      </c>
      <c r="E813" s="42"/>
      <c r="F813" s="220" t="s">
        <v>1255</v>
      </c>
      <c r="G813" s="42"/>
      <c r="H813" s="42"/>
      <c r="I813" s="221"/>
      <c r="J813" s="42"/>
      <c r="K813" s="42"/>
      <c r="L813" s="46"/>
      <c r="M813" s="222"/>
      <c r="N813" s="223"/>
      <c r="O813" s="86"/>
      <c r="P813" s="86"/>
      <c r="Q813" s="86"/>
      <c r="R813" s="86"/>
      <c r="S813" s="86"/>
      <c r="T813" s="87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T813" s="19" t="s">
        <v>157</v>
      </c>
      <c r="AU813" s="19" t="s">
        <v>82</v>
      </c>
    </row>
    <row r="814" spans="1:51" s="14" customFormat="1" ht="12">
      <c r="A814" s="14"/>
      <c r="B814" s="235"/>
      <c r="C814" s="236"/>
      <c r="D814" s="226" t="s">
        <v>168</v>
      </c>
      <c r="E814" s="237" t="s">
        <v>19</v>
      </c>
      <c r="F814" s="238" t="s">
        <v>4605</v>
      </c>
      <c r="G814" s="236"/>
      <c r="H814" s="239">
        <v>91.896</v>
      </c>
      <c r="I814" s="240"/>
      <c r="J814" s="236"/>
      <c r="K814" s="236"/>
      <c r="L814" s="241"/>
      <c r="M814" s="242"/>
      <c r="N814" s="243"/>
      <c r="O814" s="243"/>
      <c r="P814" s="243"/>
      <c r="Q814" s="243"/>
      <c r="R814" s="243"/>
      <c r="S814" s="243"/>
      <c r="T814" s="24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45" t="s">
        <v>168</v>
      </c>
      <c r="AU814" s="245" t="s">
        <v>82</v>
      </c>
      <c r="AV814" s="14" t="s">
        <v>82</v>
      </c>
      <c r="AW814" s="14" t="s">
        <v>34</v>
      </c>
      <c r="AX814" s="14" t="s">
        <v>72</v>
      </c>
      <c r="AY814" s="245" t="s">
        <v>148</v>
      </c>
    </row>
    <row r="815" spans="1:51" s="14" customFormat="1" ht="12">
      <c r="A815" s="14"/>
      <c r="B815" s="235"/>
      <c r="C815" s="236"/>
      <c r="D815" s="226" t="s">
        <v>168</v>
      </c>
      <c r="E815" s="237" t="s">
        <v>19</v>
      </c>
      <c r="F815" s="238" t="s">
        <v>4606</v>
      </c>
      <c r="G815" s="236"/>
      <c r="H815" s="239">
        <v>4.377</v>
      </c>
      <c r="I815" s="240"/>
      <c r="J815" s="236"/>
      <c r="K815" s="236"/>
      <c r="L815" s="241"/>
      <c r="M815" s="242"/>
      <c r="N815" s="243"/>
      <c r="O815" s="243"/>
      <c r="P815" s="243"/>
      <c r="Q815" s="243"/>
      <c r="R815" s="243"/>
      <c r="S815" s="243"/>
      <c r="T815" s="24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45" t="s">
        <v>168</v>
      </c>
      <c r="AU815" s="245" t="s">
        <v>82</v>
      </c>
      <c r="AV815" s="14" t="s">
        <v>82</v>
      </c>
      <c r="AW815" s="14" t="s">
        <v>34</v>
      </c>
      <c r="AX815" s="14" t="s">
        <v>72</v>
      </c>
      <c r="AY815" s="245" t="s">
        <v>148</v>
      </c>
    </row>
    <row r="816" spans="1:51" s="15" customFormat="1" ht="12">
      <c r="A816" s="15"/>
      <c r="B816" s="246"/>
      <c r="C816" s="247"/>
      <c r="D816" s="226" t="s">
        <v>168</v>
      </c>
      <c r="E816" s="248" t="s">
        <v>19</v>
      </c>
      <c r="F816" s="249" t="s">
        <v>178</v>
      </c>
      <c r="G816" s="247"/>
      <c r="H816" s="250">
        <v>96.273</v>
      </c>
      <c r="I816" s="251"/>
      <c r="J816" s="247"/>
      <c r="K816" s="247"/>
      <c r="L816" s="252"/>
      <c r="M816" s="253"/>
      <c r="N816" s="254"/>
      <c r="O816" s="254"/>
      <c r="P816" s="254"/>
      <c r="Q816" s="254"/>
      <c r="R816" s="254"/>
      <c r="S816" s="254"/>
      <c r="T816" s="25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T816" s="256" t="s">
        <v>168</v>
      </c>
      <c r="AU816" s="256" t="s">
        <v>82</v>
      </c>
      <c r="AV816" s="15" t="s">
        <v>155</v>
      </c>
      <c r="AW816" s="15" t="s">
        <v>34</v>
      </c>
      <c r="AX816" s="15" t="s">
        <v>80</v>
      </c>
      <c r="AY816" s="256" t="s">
        <v>148</v>
      </c>
    </row>
    <row r="817" spans="1:65" s="2" customFormat="1" ht="16.5" customHeight="1">
      <c r="A817" s="40"/>
      <c r="B817" s="41"/>
      <c r="C817" s="268" t="s">
        <v>1144</v>
      </c>
      <c r="D817" s="268" t="s">
        <v>279</v>
      </c>
      <c r="E817" s="269" t="s">
        <v>1245</v>
      </c>
      <c r="F817" s="270" t="s">
        <v>1246</v>
      </c>
      <c r="G817" s="271" t="s">
        <v>1247</v>
      </c>
      <c r="H817" s="272">
        <v>0.033</v>
      </c>
      <c r="I817" s="273"/>
      <c r="J817" s="274">
        <f>ROUND(I817*H817,2)</f>
        <v>0</v>
      </c>
      <c r="K817" s="270" t="s">
        <v>154</v>
      </c>
      <c r="L817" s="275"/>
      <c r="M817" s="276" t="s">
        <v>19</v>
      </c>
      <c r="N817" s="277" t="s">
        <v>43</v>
      </c>
      <c r="O817" s="86"/>
      <c r="P817" s="215">
        <f>O817*H817</f>
        <v>0</v>
      </c>
      <c r="Q817" s="215">
        <v>0.001</v>
      </c>
      <c r="R817" s="215">
        <f>Q817*H817</f>
        <v>3.3E-05</v>
      </c>
      <c r="S817" s="215">
        <v>0</v>
      </c>
      <c r="T817" s="216">
        <f>S817*H817</f>
        <v>0</v>
      </c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R817" s="217" t="s">
        <v>414</v>
      </c>
      <c r="AT817" s="217" t="s">
        <v>279</v>
      </c>
      <c r="AU817" s="217" t="s">
        <v>82</v>
      </c>
      <c r="AY817" s="19" t="s">
        <v>148</v>
      </c>
      <c r="BE817" s="218">
        <f>IF(N817="základní",J817,0)</f>
        <v>0</v>
      </c>
      <c r="BF817" s="218">
        <f>IF(N817="snížená",J817,0)</f>
        <v>0</v>
      </c>
      <c r="BG817" s="218">
        <f>IF(N817="zákl. přenesená",J817,0)</f>
        <v>0</v>
      </c>
      <c r="BH817" s="218">
        <f>IF(N817="sníž. přenesená",J817,0)</f>
        <v>0</v>
      </c>
      <c r="BI817" s="218">
        <f>IF(N817="nulová",J817,0)</f>
        <v>0</v>
      </c>
      <c r="BJ817" s="19" t="s">
        <v>80</v>
      </c>
      <c r="BK817" s="218">
        <f>ROUND(I817*H817,2)</f>
        <v>0</v>
      </c>
      <c r="BL817" s="19" t="s">
        <v>285</v>
      </c>
      <c r="BM817" s="217" t="s">
        <v>4607</v>
      </c>
    </row>
    <row r="818" spans="1:51" s="14" customFormat="1" ht="12">
      <c r="A818" s="14"/>
      <c r="B818" s="235"/>
      <c r="C818" s="236"/>
      <c r="D818" s="226" t="s">
        <v>168</v>
      </c>
      <c r="E818" s="237" t="s">
        <v>19</v>
      </c>
      <c r="F818" s="238" t="s">
        <v>4605</v>
      </c>
      <c r="G818" s="236"/>
      <c r="H818" s="239">
        <v>91.896</v>
      </c>
      <c r="I818" s="240"/>
      <c r="J818" s="236"/>
      <c r="K818" s="236"/>
      <c r="L818" s="241"/>
      <c r="M818" s="242"/>
      <c r="N818" s="243"/>
      <c r="O818" s="243"/>
      <c r="P818" s="243"/>
      <c r="Q818" s="243"/>
      <c r="R818" s="243"/>
      <c r="S818" s="243"/>
      <c r="T818" s="24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45" t="s">
        <v>168</v>
      </c>
      <c r="AU818" s="245" t="s">
        <v>82</v>
      </c>
      <c r="AV818" s="14" t="s">
        <v>82</v>
      </c>
      <c r="AW818" s="14" t="s">
        <v>34</v>
      </c>
      <c r="AX818" s="14" t="s">
        <v>72</v>
      </c>
      <c r="AY818" s="245" t="s">
        <v>148</v>
      </c>
    </row>
    <row r="819" spans="1:51" s="14" customFormat="1" ht="12">
      <c r="A819" s="14"/>
      <c r="B819" s="235"/>
      <c r="C819" s="236"/>
      <c r="D819" s="226" t="s">
        <v>168</v>
      </c>
      <c r="E819" s="237" t="s">
        <v>19</v>
      </c>
      <c r="F819" s="238" t="s">
        <v>4606</v>
      </c>
      <c r="G819" s="236"/>
      <c r="H819" s="239">
        <v>4.377</v>
      </c>
      <c r="I819" s="240"/>
      <c r="J819" s="236"/>
      <c r="K819" s="236"/>
      <c r="L819" s="241"/>
      <c r="M819" s="242"/>
      <c r="N819" s="243"/>
      <c r="O819" s="243"/>
      <c r="P819" s="243"/>
      <c r="Q819" s="243"/>
      <c r="R819" s="243"/>
      <c r="S819" s="243"/>
      <c r="T819" s="24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45" t="s">
        <v>168</v>
      </c>
      <c r="AU819" s="245" t="s">
        <v>82</v>
      </c>
      <c r="AV819" s="14" t="s">
        <v>82</v>
      </c>
      <c r="AW819" s="14" t="s">
        <v>34</v>
      </c>
      <c r="AX819" s="14" t="s">
        <v>72</v>
      </c>
      <c r="AY819" s="245" t="s">
        <v>148</v>
      </c>
    </row>
    <row r="820" spans="1:51" s="15" customFormat="1" ht="12">
      <c r="A820" s="15"/>
      <c r="B820" s="246"/>
      <c r="C820" s="247"/>
      <c r="D820" s="226" t="s">
        <v>168</v>
      </c>
      <c r="E820" s="248" t="s">
        <v>19</v>
      </c>
      <c r="F820" s="249" t="s">
        <v>178</v>
      </c>
      <c r="G820" s="247"/>
      <c r="H820" s="250">
        <v>96.273</v>
      </c>
      <c r="I820" s="251"/>
      <c r="J820" s="247"/>
      <c r="K820" s="247"/>
      <c r="L820" s="252"/>
      <c r="M820" s="253"/>
      <c r="N820" s="254"/>
      <c r="O820" s="254"/>
      <c r="P820" s="254"/>
      <c r="Q820" s="254"/>
      <c r="R820" s="254"/>
      <c r="S820" s="254"/>
      <c r="T820" s="25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T820" s="256" t="s">
        <v>168</v>
      </c>
      <c r="AU820" s="256" t="s">
        <v>82</v>
      </c>
      <c r="AV820" s="15" t="s">
        <v>155</v>
      </c>
      <c r="AW820" s="15" t="s">
        <v>34</v>
      </c>
      <c r="AX820" s="15" t="s">
        <v>80</v>
      </c>
      <c r="AY820" s="256" t="s">
        <v>148</v>
      </c>
    </row>
    <row r="821" spans="1:51" s="14" customFormat="1" ht="12">
      <c r="A821" s="14"/>
      <c r="B821" s="235"/>
      <c r="C821" s="236"/>
      <c r="D821" s="226" t="s">
        <v>168</v>
      </c>
      <c r="E821" s="236"/>
      <c r="F821" s="238" t="s">
        <v>4608</v>
      </c>
      <c r="G821" s="236"/>
      <c r="H821" s="239">
        <v>0.033</v>
      </c>
      <c r="I821" s="240"/>
      <c r="J821" s="236"/>
      <c r="K821" s="236"/>
      <c r="L821" s="241"/>
      <c r="M821" s="242"/>
      <c r="N821" s="243"/>
      <c r="O821" s="243"/>
      <c r="P821" s="243"/>
      <c r="Q821" s="243"/>
      <c r="R821" s="243"/>
      <c r="S821" s="243"/>
      <c r="T821" s="24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45" t="s">
        <v>168</v>
      </c>
      <c r="AU821" s="245" t="s">
        <v>82</v>
      </c>
      <c r="AV821" s="14" t="s">
        <v>82</v>
      </c>
      <c r="AW821" s="14" t="s">
        <v>4</v>
      </c>
      <c r="AX821" s="14" t="s">
        <v>80</v>
      </c>
      <c r="AY821" s="245" t="s">
        <v>148</v>
      </c>
    </row>
    <row r="822" spans="1:65" s="2" customFormat="1" ht="24.15" customHeight="1">
      <c r="A822" s="40"/>
      <c r="B822" s="41"/>
      <c r="C822" s="206" t="s">
        <v>1151</v>
      </c>
      <c r="D822" s="206" t="s">
        <v>150</v>
      </c>
      <c r="E822" s="207" t="s">
        <v>4609</v>
      </c>
      <c r="F822" s="208" t="s">
        <v>4610</v>
      </c>
      <c r="G822" s="209" t="s">
        <v>166</v>
      </c>
      <c r="H822" s="210">
        <v>37.557</v>
      </c>
      <c r="I822" s="211"/>
      <c r="J822" s="212">
        <f>ROUND(I822*H822,2)</f>
        <v>0</v>
      </c>
      <c r="K822" s="208" t="s">
        <v>154</v>
      </c>
      <c r="L822" s="46"/>
      <c r="M822" s="213" t="s">
        <v>19</v>
      </c>
      <c r="N822" s="214" t="s">
        <v>43</v>
      </c>
      <c r="O822" s="86"/>
      <c r="P822" s="215">
        <f>O822*H822</f>
        <v>0</v>
      </c>
      <c r="Q822" s="215">
        <v>0.0035</v>
      </c>
      <c r="R822" s="215">
        <f>Q822*H822</f>
        <v>0.1314495</v>
      </c>
      <c r="S822" s="215">
        <v>0</v>
      </c>
      <c r="T822" s="216">
        <f>S822*H822</f>
        <v>0</v>
      </c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R822" s="217" t="s">
        <v>285</v>
      </c>
      <c r="AT822" s="217" t="s">
        <v>150</v>
      </c>
      <c r="AU822" s="217" t="s">
        <v>82</v>
      </c>
      <c r="AY822" s="19" t="s">
        <v>148</v>
      </c>
      <c r="BE822" s="218">
        <f>IF(N822="základní",J822,0)</f>
        <v>0</v>
      </c>
      <c r="BF822" s="218">
        <f>IF(N822="snížená",J822,0)</f>
        <v>0</v>
      </c>
      <c r="BG822" s="218">
        <f>IF(N822="zákl. přenesená",J822,0)</f>
        <v>0</v>
      </c>
      <c r="BH822" s="218">
        <f>IF(N822="sníž. přenesená",J822,0)</f>
        <v>0</v>
      </c>
      <c r="BI822" s="218">
        <f>IF(N822="nulová",J822,0)</f>
        <v>0</v>
      </c>
      <c r="BJ822" s="19" t="s">
        <v>80</v>
      </c>
      <c r="BK822" s="218">
        <f>ROUND(I822*H822,2)</f>
        <v>0</v>
      </c>
      <c r="BL822" s="19" t="s">
        <v>285</v>
      </c>
      <c r="BM822" s="217" t="s">
        <v>4611</v>
      </c>
    </row>
    <row r="823" spans="1:47" s="2" customFormat="1" ht="12">
      <c r="A823" s="40"/>
      <c r="B823" s="41"/>
      <c r="C823" s="42"/>
      <c r="D823" s="219" t="s">
        <v>157</v>
      </c>
      <c r="E823" s="42"/>
      <c r="F823" s="220" t="s">
        <v>4612</v>
      </c>
      <c r="G823" s="42"/>
      <c r="H823" s="42"/>
      <c r="I823" s="221"/>
      <c r="J823" s="42"/>
      <c r="K823" s="42"/>
      <c r="L823" s="46"/>
      <c r="M823" s="222"/>
      <c r="N823" s="223"/>
      <c r="O823" s="86"/>
      <c r="P823" s="86"/>
      <c r="Q823" s="86"/>
      <c r="R823" s="86"/>
      <c r="S823" s="86"/>
      <c r="T823" s="87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T823" s="19" t="s">
        <v>157</v>
      </c>
      <c r="AU823" s="19" t="s">
        <v>82</v>
      </c>
    </row>
    <row r="824" spans="1:51" s="13" customFormat="1" ht="12">
      <c r="A824" s="13"/>
      <c r="B824" s="224"/>
      <c r="C824" s="225"/>
      <c r="D824" s="226" t="s">
        <v>168</v>
      </c>
      <c r="E824" s="227" t="s">
        <v>19</v>
      </c>
      <c r="F824" s="228" t="s">
        <v>4613</v>
      </c>
      <c r="G824" s="225"/>
      <c r="H824" s="227" t="s">
        <v>19</v>
      </c>
      <c r="I824" s="229"/>
      <c r="J824" s="225"/>
      <c r="K824" s="225"/>
      <c r="L824" s="230"/>
      <c r="M824" s="231"/>
      <c r="N824" s="232"/>
      <c r="O824" s="232"/>
      <c r="P824" s="232"/>
      <c r="Q824" s="232"/>
      <c r="R824" s="232"/>
      <c r="S824" s="232"/>
      <c r="T824" s="23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34" t="s">
        <v>168</v>
      </c>
      <c r="AU824" s="234" t="s">
        <v>82</v>
      </c>
      <c r="AV824" s="13" t="s">
        <v>80</v>
      </c>
      <c r="AW824" s="13" t="s">
        <v>34</v>
      </c>
      <c r="AX824" s="13" t="s">
        <v>72</v>
      </c>
      <c r="AY824" s="234" t="s">
        <v>148</v>
      </c>
    </row>
    <row r="825" spans="1:51" s="13" customFormat="1" ht="12">
      <c r="A825" s="13"/>
      <c r="B825" s="224"/>
      <c r="C825" s="225"/>
      <c r="D825" s="226" t="s">
        <v>168</v>
      </c>
      <c r="E825" s="227" t="s">
        <v>19</v>
      </c>
      <c r="F825" s="228" t="s">
        <v>4492</v>
      </c>
      <c r="G825" s="225"/>
      <c r="H825" s="227" t="s">
        <v>19</v>
      </c>
      <c r="I825" s="229"/>
      <c r="J825" s="225"/>
      <c r="K825" s="225"/>
      <c r="L825" s="230"/>
      <c r="M825" s="231"/>
      <c r="N825" s="232"/>
      <c r="O825" s="232"/>
      <c r="P825" s="232"/>
      <c r="Q825" s="232"/>
      <c r="R825" s="232"/>
      <c r="S825" s="232"/>
      <c r="T825" s="23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34" t="s">
        <v>168</v>
      </c>
      <c r="AU825" s="234" t="s">
        <v>82</v>
      </c>
      <c r="AV825" s="13" t="s">
        <v>80</v>
      </c>
      <c r="AW825" s="13" t="s">
        <v>34</v>
      </c>
      <c r="AX825" s="13" t="s">
        <v>72</v>
      </c>
      <c r="AY825" s="234" t="s">
        <v>148</v>
      </c>
    </row>
    <row r="826" spans="1:51" s="14" customFormat="1" ht="12">
      <c r="A826" s="14"/>
      <c r="B826" s="235"/>
      <c r="C826" s="236"/>
      <c r="D826" s="226" t="s">
        <v>168</v>
      </c>
      <c r="E826" s="237" t="s">
        <v>19</v>
      </c>
      <c r="F826" s="238" t="s">
        <v>4614</v>
      </c>
      <c r="G826" s="236"/>
      <c r="H826" s="239">
        <v>7.759</v>
      </c>
      <c r="I826" s="240"/>
      <c r="J826" s="236"/>
      <c r="K826" s="236"/>
      <c r="L826" s="241"/>
      <c r="M826" s="242"/>
      <c r="N826" s="243"/>
      <c r="O826" s="243"/>
      <c r="P826" s="243"/>
      <c r="Q826" s="243"/>
      <c r="R826" s="243"/>
      <c r="S826" s="243"/>
      <c r="T826" s="24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45" t="s">
        <v>168</v>
      </c>
      <c r="AU826" s="245" t="s">
        <v>82</v>
      </c>
      <c r="AV826" s="14" t="s">
        <v>82</v>
      </c>
      <c r="AW826" s="14" t="s">
        <v>34</v>
      </c>
      <c r="AX826" s="14" t="s">
        <v>72</v>
      </c>
      <c r="AY826" s="245" t="s">
        <v>148</v>
      </c>
    </row>
    <row r="827" spans="1:51" s="14" customFormat="1" ht="12">
      <c r="A827" s="14"/>
      <c r="B827" s="235"/>
      <c r="C827" s="236"/>
      <c r="D827" s="226" t="s">
        <v>168</v>
      </c>
      <c r="E827" s="237" t="s">
        <v>19</v>
      </c>
      <c r="F827" s="238" t="s">
        <v>4615</v>
      </c>
      <c r="G827" s="236"/>
      <c r="H827" s="239">
        <v>-2.208</v>
      </c>
      <c r="I827" s="240"/>
      <c r="J827" s="236"/>
      <c r="K827" s="236"/>
      <c r="L827" s="241"/>
      <c r="M827" s="242"/>
      <c r="N827" s="243"/>
      <c r="O827" s="243"/>
      <c r="P827" s="243"/>
      <c r="Q827" s="243"/>
      <c r="R827" s="243"/>
      <c r="S827" s="243"/>
      <c r="T827" s="24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45" t="s">
        <v>168</v>
      </c>
      <c r="AU827" s="245" t="s">
        <v>82</v>
      </c>
      <c r="AV827" s="14" t="s">
        <v>82</v>
      </c>
      <c r="AW827" s="14" t="s">
        <v>34</v>
      </c>
      <c r="AX827" s="14" t="s">
        <v>72</v>
      </c>
      <c r="AY827" s="245" t="s">
        <v>148</v>
      </c>
    </row>
    <row r="828" spans="1:51" s="13" customFormat="1" ht="12">
      <c r="A828" s="13"/>
      <c r="B828" s="224"/>
      <c r="C828" s="225"/>
      <c r="D828" s="226" t="s">
        <v>168</v>
      </c>
      <c r="E828" s="227" t="s">
        <v>19</v>
      </c>
      <c r="F828" s="228" t="s">
        <v>4338</v>
      </c>
      <c r="G828" s="225"/>
      <c r="H828" s="227" t="s">
        <v>19</v>
      </c>
      <c r="I828" s="229"/>
      <c r="J828" s="225"/>
      <c r="K828" s="225"/>
      <c r="L828" s="230"/>
      <c r="M828" s="231"/>
      <c r="N828" s="232"/>
      <c r="O828" s="232"/>
      <c r="P828" s="232"/>
      <c r="Q828" s="232"/>
      <c r="R828" s="232"/>
      <c r="S828" s="232"/>
      <c r="T828" s="23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34" t="s">
        <v>168</v>
      </c>
      <c r="AU828" s="234" t="s">
        <v>82</v>
      </c>
      <c r="AV828" s="13" t="s">
        <v>80</v>
      </c>
      <c r="AW828" s="13" t="s">
        <v>34</v>
      </c>
      <c r="AX828" s="13" t="s">
        <v>72</v>
      </c>
      <c r="AY828" s="234" t="s">
        <v>148</v>
      </c>
    </row>
    <row r="829" spans="1:51" s="14" customFormat="1" ht="12">
      <c r="A829" s="14"/>
      <c r="B829" s="235"/>
      <c r="C829" s="236"/>
      <c r="D829" s="226" t="s">
        <v>168</v>
      </c>
      <c r="E829" s="237" t="s">
        <v>19</v>
      </c>
      <c r="F829" s="238" t="s">
        <v>4616</v>
      </c>
      <c r="G829" s="236"/>
      <c r="H829" s="239">
        <v>4.708</v>
      </c>
      <c r="I829" s="240"/>
      <c r="J829" s="236"/>
      <c r="K829" s="236"/>
      <c r="L829" s="241"/>
      <c r="M829" s="242"/>
      <c r="N829" s="243"/>
      <c r="O829" s="243"/>
      <c r="P829" s="243"/>
      <c r="Q829" s="243"/>
      <c r="R829" s="243"/>
      <c r="S829" s="243"/>
      <c r="T829" s="24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45" t="s">
        <v>168</v>
      </c>
      <c r="AU829" s="245" t="s">
        <v>82</v>
      </c>
      <c r="AV829" s="14" t="s">
        <v>82</v>
      </c>
      <c r="AW829" s="14" t="s">
        <v>34</v>
      </c>
      <c r="AX829" s="14" t="s">
        <v>72</v>
      </c>
      <c r="AY829" s="245" t="s">
        <v>148</v>
      </c>
    </row>
    <row r="830" spans="1:51" s="14" customFormat="1" ht="12">
      <c r="A830" s="14"/>
      <c r="B830" s="235"/>
      <c r="C830" s="236"/>
      <c r="D830" s="226" t="s">
        <v>168</v>
      </c>
      <c r="E830" s="237" t="s">
        <v>19</v>
      </c>
      <c r="F830" s="238" t="s">
        <v>4340</v>
      </c>
      <c r="G830" s="236"/>
      <c r="H830" s="239">
        <v>-4.147</v>
      </c>
      <c r="I830" s="240"/>
      <c r="J830" s="236"/>
      <c r="K830" s="236"/>
      <c r="L830" s="241"/>
      <c r="M830" s="242"/>
      <c r="N830" s="243"/>
      <c r="O830" s="243"/>
      <c r="P830" s="243"/>
      <c r="Q830" s="243"/>
      <c r="R830" s="243"/>
      <c r="S830" s="243"/>
      <c r="T830" s="24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45" t="s">
        <v>168</v>
      </c>
      <c r="AU830" s="245" t="s">
        <v>82</v>
      </c>
      <c r="AV830" s="14" t="s">
        <v>82</v>
      </c>
      <c r="AW830" s="14" t="s">
        <v>34</v>
      </c>
      <c r="AX830" s="14" t="s">
        <v>72</v>
      </c>
      <c r="AY830" s="245" t="s">
        <v>148</v>
      </c>
    </row>
    <row r="831" spans="1:51" s="14" customFormat="1" ht="12">
      <c r="A831" s="14"/>
      <c r="B831" s="235"/>
      <c r="C831" s="236"/>
      <c r="D831" s="226" t="s">
        <v>168</v>
      </c>
      <c r="E831" s="237" t="s">
        <v>19</v>
      </c>
      <c r="F831" s="238" t="s">
        <v>4341</v>
      </c>
      <c r="G831" s="236"/>
      <c r="H831" s="239">
        <v>0.576</v>
      </c>
      <c r="I831" s="240"/>
      <c r="J831" s="236"/>
      <c r="K831" s="236"/>
      <c r="L831" s="241"/>
      <c r="M831" s="242"/>
      <c r="N831" s="243"/>
      <c r="O831" s="243"/>
      <c r="P831" s="243"/>
      <c r="Q831" s="243"/>
      <c r="R831" s="243"/>
      <c r="S831" s="243"/>
      <c r="T831" s="24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45" t="s">
        <v>168</v>
      </c>
      <c r="AU831" s="245" t="s">
        <v>82</v>
      </c>
      <c r="AV831" s="14" t="s">
        <v>82</v>
      </c>
      <c r="AW831" s="14" t="s">
        <v>34</v>
      </c>
      <c r="AX831" s="14" t="s">
        <v>72</v>
      </c>
      <c r="AY831" s="245" t="s">
        <v>148</v>
      </c>
    </row>
    <row r="832" spans="1:51" s="13" customFormat="1" ht="12">
      <c r="A832" s="13"/>
      <c r="B832" s="224"/>
      <c r="C832" s="225"/>
      <c r="D832" s="226" t="s">
        <v>168</v>
      </c>
      <c r="E832" s="227" t="s">
        <v>19</v>
      </c>
      <c r="F832" s="228" t="s">
        <v>4342</v>
      </c>
      <c r="G832" s="225"/>
      <c r="H832" s="227" t="s">
        <v>19</v>
      </c>
      <c r="I832" s="229"/>
      <c r="J832" s="225"/>
      <c r="K832" s="225"/>
      <c r="L832" s="230"/>
      <c r="M832" s="231"/>
      <c r="N832" s="232"/>
      <c r="O832" s="232"/>
      <c r="P832" s="232"/>
      <c r="Q832" s="232"/>
      <c r="R832" s="232"/>
      <c r="S832" s="232"/>
      <c r="T832" s="23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34" t="s">
        <v>168</v>
      </c>
      <c r="AU832" s="234" t="s">
        <v>82</v>
      </c>
      <c r="AV832" s="13" t="s">
        <v>80</v>
      </c>
      <c r="AW832" s="13" t="s">
        <v>34</v>
      </c>
      <c r="AX832" s="13" t="s">
        <v>72</v>
      </c>
      <c r="AY832" s="234" t="s">
        <v>148</v>
      </c>
    </row>
    <row r="833" spans="1:51" s="14" customFormat="1" ht="12">
      <c r="A833" s="14"/>
      <c r="B833" s="235"/>
      <c r="C833" s="236"/>
      <c r="D833" s="226" t="s">
        <v>168</v>
      </c>
      <c r="E833" s="237" t="s">
        <v>19</v>
      </c>
      <c r="F833" s="238" t="s">
        <v>4617</v>
      </c>
      <c r="G833" s="236"/>
      <c r="H833" s="239">
        <v>13.382</v>
      </c>
      <c r="I833" s="240"/>
      <c r="J833" s="236"/>
      <c r="K833" s="236"/>
      <c r="L833" s="241"/>
      <c r="M833" s="242"/>
      <c r="N833" s="243"/>
      <c r="O833" s="243"/>
      <c r="P833" s="243"/>
      <c r="Q833" s="243"/>
      <c r="R833" s="243"/>
      <c r="S833" s="243"/>
      <c r="T833" s="24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45" t="s">
        <v>168</v>
      </c>
      <c r="AU833" s="245" t="s">
        <v>82</v>
      </c>
      <c r="AV833" s="14" t="s">
        <v>82</v>
      </c>
      <c r="AW833" s="14" t="s">
        <v>34</v>
      </c>
      <c r="AX833" s="14" t="s">
        <v>72</v>
      </c>
      <c r="AY833" s="245" t="s">
        <v>148</v>
      </c>
    </row>
    <row r="834" spans="1:51" s="14" customFormat="1" ht="12">
      <c r="A834" s="14"/>
      <c r="B834" s="235"/>
      <c r="C834" s="236"/>
      <c r="D834" s="226" t="s">
        <v>168</v>
      </c>
      <c r="E834" s="237" t="s">
        <v>19</v>
      </c>
      <c r="F834" s="238" t="s">
        <v>4618</v>
      </c>
      <c r="G834" s="236"/>
      <c r="H834" s="239">
        <v>-4.637</v>
      </c>
      <c r="I834" s="240"/>
      <c r="J834" s="236"/>
      <c r="K834" s="236"/>
      <c r="L834" s="241"/>
      <c r="M834" s="242"/>
      <c r="N834" s="243"/>
      <c r="O834" s="243"/>
      <c r="P834" s="243"/>
      <c r="Q834" s="243"/>
      <c r="R834" s="243"/>
      <c r="S834" s="243"/>
      <c r="T834" s="24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45" t="s">
        <v>168</v>
      </c>
      <c r="AU834" s="245" t="s">
        <v>82</v>
      </c>
      <c r="AV834" s="14" t="s">
        <v>82</v>
      </c>
      <c r="AW834" s="14" t="s">
        <v>34</v>
      </c>
      <c r="AX834" s="14" t="s">
        <v>72</v>
      </c>
      <c r="AY834" s="245" t="s">
        <v>148</v>
      </c>
    </row>
    <row r="835" spans="1:51" s="14" customFormat="1" ht="12">
      <c r="A835" s="14"/>
      <c r="B835" s="235"/>
      <c r="C835" s="236"/>
      <c r="D835" s="226" t="s">
        <v>168</v>
      </c>
      <c r="E835" s="237" t="s">
        <v>19</v>
      </c>
      <c r="F835" s="238" t="s">
        <v>4345</v>
      </c>
      <c r="G835" s="236"/>
      <c r="H835" s="239">
        <v>3.152</v>
      </c>
      <c r="I835" s="240"/>
      <c r="J835" s="236"/>
      <c r="K835" s="236"/>
      <c r="L835" s="241"/>
      <c r="M835" s="242"/>
      <c r="N835" s="243"/>
      <c r="O835" s="243"/>
      <c r="P835" s="243"/>
      <c r="Q835" s="243"/>
      <c r="R835" s="243"/>
      <c r="S835" s="243"/>
      <c r="T835" s="24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45" t="s">
        <v>168</v>
      </c>
      <c r="AU835" s="245" t="s">
        <v>82</v>
      </c>
      <c r="AV835" s="14" t="s">
        <v>82</v>
      </c>
      <c r="AW835" s="14" t="s">
        <v>34</v>
      </c>
      <c r="AX835" s="14" t="s">
        <v>72</v>
      </c>
      <c r="AY835" s="245" t="s">
        <v>148</v>
      </c>
    </row>
    <row r="836" spans="1:51" s="13" customFormat="1" ht="12">
      <c r="A836" s="13"/>
      <c r="B836" s="224"/>
      <c r="C836" s="225"/>
      <c r="D836" s="226" t="s">
        <v>168</v>
      </c>
      <c r="E836" s="227" t="s">
        <v>19</v>
      </c>
      <c r="F836" s="228" t="s">
        <v>4346</v>
      </c>
      <c r="G836" s="225"/>
      <c r="H836" s="227" t="s">
        <v>19</v>
      </c>
      <c r="I836" s="229"/>
      <c r="J836" s="225"/>
      <c r="K836" s="225"/>
      <c r="L836" s="230"/>
      <c r="M836" s="231"/>
      <c r="N836" s="232"/>
      <c r="O836" s="232"/>
      <c r="P836" s="232"/>
      <c r="Q836" s="232"/>
      <c r="R836" s="232"/>
      <c r="S836" s="232"/>
      <c r="T836" s="23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34" t="s">
        <v>168</v>
      </c>
      <c r="AU836" s="234" t="s">
        <v>82</v>
      </c>
      <c r="AV836" s="13" t="s">
        <v>80</v>
      </c>
      <c r="AW836" s="13" t="s">
        <v>34</v>
      </c>
      <c r="AX836" s="13" t="s">
        <v>72</v>
      </c>
      <c r="AY836" s="234" t="s">
        <v>148</v>
      </c>
    </row>
    <row r="837" spans="1:51" s="14" customFormat="1" ht="12">
      <c r="A837" s="14"/>
      <c r="B837" s="235"/>
      <c r="C837" s="236"/>
      <c r="D837" s="226" t="s">
        <v>168</v>
      </c>
      <c r="E837" s="237" t="s">
        <v>19</v>
      </c>
      <c r="F837" s="238" t="s">
        <v>4619</v>
      </c>
      <c r="G837" s="236"/>
      <c r="H837" s="239">
        <v>19.843</v>
      </c>
      <c r="I837" s="240"/>
      <c r="J837" s="236"/>
      <c r="K837" s="236"/>
      <c r="L837" s="241"/>
      <c r="M837" s="242"/>
      <c r="N837" s="243"/>
      <c r="O837" s="243"/>
      <c r="P837" s="243"/>
      <c r="Q837" s="243"/>
      <c r="R837" s="243"/>
      <c r="S837" s="243"/>
      <c r="T837" s="24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45" t="s">
        <v>168</v>
      </c>
      <c r="AU837" s="245" t="s">
        <v>82</v>
      </c>
      <c r="AV837" s="14" t="s">
        <v>82</v>
      </c>
      <c r="AW837" s="14" t="s">
        <v>34</v>
      </c>
      <c r="AX837" s="14" t="s">
        <v>72</v>
      </c>
      <c r="AY837" s="245" t="s">
        <v>148</v>
      </c>
    </row>
    <row r="838" spans="1:51" s="14" customFormat="1" ht="12">
      <c r="A838" s="14"/>
      <c r="B838" s="235"/>
      <c r="C838" s="236"/>
      <c r="D838" s="226" t="s">
        <v>168</v>
      </c>
      <c r="E838" s="237" t="s">
        <v>19</v>
      </c>
      <c r="F838" s="238" t="s">
        <v>4620</v>
      </c>
      <c r="G838" s="236"/>
      <c r="H838" s="239">
        <v>-0.871</v>
      </c>
      <c r="I838" s="240"/>
      <c r="J838" s="236"/>
      <c r="K838" s="236"/>
      <c r="L838" s="241"/>
      <c r="M838" s="242"/>
      <c r="N838" s="243"/>
      <c r="O838" s="243"/>
      <c r="P838" s="243"/>
      <c r="Q838" s="243"/>
      <c r="R838" s="243"/>
      <c r="S838" s="243"/>
      <c r="T838" s="24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45" t="s">
        <v>168</v>
      </c>
      <c r="AU838" s="245" t="s">
        <v>82</v>
      </c>
      <c r="AV838" s="14" t="s">
        <v>82</v>
      </c>
      <c r="AW838" s="14" t="s">
        <v>34</v>
      </c>
      <c r="AX838" s="14" t="s">
        <v>72</v>
      </c>
      <c r="AY838" s="245" t="s">
        <v>148</v>
      </c>
    </row>
    <row r="839" spans="1:51" s="15" customFormat="1" ht="12">
      <c r="A839" s="15"/>
      <c r="B839" s="246"/>
      <c r="C839" s="247"/>
      <c r="D839" s="226" t="s">
        <v>168</v>
      </c>
      <c r="E839" s="248" t="s">
        <v>19</v>
      </c>
      <c r="F839" s="249" t="s">
        <v>178</v>
      </c>
      <c r="G839" s="247"/>
      <c r="H839" s="250">
        <v>37.556999999999995</v>
      </c>
      <c r="I839" s="251"/>
      <c r="J839" s="247"/>
      <c r="K839" s="247"/>
      <c r="L839" s="252"/>
      <c r="M839" s="253"/>
      <c r="N839" s="254"/>
      <c r="O839" s="254"/>
      <c r="P839" s="254"/>
      <c r="Q839" s="254"/>
      <c r="R839" s="254"/>
      <c r="S839" s="254"/>
      <c r="T839" s="25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T839" s="256" t="s">
        <v>168</v>
      </c>
      <c r="AU839" s="256" t="s">
        <v>82</v>
      </c>
      <c r="AV839" s="15" t="s">
        <v>155</v>
      </c>
      <c r="AW839" s="15" t="s">
        <v>34</v>
      </c>
      <c r="AX839" s="15" t="s">
        <v>80</v>
      </c>
      <c r="AY839" s="256" t="s">
        <v>148</v>
      </c>
    </row>
    <row r="840" spans="1:65" s="2" customFormat="1" ht="16.5" customHeight="1">
      <c r="A840" s="40"/>
      <c r="B840" s="41"/>
      <c r="C840" s="206" t="s">
        <v>1158</v>
      </c>
      <c r="D840" s="206" t="s">
        <v>150</v>
      </c>
      <c r="E840" s="207" t="s">
        <v>1266</v>
      </c>
      <c r="F840" s="208" t="s">
        <v>1267</v>
      </c>
      <c r="G840" s="209" t="s">
        <v>166</v>
      </c>
      <c r="H840" s="210">
        <v>55.417</v>
      </c>
      <c r="I840" s="211"/>
      <c r="J840" s="212">
        <f>ROUND(I840*H840,2)</f>
        <v>0</v>
      </c>
      <c r="K840" s="208" t="s">
        <v>154</v>
      </c>
      <c r="L840" s="46"/>
      <c r="M840" s="213" t="s">
        <v>19</v>
      </c>
      <c r="N840" s="214" t="s">
        <v>43</v>
      </c>
      <c r="O840" s="86"/>
      <c r="P840" s="215">
        <f>O840*H840</f>
        <v>0</v>
      </c>
      <c r="Q840" s="215">
        <v>0.0004</v>
      </c>
      <c r="R840" s="215">
        <f>Q840*H840</f>
        <v>0.0221668</v>
      </c>
      <c r="S840" s="215">
        <v>0</v>
      </c>
      <c r="T840" s="216">
        <f>S840*H840</f>
        <v>0</v>
      </c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R840" s="217" t="s">
        <v>285</v>
      </c>
      <c r="AT840" s="217" t="s">
        <v>150</v>
      </c>
      <c r="AU840" s="217" t="s">
        <v>82</v>
      </c>
      <c r="AY840" s="19" t="s">
        <v>148</v>
      </c>
      <c r="BE840" s="218">
        <f>IF(N840="základní",J840,0)</f>
        <v>0</v>
      </c>
      <c r="BF840" s="218">
        <f>IF(N840="snížená",J840,0)</f>
        <v>0</v>
      </c>
      <c r="BG840" s="218">
        <f>IF(N840="zákl. přenesená",J840,0)</f>
        <v>0</v>
      </c>
      <c r="BH840" s="218">
        <f>IF(N840="sníž. přenesená",J840,0)</f>
        <v>0</v>
      </c>
      <c r="BI840" s="218">
        <f>IF(N840="nulová",J840,0)</f>
        <v>0</v>
      </c>
      <c r="BJ840" s="19" t="s">
        <v>80</v>
      </c>
      <c r="BK840" s="218">
        <f>ROUND(I840*H840,2)</f>
        <v>0</v>
      </c>
      <c r="BL840" s="19" t="s">
        <v>285</v>
      </c>
      <c r="BM840" s="217" t="s">
        <v>4621</v>
      </c>
    </row>
    <row r="841" spans="1:47" s="2" customFormat="1" ht="12">
      <c r="A841" s="40"/>
      <c r="B841" s="41"/>
      <c r="C841" s="42"/>
      <c r="D841" s="219" t="s">
        <v>157</v>
      </c>
      <c r="E841" s="42"/>
      <c r="F841" s="220" t="s">
        <v>1269</v>
      </c>
      <c r="G841" s="42"/>
      <c r="H841" s="42"/>
      <c r="I841" s="221"/>
      <c r="J841" s="42"/>
      <c r="K841" s="42"/>
      <c r="L841" s="46"/>
      <c r="M841" s="222"/>
      <c r="N841" s="223"/>
      <c r="O841" s="86"/>
      <c r="P841" s="86"/>
      <c r="Q841" s="86"/>
      <c r="R841" s="86"/>
      <c r="S841" s="86"/>
      <c r="T841" s="87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T841" s="19" t="s">
        <v>157</v>
      </c>
      <c r="AU841" s="19" t="s">
        <v>82</v>
      </c>
    </row>
    <row r="842" spans="1:51" s="14" customFormat="1" ht="12">
      <c r="A842" s="14"/>
      <c r="B842" s="235"/>
      <c r="C842" s="236"/>
      <c r="D842" s="226" t="s">
        <v>168</v>
      </c>
      <c r="E842" s="237" t="s">
        <v>19</v>
      </c>
      <c r="F842" s="238" t="s">
        <v>4601</v>
      </c>
      <c r="G842" s="236"/>
      <c r="H842" s="239">
        <v>49.232</v>
      </c>
      <c r="I842" s="240"/>
      <c r="J842" s="236"/>
      <c r="K842" s="236"/>
      <c r="L842" s="241"/>
      <c r="M842" s="242"/>
      <c r="N842" s="243"/>
      <c r="O842" s="243"/>
      <c r="P842" s="243"/>
      <c r="Q842" s="243"/>
      <c r="R842" s="243"/>
      <c r="S842" s="243"/>
      <c r="T842" s="24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45" t="s">
        <v>168</v>
      </c>
      <c r="AU842" s="245" t="s">
        <v>82</v>
      </c>
      <c r="AV842" s="14" t="s">
        <v>82</v>
      </c>
      <c r="AW842" s="14" t="s">
        <v>34</v>
      </c>
      <c r="AX842" s="14" t="s">
        <v>72</v>
      </c>
      <c r="AY842" s="245" t="s">
        <v>148</v>
      </c>
    </row>
    <row r="843" spans="1:51" s="14" customFormat="1" ht="12">
      <c r="A843" s="14"/>
      <c r="B843" s="235"/>
      <c r="C843" s="236"/>
      <c r="D843" s="226" t="s">
        <v>168</v>
      </c>
      <c r="E843" s="237" t="s">
        <v>19</v>
      </c>
      <c r="F843" s="238" t="s">
        <v>4622</v>
      </c>
      <c r="G843" s="236"/>
      <c r="H843" s="239">
        <v>6.185</v>
      </c>
      <c r="I843" s="240"/>
      <c r="J843" s="236"/>
      <c r="K843" s="236"/>
      <c r="L843" s="241"/>
      <c r="M843" s="242"/>
      <c r="N843" s="243"/>
      <c r="O843" s="243"/>
      <c r="P843" s="243"/>
      <c r="Q843" s="243"/>
      <c r="R843" s="243"/>
      <c r="S843" s="243"/>
      <c r="T843" s="24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45" t="s">
        <v>168</v>
      </c>
      <c r="AU843" s="245" t="s">
        <v>82</v>
      </c>
      <c r="AV843" s="14" t="s">
        <v>82</v>
      </c>
      <c r="AW843" s="14" t="s">
        <v>34</v>
      </c>
      <c r="AX843" s="14" t="s">
        <v>72</v>
      </c>
      <c r="AY843" s="245" t="s">
        <v>148</v>
      </c>
    </row>
    <row r="844" spans="1:51" s="15" customFormat="1" ht="12">
      <c r="A844" s="15"/>
      <c r="B844" s="246"/>
      <c r="C844" s="247"/>
      <c r="D844" s="226" t="s">
        <v>168</v>
      </c>
      <c r="E844" s="248" t="s">
        <v>19</v>
      </c>
      <c r="F844" s="249" t="s">
        <v>178</v>
      </c>
      <c r="G844" s="247"/>
      <c r="H844" s="250">
        <v>55.417</v>
      </c>
      <c r="I844" s="251"/>
      <c r="J844" s="247"/>
      <c r="K844" s="247"/>
      <c r="L844" s="252"/>
      <c r="M844" s="253"/>
      <c r="N844" s="254"/>
      <c r="O844" s="254"/>
      <c r="P844" s="254"/>
      <c r="Q844" s="254"/>
      <c r="R844" s="254"/>
      <c r="S844" s="254"/>
      <c r="T844" s="25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T844" s="256" t="s">
        <v>168</v>
      </c>
      <c r="AU844" s="256" t="s">
        <v>82</v>
      </c>
      <c r="AV844" s="15" t="s">
        <v>155</v>
      </c>
      <c r="AW844" s="15" t="s">
        <v>34</v>
      </c>
      <c r="AX844" s="15" t="s">
        <v>80</v>
      </c>
      <c r="AY844" s="256" t="s">
        <v>148</v>
      </c>
    </row>
    <row r="845" spans="1:65" s="2" customFormat="1" ht="24.15" customHeight="1">
      <c r="A845" s="40"/>
      <c r="B845" s="41"/>
      <c r="C845" s="268" t="s">
        <v>1164</v>
      </c>
      <c r="D845" s="268" t="s">
        <v>279</v>
      </c>
      <c r="E845" s="269" t="s">
        <v>1273</v>
      </c>
      <c r="F845" s="270" t="s">
        <v>1274</v>
      </c>
      <c r="G845" s="271" t="s">
        <v>166</v>
      </c>
      <c r="H845" s="272">
        <v>69.69</v>
      </c>
      <c r="I845" s="273"/>
      <c r="J845" s="274">
        <f>ROUND(I845*H845,2)</f>
        <v>0</v>
      </c>
      <c r="K845" s="270" t="s">
        <v>154</v>
      </c>
      <c r="L845" s="275"/>
      <c r="M845" s="276" t="s">
        <v>19</v>
      </c>
      <c r="N845" s="277" t="s">
        <v>43</v>
      </c>
      <c r="O845" s="86"/>
      <c r="P845" s="215">
        <f>O845*H845</f>
        <v>0</v>
      </c>
      <c r="Q845" s="215">
        <v>0.0047</v>
      </c>
      <c r="R845" s="215">
        <f>Q845*H845</f>
        <v>0.32754300000000003</v>
      </c>
      <c r="S845" s="215">
        <v>0</v>
      </c>
      <c r="T845" s="216">
        <f>S845*H845</f>
        <v>0</v>
      </c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R845" s="217" t="s">
        <v>414</v>
      </c>
      <c r="AT845" s="217" t="s">
        <v>279</v>
      </c>
      <c r="AU845" s="217" t="s">
        <v>82</v>
      </c>
      <c r="AY845" s="19" t="s">
        <v>148</v>
      </c>
      <c r="BE845" s="218">
        <f>IF(N845="základní",J845,0)</f>
        <v>0</v>
      </c>
      <c r="BF845" s="218">
        <f>IF(N845="snížená",J845,0)</f>
        <v>0</v>
      </c>
      <c r="BG845" s="218">
        <f>IF(N845="zákl. přenesená",J845,0)</f>
        <v>0</v>
      </c>
      <c r="BH845" s="218">
        <f>IF(N845="sníž. přenesená",J845,0)</f>
        <v>0</v>
      </c>
      <c r="BI845" s="218">
        <f>IF(N845="nulová",J845,0)</f>
        <v>0</v>
      </c>
      <c r="BJ845" s="19" t="s">
        <v>80</v>
      </c>
      <c r="BK845" s="218">
        <f>ROUND(I845*H845,2)</f>
        <v>0</v>
      </c>
      <c r="BL845" s="19" t="s">
        <v>285</v>
      </c>
      <c r="BM845" s="217" t="s">
        <v>4623</v>
      </c>
    </row>
    <row r="846" spans="1:51" s="14" customFormat="1" ht="12">
      <c r="A846" s="14"/>
      <c r="B846" s="235"/>
      <c r="C846" s="236"/>
      <c r="D846" s="226" t="s">
        <v>168</v>
      </c>
      <c r="E846" s="237" t="s">
        <v>19</v>
      </c>
      <c r="F846" s="238" t="s">
        <v>4624</v>
      </c>
      <c r="G846" s="236"/>
      <c r="H846" s="239">
        <v>55.417</v>
      </c>
      <c r="I846" s="240"/>
      <c r="J846" s="236"/>
      <c r="K846" s="236"/>
      <c r="L846" s="241"/>
      <c r="M846" s="242"/>
      <c r="N846" s="243"/>
      <c r="O846" s="243"/>
      <c r="P846" s="243"/>
      <c r="Q846" s="243"/>
      <c r="R846" s="243"/>
      <c r="S846" s="243"/>
      <c r="T846" s="24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45" t="s">
        <v>168</v>
      </c>
      <c r="AU846" s="245" t="s">
        <v>82</v>
      </c>
      <c r="AV846" s="14" t="s">
        <v>82</v>
      </c>
      <c r="AW846" s="14" t="s">
        <v>34</v>
      </c>
      <c r="AX846" s="14" t="s">
        <v>72</v>
      </c>
      <c r="AY846" s="245" t="s">
        <v>148</v>
      </c>
    </row>
    <row r="847" spans="1:51" s="14" customFormat="1" ht="12">
      <c r="A847" s="14"/>
      <c r="B847" s="235"/>
      <c r="C847" s="236"/>
      <c r="D847" s="226" t="s">
        <v>168</v>
      </c>
      <c r="E847" s="237" t="s">
        <v>19</v>
      </c>
      <c r="F847" s="238" t="s">
        <v>4625</v>
      </c>
      <c r="G847" s="236"/>
      <c r="H847" s="239">
        <v>4.377</v>
      </c>
      <c r="I847" s="240"/>
      <c r="J847" s="236"/>
      <c r="K847" s="236"/>
      <c r="L847" s="241"/>
      <c r="M847" s="242"/>
      <c r="N847" s="243"/>
      <c r="O847" s="243"/>
      <c r="P847" s="243"/>
      <c r="Q847" s="243"/>
      <c r="R847" s="243"/>
      <c r="S847" s="243"/>
      <c r="T847" s="24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45" t="s">
        <v>168</v>
      </c>
      <c r="AU847" s="245" t="s">
        <v>82</v>
      </c>
      <c r="AV847" s="14" t="s">
        <v>82</v>
      </c>
      <c r="AW847" s="14" t="s">
        <v>34</v>
      </c>
      <c r="AX847" s="14" t="s">
        <v>72</v>
      </c>
      <c r="AY847" s="245" t="s">
        <v>148</v>
      </c>
    </row>
    <row r="848" spans="1:51" s="15" customFormat="1" ht="12">
      <c r="A848" s="15"/>
      <c r="B848" s="246"/>
      <c r="C848" s="247"/>
      <c r="D848" s="226" t="s">
        <v>168</v>
      </c>
      <c r="E848" s="248" t="s">
        <v>19</v>
      </c>
      <c r="F848" s="249" t="s">
        <v>178</v>
      </c>
      <c r="G848" s="247"/>
      <c r="H848" s="250">
        <v>59.794000000000004</v>
      </c>
      <c r="I848" s="251"/>
      <c r="J848" s="247"/>
      <c r="K848" s="247"/>
      <c r="L848" s="252"/>
      <c r="M848" s="253"/>
      <c r="N848" s="254"/>
      <c r="O848" s="254"/>
      <c r="P848" s="254"/>
      <c r="Q848" s="254"/>
      <c r="R848" s="254"/>
      <c r="S848" s="254"/>
      <c r="T848" s="25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T848" s="256" t="s">
        <v>168</v>
      </c>
      <c r="AU848" s="256" t="s">
        <v>82</v>
      </c>
      <c r="AV848" s="15" t="s">
        <v>155</v>
      </c>
      <c r="AW848" s="15" t="s">
        <v>34</v>
      </c>
      <c r="AX848" s="15" t="s">
        <v>80</v>
      </c>
      <c r="AY848" s="256" t="s">
        <v>148</v>
      </c>
    </row>
    <row r="849" spans="1:51" s="14" customFormat="1" ht="12">
      <c r="A849" s="14"/>
      <c r="B849" s="235"/>
      <c r="C849" s="236"/>
      <c r="D849" s="226" t="s">
        <v>168</v>
      </c>
      <c r="E849" s="236"/>
      <c r="F849" s="238" t="s">
        <v>4626</v>
      </c>
      <c r="G849" s="236"/>
      <c r="H849" s="239">
        <v>69.69</v>
      </c>
      <c r="I849" s="240"/>
      <c r="J849" s="236"/>
      <c r="K849" s="236"/>
      <c r="L849" s="241"/>
      <c r="M849" s="242"/>
      <c r="N849" s="243"/>
      <c r="O849" s="243"/>
      <c r="P849" s="243"/>
      <c r="Q849" s="243"/>
      <c r="R849" s="243"/>
      <c r="S849" s="243"/>
      <c r="T849" s="24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45" t="s">
        <v>168</v>
      </c>
      <c r="AU849" s="245" t="s">
        <v>82</v>
      </c>
      <c r="AV849" s="14" t="s">
        <v>82</v>
      </c>
      <c r="AW849" s="14" t="s">
        <v>4</v>
      </c>
      <c r="AX849" s="14" t="s">
        <v>80</v>
      </c>
      <c r="AY849" s="245" t="s">
        <v>148</v>
      </c>
    </row>
    <row r="850" spans="1:65" s="2" customFormat="1" ht="16.5" customHeight="1">
      <c r="A850" s="40"/>
      <c r="B850" s="41"/>
      <c r="C850" s="206" t="s">
        <v>1170</v>
      </c>
      <c r="D850" s="206" t="s">
        <v>150</v>
      </c>
      <c r="E850" s="207" t="s">
        <v>1279</v>
      </c>
      <c r="F850" s="208" t="s">
        <v>1280</v>
      </c>
      <c r="G850" s="209" t="s">
        <v>166</v>
      </c>
      <c r="H850" s="210">
        <v>96.273</v>
      </c>
      <c r="I850" s="211"/>
      <c r="J850" s="212">
        <f>ROUND(I850*H850,2)</f>
        <v>0</v>
      </c>
      <c r="K850" s="208" t="s">
        <v>154</v>
      </c>
      <c r="L850" s="46"/>
      <c r="M850" s="213" t="s">
        <v>19</v>
      </c>
      <c r="N850" s="214" t="s">
        <v>43</v>
      </c>
      <c r="O850" s="86"/>
      <c r="P850" s="215">
        <f>O850*H850</f>
        <v>0</v>
      </c>
      <c r="Q850" s="215">
        <v>0.0004</v>
      </c>
      <c r="R850" s="215">
        <f>Q850*H850</f>
        <v>0.0385092</v>
      </c>
      <c r="S850" s="215">
        <v>0</v>
      </c>
      <c r="T850" s="216">
        <f>S850*H850</f>
        <v>0</v>
      </c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R850" s="217" t="s">
        <v>285</v>
      </c>
      <c r="AT850" s="217" t="s">
        <v>150</v>
      </c>
      <c r="AU850" s="217" t="s">
        <v>82</v>
      </c>
      <c r="AY850" s="19" t="s">
        <v>148</v>
      </c>
      <c r="BE850" s="218">
        <f>IF(N850="základní",J850,0)</f>
        <v>0</v>
      </c>
      <c r="BF850" s="218">
        <f>IF(N850="snížená",J850,0)</f>
        <v>0</v>
      </c>
      <c r="BG850" s="218">
        <f>IF(N850="zákl. přenesená",J850,0)</f>
        <v>0</v>
      </c>
      <c r="BH850" s="218">
        <f>IF(N850="sníž. přenesená",J850,0)</f>
        <v>0</v>
      </c>
      <c r="BI850" s="218">
        <f>IF(N850="nulová",J850,0)</f>
        <v>0</v>
      </c>
      <c r="BJ850" s="19" t="s">
        <v>80</v>
      </c>
      <c r="BK850" s="218">
        <f>ROUND(I850*H850,2)</f>
        <v>0</v>
      </c>
      <c r="BL850" s="19" t="s">
        <v>285</v>
      </c>
      <c r="BM850" s="217" t="s">
        <v>4627</v>
      </c>
    </row>
    <row r="851" spans="1:47" s="2" customFormat="1" ht="12">
      <c r="A851" s="40"/>
      <c r="B851" s="41"/>
      <c r="C851" s="42"/>
      <c r="D851" s="219" t="s">
        <v>157</v>
      </c>
      <c r="E851" s="42"/>
      <c r="F851" s="220" t="s">
        <v>1282</v>
      </c>
      <c r="G851" s="42"/>
      <c r="H851" s="42"/>
      <c r="I851" s="221"/>
      <c r="J851" s="42"/>
      <c r="K851" s="42"/>
      <c r="L851" s="46"/>
      <c r="M851" s="222"/>
      <c r="N851" s="223"/>
      <c r="O851" s="86"/>
      <c r="P851" s="86"/>
      <c r="Q851" s="86"/>
      <c r="R851" s="86"/>
      <c r="S851" s="86"/>
      <c r="T851" s="87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T851" s="19" t="s">
        <v>157</v>
      </c>
      <c r="AU851" s="19" t="s">
        <v>82</v>
      </c>
    </row>
    <row r="852" spans="1:51" s="14" customFormat="1" ht="12">
      <c r="A852" s="14"/>
      <c r="B852" s="235"/>
      <c r="C852" s="236"/>
      <c r="D852" s="226" t="s">
        <v>168</v>
      </c>
      <c r="E852" s="237" t="s">
        <v>19</v>
      </c>
      <c r="F852" s="238" t="s">
        <v>4605</v>
      </c>
      <c r="G852" s="236"/>
      <c r="H852" s="239">
        <v>91.896</v>
      </c>
      <c r="I852" s="240"/>
      <c r="J852" s="236"/>
      <c r="K852" s="236"/>
      <c r="L852" s="241"/>
      <c r="M852" s="242"/>
      <c r="N852" s="243"/>
      <c r="O852" s="243"/>
      <c r="P852" s="243"/>
      <c r="Q852" s="243"/>
      <c r="R852" s="243"/>
      <c r="S852" s="243"/>
      <c r="T852" s="24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45" t="s">
        <v>168</v>
      </c>
      <c r="AU852" s="245" t="s">
        <v>82</v>
      </c>
      <c r="AV852" s="14" t="s">
        <v>82</v>
      </c>
      <c r="AW852" s="14" t="s">
        <v>34</v>
      </c>
      <c r="AX852" s="14" t="s">
        <v>72</v>
      </c>
      <c r="AY852" s="245" t="s">
        <v>148</v>
      </c>
    </row>
    <row r="853" spans="1:51" s="14" customFormat="1" ht="12">
      <c r="A853" s="14"/>
      <c r="B853" s="235"/>
      <c r="C853" s="236"/>
      <c r="D853" s="226" t="s">
        <v>168</v>
      </c>
      <c r="E853" s="237" t="s">
        <v>19</v>
      </c>
      <c r="F853" s="238" t="s">
        <v>4606</v>
      </c>
      <c r="G853" s="236"/>
      <c r="H853" s="239">
        <v>4.377</v>
      </c>
      <c r="I853" s="240"/>
      <c r="J853" s="236"/>
      <c r="K853" s="236"/>
      <c r="L853" s="241"/>
      <c r="M853" s="242"/>
      <c r="N853" s="243"/>
      <c r="O853" s="243"/>
      <c r="P853" s="243"/>
      <c r="Q853" s="243"/>
      <c r="R853" s="243"/>
      <c r="S853" s="243"/>
      <c r="T853" s="24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45" t="s">
        <v>168</v>
      </c>
      <c r="AU853" s="245" t="s">
        <v>82</v>
      </c>
      <c r="AV853" s="14" t="s">
        <v>82</v>
      </c>
      <c r="AW853" s="14" t="s">
        <v>34</v>
      </c>
      <c r="AX853" s="14" t="s">
        <v>72</v>
      </c>
      <c r="AY853" s="245" t="s">
        <v>148</v>
      </c>
    </row>
    <row r="854" spans="1:51" s="15" customFormat="1" ht="12">
      <c r="A854" s="15"/>
      <c r="B854" s="246"/>
      <c r="C854" s="247"/>
      <c r="D854" s="226" t="s">
        <v>168</v>
      </c>
      <c r="E854" s="248" t="s">
        <v>19</v>
      </c>
      <c r="F854" s="249" t="s">
        <v>178</v>
      </c>
      <c r="G854" s="247"/>
      <c r="H854" s="250">
        <v>96.273</v>
      </c>
      <c r="I854" s="251"/>
      <c r="J854" s="247"/>
      <c r="K854" s="247"/>
      <c r="L854" s="252"/>
      <c r="M854" s="253"/>
      <c r="N854" s="254"/>
      <c r="O854" s="254"/>
      <c r="P854" s="254"/>
      <c r="Q854" s="254"/>
      <c r="R854" s="254"/>
      <c r="S854" s="254"/>
      <c r="T854" s="25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T854" s="256" t="s">
        <v>168</v>
      </c>
      <c r="AU854" s="256" t="s">
        <v>82</v>
      </c>
      <c r="AV854" s="15" t="s">
        <v>155</v>
      </c>
      <c r="AW854" s="15" t="s">
        <v>34</v>
      </c>
      <c r="AX854" s="15" t="s">
        <v>80</v>
      </c>
      <c r="AY854" s="256" t="s">
        <v>148</v>
      </c>
    </row>
    <row r="855" spans="1:65" s="2" customFormat="1" ht="24.15" customHeight="1">
      <c r="A855" s="40"/>
      <c r="B855" s="41"/>
      <c r="C855" s="268" t="s">
        <v>1177</v>
      </c>
      <c r="D855" s="268" t="s">
        <v>279</v>
      </c>
      <c r="E855" s="269" t="s">
        <v>1284</v>
      </c>
      <c r="F855" s="270" t="s">
        <v>1285</v>
      </c>
      <c r="G855" s="271" t="s">
        <v>166</v>
      </c>
      <c r="H855" s="272">
        <v>112.205</v>
      </c>
      <c r="I855" s="273"/>
      <c r="J855" s="274">
        <f>ROUND(I855*H855,2)</f>
        <v>0</v>
      </c>
      <c r="K855" s="270" t="s">
        <v>154</v>
      </c>
      <c r="L855" s="275"/>
      <c r="M855" s="276" t="s">
        <v>19</v>
      </c>
      <c r="N855" s="277" t="s">
        <v>43</v>
      </c>
      <c r="O855" s="86"/>
      <c r="P855" s="215">
        <f>O855*H855</f>
        <v>0</v>
      </c>
      <c r="Q855" s="215">
        <v>0.0044</v>
      </c>
      <c r="R855" s="215">
        <f>Q855*H855</f>
        <v>0.49370200000000003</v>
      </c>
      <c r="S855" s="215">
        <v>0</v>
      </c>
      <c r="T855" s="216">
        <f>S855*H855</f>
        <v>0</v>
      </c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R855" s="217" t="s">
        <v>414</v>
      </c>
      <c r="AT855" s="217" t="s">
        <v>279</v>
      </c>
      <c r="AU855" s="217" t="s">
        <v>82</v>
      </c>
      <c r="AY855" s="19" t="s">
        <v>148</v>
      </c>
      <c r="BE855" s="218">
        <f>IF(N855="základní",J855,0)</f>
        <v>0</v>
      </c>
      <c r="BF855" s="218">
        <f>IF(N855="snížená",J855,0)</f>
        <v>0</v>
      </c>
      <c r="BG855" s="218">
        <f>IF(N855="zákl. přenesená",J855,0)</f>
        <v>0</v>
      </c>
      <c r="BH855" s="218">
        <f>IF(N855="sníž. přenesená",J855,0)</f>
        <v>0</v>
      </c>
      <c r="BI855" s="218">
        <f>IF(N855="nulová",J855,0)</f>
        <v>0</v>
      </c>
      <c r="BJ855" s="19" t="s">
        <v>80</v>
      </c>
      <c r="BK855" s="218">
        <f>ROUND(I855*H855,2)</f>
        <v>0</v>
      </c>
      <c r="BL855" s="19" t="s">
        <v>285</v>
      </c>
      <c r="BM855" s="217" t="s">
        <v>4628</v>
      </c>
    </row>
    <row r="856" spans="1:51" s="14" customFormat="1" ht="12">
      <c r="A856" s="14"/>
      <c r="B856" s="235"/>
      <c r="C856" s="236"/>
      <c r="D856" s="226" t="s">
        <v>168</v>
      </c>
      <c r="E856" s="237" t="s">
        <v>19</v>
      </c>
      <c r="F856" s="238" t="s">
        <v>4605</v>
      </c>
      <c r="G856" s="236"/>
      <c r="H856" s="239">
        <v>91.896</v>
      </c>
      <c r="I856" s="240"/>
      <c r="J856" s="236"/>
      <c r="K856" s="236"/>
      <c r="L856" s="241"/>
      <c r="M856" s="242"/>
      <c r="N856" s="243"/>
      <c r="O856" s="243"/>
      <c r="P856" s="243"/>
      <c r="Q856" s="243"/>
      <c r="R856" s="243"/>
      <c r="S856" s="243"/>
      <c r="T856" s="24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45" t="s">
        <v>168</v>
      </c>
      <c r="AU856" s="245" t="s">
        <v>82</v>
      </c>
      <c r="AV856" s="14" t="s">
        <v>82</v>
      </c>
      <c r="AW856" s="14" t="s">
        <v>34</v>
      </c>
      <c r="AX856" s="14" t="s">
        <v>80</v>
      </c>
      <c r="AY856" s="245" t="s">
        <v>148</v>
      </c>
    </row>
    <row r="857" spans="1:51" s="14" customFormat="1" ht="12">
      <c r="A857" s="14"/>
      <c r="B857" s="235"/>
      <c r="C857" s="236"/>
      <c r="D857" s="226" t="s">
        <v>168</v>
      </c>
      <c r="E857" s="236"/>
      <c r="F857" s="238" t="s">
        <v>4629</v>
      </c>
      <c r="G857" s="236"/>
      <c r="H857" s="239">
        <v>112.205</v>
      </c>
      <c r="I857" s="240"/>
      <c r="J857" s="236"/>
      <c r="K857" s="236"/>
      <c r="L857" s="241"/>
      <c r="M857" s="242"/>
      <c r="N857" s="243"/>
      <c r="O857" s="243"/>
      <c r="P857" s="243"/>
      <c r="Q857" s="243"/>
      <c r="R857" s="243"/>
      <c r="S857" s="243"/>
      <c r="T857" s="24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45" t="s">
        <v>168</v>
      </c>
      <c r="AU857" s="245" t="s">
        <v>82</v>
      </c>
      <c r="AV857" s="14" t="s">
        <v>82</v>
      </c>
      <c r="AW857" s="14" t="s">
        <v>4</v>
      </c>
      <c r="AX857" s="14" t="s">
        <v>80</v>
      </c>
      <c r="AY857" s="245" t="s">
        <v>148</v>
      </c>
    </row>
    <row r="858" spans="1:65" s="2" customFormat="1" ht="33" customHeight="1">
      <c r="A858" s="40"/>
      <c r="B858" s="41"/>
      <c r="C858" s="206" t="s">
        <v>1182</v>
      </c>
      <c r="D858" s="206" t="s">
        <v>150</v>
      </c>
      <c r="E858" s="207" t="s">
        <v>1289</v>
      </c>
      <c r="F858" s="208" t="s">
        <v>1290</v>
      </c>
      <c r="G858" s="209" t="s">
        <v>166</v>
      </c>
      <c r="H858" s="210">
        <v>91.896</v>
      </c>
      <c r="I858" s="211"/>
      <c r="J858" s="212">
        <f>ROUND(I858*H858,2)</f>
        <v>0</v>
      </c>
      <c r="K858" s="208" t="s">
        <v>154</v>
      </c>
      <c r="L858" s="46"/>
      <c r="M858" s="213" t="s">
        <v>19</v>
      </c>
      <c r="N858" s="214" t="s">
        <v>43</v>
      </c>
      <c r="O858" s="86"/>
      <c r="P858" s="215">
        <f>O858*H858</f>
        <v>0</v>
      </c>
      <c r="Q858" s="215">
        <v>0.00064</v>
      </c>
      <c r="R858" s="215">
        <f>Q858*H858</f>
        <v>0.05881344000000001</v>
      </c>
      <c r="S858" s="215">
        <v>0</v>
      </c>
      <c r="T858" s="216">
        <f>S858*H858</f>
        <v>0</v>
      </c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R858" s="217" t="s">
        <v>285</v>
      </c>
      <c r="AT858" s="217" t="s">
        <v>150</v>
      </c>
      <c r="AU858" s="217" t="s">
        <v>82</v>
      </c>
      <c r="AY858" s="19" t="s">
        <v>148</v>
      </c>
      <c r="BE858" s="218">
        <f>IF(N858="základní",J858,0)</f>
        <v>0</v>
      </c>
      <c r="BF858" s="218">
        <f>IF(N858="snížená",J858,0)</f>
        <v>0</v>
      </c>
      <c r="BG858" s="218">
        <f>IF(N858="zákl. přenesená",J858,0)</f>
        <v>0</v>
      </c>
      <c r="BH858" s="218">
        <f>IF(N858="sníž. přenesená",J858,0)</f>
        <v>0</v>
      </c>
      <c r="BI858" s="218">
        <f>IF(N858="nulová",J858,0)</f>
        <v>0</v>
      </c>
      <c r="BJ858" s="19" t="s">
        <v>80</v>
      </c>
      <c r="BK858" s="218">
        <f>ROUND(I858*H858,2)</f>
        <v>0</v>
      </c>
      <c r="BL858" s="19" t="s">
        <v>285</v>
      </c>
      <c r="BM858" s="217" t="s">
        <v>4630</v>
      </c>
    </row>
    <row r="859" spans="1:47" s="2" customFormat="1" ht="12">
      <c r="A859" s="40"/>
      <c r="B859" s="41"/>
      <c r="C859" s="42"/>
      <c r="D859" s="219" t="s">
        <v>157</v>
      </c>
      <c r="E859" s="42"/>
      <c r="F859" s="220" t="s">
        <v>1292</v>
      </c>
      <c r="G859" s="42"/>
      <c r="H859" s="42"/>
      <c r="I859" s="221"/>
      <c r="J859" s="42"/>
      <c r="K859" s="42"/>
      <c r="L859" s="46"/>
      <c r="M859" s="222"/>
      <c r="N859" s="223"/>
      <c r="O859" s="86"/>
      <c r="P859" s="86"/>
      <c r="Q859" s="86"/>
      <c r="R859" s="86"/>
      <c r="S859" s="86"/>
      <c r="T859" s="87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T859" s="19" t="s">
        <v>157</v>
      </c>
      <c r="AU859" s="19" t="s">
        <v>82</v>
      </c>
    </row>
    <row r="860" spans="1:51" s="14" customFormat="1" ht="12">
      <c r="A860" s="14"/>
      <c r="B860" s="235"/>
      <c r="C860" s="236"/>
      <c r="D860" s="226" t="s">
        <v>168</v>
      </c>
      <c r="E860" s="237" t="s">
        <v>19</v>
      </c>
      <c r="F860" s="238" t="s">
        <v>4631</v>
      </c>
      <c r="G860" s="236"/>
      <c r="H860" s="239">
        <v>91.896</v>
      </c>
      <c r="I860" s="240"/>
      <c r="J860" s="236"/>
      <c r="K860" s="236"/>
      <c r="L860" s="241"/>
      <c r="M860" s="242"/>
      <c r="N860" s="243"/>
      <c r="O860" s="243"/>
      <c r="P860" s="243"/>
      <c r="Q860" s="243"/>
      <c r="R860" s="243"/>
      <c r="S860" s="243"/>
      <c r="T860" s="24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45" t="s">
        <v>168</v>
      </c>
      <c r="AU860" s="245" t="s">
        <v>82</v>
      </c>
      <c r="AV860" s="14" t="s">
        <v>82</v>
      </c>
      <c r="AW860" s="14" t="s">
        <v>34</v>
      </c>
      <c r="AX860" s="14" t="s">
        <v>80</v>
      </c>
      <c r="AY860" s="245" t="s">
        <v>148</v>
      </c>
    </row>
    <row r="861" spans="1:65" s="2" customFormat="1" ht="37.8" customHeight="1">
      <c r="A861" s="40"/>
      <c r="B861" s="41"/>
      <c r="C861" s="206" t="s">
        <v>1188</v>
      </c>
      <c r="D861" s="206" t="s">
        <v>150</v>
      </c>
      <c r="E861" s="207" t="s">
        <v>4632</v>
      </c>
      <c r="F861" s="208" t="s">
        <v>4633</v>
      </c>
      <c r="G861" s="209" t="s">
        <v>166</v>
      </c>
      <c r="H861" s="210">
        <v>48.434</v>
      </c>
      <c r="I861" s="211"/>
      <c r="J861" s="212">
        <f>ROUND(I861*H861,2)</f>
        <v>0</v>
      </c>
      <c r="K861" s="208" t="s">
        <v>154</v>
      </c>
      <c r="L861" s="46"/>
      <c r="M861" s="213" t="s">
        <v>19</v>
      </c>
      <c r="N861" s="214" t="s">
        <v>43</v>
      </c>
      <c r="O861" s="86"/>
      <c r="P861" s="215">
        <f>O861*H861</f>
        <v>0</v>
      </c>
      <c r="Q861" s="215">
        <v>0.08369</v>
      </c>
      <c r="R861" s="215">
        <f>Q861*H861</f>
        <v>4.05344146</v>
      </c>
      <c r="S861" s="215">
        <v>0</v>
      </c>
      <c r="T861" s="216">
        <f>S861*H861</f>
        <v>0</v>
      </c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R861" s="217" t="s">
        <v>285</v>
      </c>
      <c r="AT861" s="217" t="s">
        <v>150</v>
      </c>
      <c r="AU861" s="217" t="s">
        <v>82</v>
      </c>
      <c r="AY861" s="19" t="s">
        <v>148</v>
      </c>
      <c r="BE861" s="218">
        <f>IF(N861="základní",J861,0)</f>
        <v>0</v>
      </c>
      <c r="BF861" s="218">
        <f>IF(N861="snížená",J861,0)</f>
        <v>0</v>
      </c>
      <c r="BG861" s="218">
        <f>IF(N861="zákl. přenesená",J861,0)</f>
        <v>0</v>
      </c>
      <c r="BH861" s="218">
        <f>IF(N861="sníž. přenesená",J861,0)</f>
        <v>0</v>
      </c>
      <c r="BI861" s="218">
        <f>IF(N861="nulová",J861,0)</f>
        <v>0</v>
      </c>
      <c r="BJ861" s="19" t="s">
        <v>80</v>
      </c>
      <c r="BK861" s="218">
        <f>ROUND(I861*H861,2)</f>
        <v>0</v>
      </c>
      <c r="BL861" s="19" t="s">
        <v>285</v>
      </c>
      <c r="BM861" s="217" t="s">
        <v>4634</v>
      </c>
    </row>
    <row r="862" spans="1:47" s="2" customFormat="1" ht="12">
      <c r="A862" s="40"/>
      <c r="B862" s="41"/>
      <c r="C862" s="42"/>
      <c r="D862" s="219" t="s">
        <v>157</v>
      </c>
      <c r="E862" s="42"/>
      <c r="F862" s="220" t="s">
        <v>4635</v>
      </c>
      <c r="G862" s="42"/>
      <c r="H862" s="42"/>
      <c r="I862" s="221"/>
      <c r="J862" s="42"/>
      <c r="K862" s="42"/>
      <c r="L862" s="46"/>
      <c r="M862" s="222"/>
      <c r="N862" s="223"/>
      <c r="O862" s="86"/>
      <c r="P862" s="86"/>
      <c r="Q862" s="86"/>
      <c r="R862" s="86"/>
      <c r="S862" s="86"/>
      <c r="T862" s="87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T862" s="19" t="s">
        <v>157</v>
      </c>
      <c r="AU862" s="19" t="s">
        <v>82</v>
      </c>
    </row>
    <row r="863" spans="1:51" s="14" customFormat="1" ht="12">
      <c r="A863" s="14"/>
      <c r="B863" s="235"/>
      <c r="C863" s="236"/>
      <c r="D863" s="226" t="s">
        <v>168</v>
      </c>
      <c r="E863" s="237" t="s">
        <v>19</v>
      </c>
      <c r="F863" s="238" t="s">
        <v>4636</v>
      </c>
      <c r="G863" s="236"/>
      <c r="H863" s="239">
        <v>48.434</v>
      </c>
      <c r="I863" s="240"/>
      <c r="J863" s="236"/>
      <c r="K863" s="236"/>
      <c r="L863" s="241"/>
      <c r="M863" s="242"/>
      <c r="N863" s="243"/>
      <c r="O863" s="243"/>
      <c r="P863" s="243"/>
      <c r="Q863" s="243"/>
      <c r="R863" s="243"/>
      <c r="S863" s="243"/>
      <c r="T863" s="24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45" t="s">
        <v>168</v>
      </c>
      <c r="AU863" s="245" t="s">
        <v>82</v>
      </c>
      <c r="AV863" s="14" t="s">
        <v>82</v>
      </c>
      <c r="AW863" s="14" t="s">
        <v>34</v>
      </c>
      <c r="AX863" s="14" t="s">
        <v>80</v>
      </c>
      <c r="AY863" s="245" t="s">
        <v>148</v>
      </c>
    </row>
    <row r="864" spans="1:65" s="2" customFormat="1" ht="16.5" customHeight="1">
      <c r="A864" s="40"/>
      <c r="B864" s="41"/>
      <c r="C864" s="206" t="s">
        <v>1194</v>
      </c>
      <c r="D864" s="206" t="s">
        <v>150</v>
      </c>
      <c r="E864" s="207" t="s">
        <v>1297</v>
      </c>
      <c r="F864" s="208" t="s">
        <v>1298</v>
      </c>
      <c r="G864" s="209" t="s">
        <v>173</v>
      </c>
      <c r="H864" s="210">
        <v>66.1</v>
      </c>
      <c r="I864" s="211"/>
      <c r="J864" s="212">
        <f>ROUND(I864*H864,2)</f>
        <v>0</v>
      </c>
      <c r="K864" s="208" t="s">
        <v>154</v>
      </c>
      <c r="L864" s="46"/>
      <c r="M864" s="213" t="s">
        <v>19</v>
      </c>
      <c r="N864" s="214" t="s">
        <v>43</v>
      </c>
      <c r="O864" s="86"/>
      <c r="P864" s="215">
        <f>O864*H864</f>
        <v>0</v>
      </c>
      <c r="Q864" s="215">
        <v>4E-05</v>
      </c>
      <c r="R864" s="215">
        <f>Q864*H864</f>
        <v>0.002644</v>
      </c>
      <c r="S864" s="215">
        <v>0</v>
      </c>
      <c r="T864" s="216">
        <f>S864*H864</f>
        <v>0</v>
      </c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R864" s="217" t="s">
        <v>285</v>
      </c>
      <c r="AT864" s="217" t="s">
        <v>150</v>
      </c>
      <c r="AU864" s="217" t="s">
        <v>82</v>
      </c>
      <c r="AY864" s="19" t="s">
        <v>148</v>
      </c>
      <c r="BE864" s="218">
        <f>IF(N864="základní",J864,0)</f>
        <v>0</v>
      </c>
      <c r="BF864" s="218">
        <f>IF(N864="snížená",J864,0)</f>
        <v>0</v>
      </c>
      <c r="BG864" s="218">
        <f>IF(N864="zákl. přenesená",J864,0)</f>
        <v>0</v>
      </c>
      <c r="BH864" s="218">
        <f>IF(N864="sníž. přenesená",J864,0)</f>
        <v>0</v>
      </c>
      <c r="BI864" s="218">
        <f>IF(N864="nulová",J864,0)</f>
        <v>0</v>
      </c>
      <c r="BJ864" s="19" t="s">
        <v>80</v>
      </c>
      <c r="BK864" s="218">
        <f>ROUND(I864*H864,2)</f>
        <v>0</v>
      </c>
      <c r="BL864" s="19" t="s">
        <v>285</v>
      </c>
      <c r="BM864" s="217" t="s">
        <v>4637</v>
      </c>
    </row>
    <row r="865" spans="1:47" s="2" customFormat="1" ht="12">
      <c r="A865" s="40"/>
      <c r="B865" s="41"/>
      <c r="C865" s="42"/>
      <c r="D865" s="219" t="s">
        <v>157</v>
      </c>
      <c r="E865" s="42"/>
      <c r="F865" s="220" t="s">
        <v>1300</v>
      </c>
      <c r="G865" s="42"/>
      <c r="H865" s="42"/>
      <c r="I865" s="221"/>
      <c r="J865" s="42"/>
      <c r="K865" s="42"/>
      <c r="L865" s="46"/>
      <c r="M865" s="222"/>
      <c r="N865" s="223"/>
      <c r="O865" s="86"/>
      <c r="P865" s="86"/>
      <c r="Q865" s="86"/>
      <c r="R865" s="86"/>
      <c r="S865" s="86"/>
      <c r="T865" s="87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T865" s="19" t="s">
        <v>157</v>
      </c>
      <c r="AU865" s="19" t="s">
        <v>82</v>
      </c>
    </row>
    <row r="866" spans="1:51" s="14" customFormat="1" ht="12">
      <c r="A866" s="14"/>
      <c r="B866" s="235"/>
      <c r="C866" s="236"/>
      <c r="D866" s="226" t="s">
        <v>168</v>
      </c>
      <c r="E866" s="237" t="s">
        <v>19</v>
      </c>
      <c r="F866" s="238" t="s">
        <v>4638</v>
      </c>
      <c r="G866" s="236"/>
      <c r="H866" s="239">
        <v>66.1</v>
      </c>
      <c r="I866" s="240"/>
      <c r="J866" s="236"/>
      <c r="K866" s="236"/>
      <c r="L866" s="241"/>
      <c r="M866" s="242"/>
      <c r="N866" s="243"/>
      <c r="O866" s="243"/>
      <c r="P866" s="243"/>
      <c r="Q866" s="243"/>
      <c r="R866" s="243"/>
      <c r="S866" s="243"/>
      <c r="T866" s="24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45" t="s">
        <v>168</v>
      </c>
      <c r="AU866" s="245" t="s">
        <v>82</v>
      </c>
      <c r="AV866" s="14" t="s">
        <v>82</v>
      </c>
      <c r="AW866" s="14" t="s">
        <v>34</v>
      </c>
      <c r="AX866" s="14" t="s">
        <v>80</v>
      </c>
      <c r="AY866" s="245" t="s">
        <v>148</v>
      </c>
    </row>
    <row r="867" spans="1:65" s="2" customFormat="1" ht="16.5" customHeight="1">
      <c r="A867" s="40"/>
      <c r="B867" s="41"/>
      <c r="C867" s="268" t="s">
        <v>1200</v>
      </c>
      <c r="D867" s="268" t="s">
        <v>279</v>
      </c>
      <c r="E867" s="269" t="s">
        <v>1305</v>
      </c>
      <c r="F867" s="270" t="s">
        <v>1306</v>
      </c>
      <c r="G867" s="271" t="s">
        <v>173</v>
      </c>
      <c r="H867" s="272">
        <v>67.422</v>
      </c>
      <c r="I867" s="273"/>
      <c r="J867" s="274">
        <f>ROUND(I867*H867,2)</f>
        <v>0</v>
      </c>
      <c r="K867" s="270" t="s">
        <v>154</v>
      </c>
      <c r="L867" s="275"/>
      <c r="M867" s="276" t="s">
        <v>19</v>
      </c>
      <c r="N867" s="277" t="s">
        <v>43</v>
      </c>
      <c r="O867" s="86"/>
      <c r="P867" s="215">
        <f>O867*H867</f>
        <v>0</v>
      </c>
      <c r="Q867" s="215">
        <v>0.00012</v>
      </c>
      <c r="R867" s="215">
        <f>Q867*H867</f>
        <v>0.00809064</v>
      </c>
      <c r="S867" s="215">
        <v>0</v>
      </c>
      <c r="T867" s="216">
        <f>S867*H867</f>
        <v>0</v>
      </c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R867" s="217" t="s">
        <v>414</v>
      </c>
      <c r="AT867" s="217" t="s">
        <v>279</v>
      </c>
      <c r="AU867" s="217" t="s">
        <v>82</v>
      </c>
      <c r="AY867" s="19" t="s">
        <v>148</v>
      </c>
      <c r="BE867" s="218">
        <f>IF(N867="základní",J867,0)</f>
        <v>0</v>
      </c>
      <c r="BF867" s="218">
        <f>IF(N867="snížená",J867,0)</f>
        <v>0</v>
      </c>
      <c r="BG867" s="218">
        <f>IF(N867="zákl. přenesená",J867,0)</f>
        <v>0</v>
      </c>
      <c r="BH867" s="218">
        <f>IF(N867="sníž. přenesená",J867,0)</f>
        <v>0</v>
      </c>
      <c r="BI867" s="218">
        <f>IF(N867="nulová",J867,0)</f>
        <v>0</v>
      </c>
      <c r="BJ867" s="19" t="s">
        <v>80</v>
      </c>
      <c r="BK867" s="218">
        <f>ROUND(I867*H867,2)</f>
        <v>0</v>
      </c>
      <c r="BL867" s="19" t="s">
        <v>285</v>
      </c>
      <c r="BM867" s="217" t="s">
        <v>4639</v>
      </c>
    </row>
    <row r="868" spans="1:51" s="14" customFormat="1" ht="12">
      <c r="A868" s="14"/>
      <c r="B868" s="235"/>
      <c r="C868" s="236"/>
      <c r="D868" s="226" t="s">
        <v>168</v>
      </c>
      <c r="E868" s="236"/>
      <c r="F868" s="238" t="s">
        <v>4640</v>
      </c>
      <c r="G868" s="236"/>
      <c r="H868" s="239">
        <v>67.422</v>
      </c>
      <c r="I868" s="240"/>
      <c r="J868" s="236"/>
      <c r="K868" s="236"/>
      <c r="L868" s="241"/>
      <c r="M868" s="242"/>
      <c r="N868" s="243"/>
      <c r="O868" s="243"/>
      <c r="P868" s="243"/>
      <c r="Q868" s="243"/>
      <c r="R868" s="243"/>
      <c r="S868" s="243"/>
      <c r="T868" s="24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45" t="s">
        <v>168</v>
      </c>
      <c r="AU868" s="245" t="s">
        <v>82</v>
      </c>
      <c r="AV868" s="14" t="s">
        <v>82</v>
      </c>
      <c r="AW868" s="14" t="s">
        <v>4</v>
      </c>
      <c r="AX868" s="14" t="s">
        <v>80</v>
      </c>
      <c r="AY868" s="245" t="s">
        <v>148</v>
      </c>
    </row>
    <row r="869" spans="1:65" s="2" customFormat="1" ht="24.15" customHeight="1">
      <c r="A869" s="40"/>
      <c r="B869" s="41"/>
      <c r="C869" s="206" t="s">
        <v>1206</v>
      </c>
      <c r="D869" s="206" t="s">
        <v>150</v>
      </c>
      <c r="E869" s="207" t="s">
        <v>1323</v>
      </c>
      <c r="F869" s="208" t="s">
        <v>1324</v>
      </c>
      <c r="G869" s="209" t="s">
        <v>346</v>
      </c>
      <c r="H869" s="210">
        <v>5.136</v>
      </c>
      <c r="I869" s="211"/>
      <c r="J869" s="212">
        <f>ROUND(I869*H869,2)</f>
        <v>0</v>
      </c>
      <c r="K869" s="208" t="s">
        <v>154</v>
      </c>
      <c r="L869" s="46"/>
      <c r="M869" s="213" t="s">
        <v>19</v>
      </c>
      <c r="N869" s="214" t="s">
        <v>43</v>
      </c>
      <c r="O869" s="86"/>
      <c r="P869" s="215">
        <f>O869*H869</f>
        <v>0</v>
      </c>
      <c r="Q869" s="215">
        <v>0</v>
      </c>
      <c r="R869" s="215">
        <f>Q869*H869</f>
        <v>0</v>
      </c>
      <c r="S869" s="215">
        <v>0</v>
      </c>
      <c r="T869" s="216">
        <f>S869*H869</f>
        <v>0</v>
      </c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R869" s="217" t="s">
        <v>285</v>
      </c>
      <c r="AT869" s="217" t="s">
        <v>150</v>
      </c>
      <c r="AU869" s="217" t="s">
        <v>82</v>
      </c>
      <c r="AY869" s="19" t="s">
        <v>148</v>
      </c>
      <c r="BE869" s="218">
        <f>IF(N869="základní",J869,0)</f>
        <v>0</v>
      </c>
      <c r="BF869" s="218">
        <f>IF(N869="snížená",J869,0)</f>
        <v>0</v>
      </c>
      <c r="BG869" s="218">
        <f>IF(N869="zákl. přenesená",J869,0)</f>
        <v>0</v>
      </c>
      <c r="BH869" s="218">
        <f>IF(N869="sníž. přenesená",J869,0)</f>
        <v>0</v>
      </c>
      <c r="BI869" s="218">
        <f>IF(N869="nulová",J869,0)</f>
        <v>0</v>
      </c>
      <c r="BJ869" s="19" t="s">
        <v>80</v>
      </c>
      <c r="BK869" s="218">
        <f>ROUND(I869*H869,2)</f>
        <v>0</v>
      </c>
      <c r="BL869" s="19" t="s">
        <v>285</v>
      </c>
      <c r="BM869" s="217" t="s">
        <v>4641</v>
      </c>
    </row>
    <row r="870" spans="1:47" s="2" customFormat="1" ht="12">
      <c r="A870" s="40"/>
      <c r="B870" s="41"/>
      <c r="C870" s="42"/>
      <c r="D870" s="219" t="s">
        <v>157</v>
      </c>
      <c r="E870" s="42"/>
      <c r="F870" s="220" t="s">
        <v>1326</v>
      </c>
      <c r="G870" s="42"/>
      <c r="H870" s="42"/>
      <c r="I870" s="221"/>
      <c r="J870" s="42"/>
      <c r="K870" s="42"/>
      <c r="L870" s="46"/>
      <c r="M870" s="222"/>
      <c r="N870" s="223"/>
      <c r="O870" s="86"/>
      <c r="P870" s="86"/>
      <c r="Q870" s="86"/>
      <c r="R870" s="86"/>
      <c r="S870" s="86"/>
      <c r="T870" s="87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T870" s="19" t="s">
        <v>157</v>
      </c>
      <c r="AU870" s="19" t="s">
        <v>82</v>
      </c>
    </row>
    <row r="871" spans="1:65" s="2" customFormat="1" ht="33" customHeight="1">
      <c r="A871" s="40"/>
      <c r="B871" s="41"/>
      <c r="C871" s="206" t="s">
        <v>1212</v>
      </c>
      <c r="D871" s="206" t="s">
        <v>150</v>
      </c>
      <c r="E871" s="207" t="s">
        <v>1328</v>
      </c>
      <c r="F871" s="208" t="s">
        <v>1329</v>
      </c>
      <c r="G871" s="209" t="s">
        <v>346</v>
      </c>
      <c r="H871" s="210">
        <v>5.136</v>
      </c>
      <c r="I871" s="211"/>
      <c r="J871" s="212">
        <f>ROUND(I871*H871,2)</f>
        <v>0</v>
      </c>
      <c r="K871" s="208" t="s">
        <v>154</v>
      </c>
      <c r="L871" s="46"/>
      <c r="M871" s="213" t="s">
        <v>19</v>
      </c>
      <c r="N871" s="214" t="s">
        <v>43</v>
      </c>
      <c r="O871" s="86"/>
      <c r="P871" s="215">
        <f>O871*H871</f>
        <v>0</v>
      </c>
      <c r="Q871" s="215">
        <v>0</v>
      </c>
      <c r="R871" s="215">
        <f>Q871*H871</f>
        <v>0</v>
      </c>
      <c r="S871" s="215">
        <v>0</v>
      </c>
      <c r="T871" s="216">
        <f>S871*H871</f>
        <v>0</v>
      </c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R871" s="217" t="s">
        <v>285</v>
      </c>
      <c r="AT871" s="217" t="s">
        <v>150</v>
      </c>
      <c r="AU871" s="217" t="s">
        <v>82</v>
      </c>
      <c r="AY871" s="19" t="s">
        <v>148</v>
      </c>
      <c r="BE871" s="218">
        <f>IF(N871="základní",J871,0)</f>
        <v>0</v>
      </c>
      <c r="BF871" s="218">
        <f>IF(N871="snížená",J871,0)</f>
        <v>0</v>
      </c>
      <c r="BG871" s="218">
        <f>IF(N871="zákl. přenesená",J871,0)</f>
        <v>0</v>
      </c>
      <c r="BH871" s="218">
        <f>IF(N871="sníž. přenesená",J871,0)</f>
        <v>0</v>
      </c>
      <c r="BI871" s="218">
        <f>IF(N871="nulová",J871,0)</f>
        <v>0</v>
      </c>
      <c r="BJ871" s="19" t="s">
        <v>80</v>
      </c>
      <c r="BK871" s="218">
        <f>ROUND(I871*H871,2)</f>
        <v>0</v>
      </c>
      <c r="BL871" s="19" t="s">
        <v>285</v>
      </c>
      <c r="BM871" s="217" t="s">
        <v>4642</v>
      </c>
    </row>
    <row r="872" spans="1:47" s="2" customFormat="1" ht="12">
      <c r="A872" s="40"/>
      <c r="B872" s="41"/>
      <c r="C872" s="42"/>
      <c r="D872" s="219" t="s">
        <v>157</v>
      </c>
      <c r="E872" s="42"/>
      <c r="F872" s="220" t="s">
        <v>1331</v>
      </c>
      <c r="G872" s="42"/>
      <c r="H872" s="42"/>
      <c r="I872" s="221"/>
      <c r="J872" s="42"/>
      <c r="K872" s="42"/>
      <c r="L872" s="46"/>
      <c r="M872" s="222"/>
      <c r="N872" s="223"/>
      <c r="O872" s="86"/>
      <c r="P872" s="86"/>
      <c r="Q872" s="86"/>
      <c r="R872" s="86"/>
      <c r="S872" s="86"/>
      <c r="T872" s="87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T872" s="19" t="s">
        <v>157</v>
      </c>
      <c r="AU872" s="19" t="s">
        <v>82</v>
      </c>
    </row>
    <row r="873" spans="1:63" s="12" customFormat="1" ht="22.8" customHeight="1">
      <c r="A873" s="12"/>
      <c r="B873" s="190"/>
      <c r="C873" s="191"/>
      <c r="D873" s="192" t="s">
        <v>71</v>
      </c>
      <c r="E873" s="204" t="s">
        <v>1332</v>
      </c>
      <c r="F873" s="204" t="s">
        <v>1333</v>
      </c>
      <c r="G873" s="191"/>
      <c r="H873" s="191"/>
      <c r="I873" s="194"/>
      <c r="J873" s="205">
        <f>BK873</f>
        <v>0</v>
      </c>
      <c r="K873" s="191"/>
      <c r="L873" s="196"/>
      <c r="M873" s="197"/>
      <c r="N873" s="198"/>
      <c r="O873" s="198"/>
      <c r="P873" s="199">
        <f>SUM(P874:P889)</f>
        <v>0</v>
      </c>
      <c r="Q873" s="198"/>
      <c r="R873" s="199">
        <f>SUM(R874:R889)</f>
        <v>0.0795322</v>
      </c>
      <c r="S873" s="198"/>
      <c r="T873" s="200">
        <f>SUM(T874:T889)</f>
        <v>0</v>
      </c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R873" s="201" t="s">
        <v>82</v>
      </c>
      <c r="AT873" s="202" t="s">
        <v>71</v>
      </c>
      <c r="AU873" s="202" t="s">
        <v>80</v>
      </c>
      <c r="AY873" s="201" t="s">
        <v>148</v>
      </c>
      <c r="BK873" s="203">
        <f>SUM(BK874:BK889)</f>
        <v>0</v>
      </c>
    </row>
    <row r="874" spans="1:65" s="2" customFormat="1" ht="24.15" customHeight="1">
      <c r="A874" s="40"/>
      <c r="B874" s="41"/>
      <c r="C874" s="206" t="s">
        <v>1218</v>
      </c>
      <c r="D874" s="206" t="s">
        <v>150</v>
      </c>
      <c r="E874" s="207" t="s">
        <v>1353</v>
      </c>
      <c r="F874" s="208" t="s">
        <v>1354</v>
      </c>
      <c r="G874" s="209" t="s">
        <v>166</v>
      </c>
      <c r="H874" s="210">
        <v>37.664</v>
      </c>
      <c r="I874" s="211"/>
      <c r="J874" s="212">
        <f>ROUND(I874*H874,2)</f>
        <v>0</v>
      </c>
      <c r="K874" s="208" t="s">
        <v>154</v>
      </c>
      <c r="L874" s="46"/>
      <c r="M874" s="213" t="s">
        <v>19</v>
      </c>
      <c r="N874" s="214" t="s">
        <v>43</v>
      </c>
      <c r="O874" s="86"/>
      <c r="P874" s="215">
        <f>O874*H874</f>
        <v>0</v>
      </c>
      <c r="Q874" s="215">
        <v>0</v>
      </c>
      <c r="R874" s="215">
        <f>Q874*H874</f>
        <v>0</v>
      </c>
      <c r="S874" s="215">
        <v>0</v>
      </c>
      <c r="T874" s="216">
        <f>S874*H874</f>
        <v>0</v>
      </c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R874" s="217" t="s">
        <v>285</v>
      </c>
      <c r="AT874" s="217" t="s">
        <v>150</v>
      </c>
      <c r="AU874" s="217" t="s">
        <v>82</v>
      </c>
      <c r="AY874" s="19" t="s">
        <v>148</v>
      </c>
      <c r="BE874" s="218">
        <f>IF(N874="základní",J874,0)</f>
        <v>0</v>
      </c>
      <c r="BF874" s="218">
        <f>IF(N874="snížená",J874,0)</f>
        <v>0</v>
      </c>
      <c r="BG874" s="218">
        <f>IF(N874="zákl. přenesená",J874,0)</f>
        <v>0</v>
      </c>
      <c r="BH874" s="218">
        <f>IF(N874="sníž. přenesená",J874,0)</f>
        <v>0</v>
      </c>
      <c r="BI874" s="218">
        <f>IF(N874="nulová",J874,0)</f>
        <v>0</v>
      </c>
      <c r="BJ874" s="19" t="s">
        <v>80</v>
      </c>
      <c r="BK874" s="218">
        <f>ROUND(I874*H874,2)</f>
        <v>0</v>
      </c>
      <c r="BL874" s="19" t="s">
        <v>285</v>
      </c>
      <c r="BM874" s="217" t="s">
        <v>4643</v>
      </c>
    </row>
    <row r="875" spans="1:47" s="2" customFormat="1" ht="12">
      <c r="A875" s="40"/>
      <c r="B875" s="41"/>
      <c r="C875" s="42"/>
      <c r="D875" s="219" t="s">
        <v>157</v>
      </c>
      <c r="E875" s="42"/>
      <c r="F875" s="220" t="s">
        <v>1356</v>
      </c>
      <c r="G875" s="42"/>
      <c r="H875" s="42"/>
      <c r="I875" s="221"/>
      <c r="J875" s="42"/>
      <c r="K875" s="42"/>
      <c r="L875" s="46"/>
      <c r="M875" s="222"/>
      <c r="N875" s="223"/>
      <c r="O875" s="86"/>
      <c r="P875" s="86"/>
      <c r="Q875" s="86"/>
      <c r="R875" s="86"/>
      <c r="S875" s="86"/>
      <c r="T875" s="87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T875" s="19" t="s">
        <v>157</v>
      </c>
      <c r="AU875" s="19" t="s">
        <v>82</v>
      </c>
    </row>
    <row r="876" spans="1:51" s="14" customFormat="1" ht="12">
      <c r="A876" s="14"/>
      <c r="B876" s="235"/>
      <c r="C876" s="236"/>
      <c r="D876" s="226" t="s">
        <v>168</v>
      </c>
      <c r="E876" s="237" t="s">
        <v>19</v>
      </c>
      <c r="F876" s="238" t="s">
        <v>4644</v>
      </c>
      <c r="G876" s="236"/>
      <c r="H876" s="239">
        <v>38.532</v>
      </c>
      <c r="I876" s="240"/>
      <c r="J876" s="236"/>
      <c r="K876" s="236"/>
      <c r="L876" s="241"/>
      <c r="M876" s="242"/>
      <c r="N876" s="243"/>
      <c r="O876" s="243"/>
      <c r="P876" s="243"/>
      <c r="Q876" s="243"/>
      <c r="R876" s="243"/>
      <c r="S876" s="243"/>
      <c r="T876" s="24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45" t="s">
        <v>168</v>
      </c>
      <c r="AU876" s="245" t="s">
        <v>82</v>
      </c>
      <c r="AV876" s="14" t="s">
        <v>82</v>
      </c>
      <c r="AW876" s="14" t="s">
        <v>34</v>
      </c>
      <c r="AX876" s="14" t="s">
        <v>72</v>
      </c>
      <c r="AY876" s="245" t="s">
        <v>148</v>
      </c>
    </row>
    <row r="877" spans="1:51" s="14" customFormat="1" ht="12">
      <c r="A877" s="14"/>
      <c r="B877" s="235"/>
      <c r="C877" s="236"/>
      <c r="D877" s="226" t="s">
        <v>168</v>
      </c>
      <c r="E877" s="237" t="s">
        <v>19</v>
      </c>
      <c r="F877" s="238" t="s">
        <v>4645</v>
      </c>
      <c r="G877" s="236"/>
      <c r="H877" s="239">
        <v>-0.868</v>
      </c>
      <c r="I877" s="240"/>
      <c r="J877" s="236"/>
      <c r="K877" s="236"/>
      <c r="L877" s="241"/>
      <c r="M877" s="242"/>
      <c r="N877" s="243"/>
      <c r="O877" s="243"/>
      <c r="P877" s="243"/>
      <c r="Q877" s="243"/>
      <c r="R877" s="243"/>
      <c r="S877" s="243"/>
      <c r="T877" s="24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45" t="s">
        <v>168</v>
      </c>
      <c r="AU877" s="245" t="s">
        <v>82</v>
      </c>
      <c r="AV877" s="14" t="s">
        <v>82</v>
      </c>
      <c r="AW877" s="14" t="s">
        <v>34</v>
      </c>
      <c r="AX877" s="14" t="s">
        <v>72</v>
      </c>
      <c r="AY877" s="245" t="s">
        <v>148</v>
      </c>
    </row>
    <row r="878" spans="1:51" s="15" customFormat="1" ht="12">
      <c r="A878" s="15"/>
      <c r="B878" s="246"/>
      <c r="C878" s="247"/>
      <c r="D878" s="226" t="s">
        <v>168</v>
      </c>
      <c r="E878" s="248" t="s">
        <v>19</v>
      </c>
      <c r="F878" s="249" t="s">
        <v>178</v>
      </c>
      <c r="G878" s="247"/>
      <c r="H878" s="250">
        <v>37.663999999999994</v>
      </c>
      <c r="I878" s="251"/>
      <c r="J878" s="247"/>
      <c r="K878" s="247"/>
      <c r="L878" s="252"/>
      <c r="M878" s="253"/>
      <c r="N878" s="254"/>
      <c r="O878" s="254"/>
      <c r="P878" s="254"/>
      <c r="Q878" s="254"/>
      <c r="R878" s="254"/>
      <c r="S878" s="254"/>
      <c r="T878" s="25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T878" s="256" t="s">
        <v>168</v>
      </c>
      <c r="AU878" s="256" t="s">
        <v>82</v>
      </c>
      <c r="AV878" s="15" t="s">
        <v>155</v>
      </c>
      <c r="AW878" s="15" t="s">
        <v>34</v>
      </c>
      <c r="AX878" s="15" t="s">
        <v>80</v>
      </c>
      <c r="AY878" s="256" t="s">
        <v>148</v>
      </c>
    </row>
    <row r="879" spans="1:65" s="2" customFormat="1" ht="16.5" customHeight="1">
      <c r="A879" s="40"/>
      <c r="B879" s="41"/>
      <c r="C879" s="268" t="s">
        <v>1226</v>
      </c>
      <c r="D879" s="268" t="s">
        <v>279</v>
      </c>
      <c r="E879" s="269" t="s">
        <v>4646</v>
      </c>
      <c r="F879" s="270" t="s">
        <v>4647</v>
      </c>
      <c r="G879" s="271" t="s">
        <v>166</v>
      </c>
      <c r="H879" s="272">
        <v>39.547</v>
      </c>
      <c r="I879" s="273"/>
      <c r="J879" s="274">
        <f>ROUND(I879*H879,2)</f>
        <v>0</v>
      </c>
      <c r="K879" s="270" t="s">
        <v>154</v>
      </c>
      <c r="L879" s="275"/>
      <c r="M879" s="276" t="s">
        <v>19</v>
      </c>
      <c r="N879" s="277" t="s">
        <v>43</v>
      </c>
      <c r="O879" s="86"/>
      <c r="P879" s="215">
        <f>O879*H879</f>
        <v>0</v>
      </c>
      <c r="Q879" s="215">
        <v>0.002</v>
      </c>
      <c r="R879" s="215">
        <f>Q879*H879</f>
        <v>0.079094</v>
      </c>
      <c r="S879" s="215">
        <v>0</v>
      </c>
      <c r="T879" s="216">
        <f>S879*H879</f>
        <v>0</v>
      </c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R879" s="217" t="s">
        <v>414</v>
      </c>
      <c r="AT879" s="217" t="s">
        <v>279</v>
      </c>
      <c r="AU879" s="217" t="s">
        <v>82</v>
      </c>
      <c r="AY879" s="19" t="s">
        <v>148</v>
      </c>
      <c r="BE879" s="218">
        <f>IF(N879="základní",J879,0)</f>
        <v>0</v>
      </c>
      <c r="BF879" s="218">
        <f>IF(N879="snížená",J879,0)</f>
        <v>0</v>
      </c>
      <c r="BG879" s="218">
        <f>IF(N879="zákl. přenesená",J879,0)</f>
        <v>0</v>
      </c>
      <c r="BH879" s="218">
        <f>IF(N879="sníž. přenesená",J879,0)</f>
        <v>0</v>
      </c>
      <c r="BI879" s="218">
        <f>IF(N879="nulová",J879,0)</f>
        <v>0</v>
      </c>
      <c r="BJ879" s="19" t="s">
        <v>80</v>
      </c>
      <c r="BK879" s="218">
        <f>ROUND(I879*H879,2)</f>
        <v>0</v>
      </c>
      <c r="BL879" s="19" t="s">
        <v>285</v>
      </c>
      <c r="BM879" s="217" t="s">
        <v>4648</v>
      </c>
    </row>
    <row r="880" spans="1:51" s="14" customFormat="1" ht="12">
      <c r="A880" s="14"/>
      <c r="B880" s="235"/>
      <c r="C880" s="236"/>
      <c r="D880" s="226" t="s">
        <v>168</v>
      </c>
      <c r="E880" s="236"/>
      <c r="F880" s="238" t="s">
        <v>4649</v>
      </c>
      <c r="G880" s="236"/>
      <c r="H880" s="239">
        <v>39.547</v>
      </c>
      <c r="I880" s="240"/>
      <c r="J880" s="236"/>
      <c r="K880" s="236"/>
      <c r="L880" s="241"/>
      <c r="M880" s="242"/>
      <c r="N880" s="243"/>
      <c r="O880" s="243"/>
      <c r="P880" s="243"/>
      <c r="Q880" s="243"/>
      <c r="R880" s="243"/>
      <c r="S880" s="243"/>
      <c r="T880" s="24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45" t="s">
        <v>168</v>
      </c>
      <c r="AU880" s="245" t="s">
        <v>82</v>
      </c>
      <c r="AV880" s="14" t="s">
        <v>82</v>
      </c>
      <c r="AW880" s="14" t="s">
        <v>4</v>
      </c>
      <c r="AX880" s="14" t="s">
        <v>80</v>
      </c>
      <c r="AY880" s="245" t="s">
        <v>148</v>
      </c>
    </row>
    <row r="881" spans="1:65" s="2" customFormat="1" ht="24.15" customHeight="1">
      <c r="A881" s="40"/>
      <c r="B881" s="41"/>
      <c r="C881" s="206" t="s">
        <v>1235</v>
      </c>
      <c r="D881" s="206" t="s">
        <v>150</v>
      </c>
      <c r="E881" s="207" t="s">
        <v>1392</v>
      </c>
      <c r="F881" s="208" t="s">
        <v>1393</v>
      </c>
      <c r="G881" s="209" t="s">
        <v>166</v>
      </c>
      <c r="H881" s="210">
        <v>0.298</v>
      </c>
      <c r="I881" s="211"/>
      <c r="J881" s="212">
        <f>ROUND(I881*H881,2)</f>
        <v>0</v>
      </c>
      <c r="K881" s="208" t="s">
        <v>154</v>
      </c>
      <c r="L881" s="46"/>
      <c r="M881" s="213" t="s">
        <v>19</v>
      </c>
      <c r="N881" s="214" t="s">
        <v>43</v>
      </c>
      <c r="O881" s="86"/>
      <c r="P881" s="215">
        <f>O881*H881</f>
        <v>0</v>
      </c>
      <c r="Q881" s="215">
        <v>0</v>
      </c>
      <c r="R881" s="215">
        <f>Q881*H881</f>
        <v>0</v>
      </c>
      <c r="S881" s="215">
        <v>0</v>
      </c>
      <c r="T881" s="216">
        <f>S881*H881</f>
        <v>0</v>
      </c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R881" s="217" t="s">
        <v>285</v>
      </c>
      <c r="AT881" s="217" t="s">
        <v>150</v>
      </c>
      <c r="AU881" s="217" t="s">
        <v>82</v>
      </c>
      <c r="AY881" s="19" t="s">
        <v>148</v>
      </c>
      <c r="BE881" s="218">
        <f>IF(N881="základní",J881,0)</f>
        <v>0</v>
      </c>
      <c r="BF881" s="218">
        <f>IF(N881="snížená",J881,0)</f>
        <v>0</v>
      </c>
      <c r="BG881" s="218">
        <f>IF(N881="zákl. přenesená",J881,0)</f>
        <v>0</v>
      </c>
      <c r="BH881" s="218">
        <f>IF(N881="sníž. přenesená",J881,0)</f>
        <v>0</v>
      </c>
      <c r="BI881" s="218">
        <f>IF(N881="nulová",J881,0)</f>
        <v>0</v>
      </c>
      <c r="BJ881" s="19" t="s">
        <v>80</v>
      </c>
      <c r="BK881" s="218">
        <f>ROUND(I881*H881,2)</f>
        <v>0</v>
      </c>
      <c r="BL881" s="19" t="s">
        <v>285</v>
      </c>
      <c r="BM881" s="217" t="s">
        <v>4650</v>
      </c>
    </row>
    <row r="882" spans="1:47" s="2" customFormat="1" ht="12">
      <c r="A882" s="40"/>
      <c r="B882" s="41"/>
      <c r="C882" s="42"/>
      <c r="D882" s="219" t="s">
        <v>157</v>
      </c>
      <c r="E882" s="42"/>
      <c r="F882" s="220" t="s">
        <v>1395</v>
      </c>
      <c r="G882" s="42"/>
      <c r="H882" s="42"/>
      <c r="I882" s="221"/>
      <c r="J882" s="42"/>
      <c r="K882" s="42"/>
      <c r="L882" s="46"/>
      <c r="M882" s="222"/>
      <c r="N882" s="223"/>
      <c r="O882" s="86"/>
      <c r="P882" s="86"/>
      <c r="Q882" s="86"/>
      <c r="R882" s="86"/>
      <c r="S882" s="86"/>
      <c r="T882" s="87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T882" s="19" t="s">
        <v>157</v>
      </c>
      <c r="AU882" s="19" t="s">
        <v>82</v>
      </c>
    </row>
    <row r="883" spans="1:51" s="14" customFormat="1" ht="12">
      <c r="A883" s="14"/>
      <c r="B883" s="235"/>
      <c r="C883" s="236"/>
      <c r="D883" s="226" t="s">
        <v>168</v>
      </c>
      <c r="E883" s="237" t="s">
        <v>19</v>
      </c>
      <c r="F883" s="238" t="s">
        <v>4651</v>
      </c>
      <c r="G883" s="236"/>
      <c r="H883" s="239">
        <v>0.298</v>
      </c>
      <c r="I883" s="240"/>
      <c r="J883" s="236"/>
      <c r="K883" s="236"/>
      <c r="L883" s="241"/>
      <c r="M883" s="242"/>
      <c r="N883" s="243"/>
      <c r="O883" s="243"/>
      <c r="P883" s="243"/>
      <c r="Q883" s="243"/>
      <c r="R883" s="243"/>
      <c r="S883" s="243"/>
      <c r="T883" s="24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45" t="s">
        <v>168</v>
      </c>
      <c r="AU883" s="245" t="s">
        <v>82</v>
      </c>
      <c r="AV883" s="14" t="s">
        <v>82</v>
      </c>
      <c r="AW883" s="14" t="s">
        <v>34</v>
      </c>
      <c r="AX883" s="14" t="s">
        <v>80</v>
      </c>
      <c r="AY883" s="245" t="s">
        <v>148</v>
      </c>
    </row>
    <row r="884" spans="1:65" s="2" customFormat="1" ht="16.5" customHeight="1">
      <c r="A884" s="40"/>
      <c r="B884" s="41"/>
      <c r="C884" s="268" t="s">
        <v>1244</v>
      </c>
      <c r="D884" s="268" t="s">
        <v>279</v>
      </c>
      <c r="E884" s="269" t="s">
        <v>4652</v>
      </c>
      <c r="F884" s="270" t="s">
        <v>4653</v>
      </c>
      <c r="G884" s="271" t="s">
        <v>166</v>
      </c>
      <c r="H884" s="272">
        <v>0.313</v>
      </c>
      <c r="I884" s="273"/>
      <c r="J884" s="274">
        <f>ROUND(I884*H884,2)</f>
        <v>0</v>
      </c>
      <c r="K884" s="270" t="s">
        <v>154</v>
      </c>
      <c r="L884" s="275"/>
      <c r="M884" s="276" t="s">
        <v>19</v>
      </c>
      <c r="N884" s="277" t="s">
        <v>43</v>
      </c>
      <c r="O884" s="86"/>
      <c r="P884" s="215">
        <f>O884*H884</f>
        <v>0</v>
      </c>
      <c r="Q884" s="215">
        <v>0.0014</v>
      </c>
      <c r="R884" s="215">
        <f>Q884*H884</f>
        <v>0.00043819999999999997</v>
      </c>
      <c r="S884" s="215">
        <v>0</v>
      </c>
      <c r="T884" s="216">
        <f>S884*H884</f>
        <v>0</v>
      </c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R884" s="217" t="s">
        <v>414</v>
      </c>
      <c r="AT884" s="217" t="s">
        <v>279</v>
      </c>
      <c r="AU884" s="217" t="s">
        <v>82</v>
      </c>
      <c r="AY884" s="19" t="s">
        <v>148</v>
      </c>
      <c r="BE884" s="218">
        <f>IF(N884="základní",J884,0)</f>
        <v>0</v>
      </c>
      <c r="BF884" s="218">
        <f>IF(N884="snížená",J884,0)</f>
        <v>0</v>
      </c>
      <c r="BG884" s="218">
        <f>IF(N884="zákl. přenesená",J884,0)</f>
        <v>0</v>
      </c>
      <c r="BH884" s="218">
        <f>IF(N884="sníž. přenesená",J884,0)</f>
        <v>0</v>
      </c>
      <c r="BI884" s="218">
        <f>IF(N884="nulová",J884,0)</f>
        <v>0</v>
      </c>
      <c r="BJ884" s="19" t="s">
        <v>80</v>
      </c>
      <c r="BK884" s="218">
        <f>ROUND(I884*H884,2)</f>
        <v>0</v>
      </c>
      <c r="BL884" s="19" t="s">
        <v>285</v>
      </c>
      <c r="BM884" s="217" t="s">
        <v>4654</v>
      </c>
    </row>
    <row r="885" spans="1:51" s="14" customFormat="1" ht="12">
      <c r="A885" s="14"/>
      <c r="B885" s="235"/>
      <c r="C885" s="236"/>
      <c r="D885" s="226" t="s">
        <v>168</v>
      </c>
      <c r="E885" s="236"/>
      <c r="F885" s="238" t="s">
        <v>4655</v>
      </c>
      <c r="G885" s="236"/>
      <c r="H885" s="239">
        <v>0.313</v>
      </c>
      <c r="I885" s="240"/>
      <c r="J885" s="236"/>
      <c r="K885" s="236"/>
      <c r="L885" s="241"/>
      <c r="M885" s="242"/>
      <c r="N885" s="243"/>
      <c r="O885" s="243"/>
      <c r="P885" s="243"/>
      <c r="Q885" s="243"/>
      <c r="R885" s="243"/>
      <c r="S885" s="243"/>
      <c r="T885" s="24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45" t="s">
        <v>168</v>
      </c>
      <c r="AU885" s="245" t="s">
        <v>82</v>
      </c>
      <c r="AV885" s="14" t="s">
        <v>82</v>
      </c>
      <c r="AW885" s="14" t="s">
        <v>4</v>
      </c>
      <c r="AX885" s="14" t="s">
        <v>80</v>
      </c>
      <c r="AY885" s="245" t="s">
        <v>148</v>
      </c>
    </row>
    <row r="886" spans="1:65" s="2" customFormat="1" ht="24.15" customHeight="1">
      <c r="A886" s="40"/>
      <c r="B886" s="41"/>
      <c r="C886" s="206" t="s">
        <v>1251</v>
      </c>
      <c r="D886" s="206" t="s">
        <v>150</v>
      </c>
      <c r="E886" s="207" t="s">
        <v>1458</v>
      </c>
      <c r="F886" s="208" t="s">
        <v>1459</v>
      </c>
      <c r="G886" s="209" t="s">
        <v>346</v>
      </c>
      <c r="H886" s="210">
        <v>0.08</v>
      </c>
      <c r="I886" s="211"/>
      <c r="J886" s="212">
        <f>ROUND(I886*H886,2)</f>
        <v>0</v>
      </c>
      <c r="K886" s="208" t="s">
        <v>154</v>
      </c>
      <c r="L886" s="46"/>
      <c r="M886" s="213" t="s">
        <v>19</v>
      </c>
      <c r="N886" s="214" t="s">
        <v>43</v>
      </c>
      <c r="O886" s="86"/>
      <c r="P886" s="215">
        <f>O886*H886</f>
        <v>0</v>
      </c>
      <c r="Q886" s="215">
        <v>0</v>
      </c>
      <c r="R886" s="215">
        <f>Q886*H886</f>
        <v>0</v>
      </c>
      <c r="S886" s="215">
        <v>0</v>
      </c>
      <c r="T886" s="216">
        <f>S886*H886</f>
        <v>0</v>
      </c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R886" s="217" t="s">
        <v>285</v>
      </c>
      <c r="AT886" s="217" t="s">
        <v>150</v>
      </c>
      <c r="AU886" s="217" t="s">
        <v>82</v>
      </c>
      <c r="AY886" s="19" t="s">
        <v>148</v>
      </c>
      <c r="BE886" s="218">
        <f>IF(N886="základní",J886,0)</f>
        <v>0</v>
      </c>
      <c r="BF886" s="218">
        <f>IF(N886="snížená",J886,0)</f>
        <v>0</v>
      </c>
      <c r="BG886" s="218">
        <f>IF(N886="zákl. přenesená",J886,0)</f>
        <v>0</v>
      </c>
      <c r="BH886" s="218">
        <f>IF(N886="sníž. přenesená",J886,0)</f>
        <v>0</v>
      </c>
      <c r="BI886" s="218">
        <f>IF(N886="nulová",J886,0)</f>
        <v>0</v>
      </c>
      <c r="BJ886" s="19" t="s">
        <v>80</v>
      </c>
      <c r="BK886" s="218">
        <f>ROUND(I886*H886,2)</f>
        <v>0</v>
      </c>
      <c r="BL886" s="19" t="s">
        <v>285</v>
      </c>
      <c r="BM886" s="217" t="s">
        <v>4656</v>
      </c>
    </row>
    <row r="887" spans="1:47" s="2" customFormat="1" ht="12">
      <c r="A887" s="40"/>
      <c r="B887" s="41"/>
      <c r="C887" s="42"/>
      <c r="D887" s="219" t="s">
        <v>157</v>
      </c>
      <c r="E887" s="42"/>
      <c r="F887" s="220" t="s">
        <v>1461</v>
      </c>
      <c r="G887" s="42"/>
      <c r="H887" s="42"/>
      <c r="I887" s="221"/>
      <c r="J887" s="42"/>
      <c r="K887" s="42"/>
      <c r="L887" s="46"/>
      <c r="M887" s="222"/>
      <c r="N887" s="223"/>
      <c r="O887" s="86"/>
      <c r="P887" s="86"/>
      <c r="Q887" s="86"/>
      <c r="R887" s="86"/>
      <c r="S887" s="86"/>
      <c r="T887" s="87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T887" s="19" t="s">
        <v>157</v>
      </c>
      <c r="AU887" s="19" t="s">
        <v>82</v>
      </c>
    </row>
    <row r="888" spans="1:65" s="2" customFormat="1" ht="24.15" customHeight="1">
      <c r="A888" s="40"/>
      <c r="B888" s="41"/>
      <c r="C888" s="206" t="s">
        <v>1261</v>
      </c>
      <c r="D888" s="206" t="s">
        <v>150</v>
      </c>
      <c r="E888" s="207" t="s">
        <v>1463</v>
      </c>
      <c r="F888" s="208" t="s">
        <v>1464</v>
      </c>
      <c r="G888" s="209" t="s">
        <v>346</v>
      </c>
      <c r="H888" s="210">
        <v>0.08</v>
      </c>
      <c r="I888" s="211"/>
      <c r="J888" s="212">
        <f>ROUND(I888*H888,2)</f>
        <v>0</v>
      </c>
      <c r="K888" s="208" t="s">
        <v>154</v>
      </c>
      <c r="L888" s="46"/>
      <c r="M888" s="213" t="s">
        <v>19</v>
      </c>
      <c r="N888" s="214" t="s">
        <v>43</v>
      </c>
      <c r="O888" s="86"/>
      <c r="P888" s="215">
        <f>O888*H888</f>
        <v>0</v>
      </c>
      <c r="Q888" s="215">
        <v>0</v>
      </c>
      <c r="R888" s="215">
        <f>Q888*H888</f>
        <v>0</v>
      </c>
      <c r="S888" s="215">
        <v>0</v>
      </c>
      <c r="T888" s="216">
        <f>S888*H888</f>
        <v>0</v>
      </c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R888" s="217" t="s">
        <v>285</v>
      </c>
      <c r="AT888" s="217" t="s">
        <v>150</v>
      </c>
      <c r="AU888" s="217" t="s">
        <v>82</v>
      </c>
      <c r="AY888" s="19" t="s">
        <v>148</v>
      </c>
      <c r="BE888" s="218">
        <f>IF(N888="základní",J888,0)</f>
        <v>0</v>
      </c>
      <c r="BF888" s="218">
        <f>IF(N888="snížená",J888,0)</f>
        <v>0</v>
      </c>
      <c r="BG888" s="218">
        <f>IF(N888="zákl. přenesená",J888,0)</f>
        <v>0</v>
      </c>
      <c r="BH888" s="218">
        <f>IF(N888="sníž. přenesená",J888,0)</f>
        <v>0</v>
      </c>
      <c r="BI888" s="218">
        <f>IF(N888="nulová",J888,0)</f>
        <v>0</v>
      </c>
      <c r="BJ888" s="19" t="s">
        <v>80</v>
      </c>
      <c r="BK888" s="218">
        <f>ROUND(I888*H888,2)</f>
        <v>0</v>
      </c>
      <c r="BL888" s="19" t="s">
        <v>285</v>
      </c>
      <c r="BM888" s="217" t="s">
        <v>4657</v>
      </c>
    </row>
    <row r="889" spans="1:47" s="2" customFormat="1" ht="12">
      <c r="A889" s="40"/>
      <c r="B889" s="41"/>
      <c r="C889" s="42"/>
      <c r="D889" s="219" t="s">
        <v>157</v>
      </c>
      <c r="E889" s="42"/>
      <c r="F889" s="220" t="s">
        <v>1466</v>
      </c>
      <c r="G889" s="42"/>
      <c r="H889" s="42"/>
      <c r="I889" s="221"/>
      <c r="J889" s="42"/>
      <c r="K889" s="42"/>
      <c r="L889" s="46"/>
      <c r="M889" s="222"/>
      <c r="N889" s="223"/>
      <c r="O889" s="86"/>
      <c r="P889" s="86"/>
      <c r="Q889" s="86"/>
      <c r="R889" s="86"/>
      <c r="S889" s="86"/>
      <c r="T889" s="87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T889" s="19" t="s">
        <v>157</v>
      </c>
      <c r="AU889" s="19" t="s">
        <v>82</v>
      </c>
    </row>
    <row r="890" spans="1:63" s="12" customFormat="1" ht="22.8" customHeight="1">
      <c r="A890" s="12"/>
      <c r="B890" s="190"/>
      <c r="C890" s="191"/>
      <c r="D890" s="192" t="s">
        <v>71</v>
      </c>
      <c r="E890" s="204" t="s">
        <v>1467</v>
      </c>
      <c r="F890" s="204" t="s">
        <v>1468</v>
      </c>
      <c r="G890" s="191"/>
      <c r="H890" s="191"/>
      <c r="I890" s="194"/>
      <c r="J890" s="205">
        <f>BK890</f>
        <v>0</v>
      </c>
      <c r="K890" s="191"/>
      <c r="L890" s="196"/>
      <c r="M890" s="197"/>
      <c r="N890" s="198"/>
      <c r="O890" s="198"/>
      <c r="P890" s="199">
        <f>SUM(P891:P899)</f>
        <v>0</v>
      </c>
      <c r="Q890" s="198"/>
      <c r="R890" s="199">
        <f>SUM(R891:R899)</f>
        <v>0.0135</v>
      </c>
      <c r="S890" s="198"/>
      <c r="T890" s="200">
        <f>SUM(T891:T899)</f>
        <v>0</v>
      </c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R890" s="201" t="s">
        <v>82</v>
      </c>
      <c r="AT890" s="202" t="s">
        <v>71</v>
      </c>
      <c r="AU890" s="202" t="s">
        <v>80</v>
      </c>
      <c r="AY890" s="201" t="s">
        <v>148</v>
      </c>
      <c r="BK890" s="203">
        <f>SUM(BK891:BK899)</f>
        <v>0</v>
      </c>
    </row>
    <row r="891" spans="1:65" s="2" customFormat="1" ht="16.5" customHeight="1">
      <c r="A891" s="40"/>
      <c r="B891" s="41"/>
      <c r="C891" s="206" t="s">
        <v>1265</v>
      </c>
      <c r="D891" s="206" t="s">
        <v>150</v>
      </c>
      <c r="E891" s="207" t="s">
        <v>4658</v>
      </c>
      <c r="F891" s="208" t="s">
        <v>4659</v>
      </c>
      <c r="G891" s="209" t="s">
        <v>173</v>
      </c>
      <c r="H891" s="210">
        <v>4</v>
      </c>
      <c r="I891" s="211"/>
      <c r="J891" s="212">
        <f>ROUND(I891*H891,2)</f>
        <v>0</v>
      </c>
      <c r="K891" s="208" t="s">
        <v>154</v>
      </c>
      <c r="L891" s="46"/>
      <c r="M891" s="213" t="s">
        <v>19</v>
      </c>
      <c r="N891" s="214" t="s">
        <v>43</v>
      </c>
      <c r="O891" s="86"/>
      <c r="P891" s="215">
        <f>O891*H891</f>
        <v>0</v>
      </c>
      <c r="Q891" s="215">
        <v>0.0015</v>
      </c>
      <c r="R891" s="215">
        <f>Q891*H891</f>
        <v>0.006</v>
      </c>
      <c r="S891" s="215">
        <v>0</v>
      </c>
      <c r="T891" s="216">
        <f>S891*H891</f>
        <v>0</v>
      </c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R891" s="217" t="s">
        <v>285</v>
      </c>
      <c r="AT891" s="217" t="s">
        <v>150</v>
      </c>
      <c r="AU891" s="217" t="s">
        <v>82</v>
      </c>
      <c r="AY891" s="19" t="s">
        <v>148</v>
      </c>
      <c r="BE891" s="218">
        <f>IF(N891="základní",J891,0)</f>
        <v>0</v>
      </c>
      <c r="BF891" s="218">
        <f>IF(N891="snížená",J891,0)</f>
        <v>0</v>
      </c>
      <c r="BG891" s="218">
        <f>IF(N891="zákl. přenesená",J891,0)</f>
        <v>0</v>
      </c>
      <c r="BH891" s="218">
        <f>IF(N891="sníž. přenesená",J891,0)</f>
        <v>0</v>
      </c>
      <c r="BI891" s="218">
        <f>IF(N891="nulová",J891,0)</f>
        <v>0</v>
      </c>
      <c r="BJ891" s="19" t="s">
        <v>80</v>
      </c>
      <c r="BK891" s="218">
        <f>ROUND(I891*H891,2)</f>
        <v>0</v>
      </c>
      <c r="BL891" s="19" t="s">
        <v>285</v>
      </c>
      <c r="BM891" s="217" t="s">
        <v>4660</v>
      </c>
    </row>
    <row r="892" spans="1:47" s="2" customFormat="1" ht="12">
      <c r="A892" s="40"/>
      <c r="B892" s="41"/>
      <c r="C892" s="42"/>
      <c r="D892" s="219" t="s">
        <v>157</v>
      </c>
      <c r="E892" s="42"/>
      <c r="F892" s="220" t="s">
        <v>4661</v>
      </c>
      <c r="G892" s="42"/>
      <c r="H892" s="42"/>
      <c r="I892" s="221"/>
      <c r="J892" s="42"/>
      <c r="K892" s="42"/>
      <c r="L892" s="46"/>
      <c r="M892" s="222"/>
      <c r="N892" s="223"/>
      <c r="O892" s="86"/>
      <c r="P892" s="86"/>
      <c r="Q892" s="86"/>
      <c r="R892" s="86"/>
      <c r="S892" s="86"/>
      <c r="T892" s="87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T892" s="19" t="s">
        <v>157</v>
      </c>
      <c r="AU892" s="19" t="s">
        <v>82</v>
      </c>
    </row>
    <row r="893" spans="1:51" s="14" customFormat="1" ht="12">
      <c r="A893" s="14"/>
      <c r="B893" s="235"/>
      <c r="C893" s="236"/>
      <c r="D893" s="226" t="s">
        <v>168</v>
      </c>
      <c r="E893" s="237" t="s">
        <v>19</v>
      </c>
      <c r="F893" s="238" t="s">
        <v>4662</v>
      </c>
      <c r="G893" s="236"/>
      <c r="H893" s="239">
        <v>4</v>
      </c>
      <c r="I893" s="240"/>
      <c r="J893" s="236"/>
      <c r="K893" s="236"/>
      <c r="L893" s="241"/>
      <c r="M893" s="242"/>
      <c r="N893" s="243"/>
      <c r="O893" s="243"/>
      <c r="P893" s="243"/>
      <c r="Q893" s="243"/>
      <c r="R893" s="243"/>
      <c r="S893" s="243"/>
      <c r="T893" s="24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45" t="s">
        <v>168</v>
      </c>
      <c r="AU893" s="245" t="s">
        <v>82</v>
      </c>
      <c r="AV893" s="14" t="s">
        <v>82</v>
      </c>
      <c r="AW893" s="14" t="s">
        <v>34</v>
      </c>
      <c r="AX893" s="14" t="s">
        <v>80</v>
      </c>
      <c r="AY893" s="245" t="s">
        <v>148</v>
      </c>
    </row>
    <row r="894" spans="1:65" s="2" customFormat="1" ht="16.5" customHeight="1">
      <c r="A894" s="40"/>
      <c r="B894" s="41"/>
      <c r="C894" s="206" t="s">
        <v>1272</v>
      </c>
      <c r="D894" s="206" t="s">
        <v>150</v>
      </c>
      <c r="E894" s="207" t="s">
        <v>1506</v>
      </c>
      <c r="F894" s="208" t="s">
        <v>1507</v>
      </c>
      <c r="G894" s="209" t="s">
        <v>153</v>
      </c>
      <c r="H894" s="210">
        <v>5</v>
      </c>
      <c r="I894" s="211"/>
      <c r="J894" s="212">
        <f>ROUND(I894*H894,2)</f>
        <v>0</v>
      </c>
      <c r="K894" s="208" t="s">
        <v>154</v>
      </c>
      <c r="L894" s="46"/>
      <c r="M894" s="213" t="s">
        <v>19</v>
      </c>
      <c r="N894" s="214" t="s">
        <v>43</v>
      </c>
      <c r="O894" s="86"/>
      <c r="P894" s="215">
        <f>O894*H894</f>
        <v>0</v>
      </c>
      <c r="Q894" s="215">
        <v>0.0015</v>
      </c>
      <c r="R894" s="215">
        <f>Q894*H894</f>
        <v>0.0075</v>
      </c>
      <c r="S894" s="215">
        <v>0</v>
      </c>
      <c r="T894" s="216">
        <f>S894*H894</f>
        <v>0</v>
      </c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R894" s="217" t="s">
        <v>285</v>
      </c>
      <c r="AT894" s="217" t="s">
        <v>150</v>
      </c>
      <c r="AU894" s="217" t="s">
        <v>82</v>
      </c>
      <c r="AY894" s="19" t="s">
        <v>148</v>
      </c>
      <c r="BE894" s="218">
        <f>IF(N894="základní",J894,0)</f>
        <v>0</v>
      </c>
      <c r="BF894" s="218">
        <f>IF(N894="snížená",J894,0)</f>
        <v>0</v>
      </c>
      <c r="BG894" s="218">
        <f>IF(N894="zákl. přenesená",J894,0)</f>
        <v>0</v>
      </c>
      <c r="BH894" s="218">
        <f>IF(N894="sníž. přenesená",J894,0)</f>
        <v>0</v>
      </c>
      <c r="BI894" s="218">
        <f>IF(N894="nulová",J894,0)</f>
        <v>0</v>
      </c>
      <c r="BJ894" s="19" t="s">
        <v>80</v>
      </c>
      <c r="BK894" s="218">
        <f>ROUND(I894*H894,2)</f>
        <v>0</v>
      </c>
      <c r="BL894" s="19" t="s">
        <v>285</v>
      </c>
      <c r="BM894" s="217" t="s">
        <v>4663</v>
      </c>
    </row>
    <row r="895" spans="1:47" s="2" customFormat="1" ht="12">
      <c r="A895" s="40"/>
      <c r="B895" s="41"/>
      <c r="C895" s="42"/>
      <c r="D895" s="219" t="s">
        <v>157</v>
      </c>
      <c r="E895" s="42"/>
      <c r="F895" s="220" t="s">
        <v>1509</v>
      </c>
      <c r="G895" s="42"/>
      <c r="H895" s="42"/>
      <c r="I895" s="221"/>
      <c r="J895" s="42"/>
      <c r="K895" s="42"/>
      <c r="L895" s="46"/>
      <c r="M895" s="222"/>
      <c r="N895" s="223"/>
      <c r="O895" s="86"/>
      <c r="P895" s="86"/>
      <c r="Q895" s="86"/>
      <c r="R895" s="86"/>
      <c r="S895" s="86"/>
      <c r="T895" s="87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T895" s="19" t="s">
        <v>157</v>
      </c>
      <c r="AU895" s="19" t="s">
        <v>82</v>
      </c>
    </row>
    <row r="896" spans="1:65" s="2" customFormat="1" ht="24.15" customHeight="1">
      <c r="A896" s="40"/>
      <c r="B896" s="41"/>
      <c r="C896" s="206" t="s">
        <v>1278</v>
      </c>
      <c r="D896" s="206" t="s">
        <v>150</v>
      </c>
      <c r="E896" s="207" t="s">
        <v>1539</v>
      </c>
      <c r="F896" s="208" t="s">
        <v>1540</v>
      </c>
      <c r="G896" s="209" t="s">
        <v>346</v>
      </c>
      <c r="H896" s="210">
        <v>0.014</v>
      </c>
      <c r="I896" s="211"/>
      <c r="J896" s="212">
        <f>ROUND(I896*H896,2)</f>
        <v>0</v>
      </c>
      <c r="K896" s="208" t="s">
        <v>154</v>
      </c>
      <c r="L896" s="46"/>
      <c r="M896" s="213" t="s">
        <v>19</v>
      </c>
      <c r="N896" s="214" t="s">
        <v>43</v>
      </c>
      <c r="O896" s="86"/>
      <c r="P896" s="215">
        <f>O896*H896</f>
        <v>0</v>
      </c>
      <c r="Q896" s="215">
        <v>0</v>
      </c>
      <c r="R896" s="215">
        <f>Q896*H896</f>
        <v>0</v>
      </c>
      <c r="S896" s="215">
        <v>0</v>
      </c>
      <c r="T896" s="216">
        <f>S896*H896</f>
        <v>0</v>
      </c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R896" s="217" t="s">
        <v>285</v>
      </c>
      <c r="AT896" s="217" t="s">
        <v>150</v>
      </c>
      <c r="AU896" s="217" t="s">
        <v>82</v>
      </c>
      <c r="AY896" s="19" t="s">
        <v>148</v>
      </c>
      <c r="BE896" s="218">
        <f>IF(N896="základní",J896,0)</f>
        <v>0</v>
      </c>
      <c r="BF896" s="218">
        <f>IF(N896="snížená",J896,0)</f>
        <v>0</v>
      </c>
      <c r="BG896" s="218">
        <f>IF(N896="zákl. přenesená",J896,0)</f>
        <v>0</v>
      </c>
      <c r="BH896" s="218">
        <f>IF(N896="sníž. přenesená",J896,0)</f>
        <v>0</v>
      </c>
      <c r="BI896" s="218">
        <f>IF(N896="nulová",J896,0)</f>
        <v>0</v>
      </c>
      <c r="BJ896" s="19" t="s">
        <v>80</v>
      </c>
      <c r="BK896" s="218">
        <f>ROUND(I896*H896,2)</f>
        <v>0</v>
      </c>
      <c r="BL896" s="19" t="s">
        <v>285</v>
      </c>
      <c r="BM896" s="217" t="s">
        <v>4664</v>
      </c>
    </row>
    <row r="897" spans="1:47" s="2" customFormat="1" ht="12">
      <c r="A897" s="40"/>
      <c r="B897" s="41"/>
      <c r="C897" s="42"/>
      <c r="D897" s="219" t="s">
        <v>157</v>
      </c>
      <c r="E897" s="42"/>
      <c r="F897" s="220" t="s">
        <v>1542</v>
      </c>
      <c r="G897" s="42"/>
      <c r="H897" s="42"/>
      <c r="I897" s="221"/>
      <c r="J897" s="42"/>
      <c r="K897" s="42"/>
      <c r="L897" s="46"/>
      <c r="M897" s="222"/>
      <c r="N897" s="223"/>
      <c r="O897" s="86"/>
      <c r="P897" s="86"/>
      <c r="Q897" s="86"/>
      <c r="R897" s="86"/>
      <c r="S897" s="86"/>
      <c r="T897" s="87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T897" s="19" t="s">
        <v>157</v>
      </c>
      <c r="AU897" s="19" t="s">
        <v>82</v>
      </c>
    </row>
    <row r="898" spans="1:65" s="2" customFormat="1" ht="24.15" customHeight="1">
      <c r="A898" s="40"/>
      <c r="B898" s="41"/>
      <c r="C898" s="206" t="s">
        <v>1283</v>
      </c>
      <c r="D898" s="206" t="s">
        <v>150</v>
      </c>
      <c r="E898" s="207" t="s">
        <v>1544</v>
      </c>
      <c r="F898" s="208" t="s">
        <v>1545</v>
      </c>
      <c r="G898" s="209" t="s">
        <v>346</v>
      </c>
      <c r="H898" s="210">
        <v>0.014</v>
      </c>
      <c r="I898" s="211"/>
      <c r="J898" s="212">
        <f>ROUND(I898*H898,2)</f>
        <v>0</v>
      </c>
      <c r="K898" s="208" t="s">
        <v>154</v>
      </c>
      <c r="L898" s="46"/>
      <c r="M898" s="213" t="s">
        <v>19</v>
      </c>
      <c r="N898" s="214" t="s">
        <v>43</v>
      </c>
      <c r="O898" s="86"/>
      <c r="P898" s="215">
        <f>O898*H898</f>
        <v>0</v>
      </c>
      <c r="Q898" s="215">
        <v>0</v>
      </c>
      <c r="R898" s="215">
        <f>Q898*H898</f>
        <v>0</v>
      </c>
      <c r="S898" s="215">
        <v>0</v>
      </c>
      <c r="T898" s="216">
        <f>S898*H898</f>
        <v>0</v>
      </c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R898" s="217" t="s">
        <v>285</v>
      </c>
      <c r="AT898" s="217" t="s">
        <v>150</v>
      </c>
      <c r="AU898" s="217" t="s">
        <v>82</v>
      </c>
      <c r="AY898" s="19" t="s">
        <v>148</v>
      </c>
      <c r="BE898" s="218">
        <f>IF(N898="základní",J898,0)</f>
        <v>0</v>
      </c>
      <c r="BF898" s="218">
        <f>IF(N898="snížená",J898,0)</f>
        <v>0</v>
      </c>
      <c r="BG898" s="218">
        <f>IF(N898="zákl. přenesená",J898,0)</f>
        <v>0</v>
      </c>
      <c r="BH898" s="218">
        <f>IF(N898="sníž. přenesená",J898,0)</f>
        <v>0</v>
      </c>
      <c r="BI898" s="218">
        <f>IF(N898="nulová",J898,0)</f>
        <v>0</v>
      </c>
      <c r="BJ898" s="19" t="s">
        <v>80</v>
      </c>
      <c r="BK898" s="218">
        <f>ROUND(I898*H898,2)</f>
        <v>0</v>
      </c>
      <c r="BL898" s="19" t="s">
        <v>285</v>
      </c>
      <c r="BM898" s="217" t="s">
        <v>4665</v>
      </c>
    </row>
    <row r="899" spans="1:47" s="2" customFormat="1" ht="12">
      <c r="A899" s="40"/>
      <c r="B899" s="41"/>
      <c r="C899" s="42"/>
      <c r="D899" s="219" t="s">
        <v>157</v>
      </c>
      <c r="E899" s="42"/>
      <c r="F899" s="220" t="s">
        <v>1547</v>
      </c>
      <c r="G899" s="42"/>
      <c r="H899" s="42"/>
      <c r="I899" s="221"/>
      <c r="J899" s="42"/>
      <c r="K899" s="42"/>
      <c r="L899" s="46"/>
      <c r="M899" s="222"/>
      <c r="N899" s="223"/>
      <c r="O899" s="86"/>
      <c r="P899" s="86"/>
      <c r="Q899" s="86"/>
      <c r="R899" s="86"/>
      <c r="S899" s="86"/>
      <c r="T899" s="87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T899" s="19" t="s">
        <v>157</v>
      </c>
      <c r="AU899" s="19" t="s">
        <v>82</v>
      </c>
    </row>
    <row r="900" spans="1:63" s="12" customFormat="1" ht="22.8" customHeight="1">
      <c r="A900" s="12"/>
      <c r="B900" s="190"/>
      <c r="C900" s="191"/>
      <c r="D900" s="192" t="s">
        <v>71</v>
      </c>
      <c r="E900" s="204" t="s">
        <v>1729</v>
      </c>
      <c r="F900" s="204" t="s">
        <v>1730</v>
      </c>
      <c r="G900" s="191"/>
      <c r="H900" s="191"/>
      <c r="I900" s="194"/>
      <c r="J900" s="205">
        <f>BK900</f>
        <v>0</v>
      </c>
      <c r="K900" s="191"/>
      <c r="L900" s="196"/>
      <c r="M900" s="197"/>
      <c r="N900" s="198"/>
      <c r="O900" s="198"/>
      <c r="P900" s="199">
        <f>SUM(P901:P1018)</f>
        <v>0</v>
      </c>
      <c r="Q900" s="198"/>
      <c r="R900" s="199">
        <f>SUM(R901:R1018)</f>
        <v>0.41003021999999995</v>
      </c>
      <c r="S900" s="198"/>
      <c r="T900" s="200">
        <f>SUM(T901:T1018)</f>
        <v>0.0004</v>
      </c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R900" s="201" t="s">
        <v>82</v>
      </c>
      <c r="AT900" s="202" t="s">
        <v>71</v>
      </c>
      <c r="AU900" s="202" t="s">
        <v>80</v>
      </c>
      <c r="AY900" s="201" t="s">
        <v>148</v>
      </c>
      <c r="BK900" s="203">
        <f>SUM(BK901:BK1018)</f>
        <v>0</v>
      </c>
    </row>
    <row r="901" spans="1:65" s="2" customFormat="1" ht="24.15" customHeight="1">
      <c r="A901" s="40"/>
      <c r="B901" s="41"/>
      <c r="C901" s="206" t="s">
        <v>1288</v>
      </c>
      <c r="D901" s="206" t="s">
        <v>150</v>
      </c>
      <c r="E901" s="207" t="s">
        <v>4666</v>
      </c>
      <c r="F901" s="208" t="s">
        <v>4667</v>
      </c>
      <c r="G901" s="209" t="s">
        <v>173</v>
      </c>
      <c r="H901" s="210">
        <v>65</v>
      </c>
      <c r="I901" s="211"/>
      <c r="J901" s="212">
        <f>ROUND(I901*H901,2)</f>
        <v>0</v>
      </c>
      <c r="K901" s="208" t="s">
        <v>154</v>
      </c>
      <c r="L901" s="46"/>
      <c r="M901" s="213" t="s">
        <v>19</v>
      </c>
      <c r="N901" s="214" t="s">
        <v>43</v>
      </c>
      <c r="O901" s="86"/>
      <c r="P901" s="215">
        <f>O901*H901</f>
        <v>0</v>
      </c>
      <c r="Q901" s="215">
        <v>0</v>
      </c>
      <c r="R901" s="215">
        <f>Q901*H901</f>
        <v>0</v>
      </c>
      <c r="S901" s="215">
        <v>0</v>
      </c>
      <c r="T901" s="216">
        <f>S901*H901</f>
        <v>0</v>
      </c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R901" s="217" t="s">
        <v>285</v>
      </c>
      <c r="AT901" s="217" t="s">
        <v>150</v>
      </c>
      <c r="AU901" s="217" t="s">
        <v>82</v>
      </c>
      <c r="AY901" s="19" t="s">
        <v>148</v>
      </c>
      <c r="BE901" s="218">
        <f>IF(N901="základní",J901,0)</f>
        <v>0</v>
      </c>
      <c r="BF901" s="218">
        <f>IF(N901="snížená",J901,0)</f>
        <v>0</v>
      </c>
      <c r="BG901" s="218">
        <f>IF(N901="zákl. přenesená",J901,0)</f>
        <v>0</v>
      </c>
      <c r="BH901" s="218">
        <f>IF(N901="sníž. přenesená",J901,0)</f>
        <v>0</v>
      </c>
      <c r="BI901" s="218">
        <f>IF(N901="nulová",J901,0)</f>
        <v>0</v>
      </c>
      <c r="BJ901" s="19" t="s">
        <v>80</v>
      </c>
      <c r="BK901" s="218">
        <f>ROUND(I901*H901,2)</f>
        <v>0</v>
      </c>
      <c r="BL901" s="19" t="s">
        <v>285</v>
      </c>
      <c r="BM901" s="217" t="s">
        <v>4668</v>
      </c>
    </row>
    <row r="902" spans="1:47" s="2" customFormat="1" ht="12">
      <c r="A902" s="40"/>
      <c r="B902" s="41"/>
      <c r="C902" s="42"/>
      <c r="D902" s="219" t="s">
        <v>157</v>
      </c>
      <c r="E902" s="42"/>
      <c r="F902" s="220" t="s">
        <v>4669</v>
      </c>
      <c r="G902" s="42"/>
      <c r="H902" s="42"/>
      <c r="I902" s="221"/>
      <c r="J902" s="42"/>
      <c r="K902" s="42"/>
      <c r="L902" s="46"/>
      <c r="M902" s="222"/>
      <c r="N902" s="223"/>
      <c r="O902" s="86"/>
      <c r="P902" s="86"/>
      <c r="Q902" s="86"/>
      <c r="R902" s="86"/>
      <c r="S902" s="86"/>
      <c r="T902" s="87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T902" s="19" t="s">
        <v>157</v>
      </c>
      <c r="AU902" s="19" t="s">
        <v>82</v>
      </c>
    </row>
    <row r="903" spans="1:65" s="2" customFormat="1" ht="16.5" customHeight="1">
      <c r="A903" s="40"/>
      <c r="B903" s="41"/>
      <c r="C903" s="268" t="s">
        <v>1296</v>
      </c>
      <c r="D903" s="268" t="s">
        <v>279</v>
      </c>
      <c r="E903" s="269" t="s">
        <v>4670</v>
      </c>
      <c r="F903" s="270" t="s">
        <v>4671</v>
      </c>
      <c r="G903" s="271" t="s">
        <v>173</v>
      </c>
      <c r="H903" s="272">
        <v>33.075</v>
      </c>
      <c r="I903" s="273"/>
      <c r="J903" s="274">
        <f>ROUND(I903*H903,2)</f>
        <v>0</v>
      </c>
      <c r="K903" s="270" t="s">
        <v>154</v>
      </c>
      <c r="L903" s="275"/>
      <c r="M903" s="276" t="s">
        <v>19</v>
      </c>
      <c r="N903" s="277" t="s">
        <v>43</v>
      </c>
      <c r="O903" s="86"/>
      <c r="P903" s="215">
        <f>O903*H903</f>
        <v>0</v>
      </c>
      <c r="Q903" s="215">
        <v>0.00026</v>
      </c>
      <c r="R903" s="215">
        <f>Q903*H903</f>
        <v>0.0085995</v>
      </c>
      <c r="S903" s="215">
        <v>0</v>
      </c>
      <c r="T903" s="216">
        <f>S903*H903</f>
        <v>0</v>
      </c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R903" s="217" t="s">
        <v>414</v>
      </c>
      <c r="AT903" s="217" t="s">
        <v>279</v>
      </c>
      <c r="AU903" s="217" t="s">
        <v>82</v>
      </c>
      <c r="AY903" s="19" t="s">
        <v>148</v>
      </c>
      <c r="BE903" s="218">
        <f>IF(N903="základní",J903,0)</f>
        <v>0</v>
      </c>
      <c r="BF903" s="218">
        <f>IF(N903="snížená",J903,0)</f>
        <v>0</v>
      </c>
      <c r="BG903" s="218">
        <f>IF(N903="zákl. přenesená",J903,0)</f>
        <v>0</v>
      </c>
      <c r="BH903" s="218">
        <f>IF(N903="sníž. přenesená",J903,0)</f>
        <v>0</v>
      </c>
      <c r="BI903" s="218">
        <f>IF(N903="nulová",J903,0)</f>
        <v>0</v>
      </c>
      <c r="BJ903" s="19" t="s">
        <v>80</v>
      </c>
      <c r="BK903" s="218">
        <f>ROUND(I903*H903,2)</f>
        <v>0</v>
      </c>
      <c r="BL903" s="19" t="s">
        <v>285</v>
      </c>
      <c r="BM903" s="217" t="s">
        <v>4672</v>
      </c>
    </row>
    <row r="904" spans="1:51" s="13" customFormat="1" ht="12">
      <c r="A904" s="13"/>
      <c r="B904" s="224"/>
      <c r="C904" s="225"/>
      <c r="D904" s="226" t="s">
        <v>168</v>
      </c>
      <c r="E904" s="227" t="s">
        <v>19</v>
      </c>
      <c r="F904" s="228" t="s">
        <v>4673</v>
      </c>
      <c r="G904" s="225"/>
      <c r="H904" s="227" t="s">
        <v>19</v>
      </c>
      <c r="I904" s="229"/>
      <c r="J904" s="225"/>
      <c r="K904" s="225"/>
      <c r="L904" s="230"/>
      <c r="M904" s="231"/>
      <c r="N904" s="232"/>
      <c r="O904" s="232"/>
      <c r="P904" s="232"/>
      <c r="Q904" s="232"/>
      <c r="R904" s="232"/>
      <c r="S904" s="232"/>
      <c r="T904" s="23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34" t="s">
        <v>168</v>
      </c>
      <c r="AU904" s="234" t="s">
        <v>82</v>
      </c>
      <c r="AV904" s="13" t="s">
        <v>80</v>
      </c>
      <c r="AW904" s="13" t="s">
        <v>34</v>
      </c>
      <c r="AX904" s="13" t="s">
        <v>72</v>
      </c>
      <c r="AY904" s="234" t="s">
        <v>148</v>
      </c>
    </row>
    <row r="905" spans="1:51" s="14" customFormat="1" ht="12">
      <c r="A905" s="14"/>
      <c r="B905" s="235"/>
      <c r="C905" s="236"/>
      <c r="D905" s="226" t="s">
        <v>168</v>
      </c>
      <c r="E905" s="237" t="s">
        <v>19</v>
      </c>
      <c r="F905" s="238" t="s">
        <v>4674</v>
      </c>
      <c r="G905" s="236"/>
      <c r="H905" s="239">
        <v>31.5</v>
      </c>
      <c r="I905" s="240"/>
      <c r="J905" s="236"/>
      <c r="K905" s="236"/>
      <c r="L905" s="241"/>
      <c r="M905" s="242"/>
      <c r="N905" s="243"/>
      <c r="O905" s="243"/>
      <c r="P905" s="243"/>
      <c r="Q905" s="243"/>
      <c r="R905" s="243"/>
      <c r="S905" s="243"/>
      <c r="T905" s="24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45" t="s">
        <v>168</v>
      </c>
      <c r="AU905" s="245" t="s">
        <v>82</v>
      </c>
      <c r="AV905" s="14" t="s">
        <v>82</v>
      </c>
      <c r="AW905" s="14" t="s">
        <v>34</v>
      </c>
      <c r="AX905" s="14" t="s">
        <v>80</v>
      </c>
      <c r="AY905" s="245" t="s">
        <v>148</v>
      </c>
    </row>
    <row r="906" spans="1:51" s="14" customFormat="1" ht="12">
      <c r="A906" s="14"/>
      <c r="B906" s="235"/>
      <c r="C906" s="236"/>
      <c r="D906" s="226" t="s">
        <v>168</v>
      </c>
      <c r="E906" s="236"/>
      <c r="F906" s="238" t="s">
        <v>4675</v>
      </c>
      <c r="G906" s="236"/>
      <c r="H906" s="239">
        <v>33.075</v>
      </c>
      <c r="I906" s="240"/>
      <c r="J906" s="236"/>
      <c r="K906" s="236"/>
      <c r="L906" s="241"/>
      <c r="M906" s="242"/>
      <c r="N906" s="243"/>
      <c r="O906" s="243"/>
      <c r="P906" s="243"/>
      <c r="Q906" s="243"/>
      <c r="R906" s="243"/>
      <c r="S906" s="243"/>
      <c r="T906" s="24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45" t="s">
        <v>168</v>
      </c>
      <c r="AU906" s="245" t="s">
        <v>82</v>
      </c>
      <c r="AV906" s="14" t="s">
        <v>82</v>
      </c>
      <c r="AW906" s="14" t="s">
        <v>4</v>
      </c>
      <c r="AX906" s="14" t="s">
        <v>80</v>
      </c>
      <c r="AY906" s="245" t="s">
        <v>148</v>
      </c>
    </row>
    <row r="907" spans="1:65" s="2" customFormat="1" ht="16.5" customHeight="1">
      <c r="A907" s="40"/>
      <c r="B907" s="41"/>
      <c r="C907" s="268" t="s">
        <v>1304</v>
      </c>
      <c r="D907" s="268" t="s">
        <v>279</v>
      </c>
      <c r="E907" s="269" t="s">
        <v>4676</v>
      </c>
      <c r="F907" s="270" t="s">
        <v>4677</v>
      </c>
      <c r="G907" s="271" t="s">
        <v>173</v>
      </c>
      <c r="H907" s="272">
        <v>38.588</v>
      </c>
      <c r="I907" s="273"/>
      <c r="J907" s="274">
        <f>ROUND(I907*H907,2)</f>
        <v>0</v>
      </c>
      <c r="K907" s="270" t="s">
        <v>154</v>
      </c>
      <c r="L907" s="275"/>
      <c r="M907" s="276" t="s">
        <v>19</v>
      </c>
      <c r="N907" s="277" t="s">
        <v>43</v>
      </c>
      <c r="O907" s="86"/>
      <c r="P907" s="215">
        <f>O907*H907</f>
        <v>0</v>
      </c>
      <c r="Q907" s="215">
        <v>0.00069</v>
      </c>
      <c r="R907" s="215">
        <f>Q907*H907</f>
        <v>0.02662572</v>
      </c>
      <c r="S907" s="215">
        <v>0</v>
      </c>
      <c r="T907" s="216">
        <f>S907*H907</f>
        <v>0</v>
      </c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R907" s="217" t="s">
        <v>414</v>
      </c>
      <c r="AT907" s="217" t="s">
        <v>279</v>
      </c>
      <c r="AU907" s="217" t="s">
        <v>82</v>
      </c>
      <c r="AY907" s="19" t="s">
        <v>148</v>
      </c>
      <c r="BE907" s="218">
        <f>IF(N907="základní",J907,0)</f>
        <v>0</v>
      </c>
      <c r="BF907" s="218">
        <f>IF(N907="snížená",J907,0)</f>
        <v>0</v>
      </c>
      <c r="BG907" s="218">
        <f>IF(N907="zákl. přenesená",J907,0)</f>
        <v>0</v>
      </c>
      <c r="BH907" s="218">
        <f>IF(N907="sníž. přenesená",J907,0)</f>
        <v>0</v>
      </c>
      <c r="BI907" s="218">
        <f>IF(N907="nulová",J907,0)</f>
        <v>0</v>
      </c>
      <c r="BJ907" s="19" t="s">
        <v>80</v>
      </c>
      <c r="BK907" s="218">
        <f>ROUND(I907*H907,2)</f>
        <v>0</v>
      </c>
      <c r="BL907" s="19" t="s">
        <v>285</v>
      </c>
      <c r="BM907" s="217" t="s">
        <v>4678</v>
      </c>
    </row>
    <row r="908" spans="1:51" s="13" customFormat="1" ht="12">
      <c r="A908" s="13"/>
      <c r="B908" s="224"/>
      <c r="C908" s="225"/>
      <c r="D908" s="226" t="s">
        <v>168</v>
      </c>
      <c r="E908" s="227" t="s">
        <v>19</v>
      </c>
      <c r="F908" s="228" t="s">
        <v>4679</v>
      </c>
      <c r="G908" s="225"/>
      <c r="H908" s="227" t="s">
        <v>19</v>
      </c>
      <c r="I908" s="229"/>
      <c r="J908" s="225"/>
      <c r="K908" s="225"/>
      <c r="L908" s="230"/>
      <c r="M908" s="231"/>
      <c r="N908" s="232"/>
      <c r="O908" s="232"/>
      <c r="P908" s="232"/>
      <c r="Q908" s="232"/>
      <c r="R908" s="232"/>
      <c r="S908" s="232"/>
      <c r="T908" s="23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34" t="s">
        <v>168</v>
      </c>
      <c r="AU908" s="234" t="s">
        <v>82</v>
      </c>
      <c r="AV908" s="13" t="s">
        <v>80</v>
      </c>
      <c r="AW908" s="13" t="s">
        <v>34</v>
      </c>
      <c r="AX908" s="13" t="s">
        <v>72</v>
      </c>
      <c r="AY908" s="234" t="s">
        <v>148</v>
      </c>
    </row>
    <row r="909" spans="1:51" s="14" customFormat="1" ht="12">
      <c r="A909" s="14"/>
      <c r="B909" s="235"/>
      <c r="C909" s="236"/>
      <c r="D909" s="226" t="s">
        <v>168</v>
      </c>
      <c r="E909" s="237" t="s">
        <v>19</v>
      </c>
      <c r="F909" s="238" t="s">
        <v>4680</v>
      </c>
      <c r="G909" s="236"/>
      <c r="H909" s="239">
        <v>36.75</v>
      </c>
      <c r="I909" s="240"/>
      <c r="J909" s="236"/>
      <c r="K909" s="236"/>
      <c r="L909" s="241"/>
      <c r="M909" s="242"/>
      <c r="N909" s="243"/>
      <c r="O909" s="243"/>
      <c r="P909" s="243"/>
      <c r="Q909" s="243"/>
      <c r="R909" s="243"/>
      <c r="S909" s="243"/>
      <c r="T909" s="24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45" t="s">
        <v>168</v>
      </c>
      <c r="AU909" s="245" t="s">
        <v>82</v>
      </c>
      <c r="AV909" s="14" t="s">
        <v>82</v>
      </c>
      <c r="AW909" s="14" t="s">
        <v>34</v>
      </c>
      <c r="AX909" s="14" t="s">
        <v>80</v>
      </c>
      <c r="AY909" s="245" t="s">
        <v>148</v>
      </c>
    </row>
    <row r="910" spans="1:51" s="14" customFormat="1" ht="12">
      <c r="A910" s="14"/>
      <c r="B910" s="235"/>
      <c r="C910" s="236"/>
      <c r="D910" s="226" t="s">
        <v>168</v>
      </c>
      <c r="E910" s="236"/>
      <c r="F910" s="238" t="s">
        <v>4681</v>
      </c>
      <c r="G910" s="236"/>
      <c r="H910" s="239">
        <v>38.588</v>
      </c>
      <c r="I910" s="240"/>
      <c r="J910" s="236"/>
      <c r="K910" s="236"/>
      <c r="L910" s="241"/>
      <c r="M910" s="242"/>
      <c r="N910" s="243"/>
      <c r="O910" s="243"/>
      <c r="P910" s="243"/>
      <c r="Q910" s="243"/>
      <c r="R910" s="243"/>
      <c r="S910" s="243"/>
      <c r="T910" s="24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45" t="s">
        <v>168</v>
      </c>
      <c r="AU910" s="245" t="s">
        <v>82</v>
      </c>
      <c r="AV910" s="14" t="s">
        <v>82</v>
      </c>
      <c r="AW910" s="14" t="s">
        <v>4</v>
      </c>
      <c r="AX910" s="14" t="s">
        <v>80</v>
      </c>
      <c r="AY910" s="245" t="s">
        <v>148</v>
      </c>
    </row>
    <row r="911" spans="1:65" s="2" customFormat="1" ht="24.15" customHeight="1">
      <c r="A911" s="40"/>
      <c r="B911" s="41"/>
      <c r="C911" s="206" t="s">
        <v>1310</v>
      </c>
      <c r="D911" s="206" t="s">
        <v>150</v>
      </c>
      <c r="E911" s="207" t="s">
        <v>1732</v>
      </c>
      <c r="F911" s="208" t="s">
        <v>1733</v>
      </c>
      <c r="G911" s="209" t="s">
        <v>173</v>
      </c>
      <c r="H911" s="210">
        <v>516.304</v>
      </c>
      <c r="I911" s="211"/>
      <c r="J911" s="212">
        <f>ROUND(I911*H911,2)</f>
        <v>0</v>
      </c>
      <c r="K911" s="208" t="s">
        <v>154</v>
      </c>
      <c r="L911" s="46"/>
      <c r="M911" s="213" t="s">
        <v>19</v>
      </c>
      <c r="N911" s="214" t="s">
        <v>43</v>
      </c>
      <c r="O911" s="86"/>
      <c r="P911" s="215">
        <f>O911*H911</f>
        <v>0</v>
      </c>
      <c r="Q911" s="215">
        <v>0</v>
      </c>
      <c r="R911" s="215">
        <f>Q911*H911</f>
        <v>0</v>
      </c>
      <c r="S911" s="215">
        <v>0</v>
      </c>
      <c r="T911" s="216">
        <f>S911*H911</f>
        <v>0</v>
      </c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R911" s="217" t="s">
        <v>285</v>
      </c>
      <c r="AT911" s="217" t="s">
        <v>150</v>
      </c>
      <c r="AU911" s="217" t="s">
        <v>82</v>
      </c>
      <c r="AY911" s="19" t="s">
        <v>148</v>
      </c>
      <c r="BE911" s="218">
        <f>IF(N911="základní",J911,0)</f>
        <v>0</v>
      </c>
      <c r="BF911" s="218">
        <f>IF(N911="snížená",J911,0)</f>
        <v>0</v>
      </c>
      <c r="BG911" s="218">
        <f>IF(N911="zákl. přenesená",J911,0)</f>
        <v>0</v>
      </c>
      <c r="BH911" s="218">
        <f>IF(N911="sníž. přenesená",J911,0)</f>
        <v>0</v>
      </c>
      <c r="BI911" s="218">
        <f>IF(N911="nulová",J911,0)</f>
        <v>0</v>
      </c>
      <c r="BJ911" s="19" t="s">
        <v>80</v>
      </c>
      <c r="BK911" s="218">
        <f>ROUND(I911*H911,2)</f>
        <v>0</v>
      </c>
      <c r="BL911" s="19" t="s">
        <v>285</v>
      </c>
      <c r="BM911" s="217" t="s">
        <v>4682</v>
      </c>
    </row>
    <row r="912" spans="1:47" s="2" customFormat="1" ht="12">
      <c r="A912" s="40"/>
      <c r="B912" s="41"/>
      <c r="C912" s="42"/>
      <c r="D912" s="219" t="s">
        <v>157</v>
      </c>
      <c r="E912" s="42"/>
      <c r="F912" s="220" t="s">
        <v>1735</v>
      </c>
      <c r="G912" s="42"/>
      <c r="H912" s="42"/>
      <c r="I912" s="221"/>
      <c r="J912" s="42"/>
      <c r="K912" s="42"/>
      <c r="L912" s="46"/>
      <c r="M912" s="222"/>
      <c r="N912" s="223"/>
      <c r="O912" s="86"/>
      <c r="P912" s="86"/>
      <c r="Q912" s="86"/>
      <c r="R912" s="86"/>
      <c r="S912" s="86"/>
      <c r="T912" s="87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T912" s="19" t="s">
        <v>157</v>
      </c>
      <c r="AU912" s="19" t="s">
        <v>82</v>
      </c>
    </row>
    <row r="913" spans="1:65" s="2" customFormat="1" ht="16.5" customHeight="1">
      <c r="A913" s="40"/>
      <c r="B913" s="41"/>
      <c r="C913" s="268" t="s">
        <v>1316</v>
      </c>
      <c r="D913" s="268" t="s">
        <v>279</v>
      </c>
      <c r="E913" s="269" t="s">
        <v>4683</v>
      </c>
      <c r="F913" s="270" t="s">
        <v>4684</v>
      </c>
      <c r="G913" s="271" t="s">
        <v>173</v>
      </c>
      <c r="H913" s="272">
        <v>63.25</v>
      </c>
      <c r="I913" s="273"/>
      <c r="J913" s="274">
        <f>ROUND(I913*H913,2)</f>
        <v>0</v>
      </c>
      <c r="K913" s="270" t="s">
        <v>154</v>
      </c>
      <c r="L913" s="275"/>
      <c r="M913" s="276" t="s">
        <v>19</v>
      </c>
      <c r="N913" s="277" t="s">
        <v>43</v>
      </c>
      <c r="O913" s="86"/>
      <c r="P913" s="215">
        <f>O913*H913</f>
        <v>0</v>
      </c>
      <c r="Q913" s="215">
        <v>0.00053</v>
      </c>
      <c r="R913" s="215">
        <f>Q913*H913</f>
        <v>0.0335225</v>
      </c>
      <c r="S913" s="215">
        <v>0</v>
      </c>
      <c r="T913" s="216">
        <f>S913*H913</f>
        <v>0</v>
      </c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R913" s="217" t="s">
        <v>414</v>
      </c>
      <c r="AT913" s="217" t="s">
        <v>279</v>
      </c>
      <c r="AU913" s="217" t="s">
        <v>82</v>
      </c>
      <c r="AY913" s="19" t="s">
        <v>148</v>
      </c>
      <c r="BE913" s="218">
        <f>IF(N913="základní",J913,0)</f>
        <v>0</v>
      </c>
      <c r="BF913" s="218">
        <f>IF(N913="snížená",J913,0)</f>
        <v>0</v>
      </c>
      <c r="BG913" s="218">
        <f>IF(N913="zákl. přenesená",J913,0)</f>
        <v>0</v>
      </c>
      <c r="BH913" s="218">
        <f>IF(N913="sníž. přenesená",J913,0)</f>
        <v>0</v>
      </c>
      <c r="BI913" s="218">
        <f>IF(N913="nulová",J913,0)</f>
        <v>0</v>
      </c>
      <c r="BJ913" s="19" t="s">
        <v>80</v>
      </c>
      <c r="BK913" s="218">
        <f>ROUND(I913*H913,2)</f>
        <v>0</v>
      </c>
      <c r="BL913" s="19" t="s">
        <v>285</v>
      </c>
      <c r="BM913" s="217" t="s">
        <v>4685</v>
      </c>
    </row>
    <row r="914" spans="1:51" s="13" customFormat="1" ht="12">
      <c r="A914" s="13"/>
      <c r="B914" s="224"/>
      <c r="C914" s="225"/>
      <c r="D914" s="226" t="s">
        <v>168</v>
      </c>
      <c r="E914" s="227" t="s">
        <v>19</v>
      </c>
      <c r="F914" s="228" t="s">
        <v>4686</v>
      </c>
      <c r="G914" s="225"/>
      <c r="H914" s="227" t="s">
        <v>19</v>
      </c>
      <c r="I914" s="229"/>
      <c r="J914" s="225"/>
      <c r="K914" s="225"/>
      <c r="L914" s="230"/>
      <c r="M914" s="231"/>
      <c r="N914" s="232"/>
      <c r="O914" s="232"/>
      <c r="P914" s="232"/>
      <c r="Q914" s="232"/>
      <c r="R914" s="232"/>
      <c r="S914" s="232"/>
      <c r="T914" s="23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34" t="s">
        <v>168</v>
      </c>
      <c r="AU914" s="234" t="s">
        <v>82</v>
      </c>
      <c r="AV914" s="13" t="s">
        <v>80</v>
      </c>
      <c r="AW914" s="13" t="s">
        <v>34</v>
      </c>
      <c r="AX914" s="13" t="s">
        <v>72</v>
      </c>
      <c r="AY914" s="234" t="s">
        <v>148</v>
      </c>
    </row>
    <row r="915" spans="1:51" s="14" customFormat="1" ht="12">
      <c r="A915" s="14"/>
      <c r="B915" s="235"/>
      <c r="C915" s="236"/>
      <c r="D915" s="226" t="s">
        <v>168</v>
      </c>
      <c r="E915" s="237" t="s">
        <v>19</v>
      </c>
      <c r="F915" s="238" t="s">
        <v>590</v>
      </c>
      <c r="G915" s="236"/>
      <c r="H915" s="239">
        <v>55</v>
      </c>
      <c r="I915" s="240"/>
      <c r="J915" s="236"/>
      <c r="K915" s="236"/>
      <c r="L915" s="241"/>
      <c r="M915" s="242"/>
      <c r="N915" s="243"/>
      <c r="O915" s="243"/>
      <c r="P915" s="243"/>
      <c r="Q915" s="243"/>
      <c r="R915" s="243"/>
      <c r="S915" s="243"/>
      <c r="T915" s="24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45" t="s">
        <v>168</v>
      </c>
      <c r="AU915" s="245" t="s">
        <v>82</v>
      </c>
      <c r="AV915" s="14" t="s">
        <v>82</v>
      </c>
      <c r="AW915" s="14" t="s">
        <v>34</v>
      </c>
      <c r="AX915" s="14" t="s">
        <v>80</v>
      </c>
      <c r="AY915" s="245" t="s">
        <v>148</v>
      </c>
    </row>
    <row r="916" spans="1:51" s="14" customFormat="1" ht="12">
      <c r="A916" s="14"/>
      <c r="B916" s="235"/>
      <c r="C916" s="236"/>
      <c r="D916" s="226" t="s">
        <v>168</v>
      </c>
      <c r="E916" s="236"/>
      <c r="F916" s="238" t="s">
        <v>4687</v>
      </c>
      <c r="G916" s="236"/>
      <c r="H916" s="239">
        <v>63.25</v>
      </c>
      <c r="I916" s="240"/>
      <c r="J916" s="236"/>
      <c r="K916" s="236"/>
      <c r="L916" s="241"/>
      <c r="M916" s="242"/>
      <c r="N916" s="243"/>
      <c r="O916" s="243"/>
      <c r="P916" s="243"/>
      <c r="Q916" s="243"/>
      <c r="R916" s="243"/>
      <c r="S916" s="243"/>
      <c r="T916" s="24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45" t="s">
        <v>168</v>
      </c>
      <c r="AU916" s="245" t="s">
        <v>82</v>
      </c>
      <c r="AV916" s="14" t="s">
        <v>82</v>
      </c>
      <c r="AW916" s="14" t="s">
        <v>4</v>
      </c>
      <c r="AX916" s="14" t="s">
        <v>80</v>
      </c>
      <c r="AY916" s="245" t="s">
        <v>148</v>
      </c>
    </row>
    <row r="917" spans="1:65" s="2" customFormat="1" ht="16.5" customHeight="1">
      <c r="A917" s="40"/>
      <c r="B917" s="41"/>
      <c r="C917" s="268" t="s">
        <v>1322</v>
      </c>
      <c r="D917" s="268" t="s">
        <v>279</v>
      </c>
      <c r="E917" s="269" t="s">
        <v>4688</v>
      </c>
      <c r="F917" s="270" t="s">
        <v>4689</v>
      </c>
      <c r="G917" s="271" t="s">
        <v>173</v>
      </c>
      <c r="H917" s="272">
        <v>138</v>
      </c>
      <c r="I917" s="273"/>
      <c r="J917" s="274">
        <f>ROUND(I917*H917,2)</f>
        <v>0</v>
      </c>
      <c r="K917" s="270" t="s">
        <v>154</v>
      </c>
      <c r="L917" s="275"/>
      <c r="M917" s="276" t="s">
        <v>19</v>
      </c>
      <c r="N917" s="277" t="s">
        <v>43</v>
      </c>
      <c r="O917" s="86"/>
      <c r="P917" s="215">
        <f>O917*H917</f>
        <v>0</v>
      </c>
      <c r="Q917" s="215">
        <v>0.00017</v>
      </c>
      <c r="R917" s="215">
        <f>Q917*H917</f>
        <v>0.02346</v>
      </c>
      <c r="S917" s="215">
        <v>0</v>
      </c>
      <c r="T917" s="216">
        <f>S917*H917</f>
        <v>0</v>
      </c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R917" s="217" t="s">
        <v>414</v>
      </c>
      <c r="AT917" s="217" t="s">
        <v>279</v>
      </c>
      <c r="AU917" s="217" t="s">
        <v>82</v>
      </c>
      <c r="AY917" s="19" t="s">
        <v>148</v>
      </c>
      <c r="BE917" s="218">
        <f>IF(N917="základní",J917,0)</f>
        <v>0</v>
      </c>
      <c r="BF917" s="218">
        <f>IF(N917="snížená",J917,0)</f>
        <v>0</v>
      </c>
      <c r="BG917" s="218">
        <f>IF(N917="zákl. přenesená",J917,0)</f>
        <v>0</v>
      </c>
      <c r="BH917" s="218">
        <f>IF(N917="sníž. přenesená",J917,0)</f>
        <v>0</v>
      </c>
      <c r="BI917" s="218">
        <f>IF(N917="nulová",J917,0)</f>
        <v>0</v>
      </c>
      <c r="BJ917" s="19" t="s">
        <v>80</v>
      </c>
      <c r="BK917" s="218">
        <f>ROUND(I917*H917,2)</f>
        <v>0</v>
      </c>
      <c r="BL917" s="19" t="s">
        <v>285</v>
      </c>
      <c r="BM917" s="217" t="s">
        <v>4690</v>
      </c>
    </row>
    <row r="918" spans="1:51" s="13" customFormat="1" ht="12">
      <c r="A918" s="13"/>
      <c r="B918" s="224"/>
      <c r="C918" s="225"/>
      <c r="D918" s="226" t="s">
        <v>168</v>
      </c>
      <c r="E918" s="227" t="s">
        <v>19</v>
      </c>
      <c r="F918" s="228" t="s">
        <v>4691</v>
      </c>
      <c r="G918" s="225"/>
      <c r="H918" s="227" t="s">
        <v>19</v>
      </c>
      <c r="I918" s="229"/>
      <c r="J918" s="225"/>
      <c r="K918" s="225"/>
      <c r="L918" s="230"/>
      <c r="M918" s="231"/>
      <c r="N918" s="232"/>
      <c r="O918" s="232"/>
      <c r="P918" s="232"/>
      <c r="Q918" s="232"/>
      <c r="R918" s="232"/>
      <c r="S918" s="232"/>
      <c r="T918" s="23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34" t="s">
        <v>168</v>
      </c>
      <c r="AU918" s="234" t="s">
        <v>82</v>
      </c>
      <c r="AV918" s="13" t="s">
        <v>80</v>
      </c>
      <c r="AW918" s="13" t="s">
        <v>34</v>
      </c>
      <c r="AX918" s="13" t="s">
        <v>72</v>
      </c>
      <c r="AY918" s="234" t="s">
        <v>148</v>
      </c>
    </row>
    <row r="919" spans="1:51" s="14" customFormat="1" ht="12">
      <c r="A919" s="14"/>
      <c r="B919" s="235"/>
      <c r="C919" s="236"/>
      <c r="D919" s="226" t="s">
        <v>168</v>
      </c>
      <c r="E919" s="237" t="s">
        <v>19</v>
      </c>
      <c r="F919" s="238" t="s">
        <v>984</v>
      </c>
      <c r="G919" s="236"/>
      <c r="H919" s="239">
        <v>120</v>
      </c>
      <c r="I919" s="240"/>
      <c r="J919" s="236"/>
      <c r="K919" s="236"/>
      <c r="L919" s="241"/>
      <c r="M919" s="242"/>
      <c r="N919" s="243"/>
      <c r="O919" s="243"/>
      <c r="P919" s="243"/>
      <c r="Q919" s="243"/>
      <c r="R919" s="243"/>
      <c r="S919" s="243"/>
      <c r="T919" s="24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45" t="s">
        <v>168</v>
      </c>
      <c r="AU919" s="245" t="s">
        <v>82</v>
      </c>
      <c r="AV919" s="14" t="s">
        <v>82</v>
      </c>
      <c r="AW919" s="14" t="s">
        <v>34</v>
      </c>
      <c r="AX919" s="14" t="s">
        <v>80</v>
      </c>
      <c r="AY919" s="245" t="s">
        <v>148</v>
      </c>
    </row>
    <row r="920" spans="1:51" s="14" customFormat="1" ht="12">
      <c r="A920" s="14"/>
      <c r="B920" s="235"/>
      <c r="C920" s="236"/>
      <c r="D920" s="226" t="s">
        <v>168</v>
      </c>
      <c r="E920" s="236"/>
      <c r="F920" s="238" t="s">
        <v>4692</v>
      </c>
      <c r="G920" s="236"/>
      <c r="H920" s="239">
        <v>138</v>
      </c>
      <c r="I920" s="240"/>
      <c r="J920" s="236"/>
      <c r="K920" s="236"/>
      <c r="L920" s="241"/>
      <c r="M920" s="242"/>
      <c r="N920" s="243"/>
      <c r="O920" s="243"/>
      <c r="P920" s="243"/>
      <c r="Q920" s="243"/>
      <c r="R920" s="243"/>
      <c r="S920" s="243"/>
      <c r="T920" s="24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45" t="s">
        <v>168</v>
      </c>
      <c r="AU920" s="245" t="s">
        <v>82</v>
      </c>
      <c r="AV920" s="14" t="s">
        <v>82</v>
      </c>
      <c r="AW920" s="14" t="s">
        <v>4</v>
      </c>
      <c r="AX920" s="14" t="s">
        <v>80</v>
      </c>
      <c r="AY920" s="245" t="s">
        <v>148</v>
      </c>
    </row>
    <row r="921" spans="1:65" s="2" customFormat="1" ht="16.5" customHeight="1">
      <c r="A921" s="40"/>
      <c r="B921" s="41"/>
      <c r="C921" s="268" t="s">
        <v>1327</v>
      </c>
      <c r="D921" s="268" t="s">
        <v>279</v>
      </c>
      <c r="E921" s="269" t="s">
        <v>4693</v>
      </c>
      <c r="F921" s="270" t="s">
        <v>4694</v>
      </c>
      <c r="G921" s="271" t="s">
        <v>173</v>
      </c>
      <c r="H921" s="272">
        <v>287.5</v>
      </c>
      <c r="I921" s="273"/>
      <c r="J921" s="274">
        <f>ROUND(I921*H921,2)</f>
        <v>0</v>
      </c>
      <c r="K921" s="270" t="s">
        <v>154</v>
      </c>
      <c r="L921" s="275"/>
      <c r="M921" s="276" t="s">
        <v>19</v>
      </c>
      <c r="N921" s="277" t="s">
        <v>43</v>
      </c>
      <c r="O921" s="86"/>
      <c r="P921" s="215">
        <f>O921*H921</f>
        <v>0</v>
      </c>
      <c r="Q921" s="215">
        <v>0.00012</v>
      </c>
      <c r="R921" s="215">
        <f>Q921*H921</f>
        <v>0.0345</v>
      </c>
      <c r="S921" s="215">
        <v>0</v>
      </c>
      <c r="T921" s="216">
        <f>S921*H921</f>
        <v>0</v>
      </c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R921" s="217" t="s">
        <v>414</v>
      </c>
      <c r="AT921" s="217" t="s">
        <v>279</v>
      </c>
      <c r="AU921" s="217" t="s">
        <v>82</v>
      </c>
      <c r="AY921" s="19" t="s">
        <v>148</v>
      </c>
      <c r="BE921" s="218">
        <f>IF(N921="základní",J921,0)</f>
        <v>0</v>
      </c>
      <c r="BF921" s="218">
        <f>IF(N921="snížená",J921,0)</f>
        <v>0</v>
      </c>
      <c r="BG921" s="218">
        <f>IF(N921="zákl. přenesená",J921,0)</f>
        <v>0</v>
      </c>
      <c r="BH921" s="218">
        <f>IF(N921="sníž. přenesená",J921,0)</f>
        <v>0</v>
      </c>
      <c r="BI921" s="218">
        <f>IF(N921="nulová",J921,0)</f>
        <v>0</v>
      </c>
      <c r="BJ921" s="19" t="s">
        <v>80</v>
      </c>
      <c r="BK921" s="218">
        <f>ROUND(I921*H921,2)</f>
        <v>0</v>
      </c>
      <c r="BL921" s="19" t="s">
        <v>285</v>
      </c>
      <c r="BM921" s="217" t="s">
        <v>4695</v>
      </c>
    </row>
    <row r="922" spans="1:51" s="13" customFormat="1" ht="12">
      <c r="A922" s="13"/>
      <c r="B922" s="224"/>
      <c r="C922" s="225"/>
      <c r="D922" s="226" t="s">
        <v>168</v>
      </c>
      <c r="E922" s="227" t="s">
        <v>19</v>
      </c>
      <c r="F922" s="228" t="s">
        <v>4696</v>
      </c>
      <c r="G922" s="225"/>
      <c r="H922" s="227" t="s">
        <v>19</v>
      </c>
      <c r="I922" s="229"/>
      <c r="J922" s="225"/>
      <c r="K922" s="225"/>
      <c r="L922" s="230"/>
      <c r="M922" s="231"/>
      <c r="N922" s="232"/>
      <c r="O922" s="232"/>
      <c r="P922" s="232"/>
      <c r="Q922" s="232"/>
      <c r="R922" s="232"/>
      <c r="S922" s="232"/>
      <c r="T922" s="23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34" t="s">
        <v>168</v>
      </c>
      <c r="AU922" s="234" t="s">
        <v>82</v>
      </c>
      <c r="AV922" s="13" t="s">
        <v>80</v>
      </c>
      <c r="AW922" s="13" t="s">
        <v>34</v>
      </c>
      <c r="AX922" s="13" t="s">
        <v>72</v>
      </c>
      <c r="AY922" s="234" t="s">
        <v>148</v>
      </c>
    </row>
    <row r="923" spans="1:51" s="14" customFormat="1" ht="12">
      <c r="A923" s="14"/>
      <c r="B923" s="235"/>
      <c r="C923" s="236"/>
      <c r="D923" s="226" t="s">
        <v>168</v>
      </c>
      <c r="E923" s="237" t="s">
        <v>19</v>
      </c>
      <c r="F923" s="238" t="s">
        <v>1743</v>
      </c>
      <c r="G923" s="236"/>
      <c r="H923" s="239">
        <v>250</v>
      </c>
      <c r="I923" s="240"/>
      <c r="J923" s="236"/>
      <c r="K923" s="236"/>
      <c r="L923" s="241"/>
      <c r="M923" s="242"/>
      <c r="N923" s="243"/>
      <c r="O923" s="243"/>
      <c r="P923" s="243"/>
      <c r="Q923" s="243"/>
      <c r="R923" s="243"/>
      <c r="S923" s="243"/>
      <c r="T923" s="24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45" t="s">
        <v>168</v>
      </c>
      <c r="AU923" s="245" t="s">
        <v>82</v>
      </c>
      <c r="AV923" s="14" t="s">
        <v>82</v>
      </c>
      <c r="AW923" s="14" t="s">
        <v>34</v>
      </c>
      <c r="AX923" s="14" t="s">
        <v>80</v>
      </c>
      <c r="AY923" s="245" t="s">
        <v>148</v>
      </c>
    </row>
    <row r="924" spans="1:51" s="14" customFormat="1" ht="12">
      <c r="A924" s="14"/>
      <c r="B924" s="235"/>
      <c r="C924" s="236"/>
      <c r="D924" s="226" t="s">
        <v>168</v>
      </c>
      <c r="E924" s="236"/>
      <c r="F924" s="238" t="s">
        <v>4697</v>
      </c>
      <c r="G924" s="236"/>
      <c r="H924" s="239">
        <v>287.5</v>
      </c>
      <c r="I924" s="240"/>
      <c r="J924" s="236"/>
      <c r="K924" s="236"/>
      <c r="L924" s="241"/>
      <c r="M924" s="242"/>
      <c r="N924" s="243"/>
      <c r="O924" s="243"/>
      <c r="P924" s="243"/>
      <c r="Q924" s="243"/>
      <c r="R924" s="243"/>
      <c r="S924" s="243"/>
      <c r="T924" s="24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45" t="s">
        <v>168</v>
      </c>
      <c r="AU924" s="245" t="s">
        <v>82</v>
      </c>
      <c r="AV924" s="14" t="s">
        <v>82</v>
      </c>
      <c r="AW924" s="14" t="s">
        <v>4</v>
      </c>
      <c r="AX924" s="14" t="s">
        <v>80</v>
      </c>
      <c r="AY924" s="245" t="s">
        <v>148</v>
      </c>
    </row>
    <row r="925" spans="1:65" s="2" customFormat="1" ht="16.5" customHeight="1">
      <c r="A925" s="40"/>
      <c r="B925" s="41"/>
      <c r="C925" s="268" t="s">
        <v>1334</v>
      </c>
      <c r="D925" s="268" t="s">
        <v>279</v>
      </c>
      <c r="E925" s="269" t="s">
        <v>4698</v>
      </c>
      <c r="F925" s="270" t="s">
        <v>4699</v>
      </c>
      <c r="G925" s="271" t="s">
        <v>173</v>
      </c>
      <c r="H925" s="272">
        <v>86.25</v>
      </c>
      <c r="I925" s="273"/>
      <c r="J925" s="274">
        <f>ROUND(I925*H925,2)</f>
        <v>0</v>
      </c>
      <c r="K925" s="270" t="s">
        <v>154</v>
      </c>
      <c r="L925" s="275"/>
      <c r="M925" s="276" t="s">
        <v>19</v>
      </c>
      <c r="N925" s="277" t="s">
        <v>43</v>
      </c>
      <c r="O925" s="86"/>
      <c r="P925" s="215">
        <f>O925*H925</f>
        <v>0</v>
      </c>
      <c r="Q925" s="215">
        <v>5E-05</v>
      </c>
      <c r="R925" s="215">
        <f>Q925*H925</f>
        <v>0.0043125</v>
      </c>
      <c r="S925" s="215">
        <v>0</v>
      </c>
      <c r="T925" s="216">
        <f>S925*H925</f>
        <v>0</v>
      </c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R925" s="217" t="s">
        <v>414</v>
      </c>
      <c r="AT925" s="217" t="s">
        <v>279</v>
      </c>
      <c r="AU925" s="217" t="s">
        <v>82</v>
      </c>
      <c r="AY925" s="19" t="s">
        <v>148</v>
      </c>
      <c r="BE925" s="218">
        <f>IF(N925="základní",J925,0)</f>
        <v>0</v>
      </c>
      <c r="BF925" s="218">
        <f>IF(N925="snížená",J925,0)</f>
        <v>0</v>
      </c>
      <c r="BG925" s="218">
        <f>IF(N925="zákl. přenesená",J925,0)</f>
        <v>0</v>
      </c>
      <c r="BH925" s="218">
        <f>IF(N925="sníž. přenesená",J925,0)</f>
        <v>0</v>
      </c>
      <c r="BI925" s="218">
        <f>IF(N925="nulová",J925,0)</f>
        <v>0</v>
      </c>
      <c r="BJ925" s="19" t="s">
        <v>80</v>
      </c>
      <c r="BK925" s="218">
        <f>ROUND(I925*H925,2)</f>
        <v>0</v>
      </c>
      <c r="BL925" s="19" t="s">
        <v>285</v>
      </c>
      <c r="BM925" s="217" t="s">
        <v>4700</v>
      </c>
    </row>
    <row r="926" spans="1:51" s="13" customFormat="1" ht="12">
      <c r="A926" s="13"/>
      <c r="B926" s="224"/>
      <c r="C926" s="225"/>
      <c r="D926" s="226" t="s">
        <v>168</v>
      </c>
      <c r="E926" s="227" t="s">
        <v>19</v>
      </c>
      <c r="F926" s="228" t="s">
        <v>4701</v>
      </c>
      <c r="G926" s="225"/>
      <c r="H926" s="227" t="s">
        <v>19</v>
      </c>
      <c r="I926" s="229"/>
      <c r="J926" s="225"/>
      <c r="K926" s="225"/>
      <c r="L926" s="230"/>
      <c r="M926" s="231"/>
      <c r="N926" s="232"/>
      <c r="O926" s="232"/>
      <c r="P926" s="232"/>
      <c r="Q926" s="232"/>
      <c r="R926" s="232"/>
      <c r="S926" s="232"/>
      <c r="T926" s="23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34" t="s">
        <v>168</v>
      </c>
      <c r="AU926" s="234" t="s">
        <v>82</v>
      </c>
      <c r="AV926" s="13" t="s">
        <v>80</v>
      </c>
      <c r="AW926" s="13" t="s">
        <v>34</v>
      </c>
      <c r="AX926" s="13" t="s">
        <v>72</v>
      </c>
      <c r="AY926" s="234" t="s">
        <v>148</v>
      </c>
    </row>
    <row r="927" spans="1:51" s="14" customFormat="1" ht="12">
      <c r="A927" s="14"/>
      <c r="B927" s="235"/>
      <c r="C927" s="236"/>
      <c r="D927" s="226" t="s">
        <v>168</v>
      </c>
      <c r="E927" s="237" t="s">
        <v>19</v>
      </c>
      <c r="F927" s="238" t="s">
        <v>741</v>
      </c>
      <c r="G927" s="236"/>
      <c r="H927" s="239">
        <v>75</v>
      </c>
      <c r="I927" s="240"/>
      <c r="J927" s="236"/>
      <c r="K927" s="236"/>
      <c r="L927" s="241"/>
      <c r="M927" s="242"/>
      <c r="N927" s="243"/>
      <c r="O927" s="243"/>
      <c r="P927" s="243"/>
      <c r="Q927" s="243"/>
      <c r="R927" s="243"/>
      <c r="S927" s="243"/>
      <c r="T927" s="24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45" t="s">
        <v>168</v>
      </c>
      <c r="AU927" s="245" t="s">
        <v>82</v>
      </c>
      <c r="AV927" s="14" t="s">
        <v>82</v>
      </c>
      <c r="AW927" s="14" t="s">
        <v>34</v>
      </c>
      <c r="AX927" s="14" t="s">
        <v>80</v>
      </c>
      <c r="AY927" s="245" t="s">
        <v>148</v>
      </c>
    </row>
    <row r="928" spans="1:51" s="14" customFormat="1" ht="12">
      <c r="A928" s="14"/>
      <c r="B928" s="235"/>
      <c r="C928" s="236"/>
      <c r="D928" s="226" t="s">
        <v>168</v>
      </c>
      <c r="E928" s="236"/>
      <c r="F928" s="238" t="s">
        <v>4702</v>
      </c>
      <c r="G928" s="236"/>
      <c r="H928" s="239">
        <v>86.25</v>
      </c>
      <c r="I928" s="240"/>
      <c r="J928" s="236"/>
      <c r="K928" s="236"/>
      <c r="L928" s="241"/>
      <c r="M928" s="242"/>
      <c r="N928" s="243"/>
      <c r="O928" s="243"/>
      <c r="P928" s="243"/>
      <c r="Q928" s="243"/>
      <c r="R928" s="243"/>
      <c r="S928" s="243"/>
      <c r="T928" s="24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45" t="s">
        <v>168</v>
      </c>
      <c r="AU928" s="245" t="s">
        <v>82</v>
      </c>
      <c r="AV928" s="14" t="s">
        <v>82</v>
      </c>
      <c r="AW928" s="14" t="s">
        <v>4</v>
      </c>
      <c r="AX928" s="14" t="s">
        <v>80</v>
      </c>
      <c r="AY928" s="245" t="s">
        <v>148</v>
      </c>
    </row>
    <row r="929" spans="1:65" s="2" customFormat="1" ht="16.5" customHeight="1">
      <c r="A929" s="40"/>
      <c r="B929" s="41"/>
      <c r="C929" s="268" t="s">
        <v>1340</v>
      </c>
      <c r="D929" s="268" t="s">
        <v>279</v>
      </c>
      <c r="E929" s="269" t="s">
        <v>4703</v>
      </c>
      <c r="F929" s="270" t="s">
        <v>4704</v>
      </c>
      <c r="G929" s="271" t="s">
        <v>173</v>
      </c>
      <c r="H929" s="272">
        <v>34.5</v>
      </c>
      <c r="I929" s="273"/>
      <c r="J929" s="274">
        <f>ROUND(I929*H929,2)</f>
        <v>0</v>
      </c>
      <c r="K929" s="270" t="s">
        <v>154</v>
      </c>
      <c r="L929" s="275"/>
      <c r="M929" s="276" t="s">
        <v>19</v>
      </c>
      <c r="N929" s="277" t="s">
        <v>43</v>
      </c>
      <c r="O929" s="86"/>
      <c r="P929" s="215">
        <f>O929*H929</f>
        <v>0</v>
      </c>
      <c r="Q929" s="215">
        <v>7E-05</v>
      </c>
      <c r="R929" s="215">
        <f>Q929*H929</f>
        <v>0.0024149999999999996</v>
      </c>
      <c r="S929" s="215">
        <v>0</v>
      </c>
      <c r="T929" s="216">
        <f>S929*H929</f>
        <v>0</v>
      </c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R929" s="217" t="s">
        <v>414</v>
      </c>
      <c r="AT929" s="217" t="s">
        <v>279</v>
      </c>
      <c r="AU929" s="217" t="s">
        <v>82</v>
      </c>
      <c r="AY929" s="19" t="s">
        <v>148</v>
      </c>
      <c r="BE929" s="218">
        <f>IF(N929="základní",J929,0)</f>
        <v>0</v>
      </c>
      <c r="BF929" s="218">
        <f>IF(N929="snížená",J929,0)</f>
        <v>0</v>
      </c>
      <c r="BG929" s="218">
        <f>IF(N929="zákl. přenesená",J929,0)</f>
        <v>0</v>
      </c>
      <c r="BH929" s="218">
        <f>IF(N929="sníž. přenesená",J929,0)</f>
        <v>0</v>
      </c>
      <c r="BI929" s="218">
        <f>IF(N929="nulová",J929,0)</f>
        <v>0</v>
      </c>
      <c r="BJ929" s="19" t="s">
        <v>80</v>
      </c>
      <c r="BK929" s="218">
        <f>ROUND(I929*H929,2)</f>
        <v>0</v>
      </c>
      <c r="BL929" s="19" t="s">
        <v>285</v>
      </c>
      <c r="BM929" s="217" t="s">
        <v>4705</v>
      </c>
    </row>
    <row r="930" spans="1:51" s="13" customFormat="1" ht="12">
      <c r="A930" s="13"/>
      <c r="B930" s="224"/>
      <c r="C930" s="225"/>
      <c r="D930" s="226" t="s">
        <v>168</v>
      </c>
      <c r="E930" s="227" t="s">
        <v>19</v>
      </c>
      <c r="F930" s="228" t="s">
        <v>4706</v>
      </c>
      <c r="G930" s="225"/>
      <c r="H930" s="227" t="s">
        <v>19</v>
      </c>
      <c r="I930" s="229"/>
      <c r="J930" s="225"/>
      <c r="K930" s="225"/>
      <c r="L930" s="230"/>
      <c r="M930" s="231"/>
      <c r="N930" s="232"/>
      <c r="O930" s="232"/>
      <c r="P930" s="232"/>
      <c r="Q930" s="232"/>
      <c r="R930" s="232"/>
      <c r="S930" s="232"/>
      <c r="T930" s="23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34" t="s">
        <v>168</v>
      </c>
      <c r="AU930" s="234" t="s">
        <v>82</v>
      </c>
      <c r="AV930" s="13" t="s">
        <v>80</v>
      </c>
      <c r="AW930" s="13" t="s">
        <v>34</v>
      </c>
      <c r="AX930" s="13" t="s">
        <v>72</v>
      </c>
      <c r="AY930" s="234" t="s">
        <v>148</v>
      </c>
    </row>
    <row r="931" spans="1:51" s="14" customFormat="1" ht="12">
      <c r="A931" s="14"/>
      <c r="B931" s="235"/>
      <c r="C931" s="236"/>
      <c r="D931" s="226" t="s">
        <v>168</v>
      </c>
      <c r="E931" s="237" t="s">
        <v>19</v>
      </c>
      <c r="F931" s="238" t="s">
        <v>395</v>
      </c>
      <c r="G931" s="236"/>
      <c r="H931" s="239">
        <v>30</v>
      </c>
      <c r="I931" s="240"/>
      <c r="J931" s="236"/>
      <c r="K931" s="236"/>
      <c r="L931" s="241"/>
      <c r="M931" s="242"/>
      <c r="N931" s="243"/>
      <c r="O931" s="243"/>
      <c r="P931" s="243"/>
      <c r="Q931" s="243"/>
      <c r="R931" s="243"/>
      <c r="S931" s="243"/>
      <c r="T931" s="24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45" t="s">
        <v>168</v>
      </c>
      <c r="AU931" s="245" t="s">
        <v>82</v>
      </c>
      <c r="AV931" s="14" t="s">
        <v>82</v>
      </c>
      <c r="AW931" s="14" t="s">
        <v>34</v>
      </c>
      <c r="AX931" s="14" t="s">
        <v>80</v>
      </c>
      <c r="AY931" s="245" t="s">
        <v>148</v>
      </c>
    </row>
    <row r="932" spans="1:51" s="14" customFormat="1" ht="12">
      <c r="A932" s="14"/>
      <c r="B932" s="235"/>
      <c r="C932" s="236"/>
      <c r="D932" s="226" t="s">
        <v>168</v>
      </c>
      <c r="E932" s="236"/>
      <c r="F932" s="238" t="s">
        <v>4707</v>
      </c>
      <c r="G932" s="236"/>
      <c r="H932" s="239">
        <v>34.5</v>
      </c>
      <c r="I932" s="240"/>
      <c r="J932" s="236"/>
      <c r="K932" s="236"/>
      <c r="L932" s="241"/>
      <c r="M932" s="242"/>
      <c r="N932" s="243"/>
      <c r="O932" s="243"/>
      <c r="P932" s="243"/>
      <c r="Q932" s="243"/>
      <c r="R932" s="243"/>
      <c r="S932" s="243"/>
      <c r="T932" s="24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45" t="s">
        <v>168</v>
      </c>
      <c r="AU932" s="245" t="s">
        <v>82</v>
      </c>
      <c r="AV932" s="14" t="s">
        <v>82</v>
      </c>
      <c r="AW932" s="14" t="s">
        <v>4</v>
      </c>
      <c r="AX932" s="14" t="s">
        <v>80</v>
      </c>
      <c r="AY932" s="245" t="s">
        <v>148</v>
      </c>
    </row>
    <row r="933" spans="1:65" s="2" customFormat="1" ht="24.15" customHeight="1">
      <c r="A933" s="40"/>
      <c r="B933" s="41"/>
      <c r="C933" s="206" t="s">
        <v>1346</v>
      </c>
      <c r="D933" s="206" t="s">
        <v>150</v>
      </c>
      <c r="E933" s="207" t="s">
        <v>4708</v>
      </c>
      <c r="F933" s="208" t="s">
        <v>4709</v>
      </c>
      <c r="G933" s="209" t="s">
        <v>173</v>
      </c>
      <c r="H933" s="210">
        <v>35</v>
      </c>
      <c r="I933" s="211"/>
      <c r="J933" s="212">
        <f>ROUND(I933*H933,2)</f>
        <v>0</v>
      </c>
      <c r="K933" s="208" t="s">
        <v>154</v>
      </c>
      <c r="L933" s="46"/>
      <c r="M933" s="213" t="s">
        <v>19</v>
      </c>
      <c r="N933" s="214" t="s">
        <v>43</v>
      </c>
      <c r="O933" s="86"/>
      <c r="P933" s="215">
        <f>O933*H933</f>
        <v>0</v>
      </c>
      <c r="Q933" s="215">
        <v>0</v>
      </c>
      <c r="R933" s="215">
        <f>Q933*H933</f>
        <v>0</v>
      </c>
      <c r="S933" s="215">
        <v>0</v>
      </c>
      <c r="T933" s="216">
        <f>S933*H933</f>
        <v>0</v>
      </c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R933" s="217" t="s">
        <v>285</v>
      </c>
      <c r="AT933" s="217" t="s">
        <v>150</v>
      </c>
      <c r="AU933" s="217" t="s">
        <v>82</v>
      </c>
      <c r="AY933" s="19" t="s">
        <v>148</v>
      </c>
      <c r="BE933" s="218">
        <f>IF(N933="základní",J933,0)</f>
        <v>0</v>
      </c>
      <c r="BF933" s="218">
        <f>IF(N933="snížená",J933,0)</f>
        <v>0</v>
      </c>
      <c r="BG933" s="218">
        <f>IF(N933="zákl. přenesená",J933,0)</f>
        <v>0</v>
      </c>
      <c r="BH933" s="218">
        <f>IF(N933="sníž. přenesená",J933,0)</f>
        <v>0</v>
      </c>
      <c r="BI933" s="218">
        <f>IF(N933="nulová",J933,0)</f>
        <v>0</v>
      </c>
      <c r="BJ933" s="19" t="s">
        <v>80</v>
      </c>
      <c r="BK933" s="218">
        <f>ROUND(I933*H933,2)</f>
        <v>0</v>
      </c>
      <c r="BL933" s="19" t="s">
        <v>285</v>
      </c>
      <c r="BM933" s="217" t="s">
        <v>4710</v>
      </c>
    </row>
    <row r="934" spans="1:47" s="2" customFormat="1" ht="12">
      <c r="A934" s="40"/>
      <c r="B934" s="41"/>
      <c r="C934" s="42"/>
      <c r="D934" s="219" t="s">
        <v>157</v>
      </c>
      <c r="E934" s="42"/>
      <c r="F934" s="220" t="s">
        <v>4711</v>
      </c>
      <c r="G934" s="42"/>
      <c r="H934" s="42"/>
      <c r="I934" s="221"/>
      <c r="J934" s="42"/>
      <c r="K934" s="42"/>
      <c r="L934" s="46"/>
      <c r="M934" s="222"/>
      <c r="N934" s="223"/>
      <c r="O934" s="86"/>
      <c r="P934" s="86"/>
      <c r="Q934" s="86"/>
      <c r="R934" s="86"/>
      <c r="S934" s="86"/>
      <c r="T934" s="87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T934" s="19" t="s">
        <v>157</v>
      </c>
      <c r="AU934" s="19" t="s">
        <v>82</v>
      </c>
    </row>
    <row r="935" spans="1:65" s="2" customFormat="1" ht="16.5" customHeight="1">
      <c r="A935" s="40"/>
      <c r="B935" s="41"/>
      <c r="C935" s="268" t="s">
        <v>1352</v>
      </c>
      <c r="D935" s="268" t="s">
        <v>279</v>
      </c>
      <c r="E935" s="269" t="s">
        <v>4712</v>
      </c>
      <c r="F935" s="270" t="s">
        <v>4713</v>
      </c>
      <c r="G935" s="271" t="s">
        <v>173</v>
      </c>
      <c r="H935" s="272">
        <v>40.25</v>
      </c>
      <c r="I935" s="273"/>
      <c r="J935" s="274">
        <f>ROUND(I935*H935,2)</f>
        <v>0</v>
      </c>
      <c r="K935" s="270" t="s">
        <v>154</v>
      </c>
      <c r="L935" s="275"/>
      <c r="M935" s="276" t="s">
        <v>19</v>
      </c>
      <c r="N935" s="277" t="s">
        <v>43</v>
      </c>
      <c r="O935" s="86"/>
      <c r="P935" s="215">
        <f>O935*H935</f>
        <v>0</v>
      </c>
      <c r="Q935" s="215">
        <v>0.0009</v>
      </c>
      <c r="R935" s="215">
        <f>Q935*H935</f>
        <v>0.036225</v>
      </c>
      <c r="S935" s="215">
        <v>0</v>
      </c>
      <c r="T935" s="216">
        <f>S935*H935</f>
        <v>0</v>
      </c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R935" s="217" t="s">
        <v>414</v>
      </c>
      <c r="AT935" s="217" t="s">
        <v>279</v>
      </c>
      <c r="AU935" s="217" t="s">
        <v>82</v>
      </c>
      <c r="AY935" s="19" t="s">
        <v>148</v>
      </c>
      <c r="BE935" s="218">
        <f>IF(N935="základní",J935,0)</f>
        <v>0</v>
      </c>
      <c r="BF935" s="218">
        <f>IF(N935="snížená",J935,0)</f>
        <v>0</v>
      </c>
      <c r="BG935" s="218">
        <f>IF(N935="zákl. přenesená",J935,0)</f>
        <v>0</v>
      </c>
      <c r="BH935" s="218">
        <f>IF(N935="sníž. přenesená",J935,0)</f>
        <v>0</v>
      </c>
      <c r="BI935" s="218">
        <f>IF(N935="nulová",J935,0)</f>
        <v>0</v>
      </c>
      <c r="BJ935" s="19" t="s">
        <v>80</v>
      </c>
      <c r="BK935" s="218">
        <f>ROUND(I935*H935,2)</f>
        <v>0</v>
      </c>
      <c r="BL935" s="19" t="s">
        <v>285</v>
      </c>
      <c r="BM935" s="217" t="s">
        <v>4714</v>
      </c>
    </row>
    <row r="936" spans="1:51" s="13" customFormat="1" ht="12">
      <c r="A936" s="13"/>
      <c r="B936" s="224"/>
      <c r="C936" s="225"/>
      <c r="D936" s="226" t="s">
        <v>168</v>
      </c>
      <c r="E936" s="227" t="s">
        <v>19</v>
      </c>
      <c r="F936" s="228" t="s">
        <v>4715</v>
      </c>
      <c r="G936" s="225"/>
      <c r="H936" s="227" t="s">
        <v>19</v>
      </c>
      <c r="I936" s="229"/>
      <c r="J936" s="225"/>
      <c r="K936" s="225"/>
      <c r="L936" s="230"/>
      <c r="M936" s="231"/>
      <c r="N936" s="232"/>
      <c r="O936" s="232"/>
      <c r="P936" s="232"/>
      <c r="Q936" s="232"/>
      <c r="R936" s="232"/>
      <c r="S936" s="232"/>
      <c r="T936" s="23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34" t="s">
        <v>168</v>
      </c>
      <c r="AU936" s="234" t="s">
        <v>82</v>
      </c>
      <c r="AV936" s="13" t="s">
        <v>80</v>
      </c>
      <c r="AW936" s="13" t="s">
        <v>34</v>
      </c>
      <c r="AX936" s="13" t="s">
        <v>72</v>
      </c>
      <c r="AY936" s="234" t="s">
        <v>148</v>
      </c>
    </row>
    <row r="937" spans="1:51" s="14" customFormat="1" ht="12">
      <c r="A937" s="14"/>
      <c r="B937" s="235"/>
      <c r="C937" s="236"/>
      <c r="D937" s="226" t="s">
        <v>168</v>
      </c>
      <c r="E937" s="237" t="s">
        <v>19</v>
      </c>
      <c r="F937" s="238" t="s">
        <v>432</v>
      </c>
      <c r="G937" s="236"/>
      <c r="H937" s="239">
        <v>35</v>
      </c>
      <c r="I937" s="240"/>
      <c r="J937" s="236"/>
      <c r="K937" s="236"/>
      <c r="L937" s="241"/>
      <c r="M937" s="242"/>
      <c r="N937" s="243"/>
      <c r="O937" s="243"/>
      <c r="P937" s="243"/>
      <c r="Q937" s="243"/>
      <c r="R937" s="243"/>
      <c r="S937" s="243"/>
      <c r="T937" s="24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45" t="s">
        <v>168</v>
      </c>
      <c r="AU937" s="245" t="s">
        <v>82</v>
      </c>
      <c r="AV937" s="14" t="s">
        <v>82</v>
      </c>
      <c r="AW937" s="14" t="s">
        <v>34</v>
      </c>
      <c r="AX937" s="14" t="s">
        <v>80</v>
      </c>
      <c r="AY937" s="245" t="s">
        <v>148</v>
      </c>
    </row>
    <row r="938" spans="1:51" s="14" customFormat="1" ht="12">
      <c r="A938" s="14"/>
      <c r="B938" s="235"/>
      <c r="C938" s="236"/>
      <c r="D938" s="226" t="s">
        <v>168</v>
      </c>
      <c r="E938" s="236"/>
      <c r="F938" s="238" t="s">
        <v>2181</v>
      </c>
      <c r="G938" s="236"/>
      <c r="H938" s="239">
        <v>40.25</v>
      </c>
      <c r="I938" s="240"/>
      <c r="J938" s="236"/>
      <c r="K938" s="236"/>
      <c r="L938" s="241"/>
      <c r="M938" s="242"/>
      <c r="N938" s="243"/>
      <c r="O938" s="243"/>
      <c r="P938" s="243"/>
      <c r="Q938" s="243"/>
      <c r="R938" s="243"/>
      <c r="S938" s="243"/>
      <c r="T938" s="24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45" t="s">
        <v>168</v>
      </c>
      <c r="AU938" s="245" t="s">
        <v>82</v>
      </c>
      <c r="AV938" s="14" t="s">
        <v>82</v>
      </c>
      <c r="AW938" s="14" t="s">
        <v>4</v>
      </c>
      <c r="AX938" s="14" t="s">
        <v>80</v>
      </c>
      <c r="AY938" s="245" t="s">
        <v>148</v>
      </c>
    </row>
    <row r="939" spans="1:65" s="2" customFormat="1" ht="24.15" customHeight="1">
      <c r="A939" s="40"/>
      <c r="B939" s="41"/>
      <c r="C939" s="206" t="s">
        <v>1361</v>
      </c>
      <c r="D939" s="206" t="s">
        <v>150</v>
      </c>
      <c r="E939" s="207" t="s">
        <v>1764</v>
      </c>
      <c r="F939" s="208" t="s">
        <v>1765</v>
      </c>
      <c r="G939" s="209" t="s">
        <v>153</v>
      </c>
      <c r="H939" s="210">
        <v>9</v>
      </c>
      <c r="I939" s="211"/>
      <c r="J939" s="212">
        <f>ROUND(I939*H939,2)</f>
        <v>0</v>
      </c>
      <c r="K939" s="208" t="s">
        <v>154</v>
      </c>
      <c r="L939" s="46"/>
      <c r="M939" s="213" t="s">
        <v>19</v>
      </c>
      <c r="N939" s="214" t="s">
        <v>43</v>
      </c>
      <c r="O939" s="86"/>
      <c r="P939" s="215">
        <f>O939*H939</f>
        <v>0</v>
      </c>
      <c r="Q939" s="215">
        <v>0</v>
      </c>
      <c r="R939" s="215">
        <f>Q939*H939</f>
        <v>0</v>
      </c>
      <c r="S939" s="215">
        <v>0</v>
      </c>
      <c r="T939" s="216">
        <f>S939*H939</f>
        <v>0</v>
      </c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R939" s="217" t="s">
        <v>285</v>
      </c>
      <c r="AT939" s="217" t="s">
        <v>150</v>
      </c>
      <c r="AU939" s="217" t="s">
        <v>82</v>
      </c>
      <c r="AY939" s="19" t="s">
        <v>148</v>
      </c>
      <c r="BE939" s="218">
        <f>IF(N939="základní",J939,0)</f>
        <v>0</v>
      </c>
      <c r="BF939" s="218">
        <f>IF(N939="snížená",J939,0)</f>
        <v>0</v>
      </c>
      <c r="BG939" s="218">
        <f>IF(N939="zákl. přenesená",J939,0)</f>
        <v>0</v>
      </c>
      <c r="BH939" s="218">
        <f>IF(N939="sníž. přenesená",J939,0)</f>
        <v>0</v>
      </c>
      <c r="BI939" s="218">
        <f>IF(N939="nulová",J939,0)</f>
        <v>0</v>
      </c>
      <c r="BJ939" s="19" t="s">
        <v>80</v>
      </c>
      <c r="BK939" s="218">
        <f>ROUND(I939*H939,2)</f>
        <v>0</v>
      </c>
      <c r="BL939" s="19" t="s">
        <v>285</v>
      </c>
      <c r="BM939" s="217" t="s">
        <v>4716</v>
      </c>
    </row>
    <row r="940" spans="1:47" s="2" customFormat="1" ht="12">
      <c r="A940" s="40"/>
      <c r="B940" s="41"/>
      <c r="C940" s="42"/>
      <c r="D940" s="219" t="s">
        <v>157</v>
      </c>
      <c r="E940" s="42"/>
      <c r="F940" s="220" t="s">
        <v>1767</v>
      </c>
      <c r="G940" s="42"/>
      <c r="H940" s="42"/>
      <c r="I940" s="221"/>
      <c r="J940" s="42"/>
      <c r="K940" s="42"/>
      <c r="L940" s="46"/>
      <c r="M940" s="222"/>
      <c r="N940" s="223"/>
      <c r="O940" s="86"/>
      <c r="P940" s="86"/>
      <c r="Q940" s="86"/>
      <c r="R940" s="86"/>
      <c r="S940" s="86"/>
      <c r="T940" s="87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T940" s="19" t="s">
        <v>157</v>
      </c>
      <c r="AU940" s="19" t="s">
        <v>82</v>
      </c>
    </row>
    <row r="941" spans="1:65" s="2" customFormat="1" ht="16.5" customHeight="1">
      <c r="A941" s="40"/>
      <c r="B941" s="41"/>
      <c r="C941" s="268" t="s">
        <v>1367</v>
      </c>
      <c r="D941" s="268" t="s">
        <v>279</v>
      </c>
      <c r="E941" s="269" t="s">
        <v>4717</v>
      </c>
      <c r="F941" s="270" t="s">
        <v>1774</v>
      </c>
      <c r="G941" s="271" t="s">
        <v>153</v>
      </c>
      <c r="H941" s="272">
        <v>9</v>
      </c>
      <c r="I941" s="273"/>
      <c r="J941" s="274">
        <f>ROUND(I941*H941,2)</f>
        <v>0</v>
      </c>
      <c r="K941" s="270" t="s">
        <v>19</v>
      </c>
      <c r="L941" s="275"/>
      <c r="M941" s="276" t="s">
        <v>19</v>
      </c>
      <c r="N941" s="277" t="s">
        <v>43</v>
      </c>
      <c r="O941" s="86"/>
      <c r="P941" s="215">
        <f>O941*H941</f>
        <v>0</v>
      </c>
      <c r="Q941" s="215">
        <v>5E-05</v>
      </c>
      <c r="R941" s="215">
        <f>Q941*H941</f>
        <v>0.00045000000000000004</v>
      </c>
      <c r="S941" s="215">
        <v>0</v>
      </c>
      <c r="T941" s="216">
        <f>S941*H941</f>
        <v>0</v>
      </c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R941" s="217" t="s">
        <v>414</v>
      </c>
      <c r="AT941" s="217" t="s">
        <v>279</v>
      </c>
      <c r="AU941" s="217" t="s">
        <v>82</v>
      </c>
      <c r="AY941" s="19" t="s">
        <v>148</v>
      </c>
      <c r="BE941" s="218">
        <f>IF(N941="základní",J941,0)</f>
        <v>0</v>
      </c>
      <c r="BF941" s="218">
        <f>IF(N941="snížená",J941,0)</f>
        <v>0</v>
      </c>
      <c r="BG941" s="218">
        <f>IF(N941="zákl. přenesená",J941,0)</f>
        <v>0</v>
      </c>
      <c r="BH941" s="218">
        <f>IF(N941="sníž. přenesená",J941,0)</f>
        <v>0</v>
      </c>
      <c r="BI941" s="218">
        <f>IF(N941="nulová",J941,0)</f>
        <v>0</v>
      </c>
      <c r="BJ941" s="19" t="s">
        <v>80</v>
      </c>
      <c r="BK941" s="218">
        <f>ROUND(I941*H941,2)</f>
        <v>0</v>
      </c>
      <c r="BL941" s="19" t="s">
        <v>285</v>
      </c>
      <c r="BM941" s="217" t="s">
        <v>4718</v>
      </c>
    </row>
    <row r="942" spans="1:65" s="2" customFormat="1" ht="16.5" customHeight="1">
      <c r="A942" s="40"/>
      <c r="B942" s="41"/>
      <c r="C942" s="206" t="s">
        <v>1370</v>
      </c>
      <c r="D942" s="206" t="s">
        <v>150</v>
      </c>
      <c r="E942" s="207" t="s">
        <v>1777</v>
      </c>
      <c r="F942" s="208" t="s">
        <v>1778</v>
      </c>
      <c r="G942" s="209" t="s">
        <v>153</v>
      </c>
      <c r="H942" s="210">
        <v>4</v>
      </c>
      <c r="I942" s="211"/>
      <c r="J942" s="212">
        <f>ROUND(I942*H942,2)</f>
        <v>0</v>
      </c>
      <c r="K942" s="208" t="s">
        <v>154</v>
      </c>
      <c r="L942" s="46"/>
      <c r="M942" s="213" t="s">
        <v>19</v>
      </c>
      <c r="N942" s="214" t="s">
        <v>43</v>
      </c>
      <c r="O942" s="86"/>
      <c r="P942" s="215">
        <f>O942*H942</f>
        <v>0</v>
      </c>
      <c r="Q942" s="215">
        <v>0</v>
      </c>
      <c r="R942" s="215">
        <f>Q942*H942</f>
        <v>0</v>
      </c>
      <c r="S942" s="215">
        <v>0</v>
      </c>
      <c r="T942" s="216">
        <f>S942*H942</f>
        <v>0</v>
      </c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R942" s="217" t="s">
        <v>285</v>
      </c>
      <c r="AT942" s="217" t="s">
        <v>150</v>
      </c>
      <c r="AU942" s="217" t="s">
        <v>82</v>
      </c>
      <c r="AY942" s="19" t="s">
        <v>148</v>
      </c>
      <c r="BE942" s="218">
        <f>IF(N942="základní",J942,0)</f>
        <v>0</v>
      </c>
      <c r="BF942" s="218">
        <f>IF(N942="snížená",J942,0)</f>
        <v>0</v>
      </c>
      <c r="BG942" s="218">
        <f>IF(N942="zákl. přenesená",J942,0)</f>
        <v>0</v>
      </c>
      <c r="BH942" s="218">
        <f>IF(N942="sníž. přenesená",J942,0)</f>
        <v>0</v>
      </c>
      <c r="BI942" s="218">
        <f>IF(N942="nulová",J942,0)</f>
        <v>0</v>
      </c>
      <c r="BJ942" s="19" t="s">
        <v>80</v>
      </c>
      <c r="BK942" s="218">
        <f>ROUND(I942*H942,2)</f>
        <v>0</v>
      </c>
      <c r="BL942" s="19" t="s">
        <v>285</v>
      </c>
      <c r="BM942" s="217" t="s">
        <v>4719</v>
      </c>
    </row>
    <row r="943" spans="1:47" s="2" customFormat="1" ht="12">
      <c r="A943" s="40"/>
      <c r="B943" s="41"/>
      <c r="C943" s="42"/>
      <c r="D943" s="219" t="s">
        <v>157</v>
      </c>
      <c r="E943" s="42"/>
      <c r="F943" s="220" t="s">
        <v>1780</v>
      </c>
      <c r="G943" s="42"/>
      <c r="H943" s="42"/>
      <c r="I943" s="221"/>
      <c r="J943" s="42"/>
      <c r="K943" s="42"/>
      <c r="L943" s="46"/>
      <c r="M943" s="222"/>
      <c r="N943" s="223"/>
      <c r="O943" s="86"/>
      <c r="P943" s="86"/>
      <c r="Q943" s="86"/>
      <c r="R943" s="86"/>
      <c r="S943" s="86"/>
      <c r="T943" s="87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T943" s="19" t="s">
        <v>157</v>
      </c>
      <c r="AU943" s="19" t="s">
        <v>82</v>
      </c>
    </row>
    <row r="944" spans="1:65" s="2" customFormat="1" ht="16.5" customHeight="1">
      <c r="A944" s="40"/>
      <c r="B944" s="41"/>
      <c r="C944" s="268" t="s">
        <v>1376</v>
      </c>
      <c r="D944" s="268" t="s">
        <v>279</v>
      </c>
      <c r="E944" s="269" t="s">
        <v>4720</v>
      </c>
      <c r="F944" s="270" t="s">
        <v>4721</v>
      </c>
      <c r="G944" s="271" t="s">
        <v>153</v>
      </c>
      <c r="H944" s="272">
        <v>4</v>
      </c>
      <c r="I944" s="273"/>
      <c r="J944" s="274">
        <f>ROUND(I944*H944,2)</f>
        <v>0</v>
      </c>
      <c r="K944" s="270" t="s">
        <v>19</v>
      </c>
      <c r="L944" s="275"/>
      <c r="M944" s="276" t="s">
        <v>19</v>
      </c>
      <c r="N944" s="277" t="s">
        <v>43</v>
      </c>
      <c r="O944" s="86"/>
      <c r="P944" s="215">
        <f>O944*H944</f>
        <v>0</v>
      </c>
      <c r="Q944" s="215">
        <v>0.0001</v>
      </c>
      <c r="R944" s="215">
        <f>Q944*H944</f>
        <v>0.0004</v>
      </c>
      <c r="S944" s="215">
        <v>0</v>
      </c>
      <c r="T944" s="216">
        <f>S944*H944</f>
        <v>0</v>
      </c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R944" s="217" t="s">
        <v>414</v>
      </c>
      <c r="AT944" s="217" t="s">
        <v>279</v>
      </c>
      <c r="AU944" s="217" t="s">
        <v>82</v>
      </c>
      <c r="AY944" s="19" t="s">
        <v>148</v>
      </c>
      <c r="BE944" s="218">
        <f>IF(N944="základní",J944,0)</f>
        <v>0</v>
      </c>
      <c r="BF944" s="218">
        <f>IF(N944="snížená",J944,0)</f>
        <v>0</v>
      </c>
      <c r="BG944" s="218">
        <f>IF(N944="zákl. přenesená",J944,0)</f>
        <v>0</v>
      </c>
      <c r="BH944" s="218">
        <f>IF(N944="sníž. přenesená",J944,0)</f>
        <v>0</v>
      </c>
      <c r="BI944" s="218">
        <f>IF(N944="nulová",J944,0)</f>
        <v>0</v>
      </c>
      <c r="BJ944" s="19" t="s">
        <v>80</v>
      </c>
      <c r="BK944" s="218">
        <f>ROUND(I944*H944,2)</f>
        <v>0</v>
      </c>
      <c r="BL944" s="19" t="s">
        <v>285</v>
      </c>
      <c r="BM944" s="217" t="s">
        <v>4722</v>
      </c>
    </row>
    <row r="945" spans="1:65" s="2" customFormat="1" ht="24.15" customHeight="1">
      <c r="A945" s="40"/>
      <c r="B945" s="41"/>
      <c r="C945" s="206" t="s">
        <v>1382</v>
      </c>
      <c r="D945" s="206" t="s">
        <v>150</v>
      </c>
      <c r="E945" s="207" t="s">
        <v>1814</v>
      </c>
      <c r="F945" s="208" t="s">
        <v>1815</v>
      </c>
      <c r="G945" s="209" t="s">
        <v>153</v>
      </c>
      <c r="H945" s="210">
        <v>16</v>
      </c>
      <c r="I945" s="211"/>
      <c r="J945" s="212">
        <f>ROUND(I945*H945,2)</f>
        <v>0</v>
      </c>
      <c r="K945" s="208" t="s">
        <v>154</v>
      </c>
      <c r="L945" s="46"/>
      <c r="M945" s="213" t="s">
        <v>19</v>
      </c>
      <c r="N945" s="214" t="s">
        <v>43</v>
      </c>
      <c r="O945" s="86"/>
      <c r="P945" s="215">
        <f>O945*H945</f>
        <v>0</v>
      </c>
      <c r="Q945" s="215">
        <v>0</v>
      </c>
      <c r="R945" s="215">
        <f>Q945*H945</f>
        <v>0</v>
      </c>
      <c r="S945" s="215">
        <v>0</v>
      </c>
      <c r="T945" s="216">
        <f>S945*H945</f>
        <v>0</v>
      </c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R945" s="217" t="s">
        <v>285</v>
      </c>
      <c r="AT945" s="217" t="s">
        <v>150</v>
      </c>
      <c r="AU945" s="217" t="s">
        <v>82</v>
      </c>
      <c r="AY945" s="19" t="s">
        <v>148</v>
      </c>
      <c r="BE945" s="218">
        <f>IF(N945="základní",J945,0)</f>
        <v>0</v>
      </c>
      <c r="BF945" s="218">
        <f>IF(N945="snížená",J945,0)</f>
        <v>0</v>
      </c>
      <c r="BG945" s="218">
        <f>IF(N945="zákl. přenesená",J945,0)</f>
        <v>0</v>
      </c>
      <c r="BH945" s="218">
        <f>IF(N945="sníž. přenesená",J945,0)</f>
        <v>0</v>
      </c>
      <c r="BI945" s="218">
        <f>IF(N945="nulová",J945,0)</f>
        <v>0</v>
      </c>
      <c r="BJ945" s="19" t="s">
        <v>80</v>
      </c>
      <c r="BK945" s="218">
        <f>ROUND(I945*H945,2)</f>
        <v>0</v>
      </c>
      <c r="BL945" s="19" t="s">
        <v>285</v>
      </c>
      <c r="BM945" s="217" t="s">
        <v>4723</v>
      </c>
    </row>
    <row r="946" spans="1:47" s="2" customFormat="1" ht="12">
      <c r="A946" s="40"/>
      <c r="B946" s="41"/>
      <c r="C946" s="42"/>
      <c r="D946" s="219" t="s">
        <v>157</v>
      </c>
      <c r="E946" s="42"/>
      <c r="F946" s="220" t="s">
        <v>1817</v>
      </c>
      <c r="G946" s="42"/>
      <c r="H946" s="42"/>
      <c r="I946" s="221"/>
      <c r="J946" s="42"/>
      <c r="K946" s="42"/>
      <c r="L946" s="46"/>
      <c r="M946" s="222"/>
      <c r="N946" s="223"/>
      <c r="O946" s="86"/>
      <c r="P946" s="86"/>
      <c r="Q946" s="86"/>
      <c r="R946" s="86"/>
      <c r="S946" s="86"/>
      <c r="T946" s="87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T946" s="19" t="s">
        <v>157</v>
      </c>
      <c r="AU946" s="19" t="s">
        <v>82</v>
      </c>
    </row>
    <row r="947" spans="1:65" s="2" customFormat="1" ht="16.5" customHeight="1">
      <c r="A947" s="40"/>
      <c r="B947" s="41"/>
      <c r="C947" s="268" t="s">
        <v>1387</v>
      </c>
      <c r="D947" s="268" t="s">
        <v>279</v>
      </c>
      <c r="E947" s="269" t="s">
        <v>4724</v>
      </c>
      <c r="F947" s="270" t="s">
        <v>4725</v>
      </c>
      <c r="G947" s="271" t="s">
        <v>153</v>
      </c>
      <c r="H947" s="272">
        <v>16</v>
      </c>
      <c r="I947" s="273"/>
      <c r="J947" s="274">
        <f>ROUND(I947*H947,2)</f>
        <v>0</v>
      </c>
      <c r="K947" s="270" t="s">
        <v>19</v>
      </c>
      <c r="L947" s="275"/>
      <c r="M947" s="276" t="s">
        <v>19</v>
      </c>
      <c r="N947" s="277" t="s">
        <v>43</v>
      </c>
      <c r="O947" s="86"/>
      <c r="P947" s="215">
        <f>O947*H947</f>
        <v>0</v>
      </c>
      <c r="Q947" s="215">
        <v>7E-05</v>
      </c>
      <c r="R947" s="215">
        <f>Q947*H947</f>
        <v>0.00112</v>
      </c>
      <c r="S947" s="215">
        <v>0</v>
      </c>
      <c r="T947" s="216">
        <f>S947*H947</f>
        <v>0</v>
      </c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R947" s="217" t="s">
        <v>414</v>
      </c>
      <c r="AT947" s="217" t="s">
        <v>279</v>
      </c>
      <c r="AU947" s="217" t="s">
        <v>82</v>
      </c>
      <c r="AY947" s="19" t="s">
        <v>148</v>
      </c>
      <c r="BE947" s="218">
        <f>IF(N947="základní",J947,0)</f>
        <v>0</v>
      </c>
      <c r="BF947" s="218">
        <f>IF(N947="snížená",J947,0)</f>
        <v>0</v>
      </c>
      <c r="BG947" s="218">
        <f>IF(N947="zákl. přenesená",J947,0)</f>
        <v>0</v>
      </c>
      <c r="BH947" s="218">
        <f>IF(N947="sníž. přenesená",J947,0)</f>
        <v>0</v>
      </c>
      <c r="BI947" s="218">
        <f>IF(N947="nulová",J947,0)</f>
        <v>0</v>
      </c>
      <c r="BJ947" s="19" t="s">
        <v>80</v>
      </c>
      <c r="BK947" s="218">
        <f>ROUND(I947*H947,2)</f>
        <v>0</v>
      </c>
      <c r="BL947" s="19" t="s">
        <v>285</v>
      </c>
      <c r="BM947" s="217" t="s">
        <v>4726</v>
      </c>
    </row>
    <row r="948" spans="1:65" s="2" customFormat="1" ht="21.75" customHeight="1">
      <c r="A948" s="40"/>
      <c r="B948" s="41"/>
      <c r="C948" s="206" t="s">
        <v>1391</v>
      </c>
      <c r="D948" s="206" t="s">
        <v>150</v>
      </c>
      <c r="E948" s="207" t="s">
        <v>1827</v>
      </c>
      <c r="F948" s="208" t="s">
        <v>1828</v>
      </c>
      <c r="G948" s="209" t="s">
        <v>153</v>
      </c>
      <c r="H948" s="210">
        <v>1</v>
      </c>
      <c r="I948" s="211"/>
      <c r="J948" s="212">
        <f>ROUND(I948*H948,2)</f>
        <v>0</v>
      </c>
      <c r="K948" s="208" t="s">
        <v>154</v>
      </c>
      <c r="L948" s="46"/>
      <c r="M948" s="213" t="s">
        <v>19</v>
      </c>
      <c r="N948" s="214" t="s">
        <v>43</v>
      </c>
      <c r="O948" s="86"/>
      <c r="P948" s="215">
        <f>O948*H948</f>
        <v>0</v>
      </c>
      <c r="Q948" s="215">
        <v>0</v>
      </c>
      <c r="R948" s="215">
        <f>Q948*H948</f>
        <v>0</v>
      </c>
      <c r="S948" s="215">
        <v>0</v>
      </c>
      <c r="T948" s="216">
        <f>S948*H948</f>
        <v>0</v>
      </c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R948" s="217" t="s">
        <v>285</v>
      </c>
      <c r="AT948" s="217" t="s">
        <v>150</v>
      </c>
      <c r="AU948" s="217" t="s">
        <v>82</v>
      </c>
      <c r="AY948" s="19" t="s">
        <v>148</v>
      </c>
      <c r="BE948" s="218">
        <f>IF(N948="základní",J948,0)</f>
        <v>0</v>
      </c>
      <c r="BF948" s="218">
        <f>IF(N948="snížená",J948,0)</f>
        <v>0</v>
      </c>
      <c r="BG948" s="218">
        <f>IF(N948="zákl. přenesená",J948,0)</f>
        <v>0</v>
      </c>
      <c r="BH948" s="218">
        <f>IF(N948="sníž. přenesená",J948,0)</f>
        <v>0</v>
      </c>
      <c r="BI948" s="218">
        <f>IF(N948="nulová",J948,0)</f>
        <v>0</v>
      </c>
      <c r="BJ948" s="19" t="s">
        <v>80</v>
      </c>
      <c r="BK948" s="218">
        <f>ROUND(I948*H948,2)</f>
        <v>0</v>
      </c>
      <c r="BL948" s="19" t="s">
        <v>285</v>
      </c>
      <c r="BM948" s="217" t="s">
        <v>4727</v>
      </c>
    </row>
    <row r="949" spans="1:47" s="2" customFormat="1" ht="12">
      <c r="A949" s="40"/>
      <c r="B949" s="41"/>
      <c r="C949" s="42"/>
      <c r="D949" s="219" t="s">
        <v>157</v>
      </c>
      <c r="E949" s="42"/>
      <c r="F949" s="220" t="s">
        <v>1830</v>
      </c>
      <c r="G949" s="42"/>
      <c r="H949" s="42"/>
      <c r="I949" s="221"/>
      <c r="J949" s="42"/>
      <c r="K949" s="42"/>
      <c r="L949" s="46"/>
      <c r="M949" s="222"/>
      <c r="N949" s="223"/>
      <c r="O949" s="86"/>
      <c r="P949" s="86"/>
      <c r="Q949" s="86"/>
      <c r="R949" s="86"/>
      <c r="S949" s="86"/>
      <c r="T949" s="87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T949" s="19" t="s">
        <v>157</v>
      </c>
      <c r="AU949" s="19" t="s">
        <v>82</v>
      </c>
    </row>
    <row r="950" spans="1:65" s="2" customFormat="1" ht="16.5" customHeight="1">
      <c r="A950" s="40"/>
      <c r="B950" s="41"/>
      <c r="C950" s="268" t="s">
        <v>1401</v>
      </c>
      <c r="D950" s="268" t="s">
        <v>279</v>
      </c>
      <c r="E950" s="269" t="s">
        <v>4728</v>
      </c>
      <c r="F950" s="270" t="s">
        <v>4729</v>
      </c>
      <c r="G950" s="271" t="s">
        <v>153</v>
      </c>
      <c r="H950" s="272">
        <v>1</v>
      </c>
      <c r="I950" s="273"/>
      <c r="J950" s="274">
        <f>ROUND(I950*H950,2)</f>
        <v>0</v>
      </c>
      <c r="K950" s="270" t="s">
        <v>19</v>
      </c>
      <c r="L950" s="275"/>
      <c r="M950" s="276" t="s">
        <v>19</v>
      </c>
      <c r="N950" s="277" t="s">
        <v>43</v>
      </c>
      <c r="O950" s="86"/>
      <c r="P950" s="215">
        <f>O950*H950</f>
        <v>0</v>
      </c>
      <c r="Q950" s="215">
        <v>0.0001</v>
      </c>
      <c r="R950" s="215">
        <f>Q950*H950</f>
        <v>0.0001</v>
      </c>
      <c r="S950" s="215">
        <v>0</v>
      </c>
      <c r="T950" s="216">
        <f>S950*H950</f>
        <v>0</v>
      </c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R950" s="217" t="s">
        <v>414</v>
      </c>
      <c r="AT950" s="217" t="s">
        <v>279</v>
      </c>
      <c r="AU950" s="217" t="s">
        <v>82</v>
      </c>
      <c r="AY950" s="19" t="s">
        <v>148</v>
      </c>
      <c r="BE950" s="218">
        <f>IF(N950="základní",J950,0)</f>
        <v>0</v>
      </c>
      <c r="BF950" s="218">
        <f>IF(N950="snížená",J950,0)</f>
        <v>0</v>
      </c>
      <c r="BG950" s="218">
        <f>IF(N950="zákl. přenesená",J950,0)</f>
        <v>0</v>
      </c>
      <c r="BH950" s="218">
        <f>IF(N950="sníž. přenesená",J950,0)</f>
        <v>0</v>
      </c>
      <c r="BI950" s="218">
        <f>IF(N950="nulová",J950,0)</f>
        <v>0</v>
      </c>
      <c r="BJ950" s="19" t="s">
        <v>80</v>
      </c>
      <c r="BK950" s="218">
        <f>ROUND(I950*H950,2)</f>
        <v>0</v>
      </c>
      <c r="BL950" s="19" t="s">
        <v>285</v>
      </c>
      <c r="BM950" s="217" t="s">
        <v>4730</v>
      </c>
    </row>
    <row r="951" spans="1:65" s="2" customFormat="1" ht="16.5" customHeight="1">
      <c r="A951" s="40"/>
      <c r="B951" s="41"/>
      <c r="C951" s="206" t="s">
        <v>1407</v>
      </c>
      <c r="D951" s="206" t="s">
        <v>150</v>
      </c>
      <c r="E951" s="207" t="s">
        <v>2086</v>
      </c>
      <c r="F951" s="208" t="s">
        <v>2087</v>
      </c>
      <c r="G951" s="209" t="s">
        <v>153</v>
      </c>
      <c r="H951" s="210">
        <v>10</v>
      </c>
      <c r="I951" s="211"/>
      <c r="J951" s="212">
        <f>ROUND(I951*H951,2)</f>
        <v>0</v>
      </c>
      <c r="K951" s="208" t="s">
        <v>19</v>
      </c>
      <c r="L951" s="46"/>
      <c r="M951" s="213" t="s">
        <v>19</v>
      </c>
      <c r="N951" s="214" t="s">
        <v>43</v>
      </c>
      <c r="O951" s="86"/>
      <c r="P951" s="215">
        <f>O951*H951</f>
        <v>0</v>
      </c>
      <c r="Q951" s="215">
        <v>0</v>
      </c>
      <c r="R951" s="215">
        <f>Q951*H951</f>
        <v>0</v>
      </c>
      <c r="S951" s="215">
        <v>0</v>
      </c>
      <c r="T951" s="216">
        <f>S951*H951</f>
        <v>0</v>
      </c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R951" s="217" t="s">
        <v>285</v>
      </c>
      <c r="AT951" s="217" t="s">
        <v>150</v>
      </c>
      <c r="AU951" s="217" t="s">
        <v>82</v>
      </c>
      <c r="AY951" s="19" t="s">
        <v>148</v>
      </c>
      <c r="BE951" s="218">
        <f>IF(N951="základní",J951,0)</f>
        <v>0</v>
      </c>
      <c r="BF951" s="218">
        <f>IF(N951="snížená",J951,0)</f>
        <v>0</v>
      </c>
      <c r="BG951" s="218">
        <f>IF(N951="zákl. přenesená",J951,0)</f>
        <v>0</v>
      </c>
      <c r="BH951" s="218">
        <f>IF(N951="sníž. přenesená",J951,0)</f>
        <v>0</v>
      </c>
      <c r="BI951" s="218">
        <f>IF(N951="nulová",J951,0)</f>
        <v>0</v>
      </c>
      <c r="BJ951" s="19" t="s">
        <v>80</v>
      </c>
      <c r="BK951" s="218">
        <f>ROUND(I951*H951,2)</f>
        <v>0</v>
      </c>
      <c r="BL951" s="19" t="s">
        <v>285</v>
      </c>
      <c r="BM951" s="217" t="s">
        <v>4731</v>
      </c>
    </row>
    <row r="952" spans="1:65" s="2" customFormat="1" ht="16.5" customHeight="1">
      <c r="A952" s="40"/>
      <c r="B952" s="41"/>
      <c r="C952" s="268" t="s">
        <v>1412</v>
      </c>
      <c r="D952" s="268" t="s">
        <v>279</v>
      </c>
      <c r="E952" s="269" t="s">
        <v>2090</v>
      </c>
      <c r="F952" s="270" t="s">
        <v>2091</v>
      </c>
      <c r="G952" s="271" t="s">
        <v>153</v>
      </c>
      <c r="H952" s="272">
        <v>10</v>
      </c>
      <c r="I952" s="273"/>
      <c r="J952" s="274">
        <f>ROUND(I952*H952,2)</f>
        <v>0</v>
      </c>
      <c r="K952" s="270" t="s">
        <v>19</v>
      </c>
      <c r="L952" s="275"/>
      <c r="M952" s="276" t="s">
        <v>19</v>
      </c>
      <c r="N952" s="277" t="s">
        <v>43</v>
      </c>
      <c r="O952" s="86"/>
      <c r="P952" s="215">
        <f>O952*H952</f>
        <v>0</v>
      </c>
      <c r="Q952" s="215">
        <v>0.0008</v>
      </c>
      <c r="R952" s="215">
        <f>Q952*H952</f>
        <v>0.008</v>
      </c>
      <c r="S952" s="215">
        <v>0</v>
      </c>
      <c r="T952" s="216">
        <f>S952*H952</f>
        <v>0</v>
      </c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R952" s="217" t="s">
        <v>414</v>
      </c>
      <c r="AT952" s="217" t="s">
        <v>279</v>
      </c>
      <c r="AU952" s="217" t="s">
        <v>82</v>
      </c>
      <c r="AY952" s="19" t="s">
        <v>148</v>
      </c>
      <c r="BE952" s="218">
        <f>IF(N952="základní",J952,0)</f>
        <v>0</v>
      </c>
      <c r="BF952" s="218">
        <f>IF(N952="snížená",J952,0)</f>
        <v>0</v>
      </c>
      <c r="BG952" s="218">
        <f>IF(N952="zákl. přenesená",J952,0)</f>
        <v>0</v>
      </c>
      <c r="BH952" s="218">
        <f>IF(N952="sníž. přenesená",J952,0)</f>
        <v>0</v>
      </c>
      <c r="BI952" s="218">
        <f>IF(N952="nulová",J952,0)</f>
        <v>0</v>
      </c>
      <c r="BJ952" s="19" t="s">
        <v>80</v>
      </c>
      <c r="BK952" s="218">
        <f>ROUND(I952*H952,2)</f>
        <v>0</v>
      </c>
      <c r="BL952" s="19" t="s">
        <v>285</v>
      </c>
      <c r="BM952" s="217" t="s">
        <v>4732</v>
      </c>
    </row>
    <row r="953" spans="1:47" s="2" customFormat="1" ht="12">
      <c r="A953" s="40"/>
      <c r="B953" s="41"/>
      <c r="C953" s="42"/>
      <c r="D953" s="226" t="s">
        <v>1740</v>
      </c>
      <c r="E953" s="42"/>
      <c r="F953" s="278" t="s">
        <v>2102</v>
      </c>
      <c r="G953" s="42"/>
      <c r="H953" s="42"/>
      <c r="I953" s="221"/>
      <c r="J953" s="42"/>
      <c r="K953" s="42"/>
      <c r="L953" s="46"/>
      <c r="M953" s="222"/>
      <c r="N953" s="223"/>
      <c r="O953" s="86"/>
      <c r="P953" s="86"/>
      <c r="Q953" s="86"/>
      <c r="R953" s="86"/>
      <c r="S953" s="86"/>
      <c r="T953" s="87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T953" s="19" t="s">
        <v>1740</v>
      </c>
      <c r="AU953" s="19" t="s">
        <v>82</v>
      </c>
    </row>
    <row r="954" spans="1:65" s="2" customFormat="1" ht="21.75" customHeight="1">
      <c r="A954" s="40"/>
      <c r="B954" s="41"/>
      <c r="C954" s="206" t="s">
        <v>1416</v>
      </c>
      <c r="D954" s="206" t="s">
        <v>150</v>
      </c>
      <c r="E954" s="207" t="s">
        <v>2095</v>
      </c>
      <c r="F954" s="208" t="s">
        <v>2096</v>
      </c>
      <c r="G954" s="209" t="s">
        <v>153</v>
      </c>
      <c r="H954" s="210">
        <v>1</v>
      </c>
      <c r="I954" s="211"/>
      <c r="J954" s="212">
        <f>ROUND(I954*H954,2)</f>
        <v>0</v>
      </c>
      <c r="K954" s="208" t="s">
        <v>19</v>
      </c>
      <c r="L954" s="46"/>
      <c r="M954" s="213" t="s">
        <v>19</v>
      </c>
      <c r="N954" s="214" t="s">
        <v>43</v>
      </c>
      <c r="O954" s="86"/>
      <c r="P954" s="215">
        <f>O954*H954</f>
        <v>0</v>
      </c>
      <c r="Q954" s="215">
        <v>0</v>
      </c>
      <c r="R954" s="215">
        <f>Q954*H954</f>
        <v>0</v>
      </c>
      <c r="S954" s="215">
        <v>0</v>
      </c>
      <c r="T954" s="216">
        <f>S954*H954</f>
        <v>0</v>
      </c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R954" s="217" t="s">
        <v>285</v>
      </c>
      <c r="AT954" s="217" t="s">
        <v>150</v>
      </c>
      <c r="AU954" s="217" t="s">
        <v>82</v>
      </c>
      <c r="AY954" s="19" t="s">
        <v>148</v>
      </c>
      <c r="BE954" s="218">
        <f>IF(N954="základní",J954,0)</f>
        <v>0</v>
      </c>
      <c r="BF954" s="218">
        <f>IF(N954="snížená",J954,0)</f>
        <v>0</v>
      </c>
      <c r="BG954" s="218">
        <f>IF(N954="zákl. přenesená",J954,0)</f>
        <v>0</v>
      </c>
      <c r="BH954" s="218">
        <f>IF(N954="sníž. přenesená",J954,0)</f>
        <v>0</v>
      </c>
      <c r="BI954" s="218">
        <f>IF(N954="nulová",J954,0)</f>
        <v>0</v>
      </c>
      <c r="BJ954" s="19" t="s">
        <v>80</v>
      </c>
      <c r="BK954" s="218">
        <f>ROUND(I954*H954,2)</f>
        <v>0</v>
      </c>
      <c r="BL954" s="19" t="s">
        <v>285</v>
      </c>
      <c r="BM954" s="217" t="s">
        <v>4733</v>
      </c>
    </row>
    <row r="955" spans="1:65" s="2" customFormat="1" ht="16.5" customHeight="1">
      <c r="A955" s="40"/>
      <c r="B955" s="41"/>
      <c r="C955" s="268" t="s">
        <v>1422</v>
      </c>
      <c r="D955" s="268" t="s">
        <v>279</v>
      </c>
      <c r="E955" s="269" t="s">
        <v>2099</v>
      </c>
      <c r="F955" s="270" t="s">
        <v>2100</v>
      </c>
      <c r="G955" s="271" t="s">
        <v>153</v>
      </c>
      <c r="H955" s="272">
        <v>1</v>
      </c>
      <c r="I955" s="273"/>
      <c r="J955" s="274">
        <f>ROUND(I955*H955,2)</f>
        <v>0</v>
      </c>
      <c r="K955" s="270" t="s">
        <v>19</v>
      </c>
      <c r="L955" s="275"/>
      <c r="M955" s="276" t="s">
        <v>19</v>
      </c>
      <c r="N955" s="277" t="s">
        <v>43</v>
      </c>
      <c r="O955" s="86"/>
      <c r="P955" s="215">
        <f>O955*H955</f>
        <v>0</v>
      </c>
      <c r="Q955" s="215">
        <v>0.0005</v>
      </c>
      <c r="R955" s="215">
        <f>Q955*H955</f>
        <v>0.0005</v>
      </c>
      <c r="S955" s="215">
        <v>0</v>
      </c>
      <c r="T955" s="216">
        <f>S955*H955</f>
        <v>0</v>
      </c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R955" s="217" t="s">
        <v>414</v>
      </c>
      <c r="AT955" s="217" t="s">
        <v>279</v>
      </c>
      <c r="AU955" s="217" t="s">
        <v>82</v>
      </c>
      <c r="AY955" s="19" t="s">
        <v>148</v>
      </c>
      <c r="BE955" s="218">
        <f>IF(N955="základní",J955,0)</f>
        <v>0</v>
      </c>
      <c r="BF955" s="218">
        <f>IF(N955="snížená",J955,0)</f>
        <v>0</v>
      </c>
      <c r="BG955" s="218">
        <f>IF(N955="zákl. přenesená",J955,0)</f>
        <v>0</v>
      </c>
      <c r="BH955" s="218">
        <f>IF(N955="sníž. přenesená",J955,0)</f>
        <v>0</v>
      </c>
      <c r="BI955" s="218">
        <f>IF(N955="nulová",J955,0)</f>
        <v>0</v>
      </c>
      <c r="BJ955" s="19" t="s">
        <v>80</v>
      </c>
      <c r="BK955" s="218">
        <f>ROUND(I955*H955,2)</f>
        <v>0</v>
      </c>
      <c r="BL955" s="19" t="s">
        <v>285</v>
      </c>
      <c r="BM955" s="217" t="s">
        <v>4734</v>
      </c>
    </row>
    <row r="956" spans="1:47" s="2" customFormat="1" ht="12">
      <c r="A956" s="40"/>
      <c r="B956" s="41"/>
      <c r="C956" s="42"/>
      <c r="D956" s="226" t="s">
        <v>1740</v>
      </c>
      <c r="E956" s="42"/>
      <c r="F956" s="278" t="s">
        <v>2093</v>
      </c>
      <c r="G956" s="42"/>
      <c r="H956" s="42"/>
      <c r="I956" s="221"/>
      <c r="J956" s="42"/>
      <c r="K956" s="42"/>
      <c r="L956" s="46"/>
      <c r="M956" s="222"/>
      <c r="N956" s="223"/>
      <c r="O956" s="86"/>
      <c r="P956" s="86"/>
      <c r="Q956" s="86"/>
      <c r="R956" s="86"/>
      <c r="S956" s="86"/>
      <c r="T956" s="87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T956" s="19" t="s">
        <v>1740</v>
      </c>
      <c r="AU956" s="19" t="s">
        <v>82</v>
      </c>
    </row>
    <row r="957" spans="1:65" s="2" customFormat="1" ht="24.15" customHeight="1">
      <c r="A957" s="40"/>
      <c r="B957" s="41"/>
      <c r="C957" s="206" t="s">
        <v>1428</v>
      </c>
      <c r="D957" s="206" t="s">
        <v>150</v>
      </c>
      <c r="E957" s="207" t="s">
        <v>1866</v>
      </c>
      <c r="F957" s="208" t="s">
        <v>1867</v>
      </c>
      <c r="G957" s="209" t="s">
        <v>173</v>
      </c>
      <c r="H957" s="210">
        <v>135</v>
      </c>
      <c r="I957" s="211"/>
      <c r="J957" s="212">
        <f>ROUND(I957*H957,2)</f>
        <v>0</v>
      </c>
      <c r="K957" s="208" t="s">
        <v>154</v>
      </c>
      <c r="L957" s="46"/>
      <c r="M957" s="213" t="s">
        <v>19</v>
      </c>
      <c r="N957" s="214" t="s">
        <v>43</v>
      </c>
      <c r="O957" s="86"/>
      <c r="P957" s="215">
        <f>O957*H957</f>
        <v>0</v>
      </c>
      <c r="Q957" s="215">
        <v>0</v>
      </c>
      <c r="R957" s="215">
        <f>Q957*H957</f>
        <v>0</v>
      </c>
      <c r="S957" s="215">
        <v>0</v>
      </c>
      <c r="T957" s="216">
        <f>S957*H957</f>
        <v>0</v>
      </c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R957" s="217" t="s">
        <v>285</v>
      </c>
      <c r="AT957" s="217" t="s">
        <v>150</v>
      </c>
      <c r="AU957" s="217" t="s">
        <v>82</v>
      </c>
      <c r="AY957" s="19" t="s">
        <v>148</v>
      </c>
      <c r="BE957" s="218">
        <f>IF(N957="základní",J957,0)</f>
        <v>0</v>
      </c>
      <c r="BF957" s="218">
        <f>IF(N957="snížená",J957,0)</f>
        <v>0</v>
      </c>
      <c r="BG957" s="218">
        <f>IF(N957="zákl. přenesená",J957,0)</f>
        <v>0</v>
      </c>
      <c r="BH957" s="218">
        <f>IF(N957="sníž. přenesená",J957,0)</f>
        <v>0</v>
      </c>
      <c r="BI957" s="218">
        <f>IF(N957="nulová",J957,0)</f>
        <v>0</v>
      </c>
      <c r="BJ957" s="19" t="s">
        <v>80</v>
      </c>
      <c r="BK957" s="218">
        <f>ROUND(I957*H957,2)</f>
        <v>0</v>
      </c>
      <c r="BL957" s="19" t="s">
        <v>285</v>
      </c>
      <c r="BM957" s="217" t="s">
        <v>4735</v>
      </c>
    </row>
    <row r="958" spans="1:47" s="2" customFormat="1" ht="12">
      <c r="A958" s="40"/>
      <c r="B958" s="41"/>
      <c r="C958" s="42"/>
      <c r="D958" s="219" t="s">
        <v>157</v>
      </c>
      <c r="E958" s="42"/>
      <c r="F958" s="220" t="s">
        <v>1869</v>
      </c>
      <c r="G958" s="42"/>
      <c r="H958" s="42"/>
      <c r="I958" s="221"/>
      <c r="J958" s="42"/>
      <c r="K958" s="42"/>
      <c r="L958" s="46"/>
      <c r="M958" s="222"/>
      <c r="N958" s="223"/>
      <c r="O958" s="86"/>
      <c r="P958" s="86"/>
      <c r="Q958" s="86"/>
      <c r="R958" s="86"/>
      <c r="S958" s="86"/>
      <c r="T958" s="87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T958" s="19" t="s">
        <v>157</v>
      </c>
      <c r="AU958" s="19" t="s">
        <v>82</v>
      </c>
    </row>
    <row r="959" spans="1:65" s="2" customFormat="1" ht="16.5" customHeight="1">
      <c r="A959" s="40"/>
      <c r="B959" s="41"/>
      <c r="C959" s="268" t="s">
        <v>1433</v>
      </c>
      <c r="D959" s="268" t="s">
        <v>279</v>
      </c>
      <c r="E959" s="269" t="s">
        <v>1871</v>
      </c>
      <c r="F959" s="270" t="s">
        <v>1872</v>
      </c>
      <c r="G959" s="271" t="s">
        <v>1873</v>
      </c>
      <c r="H959" s="272">
        <v>135</v>
      </c>
      <c r="I959" s="273"/>
      <c r="J959" s="274">
        <f>ROUND(I959*H959,2)</f>
        <v>0</v>
      </c>
      <c r="K959" s="270" t="s">
        <v>154</v>
      </c>
      <c r="L959" s="275"/>
      <c r="M959" s="276" t="s">
        <v>19</v>
      </c>
      <c r="N959" s="277" t="s">
        <v>43</v>
      </c>
      <c r="O959" s="86"/>
      <c r="P959" s="215">
        <f>O959*H959</f>
        <v>0</v>
      </c>
      <c r="Q959" s="215">
        <v>0</v>
      </c>
      <c r="R959" s="215">
        <f>Q959*H959</f>
        <v>0</v>
      </c>
      <c r="S959" s="215">
        <v>0</v>
      </c>
      <c r="T959" s="216">
        <f>S959*H959</f>
        <v>0</v>
      </c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R959" s="217" t="s">
        <v>414</v>
      </c>
      <c r="AT959" s="217" t="s">
        <v>279</v>
      </c>
      <c r="AU959" s="217" t="s">
        <v>82</v>
      </c>
      <c r="AY959" s="19" t="s">
        <v>148</v>
      </c>
      <c r="BE959" s="218">
        <f>IF(N959="základní",J959,0)</f>
        <v>0</v>
      </c>
      <c r="BF959" s="218">
        <f>IF(N959="snížená",J959,0)</f>
        <v>0</v>
      </c>
      <c r="BG959" s="218">
        <f>IF(N959="zákl. přenesená",J959,0)</f>
        <v>0</v>
      </c>
      <c r="BH959" s="218">
        <f>IF(N959="sníž. přenesená",J959,0)</f>
        <v>0</v>
      </c>
      <c r="BI959" s="218">
        <f>IF(N959="nulová",J959,0)</f>
        <v>0</v>
      </c>
      <c r="BJ959" s="19" t="s">
        <v>80</v>
      </c>
      <c r="BK959" s="218">
        <f>ROUND(I959*H959,2)</f>
        <v>0</v>
      </c>
      <c r="BL959" s="19" t="s">
        <v>285</v>
      </c>
      <c r="BM959" s="217" t="s">
        <v>4736</v>
      </c>
    </row>
    <row r="960" spans="1:51" s="14" customFormat="1" ht="12">
      <c r="A960" s="14"/>
      <c r="B960" s="235"/>
      <c r="C960" s="236"/>
      <c r="D960" s="226" t="s">
        <v>168</v>
      </c>
      <c r="E960" s="237" t="s">
        <v>19</v>
      </c>
      <c r="F960" s="238" t="s">
        <v>4737</v>
      </c>
      <c r="G960" s="236"/>
      <c r="H960" s="239">
        <v>135</v>
      </c>
      <c r="I960" s="240"/>
      <c r="J960" s="236"/>
      <c r="K960" s="236"/>
      <c r="L960" s="241"/>
      <c r="M960" s="242"/>
      <c r="N960" s="243"/>
      <c r="O960" s="243"/>
      <c r="P960" s="243"/>
      <c r="Q960" s="243"/>
      <c r="R960" s="243"/>
      <c r="S960" s="243"/>
      <c r="T960" s="24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45" t="s">
        <v>168</v>
      </c>
      <c r="AU960" s="245" t="s">
        <v>82</v>
      </c>
      <c r="AV960" s="14" t="s">
        <v>82</v>
      </c>
      <c r="AW960" s="14" t="s">
        <v>34</v>
      </c>
      <c r="AX960" s="14" t="s">
        <v>80</v>
      </c>
      <c r="AY960" s="245" t="s">
        <v>148</v>
      </c>
    </row>
    <row r="961" spans="1:65" s="2" customFormat="1" ht="16.5" customHeight="1">
      <c r="A961" s="40"/>
      <c r="B961" s="41"/>
      <c r="C961" s="206" t="s">
        <v>1438</v>
      </c>
      <c r="D961" s="206" t="s">
        <v>150</v>
      </c>
      <c r="E961" s="207" t="s">
        <v>1877</v>
      </c>
      <c r="F961" s="208" t="s">
        <v>1878</v>
      </c>
      <c r="G961" s="209" t="s">
        <v>173</v>
      </c>
      <c r="H961" s="210">
        <v>275</v>
      </c>
      <c r="I961" s="211"/>
      <c r="J961" s="212">
        <f>ROUND(I961*H961,2)</f>
        <v>0</v>
      </c>
      <c r="K961" s="208" t="s">
        <v>154</v>
      </c>
      <c r="L961" s="46"/>
      <c r="M961" s="213" t="s">
        <v>19</v>
      </c>
      <c r="N961" s="214" t="s">
        <v>43</v>
      </c>
      <c r="O961" s="86"/>
      <c r="P961" s="215">
        <f>O961*H961</f>
        <v>0</v>
      </c>
      <c r="Q961" s="215">
        <v>0</v>
      </c>
      <c r="R961" s="215">
        <f>Q961*H961</f>
        <v>0</v>
      </c>
      <c r="S961" s="215">
        <v>0</v>
      </c>
      <c r="T961" s="216">
        <f>S961*H961</f>
        <v>0</v>
      </c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R961" s="217" t="s">
        <v>285</v>
      </c>
      <c r="AT961" s="217" t="s">
        <v>150</v>
      </c>
      <c r="AU961" s="217" t="s">
        <v>82</v>
      </c>
      <c r="AY961" s="19" t="s">
        <v>148</v>
      </c>
      <c r="BE961" s="218">
        <f>IF(N961="základní",J961,0)</f>
        <v>0</v>
      </c>
      <c r="BF961" s="218">
        <f>IF(N961="snížená",J961,0)</f>
        <v>0</v>
      </c>
      <c r="BG961" s="218">
        <f>IF(N961="zákl. přenesená",J961,0)</f>
        <v>0</v>
      </c>
      <c r="BH961" s="218">
        <f>IF(N961="sníž. přenesená",J961,0)</f>
        <v>0</v>
      </c>
      <c r="BI961" s="218">
        <f>IF(N961="nulová",J961,0)</f>
        <v>0</v>
      </c>
      <c r="BJ961" s="19" t="s">
        <v>80</v>
      </c>
      <c r="BK961" s="218">
        <f>ROUND(I961*H961,2)</f>
        <v>0</v>
      </c>
      <c r="BL961" s="19" t="s">
        <v>285</v>
      </c>
      <c r="BM961" s="217" t="s">
        <v>4738</v>
      </c>
    </row>
    <row r="962" spans="1:47" s="2" customFormat="1" ht="12">
      <c r="A962" s="40"/>
      <c r="B962" s="41"/>
      <c r="C962" s="42"/>
      <c r="D962" s="219" t="s">
        <v>157</v>
      </c>
      <c r="E962" s="42"/>
      <c r="F962" s="220" t="s">
        <v>1880</v>
      </c>
      <c r="G962" s="42"/>
      <c r="H962" s="42"/>
      <c r="I962" s="221"/>
      <c r="J962" s="42"/>
      <c r="K962" s="42"/>
      <c r="L962" s="46"/>
      <c r="M962" s="222"/>
      <c r="N962" s="223"/>
      <c r="O962" s="86"/>
      <c r="P962" s="86"/>
      <c r="Q962" s="86"/>
      <c r="R962" s="86"/>
      <c r="S962" s="86"/>
      <c r="T962" s="87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T962" s="19" t="s">
        <v>157</v>
      </c>
      <c r="AU962" s="19" t="s">
        <v>82</v>
      </c>
    </row>
    <row r="963" spans="1:65" s="2" customFormat="1" ht="16.5" customHeight="1">
      <c r="A963" s="40"/>
      <c r="B963" s="41"/>
      <c r="C963" s="268" t="s">
        <v>1443</v>
      </c>
      <c r="D963" s="268" t="s">
        <v>279</v>
      </c>
      <c r="E963" s="269" t="s">
        <v>1882</v>
      </c>
      <c r="F963" s="270" t="s">
        <v>1883</v>
      </c>
      <c r="G963" s="271" t="s">
        <v>153</v>
      </c>
      <c r="H963" s="272">
        <v>50</v>
      </c>
      <c r="I963" s="273"/>
      <c r="J963" s="274">
        <f>ROUND(I963*H963,2)</f>
        <v>0</v>
      </c>
      <c r="K963" s="270" t="s">
        <v>19</v>
      </c>
      <c r="L963" s="275"/>
      <c r="M963" s="276" t="s">
        <v>19</v>
      </c>
      <c r="N963" s="277" t="s">
        <v>43</v>
      </c>
      <c r="O963" s="86"/>
      <c r="P963" s="215">
        <f>O963*H963</f>
        <v>0</v>
      </c>
      <c r="Q963" s="215">
        <v>0.00014</v>
      </c>
      <c r="R963" s="215">
        <f>Q963*H963</f>
        <v>0.006999999999999999</v>
      </c>
      <c r="S963" s="215">
        <v>0</v>
      </c>
      <c r="T963" s="216">
        <f>S963*H963</f>
        <v>0</v>
      </c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R963" s="217" t="s">
        <v>414</v>
      </c>
      <c r="AT963" s="217" t="s">
        <v>279</v>
      </c>
      <c r="AU963" s="217" t="s">
        <v>82</v>
      </c>
      <c r="AY963" s="19" t="s">
        <v>148</v>
      </c>
      <c r="BE963" s="218">
        <f>IF(N963="základní",J963,0)</f>
        <v>0</v>
      </c>
      <c r="BF963" s="218">
        <f>IF(N963="snížená",J963,0)</f>
        <v>0</v>
      </c>
      <c r="BG963" s="218">
        <f>IF(N963="zákl. přenesená",J963,0)</f>
        <v>0</v>
      </c>
      <c r="BH963" s="218">
        <f>IF(N963="sníž. přenesená",J963,0)</f>
        <v>0</v>
      </c>
      <c r="BI963" s="218">
        <f>IF(N963="nulová",J963,0)</f>
        <v>0</v>
      </c>
      <c r="BJ963" s="19" t="s">
        <v>80</v>
      </c>
      <c r="BK963" s="218">
        <f>ROUND(I963*H963,2)</f>
        <v>0</v>
      </c>
      <c r="BL963" s="19" t="s">
        <v>285</v>
      </c>
      <c r="BM963" s="217" t="s">
        <v>4739</v>
      </c>
    </row>
    <row r="964" spans="1:65" s="2" customFormat="1" ht="16.5" customHeight="1">
      <c r="A964" s="40"/>
      <c r="B964" s="41"/>
      <c r="C964" s="268" t="s">
        <v>1448</v>
      </c>
      <c r="D964" s="268" t="s">
        <v>279</v>
      </c>
      <c r="E964" s="269" t="s">
        <v>1886</v>
      </c>
      <c r="F964" s="270" t="s">
        <v>1887</v>
      </c>
      <c r="G964" s="271" t="s">
        <v>153</v>
      </c>
      <c r="H964" s="272">
        <v>70</v>
      </c>
      <c r="I964" s="273"/>
      <c r="J964" s="274">
        <f>ROUND(I964*H964,2)</f>
        <v>0</v>
      </c>
      <c r="K964" s="270" t="s">
        <v>19</v>
      </c>
      <c r="L964" s="275"/>
      <c r="M964" s="276" t="s">
        <v>19</v>
      </c>
      <c r="N964" s="277" t="s">
        <v>43</v>
      </c>
      <c r="O964" s="86"/>
      <c r="P964" s="215">
        <f>O964*H964</f>
        <v>0</v>
      </c>
      <c r="Q964" s="215">
        <v>0.00017</v>
      </c>
      <c r="R964" s="215">
        <f>Q964*H964</f>
        <v>0.0119</v>
      </c>
      <c r="S964" s="215">
        <v>0</v>
      </c>
      <c r="T964" s="216">
        <f>S964*H964</f>
        <v>0</v>
      </c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R964" s="217" t="s">
        <v>414</v>
      </c>
      <c r="AT964" s="217" t="s">
        <v>279</v>
      </c>
      <c r="AU964" s="217" t="s">
        <v>82</v>
      </c>
      <c r="AY964" s="19" t="s">
        <v>148</v>
      </c>
      <c r="BE964" s="218">
        <f>IF(N964="základní",J964,0)</f>
        <v>0</v>
      </c>
      <c r="BF964" s="218">
        <f>IF(N964="snížená",J964,0)</f>
        <v>0</v>
      </c>
      <c r="BG964" s="218">
        <f>IF(N964="zákl. přenesená",J964,0)</f>
        <v>0</v>
      </c>
      <c r="BH964" s="218">
        <f>IF(N964="sníž. přenesená",J964,0)</f>
        <v>0</v>
      </c>
      <c r="BI964" s="218">
        <f>IF(N964="nulová",J964,0)</f>
        <v>0</v>
      </c>
      <c r="BJ964" s="19" t="s">
        <v>80</v>
      </c>
      <c r="BK964" s="218">
        <f>ROUND(I964*H964,2)</f>
        <v>0</v>
      </c>
      <c r="BL964" s="19" t="s">
        <v>285</v>
      </c>
      <c r="BM964" s="217" t="s">
        <v>4740</v>
      </c>
    </row>
    <row r="965" spans="1:65" s="2" customFormat="1" ht="16.5" customHeight="1">
      <c r="A965" s="40"/>
      <c r="B965" s="41"/>
      <c r="C965" s="268" t="s">
        <v>1452</v>
      </c>
      <c r="D965" s="268" t="s">
        <v>279</v>
      </c>
      <c r="E965" s="269" t="s">
        <v>1890</v>
      </c>
      <c r="F965" s="270" t="s">
        <v>1891</v>
      </c>
      <c r="G965" s="271" t="s">
        <v>173</v>
      </c>
      <c r="H965" s="272">
        <v>120</v>
      </c>
      <c r="I965" s="273"/>
      <c r="J965" s="274">
        <f>ROUND(I965*H965,2)</f>
        <v>0</v>
      </c>
      <c r="K965" s="270" t="s">
        <v>19</v>
      </c>
      <c r="L965" s="275"/>
      <c r="M965" s="276" t="s">
        <v>19</v>
      </c>
      <c r="N965" s="277" t="s">
        <v>43</v>
      </c>
      <c r="O965" s="86"/>
      <c r="P965" s="215">
        <f>O965*H965</f>
        <v>0</v>
      </c>
      <c r="Q965" s="215">
        <v>0.001</v>
      </c>
      <c r="R965" s="215">
        <f>Q965*H965</f>
        <v>0.12</v>
      </c>
      <c r="S965" s="215">
        <v>0</v>
      </c>
      <c r="T965" s="216">
        <f>S965*H965</f>
        <v>0</v>
      </c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R965" s="217" t="s">
        <v>414</v>
      </c>
      <c r="AT965" s="217" t="s">
        <v>279</v>
      </c>
      <c r="AU965" s="217" t="s">
        <v>82</v>
      </c>
      <c r="AY965" s="19" t="s">
        <v>148</v>
      </c>
      <c r="BE965" s="218">
        <f>IF(N965="základní",J965,0)</f>
        <v>0</v>
      </c>
      <c r="BF965" s="218">
        <f>IF(N965="snížená",J965,0)</f>
        <v>0</v>
      </c>
      <c r="BG965" s="218">
        <f>IF(N965="zákl. přenesená",J965,0)</f>
        <v>0</v>
      </c>
      <c r="BH965" s="218">
        <f>IF(N965="sníž. přenesená",J965,0)</f>
        <v>0</v>
      </c>
      <c r="BI965" s="218">
        <f>IF(N965="nulová",J965,0)</f>
        <v>0</v>
      </c>
      <c r="BJ965" s="19" t="s">
        <v>80</v>
      </c>
      <c r="BK965" s="218">
        <f>ROUND(I965*H965,2)</f>
        <v>0</v>
      </c>
      <c r="BL965" s="19" t="s">
        <v>285</v>
      </c>
      <c r="BM965" s="217" t="s">
        <v>4741</v>
      </c>
    </row>
    <row r="966" spans="1:65" s="2" customFormat="1" ht="16.5" customHeight="1">
      <c r="A966" s="40"/>
      <c r="B966" s="41"/>
      <c r="C966" s="268" t="s">
        <v>1457</v>
      </c>
      <c r="D966" s="268" t="s">
        <v>279</v>
      </c>
      <c r="E966" s="269" t="s">
        <v>1894</v>
      </c>
      <c r="F966" s="270" t="s">
        <v>1895</v>
      </c>
      <c r="G966" s="271" t="s">
        <v>173</v>
      </c>
      <c r="H966" s="272">
        <v>35</v>
      </c>
      <c r="I966" s="273"/>
      <c r="J966" s="274">
        <f>ROUND(I966*H966,2)</f>
        <v>0</v>
      </c>
      <c r="K966" s="270" t="s">
        <v>19</v>
      </c>
      <c r="L966" s="275"/>
      <c r="M966" s="276" t="s">
        <v>19</v>
      </c>
      <c r="N966" s="277" t="s">
        <v>43</v>
      </c>
      <c r="O966" s="86"/>
      <c r="P966" s="215">
        <f>O966*H966</f>
        <v>0</v>
      </c>
      <c r="Q966" s="215">
        <v>0.001</v>
      </c>
      <c r="R966" s="215">
        <f>Q966*H966</f>
        <v>0.035</v>
      </c>
      <c r="S966" s="215">
        <v>0</v>
      </c>
      <c r="T966" s="216">
        <f>S966*H966</f>
        <v>0</v>
      </c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R966" s="217" t="s">
        <v>414</v>
      </c>
      <c r="AT966" s="217" t="s">
        <v>279</v>
      </c>
      <c r="AU966" s="217" t="s">
        <v>82</v>
      </c>
      <c r="AY966" s="19" t="s">
        <v>148</v>
      </c>
      <c r="BE966" s="218">
        <f>IF(N966="základní",J966,0)</f>
        <v>0</v>
      </c>
      <c r="BF966" s="218">
        <f>IF(N966="snížená",J966,0)</f>
        <v>0</v>
      </c>
      <c r="BG966" s="218">
        <f>IF(N966="zákl. přenesená",J966,0)</f>
        <v>0</v>
      </c>
      <c r="BH966" s="218">
        <f>IF(N966="sníž. přenesená",J966,0)</f>
        <v>0</v>
      </c>
      <c r="BI966" s="218">
        <f>IF(N966="nulová",J966,0)</f>
        <v>0</v>
      </c>
      <c r="BJ966" s="19" t="s">
        <v>80</v>
      </c>
      <c r="BK966" s="218">
        <f>ROUND(I966*H966,2)</f>
        <v>0</v>
      </c>
      <c r="BL966" s="19" t="s">
        <v>285</v>
      </c>
      <c r="BM966" s="217" t="s">
        <v>4742</v>
      </c>
    </row>
    <row r="967" spans="1:65" s="2" customFormat="1" ht="16.5" customHeight="1">
      <c r="A967" s="40"/>
      <c r="B967" s="41"/>
      <c r="C967" s="206" t="s">
        <v>1462</v>
      </c>
      <c r="D967" s="206" t="s">
        <v>150</v>
      </c>
      <c r="E967" s="207" t="s">
        <v>1898</v>
      </c>
      <c r="F967" s="208" t="s">
        <v>1899</v>
      </c>
      <c r="G967" s="209" t="s">
        <v>153</v>
      </c>
      <c r="H967" s="210">
        <v>25</v>
      </c>
      <c r="I967" s="211"/>
      <c r="J967" s="212">
        <f>ROUND(I967*H967,2)</f>
        <v>0</v>
      </c>
      <c r="K967" s="208" t="s">
        <v>154</v>
      </c>
      <c r="L967" s="46"/>
      <c r="M967" s="213" t="s">
        <v>19</v>
      </c>
      <c r="N967" s="214" t="s">
        <v>43</v>
      </c>
      <c r="O967" s="86"/>
      <c r="P967" s="215">
        <f>O967*H967</f>
        <v>0</v>
      </c>
      <c r="Q967" s="215">
        <v>0</v>
      </c>
      <c r="R967" s="215">
        <f>Q967*H967</f>
        <v>0</v>
      </c>
      <c r="S967" s="215">
        <v>0</v>
      </c>
      <c r="T967" s="216">
        <f>S967*H967</f>
        <v>0</v>
      </c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R967" s="217" t="s">
        <v>285</v>
      </c>
      <c r="AT967" s="217" t="s">
        <v>150</v>
      </c>
      <c r="AU967" s="217" t="s">
        <v>82</v>
      </c>
      <c r="AY967" s="19" t="s">
        <v>148</v>
      </c>
      <c r="BE967" s="218">
        <f>IF(N967="základní",J967,0)</f>
        <v>0</v>
      </c>
      <c r="BF967" s="218">
        <f>IF(N967="snížená",J967,0)</f>
        <v>0</v>
      </c>
      <c r="BG967" s="218">
        <f>IF(N967="zákl. přenesená",J967,0)</f>
        <v>0</v>
      </c>
      <c r="BH967" s="218">
        <f>IF(N967="sníž. přenesená",J967,0)</f>
        <v>0</v>
      </c>
      <c r="BI967" s="218">
        <f>IF(N967="nulová",J967,0)</f>
        <v>0</v>
      </c>
      <c r="BJ967" s="19" t="s">
        <v>80</v>
      </c>
      <c r="BK967" s="218">
        <f>ROUND(I967*H967,2)</f>
        <v>0</v>
      </c>
      <c r="BL967" s="19" t="s">
        <v>285</v>
      </c>
      <c r="BM967" s="217" t="s">
        <v>4743</v>
      </c>
    </row>
    <row r="968" spans="1:47" s="2" customFormat="1" ht="12">
      <c r="A968" s="40"/>
      <c r="B968" s="41"/>
      <c r="C968" s="42"/>
      <c r="D968" s="219" t="s">
        <v>157</v>
      </c>
      <c r="E968" s="42"/>
      <c r="F968" s="220" t="s">
        <v>1901</v>
      </c>
      <c r="G968" s="42"/>
      <c r="H968" s="42"/>
      <c r="I968" s="221"/>
      <c r="J968" s="42"/>
      <c r="K968" s="42"/>
      <c r="L968" s="46"/>
      <c r="M968" s="222"/>
      <c r="N968" s="223"/>
      <c r="O968" s="86"/>
      <c r="P968" s="86"/>
      <c r="Q968" s="86"/>
      <c r="R968" s="86"/>
      <c r="S968" s="86"/>
      <c r="T968" s="87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T968" s="19" t="s">
        <v>157</v>
      </c>
      <c r="AU968" s="19" t="s">
        <v>82</v>
      </c>
    </row>
    <row r="969" spans="1:65" s="2" customFormat="1" ht="16.5" customHeight="1">
      <c r="A969" s="40"/>
      <c r="B969" s="41"/>
      <c r="C969" s="268" t="s">
        <v>1469</v>
      </c>
      <c r="D969" s="268" t="s">
        <v>279</v>
      </c>
      <c r="E969" s="269" t="s">
        <v>4744</v>
      </c>
      <c r="F969" s="270" t="s">
        <v>4745</v>
      </c>
      <c r="G969" s="271" t="s">
        <v>153</v>
      </c>
      <c r="H969" s="272">
        <v>6</v>
      </c>
      <c r="I969" s="273"/>
      <c r="J969" s="274">
        <f>ROUND(I969*H969,2)</f>
        <v>0</v>
      </c>
      <c r="K969" s="270" t="s">
        <v>19</v>
      </c>
      <c r="L969" s="275"/>
      <c r="M969" s="276" t="s">
        <v>19</v>
      </c>
      <c r="N969" s="277" t="s">
        <v>43</v>
      </c>
      <c r="O969" s="86"/>
      <c r="P969" s="215">
        <f>O969*H969</f>
        <v>0</v>
      </c>
      <c r="Q969" s="215">
        <v>0.0003</v>
      </c>
      <c r="R969" s="215">
        <f>Q969*H969</f>
        <v>0.0018</v>
      </c>
      <c r="S969" s="215">
        <v>0</v>
      </c>
      <c r="T969" s="216">
        <f>S969*H969</f>
        <v>0</v>
      </c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R969" s="217" t="s">
        <v>414</v>
      </c>
      <c r="AT969" s="217" t="s">
        <v>279</v>
      </c>
      <c r="AU969" s="217" t="s">
        <v>82</v>
      </c>
      <c r="AY969" s="19" t="s">
        <v>148</v>
      </c>
      <c r="BE969" s="218">
        <f>IF(N969="základní",J969,0)</f>
        <v>0</v>
      </c>
      <c r="BF969" s="218">
        <f>IF(N969="snížená",J969,0)</f>
        <v>0</v>
      </c>
      <c r="BG969" s="218">
        <f>IF(N969="zákl. přenesená",J969,0)</f>
        <v>0</v>
      </c>
      <c r="BH969" s="218">
        <f>IF(N969="sníž. přenesená",J969,0)</f>
        <v>0</v>
      </c>
      <c r="BI969" s="218">
        <f>IF(N969="nulová",J969,0)</f>
        <v>0</v>
      </c>
      <c r="BJ969" s="19" t="s">
        <v>80</v>
      </c>
      <c r="BK969" s="218">
        <f>ROUND(I969*H969,2)</f>
        <v>0</v>
      </c>
      <c r="BL969" s="19" t="s">
        <v>285</v>
      </c>
      <c r="BM969" s="217" t="s">
        <v>4746</v>
      </c>
    </row>
    <row r="970" spans="1:65" s="2" customFormat="1" ht="16.5" customHeight="1">
      <c r="A970" s="40"/>
      <c r="B970" s="41"/>
      <c r="C970" s="268" t="s">
        <v>1475</v>
      </c>
      <c r="D970" s="268" t="s">
        <v>279</v>
      </c>
      <c r="E970" s="269" t="s">
        <v>4747</v>
      </c>
      <c r="F970" s="270" t="s">
        <v>4745</v>
      </c>
      <c r="G970" s="271" t="s">
        <v>153</v>
      </c>
      <c r="H970" s="272">
        <v>6</v>
      </c>
      <c r="I970" s="273"/>
      <c r="J970" s="274">
        <f>ROUND(I970*H970,2)</f>
        <v>0</v>
      </c>
      <c r="K970" s="270" t="s">
        <v>19</v>
      </c>
      <c r="L970" s="275"/>
      <c r="M970" s="276" t="s">
        <v>19</v>
      </c>
      <c r="N970" s="277" t="s">
        <v>43</v>
      </c>
      <c r="O970" s="86"/>
      <c r="P970" s="215">
        <f>O970*H970</f>
        <v>0</v>
      </c>
      <c r="Q970" s="215">
        <v>0.0003</v>
      </c>
      <c r="R970" s="215">
        <f>Q970*H970</f>
        <v>0.0018</v>
      </c>
      <c r="S970" s="215">
        <v>0</v>
      </c>
      <c r="T970" s="216">
        <f>S970*H970</f>
        <v>0</v>
      </c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R970" s="217" t="s">
        <v>414</v>
      </c>
      <c r="AT970" s="217" t="s">
        <v>279</v>
      </c>
      <c r="AU970" s="217" t="s">
        <v>82</v>
      </c>
      <c r="AY970" s="19" t="s">
        <v>148</v>
      </c>
      <c r="BE970" s="218">
        <f>IF(N970="základní",J970,0)</f>
        <v>0</v>
      </c>
      <c r="BF970" s="218">
        <f>IF(N970="snížená",J970,0)</f>
        <v>0</v>
      </c>
      <c r="BG970" s="218">
        <f>IF(N970="zákl. přenesená",J970,0)</f>
        <v>0</v>
      </c>
      <c r="BH970" s="218">
        <f>IF(N970="sníž. přenesená",J970,0)</f>
        <v>0</v>
      </c>
      <c r="BI970" s="218">
        <f>IF(N970="nulová",J970,0)</f>
        <v>0</v>
      </c>
      <c r="BJ970" s="19" t="s">
        <v>80</v>
      </c>
      <c r="BK970" s="218">
        <f>ROUND(I970*H970,2)</f>
        <v>0</v>
      </c>
      <c r="BL970" s="19" t="s">
        <v>285</v>
      </c>
      <c r="BM970" s="217" t="s">
        <v>4748</v>
      </c>
    </row>
    <row r="971" spans="1:65" s="2" customFormat="1" ht="16.5" customHeight="1">
      <c r="A971" s="40"/>
      <c r="B971" s="41"/>
      <c r="C971" s="268" t="s">
        <v>1480</v>
      </c>
      <c r="D971" s="268" t="s">
        <v>279</v>
      </c>
      <c r="E971" s="269" t="s">
        <v>4749</v>
      </c>
      <c r="F971" s="270" t="s">
        <v>4750</v>
      </c>
      <c r="G971" s="271" t="s">
        <v>153</v>
      </c>
      <c r="H971" s="272">
        <v>4</v>
      </c>
      <c r="I971" s="273"/>
      <c r="J971" s="274">
        <f>ROUND(I971*H971,2)</f>
        <v>0</v>
      </c>
      <c r="K971" s="270" t="s">
        <v>19</v>
      </c>
      <c r="L971" s="275"/>
      <c r="M971" s="276" t="s">
        <v>19</v>
      </c>
      <c r="N971" s="277" t="s">
        <v>43</v>
      </c>
      <c r="O971" s="86"/>
      <c r="P971" s="215">
        <f>O971*H971</f>
        <v>0</v>
      </c>
      <c r="Q971" s="215">
        <v>0.00043</v>
      </c>
      <c r="R971" s="215">
        <f>Q971*H971</f>
        <v>0.00172</v>
      </c>
      <c r="S971" s="215">
        <v>0</v>
      </c>
      <c r="T971" s="216">
        <f>S971*H971</f>
        <v>0</v>
      </c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R971" s="217" t="s">
        <v>414</v>
      </c>
      <c r="AT971" s="217" t="s">
        <v>279</v>
      </c>
      <c r="AU971" s="217" t="s">
        <v>82</v>
      </c>
      <c r="AY971" s="19" t="s">
        <v>148</v>
      </c>
      <c r="BE971" s="218">
        <f>IF(N971="základní",J971,0)</f>
        <v>0</v>
      </c>
      <c r="BF971" s="218">
        <f>IF(N971="snížená",J971,0)</f>
        <v>0</v>
      </c>
      <c r="BG971" s="218">
        <f>IF(N971="zákl. přenesená",J971,0)</f>
        <v>0</v>
      </c>
      <c r="BH971" s="218">
        <f>IF(N971="sníž. přenesená",J971,0)</f>
        <v>0</v>
      </c>
      <c r="BI971" s="218">
        <f>IF(N971="nulová",J971,0)</f>
        <v>0</v>
      </c>
      <c r="BJ971" s="19" t="s">
        <v>80</v>
      </c>
      <c r="BK971" s="218">
        <f>ROUND(I971*H971,2)</f>
        <v>0</v>
      </c>
      <c r="BL971" s="19" t="s">
        <v>285</v>
      </c>
      <c r="BM971" s="217" t="s">
        <v>4751</v>
      </c>
    </row>
    <row r="972" spans="1:65" s="2" customFormat="1" ht="16.5" customHeight="1">
      <c r="A972" s="40"/>
      <c r="B972" s="41"/>
      <c r="C972" s="268" t="s">
        <v>1485</v>
      </c>
      <c r="D972" s="268" t="s">
        <v>279</v>
      </c>
      <c r="E972" s="269" t="s">
        <v>4752</v>
      </c>
      <c r="F972" s="270" t="s">
        <v>4753</v>
      </c>
      <c r="G972" s="271" t="s">
        <v>153</v>
      </c>
      <c r="H972" s="272">
        <v>2</v>
      </c>
      <c r="I972" s="273"/>
      <c r="J972" s="274">
        <f>ROUND(I972*H972,2)</f>
        <v>0</v>
      </c>
      <c r="K972" s="270" t="s">
        <v>154</v>
      </c>
      <c r="L972" s="275"/>
      <c r="M972" s="276" t="s">
        <v>19</v>
      </c>
      <c r="N972" s="277" t="s">
        <v>43</v>
      </c>
      <c r="O972" s="86"/>
      <c r="P972" s="215">
        <f>O972*H972</f>
        <v>0</v>
      </c>
      <c r="Q972" s="215">
        <v>0.0003</v>
      </c>
      <c r="R972" s="215">
        <f>Q972*H972</f>
        <v>0.0006</v>
      </c>
      <c r="S972" s="215">
        <v>0</v>
      </c>
      <c r="T972" s="216">
        <f>S972*H972</f>
        <v>0</v>
      </c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R972" s="217" t="s">
        <v>414</v>
      </c>
      <c r="AT972" s="217" t="s">
        <v>279</v>
      </c>
      <c r="AU972" s="217" t="s">
        <v>82</v>
      </c>
      <c r="AY972" s="19" t="s">
        <v>148</v>
      </c>
      <c r="BE972" s="218">
        <f>IF(N972="základní",J972,0)</f>
        <v>0</v>
      </c>
      <c r="BF972" s="218">
        <f>IF(N972="snížená",J972,0)</f>
        <v>0</v>
      </c>
      <c r="BG972" s="218">
        <f>IF(N972="zákl. přenesená",J972,0)</f>
        <v>0</v>
      </c>
      <c r="BH972" s="218">
        <f>IF(N972="sníž. přenesená",J972,0)</f>
        <v>0</v>
      </c>
      <c r="BI972" s="218">
        <f>IF(N972="nulová",J972,0)</f>
        <v>0</v>
      </c>
      <c r="BJ972" s="19" t="s">
        <v>80</v>
      </c>
      <c r="BK972" s="218">
        <f>ROUND(I972*H972,2)</f>
        <v>0</v>
      </c>
      <c r="BL972" s="19" t="s">
        <v>285</v>
      </c>
      <c r="BM972" s="217" t="s">
        <v>4754</v>
      </c>
    </row>
    <row r="973" spans="1:65" s="2" customFormat="1" ht="16.5" customHeight="1">
      <c r="A973" s="40"/>
      <c r="B973" s="41"/>
      <c r="C973" s="268" t="s">
        <v>1490</v>
      </c>
      <c r="D973" s="268" t="s">
        <v>279</v>
      </c>
      <c r="E973" s="269" t="s">
        <v>1911</v>
      </c>
      <c r="F973" s="270" t="s">
        <v>1912</v>
      </c>
      <c r="G973" s="271" t="s">
        <v>153</v>
      </c>
      <c r="H973" s="272">
        <v>7</v>
      </c>
      <c r="I973" s="273"/>
      <c r="J973" s="274">
        <f>ROUND(I973*H973,2)</f>
        <v>0</v>
      </c>
      <c r="K973" s="270" t="s">
        <v>19</v>
      </c>
      <c r="L973" s="275"/>
      <c r="M973" s="276" t="s">
        <v>19</v>
      </c>
      <c r="N973" s="277" t="s">
        <v>43</v>
      </c>
      <c r="O973" s="86"/>
      <c r="P973" s="215">
        <f>O973*H973</f>
        <v>0</v>
      </c>
      <c r="Q973" s="215">
        <v>0.00026</v>
      </c>
      <c r="R973" s="215">
        <f>Q973*H973</f>
        <v>0.0018199999999999998</v>
      </c>
      <c r="S973" s="215">
        <v>0</v>
      </c>
      <c r="T973" s="216">
        <f>S973*H973</f>
        <v>0</v>
      </c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R973" s="217" t="s">
        <v>414</v>
      </c>
      <c r="AT973" s="217" t="s">
        <v>279</v>
      </c>
      <c r="AU973" s="217" t="s">
        <v>82</v>
      </c>
      <c r="AY973" s="19" t="s">
        <v>148</v>
      </c>
      <c r="BE973" s="218">
        <f>IF(N973="základní",J973,0)</f>
        <v>0</v>
      </c>
      <c r="BF973" s="218">
        <f>IF(N973="snížená",J973,0)</f>
        <v>0</v>
      </c>
      <c r="BG973" s="218">
        <f>IF(N973="zákl. přenesená",J973,0)</f>
        <v>0</v>
      </c>
      <c r="BH973" s="218">
        <f>IF(N973="sníž. přenesená",J973,0)</f>
        <v>0</v>
      </c>
      <c r="BI973" s="218">
        <f>IF(N973="nulová",J973,0)</f>
        <v>0</v>
      </c>
      <c r="BJ973" s="19" t="s">
        <v>80</v>
      </c>
      <c r="BK973" s="218">
        <f>ROUND(I973*H973,2)</f>
        <v>0</v>
      </c>
      <c r="BL973" s="19" t="s">
        <v>285</v>
      </c>
      <c r="BM973" s="217" t="s">
        <v>4755</v>
      </c>
    </row>
    <row r="974" spans="1:65" s="2" customFormat="1" ht="16.5" customHeight="1">
      <c r="A974" s="40"/>
      <c r="B974" s="41"/>
      <c r="C974" s="206" t="s">
        <v>1495</v>
      </c>
      <c r="D974" s="206" t="s">
        <v>150</v>
      </c>
      <c r="E974" s="207" t="s">
        <v>1927</v>
      </c>
      <c r="F974" s="208" t="s">
        <v>1928</v>
      </c>
      <c r="G974" s="209" t="s">
        <v>153</v>
      </c>
      <c r="H974" s="210">
        <v>6</v>
      </c>
      <c r="I974" s="211"/>
      <c r="J974" s="212">
        <f>ROUND(I974*H974,2)</f>
        <v>0</v>
      </c>
      <c r="K974" s="208" t="s">
        <v>154</v>
      </c>
      <c r="L974" s="46"/>
      <c r="M974" s="213" t="s">
        <v>19</v>
      </c>
      <c r="N974" s="214" t="s">
        <v>43</v>
      </c>
      <c r="O974" s="86"/>
      <c r="P974" s="215">
        <f>O974*H974</f>
        <v>0</v>
      </c>
      <c r="Q974" s="215">
        <v>0</v>
      </c>
      <c r="R974" s="215">
        <f>Q974*H974</f>
        <v>0</v>
      </c>
      <c r="S974" s="215">
        <v>0</v>
      </c>
      <c r="T974" s="216">
        <f>S974*H974</f>
        <v>0</v>
      </c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R974" s="217" t="s">
        <v>285</v>
      </c>
      <c r="AT974" s="217" t="s">
        <v>150</v>
      </c>
      <c r="AU974" s="217" t="s">
        <v>82</v>
      </c>
      <c r="AY974" s="19" t="s">
        <v>148</v>
      </c>
      <c r="BE974" s="218">
        <f>IF(N974="základní",J974,0)</f>
        <v>0</v>
      </c>
      <c r="BF974" s="218">
        <f>IF(N974="snížená",J974,0)</f>
        <v>0</v>
      </c>
      <c r="BG974" s="218">
        <f>IF(N974="zákl. přenesená",J974,0)</f>
        <v>0</v>
      </c>
      <c r="BH974" s="218">
        <f>IF(N974="sníž. přenesená",J974,0)</f>
        <v>0</v>
      </c>
      <c r="BI974" s="218">
        <f>IF(N974="nulová",J974,0)</f>
        <v>0</v>
      </c>
      <c r="BJ974" s="19" t="s">
        <v>80</v>
      </c>
      <c r="BK974" s="218">
        <f>ROUND(I974*H974,2)</f>
        <v>0</v>
      </c>
      <c r="BL974" s="19" t="s">
        <v>285</v>
      </c>
      <c r="BM974" s="217" t="s">
        <v>4756</v>
      </c>
    </row>
    <row r="975" spans="1:47" s="2" customFormat="1" ht="12">
      <c r="A975" s="40"/>
      <c r="B975" s="41"/>
      <c r="C975" s="42"/>
      <c r="D975" s="219" t="s">
        <v>157</v>
      </c>
      <c r="E975" s="42"/>
      <c r="F975" s="220" t="s">
        <v>1930</v>
      </c>
      <c r="G975" s="42"/>
      <c r="H975" s="42"/>
      <c r="I975" s="221"/>
      <c r="J975" s="42"/>
      <c r="K975" s="42"/>
      <c r="L975" s="46"/>
      <c r="M975" s="222"/>
      <c r="N975" s="223"/>
      <c r="O975" s="86"/>
      <c r="P975" s="86"/>
      <c r="Q975" s="86"/>
      <c r="R975" s="86"/>
      <c r="S975" s="86"/>
      <c r="T975" s="87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T975" s="19" t="s">
        <v>157</v>
      </c>
      <c r="AU975" s="19" t="s">
        <v>82</v>
      </c>
    </row>
    <row r="976" spans="1:65" s="2" customFormat="1" ht="16.5" customHeight="1">
      <c r="A976" s="40"/>
      <c r="B976" s="41"/>
      <c r="C976" s="268" t="s">
        <v>1500</v>
      </c>
      <c r="D976" s="268" t="s">
        <v>279</v>
      </c>
      <c r="E976" s="269" t="s">
        <v>4757</v>
      </c>
      <c r="F976" s="270" t="s">
        <v>4758</v>
      </c>
      <c r="G976" s="271" t="s">
        <v>153</v>
      </c>
      <c r="H976" s="272">
        <v>6</v>
      </c>
      <c r="I976" s="273"/>
      <c r="J976" s="274">
        <f>ROUND(I976*H976,2)</f>
        <v>0</v>
      </c>
      <c r="K976" s="270" t="s">
        <v>154</v>
      </c>
      <c r="L976" s="275"/>
      <c r="M976" s="276" t="s">
        <v>19</v>
      </c>
      <c r="N976" s="277" t="s">
        <v>43</v>
      </c>
      <c r="O976" s="86"/>
      <c r="P976" s="215">
        <f>O976*H976</f>
        <v>0</v>
      </c>
      <c r="Q976" s="215">
        <v>0.0042</v>
      </c>
      <c r="R976" s="215">
        <f>Q976*H976</f>
        <v>0.0252</v>
      </c>
      <c r="S976" s="215">
        <v>0</v>
      </c>
      <c r="T976" s="216">
        <f>S976*H976</f>
        <v>0</v>
      </c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R976" s="217" t="s">
        <v>414</v>
      </c>
      <c r="AT976" s="217" t="s">
        <v>279</v>
      </c>
      <c r="AU976" s="217" t="s">
        <v>82</v>
      </c>
      <c r="AY976" s="19" t="s">
        <v>148</v>
      </c>
      <c r="BE976" s="218">
        <f>IF(N976="základní",J976,0)</f>
        <v>0</v>
      </c>
      <c r="BF976" s="218">
        <f>IF(N976="snížená",J976,0)</f>
        <v>0</v>
      </c>
      <c r="BG976" s="218">
        <f>IF(N976="zákl. přenesená",J976,0)</f>
        <v>0</v>
      </c>
      <c r="BH976" s="218">
        <f>IF(N976="sníž. přenesená",J976,0)</f>
        <v>0</v>
      </c>
      <c r="BI976" s="218">
        <f>IF(N976="nulová",J976,0)</f>
        <v>0</v>
      </c>
      <c r="BJ976" s="19" t="s">
        <v>80</v>
      </c>
      <c r="BK976" s="218">
        <f>ROUND(I976*H976,2)</f>
        <v>0</v>
      </c>
      <c r="BL976" s="19" t="s">
        <v>285</v>
      </c>
      <c r="BM976" s="217" t="s">
        <v>4759</v>
      </c>
    </row>
    <row r="977" spans="1:65" s="2" customFormat="1" ht="16.5" customHeight="1">
      <c r="A977" s="40"/>
      <c r="B977" s="41"/>
      <c r="C977" s="206" t="s">
        <v>1505</v>
      </c>
      <c r="D977" s="206" t="s">
        <v>150</v>
      </c>
      <c r="E977" s="207" t="s">
        <v>1936</v>
      </c>
      <c r="F977" s="208" t="s">
        <v>1937</v>
      </c>
      <c r="G977" s="209" t="s">
        <v>153</v>
      </c>
      <c r="H977" s="210">
        <v>4</v>
      </c>
      <c r="I977" s="211"/>
      <c r="J977" s="212">
        <f>ROUND(I977*H977,2)</f>
        <v>0</v>
      </c>
      <c r="K977" s="208" t="s">
        <v>154</v>
      </c>
      <c r="L977" s="46"/>
      <c r="M977" s="213" t="s">
        <v>19</v>
      </c>
      <c r="N977" s="214" t="s">
        <v>43</v>
      </c>
      <c r="O977" s="86"/>
      <c r="P977" s="215">
        <f>O977*H977</f>
        <v>0</v>
      </c>
      <c r="Q977" s="215">
        <v>0</v>
      </c>
      <c r="R977" s="215">
        <f>Q977*H977</f>
        <v>0</v>
      </c>
      <c r="S977" s="215">
        <v>0</v>
      </c>
      <c r="T977" s="216">
        <f>S977*H977</f>
        <v>0</v>
      </c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R977" s="217" t="s">
        <v>285</v>
      </c>
      <c r="AT977" s="217" t="s">
        <v>150</v>
      </c>
      <c r="AU977" s="217" t="s">
        <v>82</v>
      </c>
      <c r="AY977" s="19" t="s">
        <v>148</v>
      </c>
      <c r="BE977" s="218">
        <f>IF(N977="základní",J977,0)</f>
        <v>0</v>
      </c>
      <c r="BF977" s="218">
        <f>IF(N977="snížená",J977,0)</f>
        <v>0</v>
      </c>
      <c r="BG977" s="218">
        <f>IF(N977="zákl. přenesená",J977,0)</f>
        <v>0</v>
      </c>
      <c r="BH977" s="218">
        <f>IF(N977="sníž. přenesená",J977,0)</f>
        <v>0</v>
      </c>
      <c r="BI977" s="218">
        <f>IF(N977="nulová",J977,0)</f>
        <v>0</v>
      </c>
      <c r="BJ977" s="19" t="s">
        <v>80</v>
      </c>
      <c r="BK977" s="218">
        <f>ROUND(I977*H977,2)</f>
        <v>0</v>
      </c>
      <c r="BL977" s="19" t="s">
        <v>285</v>
      </c>
      <c r="BM977" s="217" t="s">
        <v>4760</v>
      </c>
    </row>
    <row r="978" spans="1:47" s="2" customFormat="1" ht="12">
      <c r="A978" s="40"/>
      <c r="B978" s="41"/>
      <c r="C978" s="42"/>
      <c r="D978" s="219" t="s">
        <v>157</v>
      </c>
      <c r="E978" s="42"/>
      <c r="F978" s="220" t="s">
        <v>1939</v>
      </c>
      <c r="G978" s="42"/>
      <c r="H978" s="42"/>
      <c r="I978" s="221"/>
      <c r="J978" s="42"/>
      <c r="K978" s="42"/>
      <c r="L978" s="46"/>
      <c r="M978" s="222"/>
      <c r="N978" s="223"/>
      <c r="O978" s="86"/>
      <c r="P978" s="86"/>
      <c r="Q978" s="86"/>
      <c r="R978" s="86"/>
      <c r="S978" s="86"/>
      <c r="T978" s="87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T978" s="19" t="s">
        <v>157</v>
      </c>
      <c r="AU978" s="19" t="s">
        <v>82</v>
      </c>
    </row>
    <row r="979" spans="1:65" s="2" customFormat="1" ht="16.5" customHeight="1">
      <c r="A979" s="40"/>
      <c r="B979" s="41"/>
      <c r="C979" s="268" t="s">
        <v>1510</v>
      </c>
      <c r="D979" s="268" t="s">
        <v>279</v>
      </c>
      <c r="E979" s="269" t="s">
        <v>4761</v>
      </c>
      <c r="F979" s="270" t="s">
        <v>4762</v>
      </c>
      <c r="G979" s="271" t="s">
        <v>153</v>
      </c>
      <c r="H979" s="272">
        <v>3</v>
      </c>
      <c r="I979" s="273"/>
      <c r="J979" s="274">
        <f>ROUND(I979*H979,2)</f>
        <v>0</v>
      </c>
      <c r="K979" s="270" t="s">
        <v>19</v>
      </c>
      <c r="L979" s="275"/>
      <c r="M979" s="276" t="s">
        <v>19</v>
      </c>
      <c r="N979" s="277" t="s">
        <v>43</v>
      </c>
      <c r="O979" s="86"/>
      <c r="P979" s="215">
        <f>O979*H979</f>
        <v>0</v>
      </c>
      <c r="Q979" s="215">
        <v>0.002</v>
      </c>
      <c r="R979" s="215">
        <f>Q979*H979</f>
        <v>0.006</v>
      </c>
      <c r="S979" s="215">
        <v>0</v>
      </c>
      <c r="T979" s="216">
        <f>S979*H979</f>
        <v>0</v>
      </c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R979" s="217" t="s">
        <v>414</v>
      </c>
      <c r="AT979" s="217" t="s">
        <v>279</v>
      </c>
      <c r="AU979" s="217" t="s">
        <v>82</v>
      </c>
      <c r="AY979" s="19" t="s">
        <v>148</v>
      </c>
      <c r="BE979" s="218">
        <f>IF(N979="základní",J979,0)</f>
        <v>0</v>
      </c>
      <c r="BF979" s="218">
        <f>IF(N979="snížená",J979,0)</f>
        <v>0</v>
      </c>
      <c r="BG979" s="218">
        <f>IF(N979="zákl. přenesená",J979,0)</f>
        <v>0</v>
      </c>
      <c r="BH979" s="218">
        <f>IF(N979="sníž. přenesená",J979,0)</f>
        <v>0</v>
      </c>
      <c r="BI979" s="218">
        <f>IF(N979="nulová",J979,0)</f>
        <v>0</v>
      </c>
      <c r="BJ979" s="19" t="s">
        <v>80</v>
      </c>
      <c r="BK979" s="218">
        <f>ROUND(I979*H979,2)</f>
        <v>0</v>
      </c>
      <c r="BL979" s="19" t="s">
        <v>285</v>
      </c>
      <c r="BM979" s="217" t="s">
        <v>4763</v>
      </c>
    </row>
    <row r="980" spans="1:65" s="2" customFormat="1" ht="16.5" customHeight="1">
      <c r="A980" s="40"/>
      <c r="B980" s="41"/>
      <c r="C980" s="268" t="s">
        <v>1515</v>
      </c>
      <c r="D980" s="268" t="s">
        <v>279</v>
      </c>
      <c r="E980" s="269" t="s">
        <v>4764</v>
      </c>
      <c r="F980" s="270" t="s">
        <v>4765</v>
      </c>
      <c r="G980" s="271" t="s">
        <v>153</v>
      </c>
      <c r="H980" s="272">
        <v>1</v>
      </c>
      <c r="I980" s="273"/>
      <c r="J980" s="274">
        <f>ROUND(I980*H980,2)</f>
        <v>0</v>
      </c>
      <c r="K980" s="270" t="s">
        <v>19</v>
      </c>
      <c r="L980" s="275"/>
      <c r="M980" s="276" t="s">
        <v>19</v>
      </c>
      <c r="N980" s="277" t="s">
        <v>43</v>
      </c>
      <c r="O980" s="86"/>
      <c r="P980" s="215">
        <f>O980*H980</f>
        <v>0</v>
      </c>
      <c r="Q980" s="215">
        <v>0.003</v>
      </c>
      <c r="R980" s="215">
        <f>Q980*H980</f>
        <v>0.003</v>
      </c>
      <c r="S980" s="215">
        <v>0</v>
      </c>
      <c r="T980" s="216">
        <f>S980*H980</f>
        <v>0</v>
      </c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R980" s="217" t="s">
        <v>414</v>
      </c>
      <c r="AT980" s="217" t="s">
        <v>279</v>
      </c>
      <c r="AU980" s="217" t="s">
        <v>82</v>
      </c>
      <c r="AY980" s="19" t="s">
        <v>148</v>
      </c>
      <c r="BE980" s="218">
        <f>IF(N980="základní",J980,0)</f>
        <v>0</v>
      </c>
      <c r="BF980" s="218">
        <f>IF(N980="snížená",J980,0)</f>
        <v>0</v>
      </c>
      <c r="BG980" s="218">
        <f>IF(N980="zákl. přenesená",J980,0)</f>
        <v>0</v>
      </c>
      <c r="BH980" s="218">
        <f>IF(N980="sníž. přenesená",J980,0)</f>
        <v>0</v>
      </c>
      <c r="BI980" s="218">
        <f>IF(N980="nulová",J980,0)</f>
        <v>0</v>
      </c>
      <c r="BJ980" s="19" t="s">
        <v>80</v>
      </c>
      <c r="BK980" s="218">
        <f>ROUND(I980*H980,2)</f>
        <v>0</v>
      </c>
      <c r="BL980" s="19" t="s">
        <v>285</v>
      </c>
      <c r="BM980" s="217" t="s">
        <v>4766</v>
      </c>
    </row>
    <row r="981" spans="1:65" s="2" customFormat="1" ht="24.15" customHeight="1">
      <c r="A981" s="40"/>
      <c r="B981" s="41"/>
      <c r="C981" s="206" t="s">
        <v>1520</v>
      </c>
      <c r="D981" s="206" t="s">
        <v>150</v>
      </c>
      <c r="E981" s="207" t="s">
        <v>1945</v>
      </c>
      <c r="F981" s="208" t="s">
        <v>1946</v>
      </c>
      <c r="G981" s="209" t="s">
        <v>153</v>
      </c>
      <c r="H981" s="210">
        <v>1</v>
      </c>
      <c r="I981" s="211"/>
      <c r="J981" s="212">
        <f>ROUND(I981*H981,2)</f>
        <v>0</v>
      </c>
      <c r="K981" s="208" t="s">
        <v>19</v>
      </c>
      <c r="L981" s="46"/>
      <c r="M981" s="213" t="s">
        <v>19</v>
      </c>
      <c r="N981" s="214" t="s">
        <v>43</v>
      </c>
      <c r="O981" s="86"/>
      <c r="P981" s="215">
        <f>O981*H981</f>
        <v>0</v>
      </c>
      <c r="Q981" s="215">
        <v>0</v>
      </c>
      <c r="R981" s="215">
        <f>Q981*H981</f>
        <v>0</v>
      </c>
      <c r="S981" s="215">
        <v>0</v>
      </c>
      <c r="T981" s="216">
        <f>S981*H981</f>
        <v>0</v>
      </c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R981" s="217" t="s">
        <v>285</v>
      </c>
      <c r="AT981" s="217" t="s">
        <v>150</v>
      </c>
      <c r="AU981" s="217" t="s">
        <v>82</v>
      </c>
      <c r="AY981" s="19" t="s">
        <v>148</v>
      </c>
      <c r="BE981" s="218">
        <f>IF(N981="základní",J981,0)</f>
        <v>0</v>
      </c>
      <c r="BF981" s="218">
        <f>IF(N981="snížená",J981,0)</f>
        <v>0</v>
      </c>
      <c r="BG981" s="218">
        <f>IF(N981="zákl. přenesená",J981,0)</f>
        <v>0</v>
      </c>
      <c r="BH981" s="218">
        <f>IF(N981="sníž. přenesená",J981,0)</f>
        <v>0</v>
      </c>
      <c r="BI981" s="218">
        <f>IF(N981="nulová",J981,0)</f>
        <v>0</v>
      </c>
      <c r="BJ981" s="19" t="s">
        <v>80</v>
      </c>
      <c r="BK981" s="218">
        <f>ROUND(I981*H981,2)</f>
        <v>0</v>
      </c>
      <c r="BL981" s="19" t="s">
        <v>285</v>
      </c>
      <c r="BM981" s="217" t="s">
        <v>4767</v>
      </c>
    </row>
    <row r="982" spans="1:65" s="2" customFormat="1" ht="16.5" customHeight="1">
      <c r="A982" s="40"/>
      <c r="B982" s="41"/>
      <c r="C982" s="206" t="s">
        <v>1526</v>
      </c>
      <c r="D982" s="206" t="s">
        <v>150</v>
      </c>
      <c r="E982" s="207" t="s">
        <v>1949</v>
      </c>
      <c r="F982" s="208" t="s">
        <v>1950</v>
      </c>
      <c r="G982" s="209" t="s">
        <v>153</v>
      </c>
      <c r="H982" s="210">
        <v>4</v>
      </c>
      <c r="I982" s="211"/>
      <c r="J982" s="212">
        <f>ROUND(I982*H982,2)</f>
        <v>0</v>
      </c>
      <c r="K982" s="208" t="s">
        <v>154</v>
      </c>
      <c r="L982" s="46"/>
      <c r="M982" s="213" t="s">
        <v>19</v>
      </c>
      <c r="N982" s="214" t="s">
        <v>43</v>
      </c>
      <c r="O982" s="86"/>
      <c r="P982" s="215">
        <f>O982*H982</f>
        <v>0</v>
      </c>
      <c r="Q982" s="215">
        <v>0</v>
      </c>
      <c r="R982" s="215">
        <f>Q982*H982</f>
        <v>0</v>
      </c>
      <c r="S982" s="215">
        <v>0.0001</v>
      </c>
      <c r="T982" s="216">
        <f>S982*H982</f>
        <v>0.0004</v>
      </c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R982" s="217" t="s">
        <v>285</v>
      </c>
      <c r="AT982" s="217" t="s">
        <v>150</v>
      </c>
      <c r="AU982" s="217" t="s">
        <v>82</v>
      </c>
      <c r="AY982" s="19" t="s">
        <v>148</v>
      </c>
      <c r="BE982" s="218">
        <f>IF(N982="základní",J982,0)</f>
        <v>0</v>
      </c>
      <c r="BF982" s="218">
        <f>IF(N982="snížená",J982,0)</f>
        <v>0</v>
      </c>
      <c r="BG982" s="218">
        <f>IF(N982="zákl. přenesená",J982,0)</f>
        <v>0</v>
      </c>
      <c r="BH982" s="218">
        <f>IF(N982="sníž. přenesená",J982,0)</f>
        <v>0</v>
      </c>
      <c r="BI982" s="218">
        <f>IF(N982="nulová",J982,0)</f>
        <v>0</v>
      </c>
      <c r="BJ982" s="19" t="s">
        <v>80</v>
      </c>
      <c r="BK982" s="218">
        <f>ROUND(I982*H982,2)</f>
        <v>0</v>
      </c>
      <c r="BL982" s="19" t="s">
        <v>285</v>
      </c>
      <c r="BM982" s="217" t="s">
        <v>4768</v>
      </c>
    </row>
    <row r="983" spans="1:47" s="2" customFormat="1" ht="12">
      <c r="A983" s="40"/>
      <c r="B983" s="41"/>
      <c r="C983" s="42"/>
      <c r="D983" s="219" t="s">
        <v>157</v>
      </c>
      <c r="E983" s="42"/>
      <c r="F983" s="220" t="s">
        <v>1952</v>
      </c>
      <c r="G983" s="42"/>
      <c r="H983" s="42"/>
      <c r="I983" s="221"/>
      <c r="J983" s="42"/>
      <c r="K983" s="42"/>
      <c r="L983" s="46"/>
      <c r="M983" s="222"/>
      <c r="N983" s="223"/>
      <c r="O983" s="86"/>
      <c r="P983" s="86"/>
      <c r="Q983" s="86"/>
      <c r="R983" s="86"/>
      <c r="S983" s="86"/>
      <c r="T983" s="87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T983" s="19" t="s">
        <v>157</v>
      </c>
      <c r="AU983" s="19" t="s">
        <v>82</v>
      </c>
    </row>
    <row r="984" spans="1:65" s="2" customFormat="1" ht="16.5" customHeight="1">
      <c r="A984" s="40"/>
      <c r="B984" s="41"/>
      <c r="C984" s="206" t="s">
        <v>1530</v>
      </c>
      <c r="D984" s="206" t="s">
        <v>150</v>
      </c>
      <c r="E984" s="207" t="s">
        <v>4769</v>
      </c>
      <c r="F984" s="208" t="s">
        <v>4770</v>
      </c>
      <c r="G984" s="209" t="s">
        <v>153</v>
      </c>
      <c r="H984" s="210">
        <v>1</v>
      </c>
      <c r="I984" s="211"/>
      <c r="J984" s="212">
        <f>ROUND(I984*H984,2)</f>
        <v>0</v>
      </c>
      <c r="K984" s="208" t="s">
        <v>19</v>
      </c>
      <c r="L984" s="46"/>
      <c r="M984" s="213" t="s">
        <v>19</v>
      </c>
      <c r="N984" s="214" t="s">
        <v>43</v>
      </c>
      <c r="O984" s="86"/>
      <c r="P984" s="215">
        <f>O984*H984</f>
        <v>0</v>
      </c>
      <c r="Q984" s="215">
        <v>0</v>
      </c>
      <c r="R984" s="215">
        <f>Q984*H984</f>
        <v>0</v>
      </c>
      <c r="S984" s="215">
        <v>0</v>
      </c>
      <c r="T984" s="216">
        <f>S984*H984</f>
        <v>0</v>
      </c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R984" s="217" t="s">
        <v>285</v>
      </c>
      <c r="AT984" s="217" t="s">
        <v>150</v>
      </c>
      <c r="AU984" s="217" t="s">
        <v>82</v>
      </c>
      <c r="AY984" s="19" t="s">
        <v>148</v>
      </c>
      <c r="BE984" s="218">
        <f>IF(N984="základní",J984,0)</f>
        <v>0</v>
      </c>
      <c r="BF984" s="218">
        <f>IF(N984="snížená",J984,0)</f>
        <v>0</v>
      </c>
      <c r="BG984" s="218">
        <f>IF(N984="zákl. přenesená",J984,0)</f>
        <v>0</v>
      </c>
      <c r="BH984" s="218">
        <f>IF(N984="sníž. přenesená",J984,0)</f>
        <v>0</v>
      </c>
      <c r="BI984" s="218">
        <f>IF(N984="nulová",J984,0)</f>
        <v>0</v>
      </c>
      <c r="BJ984" s="19" t="s">
        <v>80</v>
      </c>
      <c r="BK984" s="218">
        <f>ROUND(I984*H984,2)</f>
        <v>0</v>
      </c>
      <c r="BL984" s="19" t="s">
        <v>285</v>
      </c>
      <c r="BM984" s="217" t="s">
        <v>4771</v>
      </c>
    </row>
    <row r="985" spans="1:65" s="2" customFormat="1" ht="16.5" customHeight="1">
      <c r="A985" s="40"/>
      <c r="B985" s="41"/>
      <c r="C985" s="268" t="s">
        <v>1534</v>
      </c>
      <c r="D985" s="268" t="s">
        <v>279</v>
      </c>
      <c r="E985" s="269" t="s">
        <v>4772</v>
      </c>
      <c r="F985" s="270" t="s">
        <v>4773</v>
      </c>
      <c r="G985" s="271" t="s">
        <v>153</v>
      </c>
      <c r="H985" s="272">
        <v>1</v>
      </c>
      <c r="I985" s="273"/>
      <c r="J985" s="274">
        <f>ROUND(I985*H985,2)</f>
        <v>0</v>
      </c>
      <c r="K985" s="270" t="s">
        <v>19</v>
      </c>
      <c r="L985" s="275"/>
      <c r="M985" s="276" t="s">
        <v>19</v>
      </c>
      <c r="N985" s="277" t="s">
        <v>43</v>
      </c>
      <c r="O985" s="86"/>
      <c r="P985" s="215">
        <f>O985*H985</f>
        <v>0</v>
      </c>
      <c r="Q985" s="215">
        <v>0.0001</v>
      </c>
      <c r="R985" s="215">
        <f>Q985*H985</f>
        <v>0.0001</v>
      </c>
      <c r="S985" s="215">
        <v>0</v>
      </c>
      <c r="T985" s="216">
        <f>S985*H985</f>
        <v>0</v>
      </c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R985" s="217" t="s">
        <v>414</v>
      </c>
      <c r="AT985" s="217" t="s">
        <v>279</v>
      </c>
      <c r="AU985" s="217" t="s">
        <v>82</v>
      </c>
      <c r="AY985" s="19" t="s">
        <v>148</v>
      </c>
      <c r="BE985" s="218">
        <f>IF(N985="základní",J985,0)</f>
        <v>0</v>
      </c>
      <c r="BF985" s="218">
        <f>IF(N985="snížená",J985,0)</f>
        <v>0</v>
      </c>
      <c r="BG985" s="218">
        <f>IF(N985="zákl. přenesená",J985,0)</f>
        <v>0</v>
      </c>
      <c r="BH985" s="218">
        <f>IF(N985="sníž. přenesená",J985,0)</f>
        <v>0</v>
      </c>
      <c r="BI985" s="218">
        <f>IF(N985="nulová",J985,0)</f>
        <v>0</v>
      </c>
      <c r="BJ985" s="19" t="s">
        <v>80</v>
      </c>
      <c r="BK985" s="218">
        <f>ROUND(I985*H985,2)</f>
        <v>0</v>
      </c>
      <c r="BL985" s="19" t="s">
        <v>285</v>
      </c>
      <c r="BM985" s="217" t="s">
        <v>4774</v>
      </c>
    </row>
    <row r="986" spans="1:65" s="2" customFormat="1" ht="24.15" customHeight="1">
      <c r="A986" s="40"/>
      <c r="B986" s="41"/>
      <c r="C986" s="206" t="s">
        <v>1538</v>
      </c>
      <c r="D986" s="206" t="s">
        <v>150</v>
      </c>
      <c r="E986" s="207" t="s">
        <v>2108</v>
      </c>
      <c r="F986" s="208" t="s">
        <v>2109</v>
      </c>
      <c r="G986" s="209" t="s">
        <v>346</v>
      </c>
      <c r="H986" s="210">
        <v>0.41</v>
      </c>
      <c r="I986" s="211"/>
      <c r="J986" s="212">
        <f>ROUND(I986*H986,2)</f>
        <v>0</v>
      </c>
      <c r="K986" s="208" t="s">
        <v>154</v>
      </c>
      <c r="L986" s="46"/>
      <c r="M986" s="213" t="s">
        <v>19</v>
      </c>
      <c r="N986" s="214" t="s">
        <v>43</v>
      </c>
      <c r="O986" s="86"/>
      <c r="P986" s="215">
        <f>O986*H986</f>
        <v>0</v>
      </c>
      <c r="Q986" s="215">
        <v>0</v>
      </c>
      <c r="R986" s="215">
        <f>Q986*H986</f>
        <v>0</v>
      </c>
      <c r="S986" s="215">
        <v>0</v>
      </c>
      <c r="T986" s="216">
        <f>S986*H986</f>
        <v>0</v>
      </c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R986" s="217" t="s">
        <v>285</v>
      </c>
      <c r="AT986" s="217" t="s">
        <v>150</v>
      </c>
      <c r="AU986" s="217" t="s">
        <v>82</v>
      </c>
      <c r="AY986" s="19" t="s">
        <v>148</v>
      </c>
      <c r="BE986" s="218">
        <f>IF(N986="základní",J986,0)</f>
        <v>0</v>
      </c>
      <c r="BF986" s="218">
        <f>IF(N986="snížená",J986,0)</f>
        <v>0</v>
      </c>
      <c r="BG986" s="218">
        <f>IF(N986="zákl. přenesená",J986,0)</f>
        <v>0</v>
      </c>
      <c r="BH986" s="218">
        <f>IF(N986="sníž. přenesená",J986,0)</f>
        <v>0</v>
      </c>
      <c r="BI986" s="218">
        <f>IF(N986="nulová",J986,0)</f>
        <v>0</v>
      </c>
      <c r="BJ986" s="19" t="s">
        <v>80</v>
      </c>
      <c r="BK986" s="218">
        <f>ROUND(I986*H986,2)</f>
        <v>0</v>
      </c>
      <c r="BL986" s="19" t="s">
        <v>285</v>
      </c>
      <c r="BM986" s="217" t="s">
        <v>4775</v>
      </c>
    </row>
    <row r="987" spans="1:47" s="2" customFormat="1" ht="12">
      <c r="A987" s="40"/>
      <c r="B987" s="41"/>
      <c r="C987" s="42"/>
      <c r="D987" s="219" t="s">
        <v>157</v>
      </c>
      <c r="E987" s="42"/>
      <c r="F987" s="220" t="s">
        <v>2111</v>
      </c>
      <c r="G987" s="42"/>
      <c r="H987" s="42"/>
      <c r="I987" s="221"/>
      <c r="J987" s="42"/>
      <c r="K987" s="42"/>
      <c r="L987" s="46"/>
      <c r="M987" s="222"/>
      <c r="N987" s="223"/>
      <c r="O987" s="86"/>
      <c r="P987" s="86"/>
      <c r="Q987" s="86"/>
      <c r="R987" s="86"/>
      <c r="S987" s="86"/>
      <c r="T987" s="87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T987" s="19" t="s">
        <v>157</v>
      </c>
      <c r="AU987" s="19" t="s">
        <v>82</v>
      </c>
    </row>
    <row r="988" spans="1:65" s="2" customFormat="1" ht="24.15" customHeight="1">
      <c r="A988" s="40"/>
      <c r="B988" s="41"/>
      <c r="C988" s="206" t="s">
        <v>1543</v>
      </c>
      <c r="D988" s="206" t="s">
        <v>150</v>
      </c>
      <c r="E988" s="207" t="s">
        <v>2113</v>
      </c>
      <c r="F988" s="208" t="s">
        <v>2114</v>
      </c>
      <c r="G988" s="209" t="s">
        <v>346</v>
      </c>
      <c r="H988" s="210">
        <v>0.41</v>
      </c>
      <c r="I988" s="211"/>
      <c r="J988" s="212">
        <f>ROUND(I988*H988,2)</f>
        <v>0</v>
      </c>
      <c r="K988" s="208" t="s">
        <v>154</v>
      </c>
      <c r="L988" s="46"/>
      <c r="M988" s="213" t="s">
        <v>19</v>
      </c>
      <c r="N988" s="214" t="s">
        <v>43</v>
      </c>
      <c r="O988" s="86"/>
      <c r="P988" s="215">
        <f>O988*H988</f>
        <v>0</v>
      </c>
      <c r="Q988" s="215">
        <v>0</v>
      </c>
      <c r="R988" s="215">
        <f>Q988*H988</f>
        <v>0</v>
      </c>
      <c r="S988" s="215">
        <v>0</v>
      </c>
      <c r="T988" s="216">
        <f>S988*H988</f>
        <v>0</v>
      </c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R988" s="217" t="s">
        <v>285</v>
      </c>
      <c r="AT988" s="217" t="s">
        <v>150</v>
      </c>
      <c r="AU988" s="217" t="s">
        <v>82</v>
      </c>
      <c r="AY988" s="19" t="s">
        <v>148</v>
      </c>
      <c r="BE988" s="218">
        <f>IF(N988="základní",J988,0)</f>
        <v>0</v>
      </c>
      <c r="BF988" s="218">
        <f>IF(N988="snížená",J988,0)</f>
        <v>0</v>
      </c>
      <c r="BG988" s="218">
        <f>IF(N988="zákl. přenesená",J988,0)</f>
        <v>0</v>
      </c>
      <c r="BH988" s="218">
        <f>IF(N988="sníž. přenesená",J988,0)</f>
        <v>0</v>
      </c>
      <c r="BI988" s="218">
        <f>IF(N988="nulová",J988,0)</f>
        <v>0</v>
      </c>
      <c r="BJ988" s="19" t="s">
        <v>80</v>
      </c>
      <c r="BK988" s="218">
        <f>ROUND(I988*H988,2)</f>
        <v>0</v>
      </c>
      <c r="BL988" s="19" t="s">
        <v>285</v>
      </c>
      <c r="BM988" s="217" t="s">
        <v>4776</v>
      </c>
    </row>
    <row r="989" spans="1:47" s="2" customFormat="1" ht="12">
      <c r="A989" s="40"/>
      <c r="B989" s="41"/>
      <c r="C989" s="42"/>
      <c r="D989" s="219" t="s">
        <v>157</v>
      </c>
      <c r="E989" s="42"/>
      <c r="F989" s="220" t="s">
        <v>2116</v>
      </c>
      <c r="G989" s="42"/>
      <c r="H989" s="42"/>
      <c r="I989" s="221"/>
      <c r="J989" s="42"/>
      <c r="K989" s="42"/>
      <c r="L989" s="46"/>
      <c r="M989" s="222"/>
      <c r="N989" s="223"/>
      <c r="O989" s="86"/>
      <c r="P989" s="86"/>
      <c r="Q989" s="86"/>
      <c r="R989" s="86"/>
      <c r="S989" s="86"/>
      <c r="T989" s="87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T989" s="19" t="s">
        <v>157</v>
      </c>
      <c r="AU989" s="19" t="s">
        <v>82</v>
      </c>
    </row>
    <row r="990" spans="1:65" s="2" customFormat="1" ht="16.5" customHeight="1">
      <c r="A990" s="40"/>
      <c r="B990" s="41"/>
      <c r="C990" s="206" t="s">
        <v>1550</v>
      </c>
      <c r="D990" s="206" t="s">
        <v>150</v>
      </c>
      <c r="E990" s="207" t="s">
        <v>4777</v>
      </c>
      <c r="F990" s="208" t="s">
        <v>4778</v>
      </c>
      <c r="G990" s="209" t="s">
        <v>376</v>
      </c>
      <c r="H990" s="210">
        <v>1</v>
      </c>
      <c r="I990" s="211"/>
      <c r="J990" s="212">
        <f>ROUND(I990*H990,2)</f>
        <v>0</v>
      </c>
      <c r="K990" s="208" t="s">
        <v>19</v>
      </c>
      <c r="L990" s="46"/>
      <c r="M990" s="213" t="s">
        <v>19</v>
      </c>
      <c r="N990" s="214" t="s">
        <v>43</v>
      </c>
      <c r="O990" s="86"/>
      <c r="P990" s="215">
        <f>O990*H990</f>
        <v>0</v>
      </c>
      <c r="Q990" s="215">
        <v>0</v>
      </c>
      <c r="R990" s="215">
        <f>Q990*H990</f>
        <v>0</v>
      </c>
      <c r="S990" s="215">
        <v>0</v>
      </c>
      <c r="T990" s="216">
        <f>S990*H990</f>
        <v>0</v>
      </c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R990" s="217" t="s">
        <v>285</v>
      </c>
      <c r="AT990" s="217" t="s">
        <v>150</v>
      </c>
      <c r="AU990" s="217" t="s">
        <v>82</v>
      </c>
      <c r="AY990" s="19" t="s">
        <v>148</v>
      </c>
      <c r="BE990" s="218">
        <f>IF(N990="základní",J990,0)</f>
        <v>0</v>
      </c>
      <c r="BF990" s="218">
        <f>IF(N990="snížená",J990,0)</f>
        <v>0</v>
      </c>
      <c r="BG990" s="218">
        <f>IF(N990="zákl. přenesená",J990,0)</f>
        <v>0</v>
      </c>
      <c r="BH990" s="218">
        <f>IF(N990="sníž. přenesená",J990,0)</f>
        <v>0</v>
      </c>
      <c r="BI990" s="218">
        <f>IF(N990="nulová",J990,0)</f>
        <v>0</v>
      </c>
      <c r="BJ990" s="19" t="s">
        <v>80</v>
      </c>
      <c r="BK990" s="218">
        <f>ROUND(I990*H990,2)</f>
        <v>0</v>
      </c>
      <c r="BL990" s="19" t="s">
        <v>285</v>
      </c>
      <c r="BM990" s="217" t="s">
        <v>4779</v>
      </c>
    </row>
    <row r="991" spans="1:65" s="2" customFormat="1" ht="16.5" customHeight="1">
      <c r="A991" s="40"/>
      <c r="B991" s="41"/>
      <c r="C991" s="206" t="s">
        <v>1556</v>
      </c>
      <c r="D991" s="206" t="s">
        <v>150</v>
      </c>
      <c r="E991" s="207" t="s">
        <v>4780</v>
      </c>
      <c r="F991" s="208" t="s">
        <v>4781</v>
      </c>
      <c r="G991" s="209" t="s">
        <v>153</v>
      </c>
      <c r="H991" s="210">
        <v>1</v>
      </c>
      <c r="I991" s="211"/>
      <c r="J991" s="212">
        <f>ROUND(I991*H991,2)</f>
        <v>0</v>
      </c>
      <c r="K991" s="208" t="s">
        <v>19</v>
      </c>
      <c r="L991" s="46"/>
      <c r="M991" s="213" t="s">
        <v>19</v>
      </c>
      <c r="N991" s="214" t="s">
        <v>43</v>
      </c>
      <c r="O991" s="86"/>
      <c r="P991" s="215">
        <f>O991*H991</f>
        <v>0</v>
      </c>
      <c r="Q991" s="215">
        <v>0</v>
      </c>
      <c r="R991" s="215">
        <f>Q991*H991</f>
        <v>0</v>
      </c>
      <c r="S991" s="215">
        <v>0</v>
      </c>
      <c r="T991" s="216">
        <f>S991*H991</f>
        <v>0</v>
      </c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R991" s="217" t="s">
        <v>285</v>
      </c>
      <c r="AT991" s="217" t="s">
        <v>150</v>
      </c>
      <c r="AU991" s="217" t="s">
        <v>82</v>
      </c>
      <c r="AY991" s="19" t="s">
        <v>148</v>
      </c>
      <c r="BE991" s="218">
        <f>IF(N991="základní",J991,0)</f>
        <v>0</v>
      </c>
      <c r="BF991" s="218">
        <f>IF(N991="snížená",J991,0)</f>
        <v>0</v>
      </c>
      <c r="BG991" s="218">
        <f>IF(N991="zákl. přenesená",J991,0)</f>
        <v>0</v>
      </c>
      <c r="BH991" s="218">
        <f>IF(N991="sníž. přenesená",J991,0)</f>
        <v>0</v>
      </c>
      <c r="BI991" s="218">
        <f>IF(N991="nulová",J991,0)</f>
        <v>0</v>
      </c>
      <c r="BJ991" s="19" t="s">
        <v>80</v>
      </c>
      <c r="BK991" s="218">
        <f>ROUND(I991*H991,2)</f>
        <v>0</v>
      </c>
      <c r="BL991" s="19" t="s">
        <v>285</v>
      </c>
      <c r="BM991" s="217" t="s">
        <v>4782</v>
      </c>
    </row>
    <row r="992" spans="1:65" s="2" customFormat="1" ht="16.5" customHeight="1">
      <c r="A992" s="40"/>
      <c r="B992" s="41"/>
      <c r="C992" s="268" t="s">
        <v>1561</v>
      </c>
      <c r="D992" s="268" t="s">
        <v>279</v>
      </c>
      <c r="E992" s="269" t="s">
        <v>4783</v>
      </c>
      <c r="F992" s="270" t="s">
        <v>4784</v>
      </c>
      <c r="G992" s="271" t="s">
        <v>153</v>
      </c>
      <c r="H992" s="272">
        <v>1</v>
      </c>
      <c r="I992" s="273"/>
      <c r="J992" s="274">
        <f>ROUND(I992*H992,2)</f>
        <v>0</v>
      </c>
      <c r="K992" s="270" t="s">
        <v>19</v>
      </c>
      <c r="L992" s="275"/>
      <c r="M992" s="276" t="s">
        <v>19</v>
      </c>
      <c r="N992" s="277" t="s">
        <v>43</v>
      </c>
      <c r="O992" s="86"/>
      <c r="P992" s="215">
        <f>O992*H992</f>
        <v>0</v>
      </c>
      <c r="Q992" s="215">
        <v>0.00385</v>
      </c>
      <c r="R992" s="215">
        <f>Q992*H992</f>
        <v>0.00385</v>
      </c>
      <c r="S992" s="215">
        <v>0</v>
      </c>
      <c r="T992" s="216">
        <f>S992*H992</f>
        <v>0</v>
      </c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R992" s="217" t="s">
        <v>414</v>
      </c>
      <c r="AT992" s="217" t="s">
        <v>279</v>
      </c>
      <c r="AU992" s="217" t="s">
        <v>82</v>
      </c>
      <c r="AY992" s="19" t="s">
        <v>148</v>
      </c>
      <c r="BE992" s="218">
        <f>IF(N992="základní",J992,0)</f>
        <v>0</v>
      </c>
      <c r="BF992" s="218">
        <f>IF(N992="snížená",J992,0)</f>
        <v>0</v>
      </c>
      <c r="BG992" s="218">
        <f>IF(N992="zákl. přenesená",J992,0)</f>
        <v>0</v>
      </c>
      <c r="BH992" s="218">
        <f>IF(N992="sníž. přenesená",J992,0)</f>
        <v>0</v>
      </c>
      <c r="BI992" s="218">
        <f>IF(N992="nulová",J992,0)</f>
        <v>0</v>
      </c>
      <c r="BJ992" s="19" t="s">
        <v>80</v>
      </c>
      <c r="BK992" s="218">
        <f>ROUND(I992*H992,2)</f>
        <v>0</v>
      </c>
      <c r="BL992" s="19" t="s">
        <v>285</v>
      </c>
      <c r="BM992" s="217" t="s">
        <v>4785</v>
      </c>
    </row>
    <row r="993" spans="1:65" s="2" customFormat="1" ht="16.5" customHeight="1">
      <c r="A993" s="40"/>
      <c r="B993" s="41"/>
      <c r="C993" s="206" t="s">
        <v>1566</v>
      </c>
      <c r="D993" s="206" t="s">
        <v>150</v>
      </c>
      <c r="E993" s="207" t="s">
        <v>4786</v>
      </c>
      <c r="F993" s="208" t="s">
        <v>4787</v>
      </c>
      <c r="G993" s="209" t="s">
        <v>376</v>
      </c>
      <c r="H993" s="210">
        <v>1</v>
      </c>
      <c r="I993" s="211"/>
      <c r="J993" s="212">
        <f>ROUND(I993*H993,2)</f>
        <v>0</v>
      </c>
      <c r="K993" s="208" t="s">
        <v>19</v>
      </c>
      <c r="L993" s="46"/>
      <c r="M993" s="213" t="s">
        <v>19</v>
      </c>
      <c r="N993" s="214" t="s">
        <v>43</v>
      </c>
      <c r="O993" s="86"/>
      <c r="P993" s="215">
        <f>O993*H993</f>
        <v>0</v>
      </c>
      <c r="Q993" s="215">
        <v>0</v>
      </c>
      <c r="R993" s="215">
        <f>Q993*H993</f>
        <v>0</v>
      </c>
      <c r="S993" s="215">
        <v>0</v>
      </c>
      <c r="T993" s="216">
        <f>S993*H993</f>
        <v>0</v>
      </c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R993" s="217" t="s">
        <v>285</v>
      </c>
      <c r="AT993" s="217" t="s">
        <v>150</v>
      </c>
      <c r="AU993" s="217" t="s">
        <v>82</v>
      </c>
      <c r="AY993" s="19" t="s">
        <v>148</v>
      </c>
      <c r="BE993" s="218">
        <f>IF(N993="základní",J993,0)</f>
        <v>0</v>
      </c>
      <c r="BF993" s="218">
        <f>IF(N993="snížená",J993,0)</f>
        <v>0</v>
      </c>
      <c r="BG993" s="218">
        <f>IF(N993="zákl. přenesená",J993,0)</f>
        <v>0</v>
      </c>
      <c r="BH993" s="218">
        <f>IF(N993="sníž. přenesená",J993,0)</f>
        <v>0</v>
      </c>
      <c r="BI993" s="218">
        <f>IF(N993="nulová",J993,0)</f>
        <v>0</v>
      </c>
      <c r="BJ993" s="19" t="s">
        <v>80</v>
      </c>
      <c r="BK993" s="218">
        <f>ROUND(I993*H993,2)</f>
        <v>0</v>
      </c>
      <c r="BL993" s="19" t="s">
        <v>285</v>
      </c>
      <c r="BM993" s="217" t="s">
        <v>4788</v>
      </c>
    </row>
    <row r="994" spans="1:65" s="2" customFormat="1" ht="16.5" customHeight="1">
      <c r="A994" s="40"/>
      <c r="B994" s="41"/>
      <c r="C994" s="206" t="s">
        <v>1571</v>
      </c>
      <c r="D994" s="206" t="s">
        <v>150</v>
      </c>
      <c r="E994" s="207" t="s">
        <v>1963</v>
      </c>
      <c r="F994" s="208" t="s">
        <v>1964</v>
      </c>
      <c r="G994" s="209" t="s">
        <v>153</v>
      </c>
      <c r="H994" s="210">
        <v>1</v>
      </c>
      <c r="I994" s="211"/>
      <c r="J994" s="212">
        <f>ROUND(I994*H994,2)</f>
        <v>0</v>
      </c>
      <c r="K994" s="208" t="s">
        <v>19</v>
      </c>
      <c r="L994" s="46"/>
      <c r="M994" s="213" t="s">
        <v>19</v>
      </c>
      <c r="N994" s="214" t="s">
        <v>43</v>
      </c>
      <c r="O994" s="86"/>
      <c r="P994" s="215">
        <f>O994*H994</f>
        <v>0</v>
      </c>
      <c r="Q994" s="215">
        <v>0</v>
      </c>
      <c r="R994" s="215">
        <f>Q994*H994</f>
        <v>0</v>
      </c>
      <c r="S994" s="215">
        <v>0</v>
      </c>
      <c r="T994" s="216">
        <f>S994*H994</f>
        <v>0</v>
      </c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R994" s="217" t="s">
        <v>285</v>
      </c>
      <c r="AT994" s="217" t="s">
        <v>150</v>
      </c>
      <c r="AU994" s="217" t="s">
        <v>82</v>
      </c>
      <c r="AY994" s="19" t="s">
        <v>148</v>
      </c>
      <c r="BE994" s="218">
        <f>IF(N994="základní",J994,0)</f>
        <v>0</v>
      </c>
      <c r="BF994" s="218">
        <f>IF(N994="snížená",J994,0)</f>
        <v>0</v>
      </c>
      <c r="BG994" s="218">
        <f>IF(N994="zákl. přenesená",J994,0)</f>
        <v>0</v>
      </c>
      <c r="BH994" s="218">
        <f>IF(N994="sníž. přenesená",J994,0)</f>
        <v>0</v>
      </c>
      <c r="BI994" s="218">
        <f>IF(N994="nulová",J994,0)</f>
        <v>0</v>
      </c>
      <c r="BJ994" s="19" t="s">
        <v>80</v>
      </c>
      <c r="BK994" s="218">
        <f>ROUND(I994*H994,2)</f>
        <v>0</v>
      </c>
      <c r="BL994" s="19" t="s">
        <v>285</v>
      </c>
      <c r="BM994" s="217" t="s">
        <v>4789</v>
      </c>
    </row>
    <row r="995" spans="1:65" s="2" customFormat="1" ht="16.5" customHeight="1">
      <c r="A995" s="40"/>
      <c r="B995" s="41"/>
      <c r="C995" s="268" t="s">
        <v>1577</v>
      </c>
      <c r="D995" s="268" t="s">
        <v>279</v>
      </c>
      <c r="E995" s="269" t="s">
        <v>4790</v>
      </c>
      <c r="F995" s="270" t="s">
        <v>4791</v>
      </c>
      <c r="G995" s="271" t="s">
        <v>153</v>
      </c>
      <c r="H995" s="272">
        <v>1</v>
      </c>
      <c r="I995" s="273"/>
      <c r="J995" s="274">
        <f>ROUND(I995*H995,2)</f>
        <v>0</v>
      </c>
      <c r="K995" s="270" t="s">
        <v>19</v>
      </c>
      <c r="L995" s="275"/>
      <c r="M995" s="276" t="s">
        <v>19</v>
      </c>
      <c r="N995" s="277" t="s">
        <v>43</v>
      </c>
      <c r="O995" s="86"/>
      <c r="P995" s="215">
        <f>O995*H995</f>
        <v>0</v>
      </c>
      <c r="Q995" s="215">
        <v>0.0068</v>
      </c>
      <c r="R995" s="215">
        <f>Q995*H995</f>
        <v>0.0068</v>
      </c>
      <c r="S995" s="215">
        <v>0</v>
      </c>
      <c r="T995" s="216">
        <f>S995*H995</f>
        <v>0</v>
      </c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R995" s="217" t="s">
        <v>414</v>
      </c>
      <c r="AT995" s="217" t="s">
        <v>279</v>
      </c>
      <c r="AU995" s="217" t="s">
        <v>82</v>
      </c>
      <c r="AY995" s="19" t="s">
        <v>148</v>
      </c>
      <c r="BE995" s="218">
        <f>IF(N995="základní",J995,0)</f>
        <v>0</v>
      </c>
      <c r="BF995" s="218">
        <f>IF(N995="snížená",J995,0)</f>
        <v>0</v>
      </c>
      <c r="BG995" s="218">
        <f>IF(N995="zákl. přenesená",J995,0)</f>
        <v>0</v>
      </c>
      <c r="BH995" s="218">
        <f>IF(N995="sníž. přenesená",J995,0)</f>
        <v>0</v>
      </c>
      <c r="BI995" s="218">
        <f>IF(N995="nulová",J995,0)</f>
        <v>0</v>
      </c>
      <c r="BJ995" s="19" t="s">
        <v>80</v>
      </c>
      <c r="BK995" s="218">
        <f>ROUND(I995*H995,2)</f>
        <v>0</v>
      </c>
      <c r="BL995" s="19" t="s">
        <v>285</v>
      </c>
      <c r="BM995" s="217" t="s">
        <v>4792</v>
      </c>
    </row>
    <row r="996" spans="1:65" s="2" customFormat="1" ht="16.5" customHeight="1">
      <c r="A996" s="40"/>
      <c r="B996" s="41"/>
      <c r="C996" s="206" t="s">
        <v>1582</v>
      </c>
      <c r="D996" s="206" t="s">
        <v>150</v>
      </c>
      <c r="E996" s="207" t="s">
        <v>4793</v>
      </c>
      <c r="F996" s="208" t="s">
        <v>4794</v>
      </c>
      <c r="G996" s="209" t="s">
        <v>376</v>
      </c>
      <c r="H996" s="210">
        <v>1</v>
      </c>
      <c r="I996" s="211"/>
      <c r="J996" s="212">
        <f>ROUND(I996*H996,2)</f>
        <v>0</v>
      </c>
      <c r="K996" s="208" t="s">
        <v>19</v>
      </c>
      <c r="L996" s="46"/>
      <c r="M996" s="213" t="s">
        <v>19</v>
      </c>
      <c r="N996" s="214" t="s">
        <v>43</v>
      </c>
      <c r="O996" s="86"/>
      <c r="P996" s="215">
        <f>O996*H996</f>
        <v>0</v>
      </c>
      <c r="Q996" s="215">
        <v>0</v>
      </c>
      <c r="R996" s="215">
        <f>Q996*H996</f>
        <v>0</v>
      </c>
      <c r="S996" s="215">
        <v>0</v>
      </c>
      <c r="T996" s="216">
        <f>S996*H996</f>
        <v>0</v>
      </c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R996" s="217" t="s">
        <v>285</v>
      </c>
      <c r="AT996" s="217" t="s">
        <v>150</v>
      </c>
      <c r="AU996" s="217" t="s">
        <v>82</v>
      </c>
      <c r="AY996" s="19" t="s">
        <v>148</v>
      </c>
      <c r="BE996" s="218">
        <f>IF(N996="základní",J996,0)</f>
        <v>0</v>
      </c>
      <c r="BF996" s="218">
        <f>IF(N996="snížená",J996,0)</f>
        <v>0</v>
      </c>
      <c r="BG996" s="218">
        <f>IF(N996="zákl. přenesená",J996,0)</f>
        <v>0</v>
      </c>
      <c r="BH996" s="218">
        <f>IF(N996="sníž. přenesená",J996,0)</f>
        <v>0</v>
      </c>
      <c r="BI996" s="218">
        <f>IF(N996="nulová",J996,0)</f>
        <v>0</v>
      </c>
      <c r="BJ996" s="19" t="s">
        <v>80</v>
      </c>
      <c r="BK996" s="218">
        <f>ROUND(I996*H996,2)</f>
        <v>0</v>
      </c>
      <c r="BL996" s="19" t="s">
        <v>285</v>
      </c>
      <c r="BM996" s="217" t="s">
        <v>4795</v>
      </c>
    </row>
    <row r="997" spans="1:65" s="2" customFormat="1" ht="16.5" customHeight="1">
      <c r="A997" s="40"/>
      <c r="B997" s="41"/>
      <c r="C997" s="206" t="s">
        <v>1587</v>
      </c>
      <c r="D997" s="206" t="s">
        <v>150</v>
      </c>
      <c r="E997" s="207" t="s">
        <v>4796</v>
      </c>
      <c r="F997" s="208" t="s">
        <v>1981</v>
      </c>
      <c r="G997" s="209" t="s">
        <v>376</v>
      </c>
      <c r="H997" s="210">
        <v>1</v>
      </c>
      <c r="I997" s="211"/>
      <c r="J997" s="212">
        <f>ROUND(I997*H997,2)</f>
        <v>0</v>
      </c>
      <c r="K997" s="208" t="s">
        <v>19</v>
      </c>
      <c r="L997" s="46"/>
      <c r="M997" s="213" t="s">
        <v>19</v>
      </c>
      <c r="N997" s="214" t="s">
        <v>43</v>
      </c>
      <c r="O997" s="86"/>
      <c r="P997" s="215">
        <f>O997*H997</f>
        <v>0</v>
      </c>
      <c r="Q997" s="215">
        <v>0</v>
      </c>
      <c r="R997" s="215">
        <f>Q997*H997</f>
        <v>0</v>
      </c>
      <c r="S997" s="215">
        <v>0</v>
      </c>
      <c r="T997" s="216">
        <f>S997*H997</f>
        <v>0</v>
      </c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R997" s="217" t="s">
        <v>285</v>
      </c>
      <c r="AT997" s="217" t="s">
        <v>150</v>
      </c>
      <c r="AU997" s="217" t="s">
        <v>82</v>
      </c>
      <c r="AY997" s="19" t="s">
        <v>148</v>
      </c>
      <c r="BE997" s="218">
        <f>IF(N997="základní",J997,0)</f>
        <v>0</v>
      </c>
      <c r="BF997" s="218">
        <f>IF(N997="snížená",J997,0)</f>
        <v>0</v>
      </c>
      <c r="BG997" s="218">
        <f>IF(N997="zákl. přenesená",J997,0)</f>
        <v>0</v>
      </c>
      <c r="BH997" s="218">
        <f>IF(N997="sníž. přenesená",J997,0)</f>
        <v>0</v>
      </c>
      <c r="BI997" s="218">
        <f>IF(N997="nulová",J997,0)</f>
        <v>0</v>
      </c>
      <c r="BJ997" s="19" t="s">
        <v>80</v>
      </c>
      <c r="BK997" s="218">
        <f>ROUND(I997*H997,2)</f>
        <v>0</v>
      </c>
      <c r="BL997" s="19" t="s">
        <v>285</v>
      </c>
      <c r="BM997" s="217" t="s">
        <v>4797</v>
      </c>
    </row>
    <row r="998" spans="1:65" s="2" customFormat="1" ht="16.5" customHeight="1">
      <c r="A998" s="40"/>
      <c r="B998" s="41"/>
      <c r="C998" s="206" t="s">
        <v>1592</v>
      </c>
      <c r="D998" s="206" t="s">
        <v>150</v>
      </c>
      <c r="E998" s="207" t="s">
        <v>1984</v>
      </c>
      <c r="F998" s="208" t="s">
        <v>1985</v>
      </c>
      <c r="G998" s="209" t="s">
        <v>153</v>
      </c>
      <c r="H998" s="210">
        <v>1</v>
      </c>
      <c r="I998" s="211"/>
      <c r="J998" s="212">
        <f>ROUND(I998*H998,2)</f>
        <v>0</v>
      </c>
      <c r="K998" s="208" t="s">
        <v>19</v>
      </c>
      <c r="L998" s="46"/>
      <c r="M998" s="213" t="s">
        <v>19</v>
      </c>
      <c r="N998" s="214" t="s">
        <v>43</v>
      </c>
      <c r="O998" s="86"/>
      <c r="P998" s="215">
        <f>O998*H998</f>
        <v>0</v>
      </c>
      <c r="Q998" s="215">
        <v>0</v>
      </c>
      <c r="R998" s="215">
        <f>Q998*H998</f>
        <v>0</v>
      </c>
      <c r="S998" s="215">
        <v>0</v>
      </c>
      <c r="T998" s="216">
        <f>S998*H998</f>
        <v>0</v>
      </c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R998" s="217" t="s">
        <v>285</v>
      </c>
      <c r="AT998" s="217" t="s">
        <v>150</v>
      </c>
      <c r="AU998" s="217" t="s">
        <v>82</v>
      </c>
      <c r="AY998" s="19" t="s">
        <v>148</v>
      </c>
      <c r="BE998" s="218">
        <f>IF(N998="základní",J998,0)</f>
        <v>0</v>
      </c>
      <c r="BF998" s="218">
        <f>IF(N998="snížená",J998,0)</f>
        <v>0</v>
      </c>
      <c r="BG998" s="218">
        <f>IF(N998="zákl. přenesená",J998,0)</f>
        <v>0</v>
      </c>
      <c r="BH998" s="218">
        <f>IF(N998="sníž. přenesená",J998,0)</f>
        <v>0</v>
      </c>
      <c r="BI998" s="218">
        <f>IF(N998="nulová",J998,0)</f>
        <v>0</v>
      </c>
      <c r="BJ998" s="19" t="s">
        <v>80</v>
      </c>
      <c r="BK998" s="218">
        <f>ROUND(I998*H998,2)</f>
        <v>0</v>
      </c>
      <c r="BL998" s="19" t="s">
        <v>285</v>
      </c>
      <c r="BM998" s="217" t="s">
        <v>4798</v>
      </c>
    </row>
    <row r="999" spans="1:65" s="2" customFormat="1" ht="16.5" customHeight="1">
      <c r="A999" s="40"/>
      <c r="B999" s="41"/>
      <c r="C999" s="268" t="s">
        <v>1596</v>
      </c>
      <c r="D999" s="268" t="s">
        <v>279</v>
      </c>
      <c r="E999" s="269" t="s">
        <v>4799</v>
      </c>
      <c r="F999" s="270" t="s">
        <v>1989</v>
      </c>
      <c r="G999" s="271" t="s">
        <v>153</v>
      </c>
      <c r="H999" s="272">
        <v>1</v>
      </c>
      <c r="I999" s="273"/>
      <c r="J999" s="274">
        <f>ROUND(I999*H999,2)</f>
        <v>0</v>
      </c>
      <c r="K999" s="270" t="s">
        <v>19</v>
      </c>
      <c r="L999" s="275"/>
      <c r="M999" s="276" t="s">
        <v>19</v>
      </c>
      <c r="N999" s="277" t="s">
        <v>43</v>
      </c>
      <c r="O999" s="86"/>
      <c r="P999" s="215">
        <f>O999*H999</f>
        <v>0</v>
      </c>
      <c r="Q999" s="215">
        <v>4E-05</v>
      </c>
      <c r="R999" s="215">
        <f>Q999*H999</f>
        <v>4E-05</v>
      </c>
      <c r="S999" s="215">
        <v>0</v>
      </c>
      <c r="T999" s="216">
        <f>S999*H999</f>
        <v>0</v>
      </c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R999" s="217" t="s">
        <v>414</v>
      </c>
      <c r="AT999" s="217" t="s">
        <v>279</v>
      </c>
      <c r="AU999" s="217" t="s">
        <v>82</v>
      </c>
      <c r="AY999" s="19" t="s">
        <v>148</v>
      </c>
      <c r="BE999" s="218">
        <f>IF(N999="základní",J999,0)</f>
        <v>0</v>
      </c>
      <c r="BF999" s="218">
        <f>IF(N999="snížená",J999,0)</f>
        <v>0</v>
      </c>
      <c r="BG999" s="218">
        <f>IF(N999="zákl. přenesená",J999,0)</f>
        <v>0</v>
      </c>
      <c r="BH999" s="218">
        <f>IF(N999="sníž. přenesená",J999,0)</f>
        <v>0</v>
      </c>
      <c r="BI999" s="218">
        <f>IF(N999="nulová",J999,0)</f>
        <v>0</v>
      </c>
      <c r="BJ999" s="19" t="s">
        <v>80</v>
      </c>
      <c r="BK999" s="218">
        <f>ROUND(I999*H999,2)</f>
        <v>0</v>
      </c>
      <c r="BL999" s="19" t="s">
        <v>285</v>
      </c>
      <c r="BM999" s="217" t="s">
        <v>4800</v>
      </c>
    </row>
    <row r="1000" spans="1:65" s="2" customFormat="1" ht="16.5" customHeight="1">
      <c r="A1000" s="40"/>
      <c r="B1000" s="41"/>
      <c r="C1000" s="206" t="s">
        <v>1602</v>
      </c>
      <c r="D1000" s="206" t="s">
        <v>150</v>
      </c>
      <c r="E1000" s="207" t="s">
        <v>4801</v>
      </c>
      <c r="F1000" s="208" t="s">
        <v>4802</v>
      </c>
      <c r="G1000" s="209" t="s">
        <v>153</v>
      </c>
      <c r="H1000" s="210">
        <v>1</v>
      </c>
      <c r="I1000" s="211"/>
      <c r="J1000" s="212">
        <f>ROUND(I1000*H1000,2)</f>
        <v>0</v>
      </c>
      <c r="K1000" s="208" t="s">
        <v>19</v>
      </c>
      <c r="L1000" s="46"/>
      <c r="M1000" s="213" t="s">
        <v>19</v>
      </c>
      <c r="N1000" s="214" t="s">
        <v>43</v>
      </c>
      <c r="O1000" s="86"/>
      <c r="P1000" s="215">
        <f>O1000*H1000</f>
        <v>0</v>
      </c>
      <c r="Q1000" s="215">
        <v>0</v>
      </c>
      <c r="R1000" s="215">
        <f>Q1000*H1000</f>
        <v>0</v>
      </c>
      <c r="S1000" s="215">
        <v>0</v>
      </c>
      <c r="T1000" s="216">
        <f>S1000*H1000</f>
        <v>0</v>
      </c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R1000" s="217" t="s">
        <v>285</v>
      </c>
      <c r="AT1000" s="217" t="s">
        <v>150</v>
      </c>
      <c r="AU1000" s="217" t="s">
        <v>82</v>
      </c>
      <c r="AY1000" s="19" t="s">
        <v>148</v>
      </c>
      <c r="BE1000" s="218">
        <f>IF(N1000="základní",J1000,0)</f>
        <v>0</v>
      </c>
      <c r="BF1000" s="218">
        <f>IF(N1000="snížená",J1000,0)</f>
        <v>0</v>
      </c>
      <c r="BG1000" s="218">
        <f>IF(N1000="zákl. přenesená",J1000,0)</f>
        <v>0</v>
      </c>
      <c r="BH1000" s="218">
        <f>IF(N1000="sníž. přenesená",J1000,0)</f>
        <v>0</v>
      </c>
      <c r="BI1000" s="218">
        <f>IF(N1000="nulová",J1000,0)</f>
        <v>0</v>
      </c>
      <c r="BJ1000" s="19" t="s">
        <v>80</v>
      </c>
      <c r="BK1000" s="218">
        <f>ROUND(I1000*H1000,2)</f>
        <v>0</v>
      </c>
      <c r="BL1000" s="19" t="s">
        <v>285</v>
      </c>
      <c r="BM1000" s="217" t="s">
        <v>4803</v>
      </c>
    </row>
    <row r="1001" spans="1:65" s="2" customFormat="1" ht="16.5" customHeight="1">
      <c r="A1001" s="40"/>
      <c r="B1001" s="41"/>
      <c r="C1001" s="268" t="s">
        <v>1606</v>
      </c>
      <c r="D1001" s="268" t="s">
        <v>279</v>
      </c>
      <c r="E1001" s="269" t="s">
        <v>4804</v>
      </c>
      <c r="F1001" s="270" t="s">
        <v>4805</v>
      </c>
      <c r="G1001" s="271" t="s">
        <v>153</v>
      </c>
      <c r="H1001" s="272">
        <v>1</v>
      </c>
      <c r="I1001" s="273"/>
      <c r="J1001" s="274">
        <f>ROUND(I1001*H1001,2)</f>
        <v>0</v>
      </c>
      <c r="K1001" s="270" t="s">
        <v>19</v>
      </c>
      <c r="L1001" s="275"/>
      <c r="M1001" s="276" t="s">
        <v>19</v>
      </c>
      <c r="N1001" s="277" t="s">
        <v>43</v>
      </c>
      <c r="O1001" s="86"/>
      <c r="P1001" s="215">
        <f>O1001*H1001</f>
        <v>0</v>
      </c>
      <c r="Q1001" s="215">
        <v>0.0004</v>
      </c>
      <c r="R1001" s="215">
        <f>Q1001*H1001</f>
        <v>0.0004</v>
      </c>
      <c r="S1001" s="215">
        <v>0</v>
      </c>
      <c r="T1001" s="216">
        <f>S1001*H1001</f>
        <v>0</v>
      </c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R1001" s="217" t="s">
        <v>414</v>
      </c>
      <c r="AT1001" s="217" t="s">
        <v>279</v>
      </c>
      <c r="AU1001" s="217" t="s">
        <v>82</v>
      </c>
      <c r="AY1001" s="19" t="s">
        <v>148</v>
      </c>
      <c r="BE1001" s="218">
        <f>IF(N1001="základní",J1001,0)</f>
        <v>0</v>
      </c>
      <c r="BF1001" s="218">
        <f>IF(N1001="snížená",J1001,0)</f>
        <v>0</v>
      </c>
      <c r="BG1001" s="218">
        <f>IF(N1001="zákl. přenesená",J1001,0)</f>
        <v>0</v>
      </c>
      <c r="BH1001" s="218">
        <f>IF(N1001="sníž. přenesená",J1001,0)</f>
        <v>0</v>
      </c>
      <c r="BI1001" s="218">
        <f>IF(N1001="nulová",J1001,0)</f>
        <v>0</v>
      </c>
      <c r="BJ1001" s="19" t="s">
        <v>80</v>
      </c>
      <c r="BK1001" s="218">
        <f>ROUND(I1001*H1001,2)</f>
        <v>0</v>
      </c>
      <c r="BL1001" s="19" t="s">
        <v>285</v>
      </c>
      <c r="BM1001" s="217" t="s">
        <v>4806</v>
      </c>
    </row>
    <row r="1002" spans="1:65" s="2" customFormat="1" ht="16.5" customHeight="1">
      <c r="A1002" s="40"/>
      <c r="B1002" s="41"/>
      <c r="C1002" s="206" t="s">
        <v>1610</v>
      </c>
      <c r="D1002" s="206" t="s">
        <v>150</v>
      </c>
      <c r="E1002" s="207" t="s">
        <v>2006</v>
      </c>
      <c r="F1002" s="208" t="s">
        <v>2007</v>
      </c>
      <c r="G1002" s="209" t="s">
        <v>153</v>
      </c>
      <c r="H1002" s="210">
        <v>3</v>
      </c>
      <c r="I1002" s="211"/>
      <c r="J1002" s="212">
        <f>ROUND(I1002*H1002,2)</f>
        <v>0</v>
      </c>
      <c r="K1002" s="208" t="s">
        <v>19</v>
      </c>
      <c r="L1002" s="46"/>
      <c r="M1002" s="213" t="s">
        <v>19</v>
      </c>
      <c r="N1002" s="214" t="s">
        <v>43</v>
      </c>
      <c r="O1002" s="86"/>
      <c r="P1002" s="215">
        <f>O1002*H1002</f>
        <v>0</v>
      </c>
      <c r="Q1002" s="215">
        <v>0</v>
      </c>
      <c r="R1002" s="215">
        <f>Q1002*H1002</f>
        <v>0</v>
      </c>
      <c r="S1002" s="215">
        <v>0</v>
      </c>
      <c r="T1002" s="216">
        <f>S1002*H1002</f>
        <v>0</v>
      </c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R1002" s="217" t="s">
        <v>285</v>
      </c>
      <c r="AT1002" s="217" t="s">
        <v>150</v>
      </c>
      <c r="AU1002" s="217" t="s">
        <v>82</v>
      </c>
      <c r="AY1002" s="19" t="s">
        <v>148</v>
      </c>
      <c r="BE1002" s="218">
        <f>IF(N1002="základní",J1002,0)</f>
        <v>0</v>
      </c>
      <c r="BF1002" s="218">
        <f>IF(N1002="snížená",J1002,0)</f>
        <v>0</v>
      </c>
      <c r="BG1002" s="218">
        <f>IF(N1002="zákl. přenesená",J1002,0)</f>
        <v>0</v>
      </c>
      <c r="BH1002" s="218">
        <f>IF(N1002="sníž. přenesená",J1002,0)</f>
        <v>0</v>
      </c>
      <c r="BI1002" s="218">
        <f>IF(N1002="nulová",J1002,0)</f>
        <v>0</v>
      </c>
      <c r="BJ1002" s="19" t="s">
        <v>80</v>
      </c>
      <c r="BK1002" s="218">
        <f>ROUND(I1002*H1002,2)</f>
        <v>0</v>
      </c>
      <c r="BL1002" s="19" t="s">
        <v>285</v>
      </c>
      <c r="BM1002" s="217" t="s">
        <v>4807</v>
      </c>
    </row>
    <row r="1003" spans="1:65" s="2" customFormat="1" ht="16.5" customHeight="1">
      <c r="A1003" s="40"/>
      <c r="B1003" s="41"/>
      <c r="C1003" s="268" t="s">
        <v>1614</v>
      </c>
      <c r="D1003" s="268" t="s">
        <v>279</v>
      </c>
      <c r="E1003" s="269" t="s">
        <v>4808</v>
      </c>
      <c r="F1003" s="270" t="s">
        <v>4809</v>
      </c>
      <c r="G1003" s="271" t="s">
        <v>153</v>
      </c>
      <c r="H1003" s="272">
        <v>1</v>
      </c>
      <c r="I1003" s="273"/>
      <c r="J1003" s="274">
        <f>ROUND(I1003*H1003,2)</f>
        <v>0</v>
      </c>
      <c r="K1003" s="270" t="s">
        <v>154</v>
      </c>
      <c r="L1003" s="275"/>
      <c r="M1003" s="276" t="s">
        <v>19</v>
      </c>
      <c r="N1003" s="277" t="s">
        <v>43</v>
      </c>
      <c r="O1003" s="86"/>
      <c r="P1003" s="215">
        <f>O1003*H1003</f>
        <v>0</v>
      </c>
      <c r="Q1003" s="215">
        <v>0.0004</v>
      </c>
      <c r="R1003" s="215">
        <f>Q1003*H1003</f>
        <v>0.0004</v>
      </c>
      <c r="S1003" s="215">
        <v>0</v>
      </c>
      <c r="T1003" s="216">
        <f>S1003*H1003</f>
        <v>0</v>
      </c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R1003" s="217" t="s">
        <v>414</v>
      </c>
      <c r="AT1003" s="217" t="s">
        <v>279</v>
      </c>
      <c r="AU1003" s="217" t="s">
        <v>82</v>
      </c>
      <c r="AY1003" s="19" t="s">
        <v>148</v>
      </c>
      <c r="BE1003" s="218">
        <f>IF(N1003="základní",J1003,0)</f>
        <v>0</v>
      </c>
      <c r="BF1003" s="218">
        <f>IF(N1003="snížená",J1003,0)</f>
        <v>0</v>
      </c>
      <c r="BG1003" s="218">
        <f>IF(N1003="zákl. přenesená",J1003,0)</f>
        <v>0</v>
      </c>
      <c r="BH1003" s="218">
        <f>IF(N1003="sníž. přenesená",J1003,0)</f>
        <v>0</v>
      </c>
      <c r="BI1003" s="218">
        <f>IF(N1003="nulová",J1003,0)</f>
        <v>0</v>
      </c>
      <c r="BJ1003" s="19" t="s">
        <v>80</v>
      </c>
      <c r="BK1003" s="218">
        <f>ROUND(I1003*H1003,2)</f>
        <v>0</v>
      </c>
      <c r="BL1003" s="19" t="s">
        <v>285</v>
      </c>
      <c r="BM1003" s="217" t="s">
        <v>4810</v>
      </c>
    </row>
    <row r="1004" spans="1:65" s="2" customFormat="1" ht="16.5" customHeight="1">
      <c r="A1004" s="40"/>
      <c r="B1004" s="41"/>
      <c r="C1004" s="268" t="s">
        <v>1618</v>
      </c>
      <c r="D1004" s="268" t="s">
        <v>279</v>
      </c>
      <c r="E1004" s="269" t="s">
        <v>2014</v>
      </c>
      <c r="F1004" s="270" t="s">
        <v>2015</v>
      </c>
      <c r="G1004" s="271" t="s">
        <v>153</v>
      </c>
      <c r="H1004" s="272">
        <v>1</v>
      </c>
      <c r="I1004" s="273"/>
      <c r="J1004" s="274">
        <f>ROUND(I1004*H1004,2)</f>
        <v>0</v>
      </c>
      <c r="K1004" s="270" t="s">
        <v>19</v>
      </c>
      <c r="L1004" s="275"/>
      <c r="M1004" s="276" t="s">
        <v>19</v>
      </c>
      <c r="N1004" s="277" t="s">
        <v>43</v>
      </c>
      <c r="O1004" s="86"/>
      <c r="P1004" s="215">
        <f>O1004*H1004</f>
        <v>0</v>
      </c>
      <c r="Q1004" s="215">
        <v>0.0004</v>
      </c>
      <c r="R1004" s="215">
        <f>Q1004*H1004</f>
        <v>0.0004</v>
      </c>
      <c r="S1004" s="215">
        <v>0</v>
      </c>
      <c r="T1004" s="216">
        <f>S1004*H1004</f>
        <v>0</v>
      </c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R1004" s="217" t="s">
        <v>414</v>
      </c>
      <c r="AT1004" s="217" t="s">
        <v>279</v>
      </c>
      <c r="AU1004" s="217" t="s">
        <v>82</v>
      </c>
      <c r="AY1004" s="19" t="s">
        <v>148</v>
      </c>
      <c r="BE1004" s="218">
        <f>IF(N1004="základní",J1004,0)</f>
        <v>0</v>
      </c>
      <c r="BF1004" s="218">
        <f>IF(N1004="snížená",J1004,0)</f>
        <v>0</v>
      </c>
      <c r="BG1004" s="218">
        <f>IF(N1004="zákl. přenesená",J1004,0)</f>
        <v>0</v>
      </c>
      <c r="BH1004" s="218">
        <f>IF(N1004="sníž. přenesená",J1004,0)</f>
        <v>0</v>
      </c>
      <c r="BI1004" s="218">
        <f>IF(N1004="nulová",J1004,0)</f>
        <v>0</v>
      </c>
      <c r="BJ1004" s="19" t="s">
        <v>80</v>
      </c>
      <c r="BK1004" s="218">
        <f>ROUND(I1004*H1004,2)</f>
        <v>0</v>
      </c>
      <c r="BL1004" s="19" t="s">
        <v>285</v>
      </c>
      <c r="BM1004" s="217" t="s">
        <v>4811</v>
      </c>
    </row>
    <row r="1005" spans="1:65" s="2" customFormat="1" ht="16.5" customHeight="1">
      <c r="A1005" s="40"/>
      <c r="B1005" s="41"/>
      <c r="C1005" s="268" t="s">
        <v>1622</v>
      </c>
      <c r="D1005" s="268" t="s">
        <v>279</v>
      </c>
      <c r="E1005" s="269" t="s">
        <v>2018</v>
      </c>
      <c r="F1005" s="270" t="s">
        <v>2019</v>
      </c>
      <c r="G1005" s="271" t="s">
        <v>153</v>
      </c>
      <c r="H1005" s="272">
        <v>1</v>
      </c>
      <c r="I1005" s="273"/>
      <c r="J1005" s="274">
        <f>ROUND(I1005*H1005,2)</f>
        <v>0</v>
      </c>
      <c r="K1005" s="270" t="s">
        <v>19</v>
      </c>
      <c r="L1005" s="275"/>
      <c r="M1005" s="276" t="s">
        <v>19</v>
      </c>
      <c r="N1005" s="277" t="s">
        <v>43</v>
      </c>
      <c r="O1005" s="86"/>
      <c r="P1005" s="215">
        <f>O1005*H1005</f>
        <v>0</v>
      </c>
      <c r="Q1005" s="215">
        <v>0.0004</v>
      </c>
      <c r="R1005" s="215">
        <f>Q1005*H1005</f>
        <v>0.0004</v>
      </c>
      <c r="S1005" s="215">
        <v>0</v>
      </c>
      <c r="T1005" s="216">
        <f>S1005*H1005</f>
        <v>0</v>
      </c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R1005" s="217" t="s">
        <v>414</v>
      </c>
      <c r="AT1005" s="217" t="s">
        <v>279</v>
      </c>
      <c r="AU1005" s="217" t="s">
        <v>82</v>
      </c>
      <c r="AY1005" s="19" t="s">
        <v>148</v>
      </c>
      <c r="BE1005" s="218">
        <f>IF(N1005="základní",J1005,0)</f>
        <v>0</v>
      </c>
      <c r="BF1005" s="218">
        <f>IF(N1005="snížená",J1005,0)</f>
        <v>0</v>
      </c>
      <c r="BG1005" s="218">
        <f>IF(N1005="zákl. přenesená",J1005,0)</f>
        <v>0</v>
      </c>
      <c r="BH1005" s="218">
        <f>IF(N1005="sníž. přenesená",J1005,0)</f>
        <v>0</v>
      </c>
      <c r="BI1005" s="218">
        <f>IF(N1005="nulová",J1005,0)</f>
        <v>0</v>
      </c>
      <c r="BJ1005" s="19" t="s">
        <v>80</v>
      </c>
      <c r="BK1005" s="218">
        <f>ROUND(I1005*H1005,2)</f>
        <v>0</v>
      </c>
      <c r="BL1005" s="19" t="s">
        <v>285</v>
      </c>
      <c r="BM1005" s="217" t="s">
        <v>4812</v>
      </c>
    </row>
    <row r="1006" spans="1:65" s="2" customFormat="1" ht="16.5" customHeight="1">
      <c r="A1006" s="40"/>
      <c r="B1006" s="41"/>
      <c r="C1006" s="206" t="s">
        <v>1626</v>
      </c>
      <c r="D1006" s="206" t="s">
        <v>150</v>
      </c>
      <c r="E1006" s="207" t="s">
        <v>4813</v>
      </c>
      <c r="F1006" s="208" t="s">
        <v>4814</v>
      </c>
      <c r="G1006" s="209" t="s">
        <v>153</v>
      </c>
      <c r="H1006" s="210">
        <v>1</v>
      </c>
      <c r="I1006" s="211"/>
      <c r="J1006" s="212">
        <f>ROUND(I1006*H1006,2)</f>
        <v>0</v>
      </c>
      <c r="K1006" s="208" t="s">
        <v>19</v>
      </c>
      <c r="L1006" s="46"/>
      <c r="M1006" s="213" t="s">
        <v>19</v>
      </c>
      <c r="N1006" s="214" t="s">
        <v>43</v>
      </c>
      <c r="O1006" s="86"/>
      <c r="P1006" s="215">
        <f>O1006*H1006</f>
        <v>0</v>
      </c>
      <c r="Q1006" s="215">
        <v>0</v>
      </c>
      <c r="R1006" s="215">
        <f>Q1006*H1006</f>
        <v>0</v>
      </c>
      <c r="S1006" s="215">
        <v>0</v>
      </c>
      <c r="T1006" s="216">
        <f>S1006*H1006</f>
        <v>0</v>
      </c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R1006" s="217" t="s">
        <v>285</v>
      </c>
      <c r="AT1006" s="217" t="s">
        <v>150</v>
      </c>
      <c r="AU1006" s="217" t="s">
        <v>82</v>
      </c>
      <c r="AY1006" s="19" t="s">
        <v>148</v>
      </c>
      <c r="BE1006" s="218">
        <f>IF(N1006="základní",J1006,0)</f>
        <v>0</v>
      </c>
      <c r="BF1006" s="218">
        <f>IF(N1006="snížená",J1006,0)</f>
        <v>0</v>
      </c>
      <c r="BG1006" s="218">
        <f>IF(N1006="zákl. přenesená",J1006,0)</f>
        <v>0</v>
      </c>
      <c r="BH1006" s="218">
        <f>IF(N1006="sníž. přenesená",J1006,0)</f>
        <v>0</v>
      </c>
      <c r="BI1006" s="218">
        <f>IF(N1006="nulová",J1006,0)</f>
        <v>0</v>
      </c>
      <c r="BJ1006" s="19" t="s">
        <v>80</v>
      </c>
      <c r="BK1006" s="218">
        <f>ROUND(I1006*H1006,2)</f>
        <v>0</v>
      </c>
      <c r="BL1006" s="19" t="s">
        <v>285</v>
      </c>
      <c r="BM1006" s="217" t="s">
        <v>4815</v>
      </c>
    </row>
    <row r="1007" spans="1:65" s="2" customFormat="1" ht="16.5" customHeight="1">
      <c r="A1007" s="40"/>
      <c r="B1007" s="41"/>
      <c r="C1007" s="268" t="s">
        <v>1630</v>
      </c>
      <c r="D1007" s="268" t="s">
        <v>279</v>
      </c>
      <c r="E1007" s="269" t="s">
        <v>4816</v>
      </c>
      <c r="F1007" s="270" t="s">
        <v>4817</v>
      </c>
      <c r="G1007" s="271" t="s">
        <v>153</v>
      </c>
      <c r="H1007" s="272">
        <v>1</v>
      </c>
      <c r="I1007" s="273"/>
      <c r="J1007" s="274">
        <f>ROUND(I1007*H1007,2)</f>
        <v>0</v>
      </c>
      <c r="K1007" s="270" t="s">
        <v>19</v>
      </c>
      <c r="L1007" s="275"/>
      <c r="M1007" s="276" t="s">
        <v>19</v>
      </c>
      <c r="N1007" s="277" t="s">
        <v>43</v>
      </c>
      <c r="O1007" s="86"/>
      <c r="P1007" s="215">
        <f>O1007*H1007</f>
        <v>0</v>
      </c>
      <c r="Q1007" s="215">
        <v>0.0004</v>
      </c>
      <c r="R1007" s="215">
        <f>Q1007*H1007</f>
        <v>0.0004</v>
      </c>
      <c r="S1007" s="215">
        <v>0</v>
      </c>
      <c r="T1007" s="216">
        <f>S1007*H1007</f>
        <v>0</v>
      </c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R1007" s="217" t="s">
        <v>414</v>
      </c>
      <c r="AT1007" s="217" t="s">
        <v>279</v>
      </c>
      <c r="AU1007" s="217" t="s">
        <v>82</v>
      </c>
      <c r="AY1007" s="19" t="s">
        <v>148</v>
      </c>
      <c r="BE1007" s="218">
        <f>IF(N1007="základní",J1007,0)</f>
        <v>0</v>
      </c>
      <c r="BF1007" s="218">
        <f>IF(N1007="snížená",J1007,0)</f>
        <v>0</v>
      </c>
      <c r="BG1007" s="218">
        <f>IF(N1007="zákl. přenesená",J1007,0)</f>
        <v>0</v>
      </c>
      <c r="BH1007" s="218">
        <f>IF(N1007="sníž. přenesená",J1007,0)</f>
        <v>0</v>
      </c>
      <c r="BI1007" s="218">
        <f>IF(N1007="nulová",J1007,0)</f>
        <v>0</v>
      </c>
      <c r="BJ1007" s="19" t="s">
        <v>80</v>
      </c>
      <c r="BK1007" s="218">
        <f>ROUND(I1007*H1007,2)</f>
        <v>0</v>
      </c>
      <c r="BL1007" s="19" t="s">
        <v>285</v>
      </c>
      <c r="BM1007" s="217" t="s">
        <v>4818</v>
      </c>
    </row>
    <row r="1008" spans="1:65" s="2" customFormat="1" ht="16.5" customHeight="1">
      <c r="A1008" s="40"/>
      <c r="B1008" s="41"/>
      <c r="C1008" s="206" t="s">
        <v>1636</v>
      </c>
      <c r="D1008" s="206" t="s">
        <v>150</v>
      </c>
      <c r="E1008" s="207" t="s">
        <v>2030</v>
      </c>
      <c r="F1008" s="208" t="s">
        <v>2031</v>
      </c>
      <c r="G1008" s="209" t="s">
        <v>153</v>
      </c>
      <c r="H1008" s="210">
        <v>1</v>
      </c>
      <c r="I1008" s="211"/>
      <c r="J1008" s="212">
        <f>ROUND(I1008*H1008,2)</f>
        <v>0</v>
      </c>
      <c r="K1008" s="208" t="s">
        <v>19</v>
      </c>
      <c r="L1008" s="46"/>
      <c r="M1008" s="213" t="s">
        <v>19</v>
      </c>
      <c r="N1008" s="214" t="s">
        <v>43</v>
      </c>
      <c r="O1008" s="86"/>
      <c r="P1008" s="215">
        <f>O1008*H1008</f>
        <v>0</v>
      </c>
      <c r="Q1008" s="215">
        <v>0</v>
      </c>
      <c r="R1008" s="215">
        <f>Q1008*H1008</f>
        <v>0</v>
      </c>
      <c r="S1008" s="215">
        <v>0</v>
      </c>
      <c r="T1008" s="216">
        <f>S1008*H1008</f>
        <v>0</v>
      </c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R1008" s="217" t="s">
        <v>285</v>
      </c>
      <c r="AT1008" s="217" t="s">
        <v>150</v>
      </c>
      <c r="AU1008" s="217" t="s">
        <v>82</v>
      </c>
      <c r="AY1008" s="19" t="s">
        <v>148</v>
      </c>
      <c r="BE1008" s="218">
        <f>IF(N1008="základní",J1008,0)</f>
        <v>0</v>
      </c>
      <c r="BF1008" s="218">
        <f>IF(N1008="snížená",J1008,0)</f>
        <v>0</v>
      </c>
      <c r="BG1008" s="218">
        <f>IF(N1008="zákl. přenesená",J1008,0)</f>
        <v>0</v>
      </c>
      <c r="BH1008" s="218">
        <f>IF(N1008="sníž. přenesená",J1008,0)</f>
        <v>0</v>
      </c>
      <c r="BI1008" s="218">
        <f>IF(N1008="nulová",J1008,0)</f>
        <v>0</v>
      </c>
      <c r="BJ1008" s="19" t="s">
        <v>80</v>
      </c>
      <c r="BK1008" s="218">
        <f>ROUND(I1008*H1008,2)</f>
        <v>0</v>
      </c>
      <c r="BL1008" s="19" t="s">
        <v>285</v>
      </c>
      <c r="BM1008" s="217" t="s">
        <v>4819</v>
      </c>
    </row>
    <row r="1009" spans="1:65" s="2" customFormat="1" ht="16.5" customHeight="1">
      <c r="A1009" s="40"/>
      <c r="B1009" s="41"/>
      <c r="C1009" s="268" t="s">
        <v>1641</v>
      </c>
      <c r="D1009" s="268" t="s">
        <v>279</v>
      </c>
      <c r="E1009" s="269" t="s">
        <v>4820</v>
      </c>
      <c r="F1009" s="270" t="s">
        <v>4821</v>
      </c>
      <c r="G1009" s="271" t="s">
        <v>153</v>
      </c>
      <c r="H1009" s="272">
        <v>1</v>
      </c>
      <c r="I1009" s="273"/>
      <c r="J1009" s="274">
        <f>ROUND(I1009*H1009,2)</f>
        <v>0</v>
      </c>
      <c r="K1009" s="270" t="s">
        <v>19</v>
      </c>
      <c r="L1009" s="275"/>
      <c r="M1009" s="276" t="s">
        <v>19</v>
      </c>
      <c r="N1009" s="277" t="s">
        <v>43</v>
      </c>
      <c r="O1009" s="86"/>
      <c r="P1009" s="215">
        <f>O1009*H1009</f>
        <v>0</v>
      </c>
      <c r="Q1009" s="215">
        <v>0.0004</v>
      </c>
      <c r="R1009" s="215">
        <f>Q1009*H1009</f>
        <v>0.0004</v>
      </c>
      <c r="S1009" s="215">
        <v>0</v>
      </c>
      <c r="T1009" s="216">
        <f>S1009*H1009</f>
        <v>0</v>
      </c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R1009" s="217" t="s">
        <v>414</v>
      </c>
      <c r="AT1009" s="217" t="s">
        <v>279</v>
      </c>
      <c r="AU1009" s="217" t="s">
        <v>82</v>
      </c>
      <c r="AY1009" s="19" t="s">
        <v>148</v>
      </c>
      <c r="BE1009" s="218">
        <f>IF(N1009="základní",J1009,0)</f>
        <v>0</v>
      </c>
      <c r="BF1009" s="218">
        <f>IF(N1009="snížená",J1009,0)</f>
        <v>0</v>
      </c>
      <c r="BG1009" s="218">
        <f>IF(N1009="zákl. přenesená",J1009,0)</f>
        <v>0</v>
      </c>
      <c r="BH1009" s="218">
        <f>IF(N1009="sníž. přenesená",J1009,0)</f>
        <v>0</v>
      </c>
      <c r="BI1009" s="218">
        <f>IF(N1009="nulová",J1009,0)</f>
        <v>0</v>
      </c>
      <c r="BJ1009" s="19" t="s">
        <v>80</v>
      </c>
      <c r="BK1009" s="218">
        <f>ROUND(I1009*H1009,2)</f>
        <v>0</v>
      </c>
      <c r="BL1009" s="19" t="s">
        <v>285</v>
      </c>
      <c r="BM1009" s="217" t="s">
        <v>4822</v>
      </c>
    </row>
    <row r="1010" spans="1:65" s="2" customFormat="1" ht="16.5" customHeight="1">
      <c r="A1010" s="40"/>
      <c r="B1010" s="41"/>
      <c r="C1010" s="206" t="s">
        <v>1646</v>
      </c>
      <c r="D1010" s="206" t="s">
        <v>150</v>
      </c>
      <c r="E1010" s="207" t="s">
        <v>2038</v>
      </c>
      <c r="F1010" s="208" t="s">
        <v>4823</v>
      </c>
      <c r="G1010" s="209" t="s">
        <v>153</v>
      </c>
      <c r="H1010" s="210">
        <v>1</v>
      </c>
      <c r="I1010" s="211"/>
      <c r="J1010" s="212">
        <f>ROUND(I1010*H1010,2)</f>
        <v>0</v>
      </c>
      <c r="K1010" s="208" t="s">
        <v>19</v>
      </c>
      <c r="L1010" s="46"/>
      <c r="M1010" s="213" t="s">
        <v>19</v>
      </c>
      <c r="N1010" s="214" t="s">
        <v>43</v>
      </c>
      <c r="O1010" s="86"/>
      <c r="P1010" s="215">
        <f>O1010*H1010</f>
        <v>0</v>
      </c>
      <c r="Q1010" s="215">
        <v>0</v>
      </c>
      <c r="R1010" s="215">
        <f>Q1010*H1010</f>
        <v>0</v>
      </c>
      <c r="S1010" s="215">
        <v>0</v>
      </c>
      <c r="T1010" s="216">
        <f>S1010*H1010</f>
        <v>0</v>
      </c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R1010" s="217" t="s">
        <v>285</v>
      </c>
      <c r="AT1010" s="217" t="s">
        <v>150</v>
      </c>
      <c r="AU1010" s="217" t="s">
        <v>82</v>
      </c>
      <c r="AY1010" s="19" t="s">
        <v>148</v>
      </c>
      <c r="BE1010" s="218">
        <f>IF(N1010="základní",J1010,0)</f>
        <v>0</v>
      </c>
      <c r="BF1010" s="218">
        <f>IF(N1010="snížená",J1010,0)</f>
        <v>0</v>
      </c>
      <c r="BG1010" s="218">
        <f>IF(N1010="zákl. přenesená",J1010,0)</f>
        <v>0</v>
      </c>
      <c r="BH1010" s="218">
        <f>IF(N1010="sníž. přenesená",J1010,0)</f>
        <v>0</v>
      </c>
      <c r="BI1010" s="218">
        <f>IF(N1010="nulová",J1010,0)</f>
        <v>0</v>
      </c>
      <c r="BJ1010" s="19" t="s">
        <v>80</v>
      </c>
      <c r="BK1010" s="218">
        <f>ROUND(I1010*H1010,2)</f>
        <v>0</v>
      </c>
      <c r="BL1010" s="19" t="s">
        <v>285</v>
      </c>
      <c r="BM1010" s="217" t="s">
        <v>4824</v>
      </c>
    </row>
    <row r="1011" spans="1:65" s="2" customFormat="1" ht="16.5" customHeight="1">
      <c r="A1011" s="40"/>
      <c r="B1011" s="41"/>
      <c r="C1011" s="268" t="s">
        <v>1651</v>
      </c>
      <c r="D1011" s="268" t="s">
        <v>279</v>
      </c>
      <c r="E1011" s="269" t="s">
        <v>2042</v>
      </c>
      <c r="F1011" s="270" t="s">
        <v>2043</v>
      </c>
      <c r="G1011" s="271" t="s">
        <v>153</v>
      </c>
      <c r="H1011" s="272">
        <v>1</v>
      </c>
      <c r="I1011" s="273"/>
      <c r="J1011" s="274">
        <f>ROUND(I1011*H1011,2)</f>
        <v>0</v>
      </c>
      <c r="K1011" s="270" t="s">
        <v>19</v>
      </c>
      <c r="L1011" s="275"/>
      <c r="M1011" s="276" t="s">
        <v>19</v>
      </c>
      <c r="N1011" s="277" t="s">
        <v>43</v>
      </c>
      <c r="O1011" s="86"/>
      <c r="P1011" s="215">
        <f>O1011*H1011</f>
        <v>0</v>
      </c>
      <c r="Q1011" s="215">
        <v>0.00047</v>
      </c>
      <c r="R1011" s="215">
        <f>Q1011*H1011</f>
        <v>0.00047</v>
      </c>
      <c r="S1011" s="215">
        <v>0</v>
      </c>
      <c r="T1011" s="216">
        <f>S1011*H1011</f>
        <v>0</v>
      </c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R1011" s="217" t="s">
        <v>414</v>
      </c>
      <c r="AT1011" s="217" t="s">
        <v>279</v>
      </c>
      <c r="AU1011" s="217" t="s">
        <v>82</v>
      </c>
      <c r="AY1011" s="19" t="s">
        <v>148</v>
      </c>
      <c r="BE1011" s="218">
        <f>IF(N1011="základní",J1011,0)</f>
        <v>0</v>
      </c>
      <c r="BF1011" s="218">
        <f>IF(N1011="snížená",J1011,0)</f>
        <v>0</v>
      </c>
      <c r="BG1011" s="218">
        <f>IF(N1011="zákl. přenesená",J1011,0)</f>
        <v>0</v>
      </c>
      <c r="BH1011" s="218">
        <f>IF(N1011="sníž. přenesená",J1011,0)</f>
        <v>0</v>
      </c>
      <c r="BI1011" s="218">
        <f>IF(N1011="nulová",J1011,0)</f>
        <v>0</v>
      </c>
      <c r="BJ1011" s="19" t="s">
        <v>80</v>
      </c>
      <c r="BK1011" s="218">
        <f>ROUND(I1011*H1011,2)</f>
        <v>0</v>
      </c>
      <c r="BL1011" s="19" t="s">
        <v>285</v>
      </c>
      <c r="BM1011" s="217" t="s">
        <v>4825</v>
      </c>
    </row>
    <row r="1012" spans="1:65" s="2" customFormat="1" ht="16.5" customHeight="1">
      <c r="A1012" s="40"/>
      <c r="B1012" s="41"/>
      <c r="C1012" s="206" t="s">
        <v>1656</v>
      </c>
      <c r="D1012" s="206" t="s">
        <v>150</v>
      </c>
      <c r="E1012" s="207" t="s">
        <v>2050</v>
      </c>
      <c r="F1012" s="208" t="s">
        <v>2051</v>
      </c>
      <c r="G1012" s="209" t="s">
        <v>153</v>
      </c>
      <c r="H1012" s="210">
        <v>1</v>
      </c>
      <c r="I1012" s="211"/>
      <c r="J1012" s="212">
        <f>ROUND(I1012*H1012,2)</f>
        <v>0</v>
      </c>
      <c r="K1012" s="208" t="s">
        <v>19</v>
      </c>
      <c r="L1012" s="46"/>
      <c r="M1012" s="213" t="s">
        <v>19</v>
      </c>
      <c r="N1012" s="214" t="s">
        <v>43</v>
      </c>
      <c r="O1012" s="86"/>
      <c r="P1012" s="215">
        <f>O1012*H1012</f>
        <v>0</v>
      </c>
      <c r="Q1012" s="215">
        <v>0</v>
      </c>
      <c r="R1012" s="215">
        <f>Q1012*H1012</f>
        <v>0</v>
      </c>
      <c r="S1012" s="215">
        <v>0</v>
      </c>
      <c r="T1012" s="216">
        <f>S1012*H1012</f>
        <v>0</v>
      </c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R1012" s="217" t="s">
        <v>285</v>
      </c>
      <c r="AT1012" s="217" t="s">
        <v>150</v>
      </c>
      <c r="AU1012" s="217" t="s">
        <v>82</v>
      </c>
      <c r="AY1012" s="19" t="s">
        <v>148</v>
      </c>
      <c r="BE1012" s="218">
        <f>IF(N1012="základní",J1012,0)</f>
        <v>0</v>
      </c>
      <c r="BF1012" s="218">
        <f>IF(N1012="snížená",J1012,0)</f>
        <v>0</v>
      </c>
      <c r="BG1012" s="218">
        <f>IF(N1012="zákl. přenesená",J1012,0)</f>
        <v>0</v>
      </c>
      <c r="BH1012" s="218">
        <f>IF(N1012="sníž. přenesená",J1012,0)</f>
        <v>0</v>
      </c>
      <c r="BI1012" s="218">
        <f>IF(N1012="nulová",J1012,0)</f>
        <v>0</v>
      </c>
      <c r="BJ1012" s="19" t="s">
        <v>80</v>
      </c>
      <c r="BK1012" s="218">
        <f>ROUND(I1012*H1012,2)</f>
        <v>0</v>
      </c>
      <c r="BL1012" s="19" t="s">
        <v>285</v>
      </c>
      <c r="BM1012" s="217" t="s">
        <v>4826</v>
      </c>
    </row>
    <row r="1013" spans="1:65" s="2" customFormat="1" ht="16.5" customHeight="1">
      <c r="A1013" s="40"/>
      <c r="B1013" s="41"/>
      <c r="C1013" s="268" t="s">
        <v>1661</v>
      </c>
      <c r="D1013" s="268" t="s">
        <v>279</v>
      </c>
      <c r="E1013" s="269" t="s">
        <v>2054</v>
      </c>
      <c r="F1013" s="270" t="s">
        <v>2055</v>
      </c>
      <c r="G1013" s="271" t="s">
        <v>153</v>
      </c>
      <c r="H1013" s="272">
        <v>1</v>
      </c>
      <c r="I1013" s="273"/>
      <c r="J1013" s="274">
        <f>ROUND(I1013*H1013,2)</f>
        <v>0</v>
      </c>
      <c r="K1013" s="270" t="s">
        <v>19</v>
      </c>
      <c r="L1013" s="275"/>
      <c r="M1013" s="276" t="s">
        <v>19</v>
      </c>
      <c r="N1013" s="277" t="s">
        <v>43</v>
      </c>
      <c r="O1013" s="86"/>
      <c r="P1013" s="215">
        <f>O1013*H1013</f>
        <v>0</v>
      </c>
      <c r="Q1013" s="215">
        <v>0.0003</v>
      </c>
      <c r="R1013" s="215">
        <f>Q1013*H1013</f>
        <v>0.0003</v>
      </c>
      <c r="S1013" s="215">
        <v>0</v>
      </c>
      <c r="T1013" s="216">
        <f>S1013*H1013</f>
        <v>0</v>
      </c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R1013" s="217" t="s">
        <v>414</v>
      </c>
      <c r="AT1013" s="217" t="s">
        <v>279</v>
      </c>
      <c r="AU1013" s="217" t="s">
        <v>82</v>
      </c>
      <c r="AY1013" s="19" t="s">
        <v>148</v>
      </c>
      <c r="BE1013" s="218">
        <f>IF(N1013="základní",J1013,0)</f>
        <v>0</v>
      </c>
      <c r="BF1013" s="218">
        <f>IF(N1013="snížená",J1013,0)</f>
        <v>0</v>
      </c>
      <c r="BG1013" s="218">
        <f>IF(N1013="zákl. přenesená",J1013,0)</f>
        <v>0</v>
      </c>
      <c r="BH1013" s="218">
        <f>IF(N1013="sníž. přenesená",J1013,0)</f>
        <v>0</v>
      </c>
      <c r="BI1013" s="218">
        <f>IF(N1013="nulová",J1013,0)</f>
        <v>0</v>
      </c>
      <c r="BJ1013" s="19" t="s">
        <v>80</v>
      </c>
      <c r="BK1013" s="218">
        <f>ROUND(I1013*H1013,2)</f>
        <v>0</v>
      </c>
      <c r="BL1013" s="19" t="s">
        <v>285</v>
      </c>
      <c r="BM1013" s="217" t="s">
        <v>4827</v>
      </c>
    </row>
    <row r="1014" spans="1:65" s="2" customFormat="1" ht="16.5" customHeight="1">
      <c r="A1014" s="40"/>
      <c r="B1014" s="41"/>
      <c r="C1014" s="206" t="s">
        <v>1666</v>
      </c>
      <c r="D1014" s="206" t="s">
        <v>150</v>
      </c>
      <c r="E1014" s="207" t="s">
        <v>4828</v>
      </c>
      <c r="F1014" s="208" t="s">
        <v>4829</v>
      </c>
      <c r="G1014" s="209" t="s">
        <v>376</v>
      </c>
      <c r="H1014" s="210">
        <v>1</v>
      </c>
      <c r="I1014" s="211"/>
      <c r="J1014" s="212">
        <f>ROUND(I1014*H1014,2)</f>
        <v>0</v>
      </c>
      <c r="K1014" s="208" t="s">
        <v>19</v>
      </c>
      <c r="L1014" s="46"/>
      <c r="M1014" s="213" t="s">
        <v>19</v>
      </c>
      <c r="N1014" s="214" t="s">
        <v>43</v>
      </c>
      <c r="O1014" s="86"/>
      <c r="P1014" s="215">
        <f>O1014*H1014</f>
        <v>0</v>
      </c>
      <c r="Q1014" s="215">
        <v>0</v>
      </c>
      <c r="R1014" s="215">
        <f>Q1014*H1014</f>
        <v>0</v>
      </c>
      <c r="S1014" s="215">
        <v>0</v>
      </c>
      <c r="T1014" s="216">
        <f>S1014*H1014</f>
        <v>0</v>
      </c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R1014" s="217" t="s">
        <v>285</v>
      </c>
      <c r="AT1014" s="217" t="s">
        <v>150</v>
      </c>
      <c r="AU1014" s="217" t="s">
        <v>82</v>
      </c>
      <c r="AY1014" s="19" t="s">
        <v>148</v>
      </c>
      <c r="BE1014" s="218">
        <f>IF(N1014="základní",J1014,0)</f>
        <v>0</v>
      </c>
      <c r="BF1014" s="218">
        <f>IF(N1014="snížená",J1014,0)</f>
        <v>0</v>
      </c>
      <c r="BG1014" s="218">
        <f>IF(N1014="zákl. přenesená",J1014,0)</f>
        <v>0</v>
      </c>
      <c r="BH1014" s="218">
        <f>IF(N1014="sníž. přenesená",J1014,0)</f>
        <v>0</v>
      </c>
      <c r="BI1014" s="218">
        <f>IF(N1014="nulová",J1014,0)</f>
        <v>0</v>
      </c>
      <c r="BJ1014" s="19" t="s">
        <v>80</v>
      </c>
      <c r="BK1014" s="218">
        <f>ROUND(I1014*H1014,2)</f>
        <v>0</v>
      </c>
      <c r="BL1014" s="19" t="s">
        <v>285</v>
      </c>
      <c r="BM1014" s="217" t="s">
        <v>4830</v>
      </c>
    </row>
    <row r="1015" spans="1:65" s="2" customFormat="1" ht="16.5" customHeight="1">
      <c r="A1015" s="40"/>
      <c r="B1015" s="41"/>
      <c r="C1015" s="206" t="s">
        <v>1672</v>
      </c>
      <c r="D1015" s="206" t="s">
        <v>150</v>
      </c>
      <c r="E1015" s="207" t="s">
        <v>4831</v>
      </c>
      <c r="F1015" s="208" t="s">
        <v>2105</v>
      </c>
      <c r="G1015" s="209" t="s">
        <v>376</v>
      </c>
      <c r="H1015" s="210">
        <v>1</v>
      </c>
      <c r="I1015" s="211"/>
      <c r="J1015" s="212">
        <f>ROUND(I1015*H1015,2)</f>
        <v>0</v>
      </c>
      <c r="K1015" s="208" t="s">
        <v>19</v>
      </c>
      <c r="L1015" s="46"/>
      <c r="M1015" s="213" t="s">
        <v>19</v>
      </c>
      <c r="N1015" s="214" t="s">
        <v>43</v>
      </c>
      <c r="O1015" s="86"/>
      <c r="P1015" s="215">
        <f>O1015*H1015</f>
        <v>0</v>
      </c>
      <c r="Q1015" s="215">
        <v>0</v>
      </c>
      <c r="R1015" s="215">
        <f>Q1015*H1015</f>
        <v>0</v>
      </c>
      <c r="S1015" s="215">
        <v>0</v>
      </c>
      <c r="T1015" s="216">
        <f>S1015*H1015</f>
        <v>0</v>
      </c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R1015" s="217" t="s">
        <v>285</v>
      </c>
      <c r="AT1015" s="217" t="s">
        <v>150</v>
      </c>
      <c r="AU1015" s="217" t="s">
        <v>82</v>
      </c>
      <c r="AY1015" s="19" t="s">
        <v>148</v>
      </c>
      <c r="BE1015" s="218">
        <f>IF(N1015="základní",J1015,0)</f>
        <v>0</v>
      </c>
      <c r="BF1015" s="218">
        <f>IF(N1015="snížená",J1015,0)</f>
        <v>0</v>
      </c>
      <c r="BG1015" s="218">
        <f>IF(N1015="zákl. přenesená",J1015,0)</f>
        <v>0</v>
      </c>
      <c r="BH1015" s="218">
        <f>IF(N1015="sníž. přenesená",J1015,0)</f>
        <v>0</v>
      </c>
      <c r="BI1015" s="218">
        <f>IF(N1015="nulová",J1015,0)</f>
        <v>0</v>
      </c>
      <c r="BJ1015" s="19" t="s">
        <v>80</v>
      </c>
      <c r="BK1015" s="218">
        <f>ROUND(I1015*H1015,2)</f>
        <v>0</v>
      </c>
      <c r="BL1015" s="19" t="s">
        <v>285</v>
      </c>
      <c r="BM1015" s="217" t="s">
        <v>4832</v>
      </c>
    </row>
    <row r="1016" spans="1:65" s="2" customFormat="1" ht="16.5" customHeight="1">
      <c r="A1016" s="40"/>
      <c r="B1016" s="41"/>
      <c r="C1016" s="206" t="s">
        <v>1677</v>
      </c>
      <c r="D1016" s="206" t="s">
        <v>150</v>
      </c>
      <c r="E1016" s="207" t="s">
        <v>2118</v>
      </c>
      <c r="F1016" s="208" t="s">
        <v>2119</v>
      </c>
      <c r="G1016" s="209" t="s">
        <v>376</v>
      </c>
      <c r="H1016" s="210">
        <v>1</v>
      </c>
      <c r="I1016" s="211"/>
      <c r="J1016" s="212">
        <f>ROUND(I1016*H1016,2)</f>
        <v>0</v>
      </c>
      <c r="K1016" s="208" t="s">
        <v>19</v>
      </c>
      <c r="L1016" s="46"/>
      <c r="M1016" s="213" t="s">
        <v>19</v>
      </c>
      <c r="N1016" s="214" t="s">
        <v>43</v>
      </c>
      <c r="O1016" s="86"/>
      <c r="P1016" s="215">
        <f>O1016*H1016</f>
        <v>0</v>
      </c>
      <c r="Q1016" s="215">
        <v>0</v>
      </c>
      <c r="R1016" s="215">
        <f>Q1016*H1016</f>
        <v>0</v>
      </c>
      <c r="S1016" s="215">
        <v>0</v>
      </c>
      <c r="T1016" s="216">
        <f>S1016*H1016</f>
        <v>0</v>
      </c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R1016" s="217" t="s">
        <v>285</v>
      </c>
      <c r="AT1016" s="217" t="s">
        <v>150</v>
      </c>
      <c r="AU1016" s="217" t="s">
        <v>82</v>
      </c>
      <c r="AY1016" s="19" t="s">
        <v>148</v>
      </c>
      <c r="BE1016" s="218">
        <f>IF(N1016="základní",J1016,0)</f>
        <v>0</v>
      </c>
      <c r="BF1016" s="218">
        <f>IF(N1016="snížená",J1016,0)</f>
        <v>0</v>
      </c>
      <c r="BG1016" s="218">
        <f>IF(N1016="zákl. přenesená",J1016,0)</f>
        <v>0</v>
      </c>
      <c r="BH1016" s="218">
        <f>IF(N1016="sníž. přenesená",J1016,0)</f>
        <v>0</v>
      </c>
      <c r="BI1016" s="218">
        <f>IF(N1016="nulová",J1016,0)</f>
        <v>0</v>
      </c>
      <c r="BJ1016" s="19" t="s">
        <v>80</v>
      </c>
      <c r="BK1016" s="218">
        <f>ROUND(I1016*H1016,2)</f>
        <v>0</v>
      </c>
      <c r="BL1016" s="19" t="s">
        <v>285</v>
      </c>
      <c r="BM1016" s="217" t="s">
        <v>4833</v>
      </c>
    </row>
    <row r="1017" spans="1:65" s="2" customFormat="1" ht="16.5" customHeight="1">
      <c r="A1017" s="40"/>
      <c r="B1017" s="41"/>
      <c r="C1017" s="206" t="s">
        <v>1682</v>
      </c>
      <c r="D1017" s="206" t="s">
        <v>150</v>
      </c>
      <c r="E1017" s="207" t="s">
        <v>2122</v>
      </c>
      <c r="F1017" s="208" t="s">
        <v>2123</v>
      </c>
      <c r="G1017" s="209" t="s">
        <v>376</v>
      </c>
      <c r="H1017" s="210">
        <v>1</v>
      </c>
      <c r="I1017" s="211"/>
      <c r="J1017" s="212">
        <f>ROUND(I1017*H1017,2)</f>
        <v>0</v>
      </c>
      <c r="K1017" s="208" t="s">
        <v>19</v>
      </c>
      <c r="L1017" s="46"/>
      <c r="M1017" s="213" t="s">
        <v>19</v>
      </c>
      <c r="N1017" s="214" t="s">
        <v>43</v>
      </c>
      <c r="O1017" s="86"/>
      <c r="P1017" s="215">
        <f>O1017*H1017</f>
        <v>0</v>
      </c>
      <c r="Q1017" s="215">
        <v>0</v>
      </c>
      <c r="R1017" s="215">
        <f>Q1017*H1017</f>
        <v>0</v>
      </c>
      <c r="S1017" s="215">
        <v>0</v>
      </c>
      <c r="T1017" s="216">
        <f>S1017*H1017</f>
        <v>0</v>
      </c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R1017" s="217" t="s">
        <v>285</v>
      </c>
      <c r="AT1017" s="217" t="s">
        <v>150</v>
      </c>
      <c r="AU1017" s="217" t="s">
        <v>82</v>
      </c>
      <c r="AY1017" s="19" t="s">
        <v>148</v>
      </c>
      <c r="BE1017" s="218">
        <f>IF(N1017="základní",J1017,0)</f>
        <v>0</v>
      </c>
      <c r="BF1017" s="218">
        <f>IF(N1017="snížená",J1017,0)</f>
        <v>0</v>
      </c>
      <c r="BG1017" s="218">
        <f>IF(N1017="zákl. přenesená",J1017,0)</f>
        <v>0</v>
      </c>
      <c r="BH1017" s="218">
        <f>IF(N1017="sníž. přenesená",J1017,0)</f>
        <v>0</v>
      </c>
      <c r="BI1017" s="218">
        <f>IF(N1017="nulová",J1017,0)</f>
        <v>0</v>
      </c>
      <c r="BJ1017" s="19" t="s">
        <v>80</v>
      </c>
      <c r="BK1017" s="218">
        <f>ROUND(I1017*H1017,2)</f>
        <v>0</v>
      </c>
      <c r="BL1017" s="19" t="s">
        <v>285</v>
      </c>
      <c r="BM1017" s="217" t="s">
        <v>4834</v>
      </c>
    </row>
    <row r="1018" spans="1:65" s="2" customFormat="1" ht="16.5" customHeight="1">
      <c r="A1018" s="40"/>
      <c r="B1018" s="41"/>
      <c r="C1018" s="206" t="s">
        <v>1687</v>
      </c>
      <c r="D1018" s="206" t="s">
        <v>150</v>
      </c>
      <c r="E1018" s="207" t="s">
        <v>2126</v>
      </c>
      <c r="F1018" s="208" t="s">
        <v>2127</v>
      </c>
      <c r="G1018" s="209" t="s">
        <v>376</v>
      </c>
      <c r="H1018" s="210">
        <v>1</v>
      </c>
      <c r="I1018" s="211"/>
      <c r="J1018" s="212">
        <f>ROUND(I1018*H1018,2)</f>
        <v>0</v>
      </c>
      <c r="K1018" s="208" t="s">
        <v>19</v>
      </c>
      <c r="L1018" s="46"/>
      <c r="M1018" s="213" t="s">
        <v>19</v>
      </c>
      <c r="N1018" s="214" t="s">
        <v>43</v>
      </c>
      <c r="O1018" s="86"/>
      <c r="P1018" s="215">
        <f>O1018*H1018</f>
        <v>0</v>
      </c>
      <c r="Q1018" s="215">
        <v>0</v>
      </c>
      <c r="R1018" s="215">
        <f>Q1018*H1018</f>
        <v>0</v>
      </c>
      <c r="S1018" s="215">
        <v>0</v>
      </c>
      <c r="T1018" s="216">
        <f>S1018*H1018</f>
        <v>0</v>
      </c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R1018" s="217" t="s">
        <v>285</v>
      </c>
      <c r="AT1018" s="217" t="s">
        <v>150</v>
      </c>
      <c r="AU1018" s="217" t="s">
        <v>82</v>
      </c>
      <c r="AY1018" s="19" t="s">
        <v>148</v>
      </c>
      <c r="BE1018" s="218">
        <f>IF(N1018="základní",J1018,0)</f>
        <v>0</v>
      </c>
      <c r="BF1018" s="218">
        <f>IF(N1018="snížená",J1018,0)</f>
        <v>0</v>
      </c>
      <c r="BG1018" s="218">
        <f>IF(N1018="zákl. přenesená",J1018,0)</f>
        <v>0</v>
      </c>
      <c r="BH1018" s="218">
        <f>IF(N1018="sníž. přenesená",J1018,0)</f>
        <v>0</v>
      </c>
      <c r="BI1018" s="218">
        <f>IF(N1018="nulová",J1018,0)</f>
        <v>0</v>
      </c>
      <c r="BJ1018" s="19" t="s">
        <v>80</v>
      </c>
      <c r="BK1018" s="218">
        <f>ROUND(I1018*H1018,2)</f>
        <v>0</v>
      </c>
      <c r="BL1018" s="19" t="s">
        <v>285</v>
      </c>
      <c r="BM1018" s="217" t="s">
        <v>4835</v>
      </c>
    </row>
    <row r="1019" spans="1:63" s="12" customFormat="1" ht="22.8" customHeight="1">
      <c r="A1019" s="12"/>
      <c r="B1019" s="190"/>
      <c r="C1019" s="191"/>
      <c r="D1019" s="192" t="s">
        <v>71</v>
      </c>
      <c r="E1019" s="204" t="s">
        <v>2173</v>
      </c>
      <c r="F1019" s="204" t="s">
        <v>2174</v>
      </c>
      <c r="G1019" s="191"/>
      <c r="H1019" s="191"/>
      <c r="I1019" s="194"/>
      <c r="J1019" s="205">
        <f>BK1019</f>
        <v>0</v>
      </c>
      <c r="K1019" s="191"/>
      <c r="L1019" s="196"/>
      <c r="M1019" s="197"/>
      <c r="N1019" s="198"/>
      <c r="O1019" s="198"/>
      <c r="P1019" s="199">
        <f>SUM(P1020:P1026)</f>
        <v>0</v>
      </c>
      <c r="Q1019" s="198"/>
      <c r="R1019" s="199">
        <f>SUM(R1020:R1026)</f>
        <v>0</v>
      </c>
      <c r="S1019" s="198"/>
      <c r="T1019" s="200">
        <f>SUM(T1020:T1026)</f>
        <v>0</v>
      </c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R1019" s="201" t="s">
        <v>82</v>
      </c>
      <c r="AT1019" s="202" t="s">
        <v>71</v>
      </c>
      <c r="AU1019" s="202" t="s">
        <v>80</v>
      </c>
      <c r="AY1019" s="201" t="s">
        <v>148</v>
      </c>
      <c r="BK1019" s="203">
        <f>SUM(BK1020:BK1026)</f>
        <v>0</v>
      </c>
    </row>
    <row r="1020" spans="1:65" s="2" customFormat="1" ht="16.5" customHeight="1">
      <c r="A1020" s="40"/>
      <c r="B1020" s="41"/>
      <c r="C1020" s="206" t="s">
        <v>1691</v>
      </c>
      <c r="D1020" s="206" t="s">
        <v>150</v>
      </c>
      <c r="E1020" s="207" t="s">
        <v>1954</v>
      </c>
      <c r="F1020" s="208" t="s">
        <v>1955</v>
      </c>
      <c r="G1020" s="209" t="s">
        <v>153</v>
      </c>
      <c r="H1020" s="210">
        <v>1</v>
      </c>
      <c r="I1020" s="211"/>
      <c r="J1020" s="212">
        <f>ROUND(I1020*H1020,2)</f>
        <v>0</v>
      </c>
      <c r="K1020" s="208" t="s">
        <v>154</v>
      </c>
      <c r="L1020" s="46"/>
      <c r="M1020" s="213" t="s">
        <v>19</v>
      </c>
      <c r="N1020" s="214" t="s">
        <v>43</v>
      </c>
      <c r="O1020" s="86"/>
      <c r="P1020" s="215">
        <f>O1020*H1020</f>
        <v>0</v>
      </c>
      <c r="Q1020" s="215">
        <v>0</v>
      </c>
      <c r="R1020" s="215">
        <f>Q1020*H1020</f>
        <v>0</v>
      </c>
      <c r="S1020" s="215">
        <v>0</v>
      </c>
      <c r="T1020" s="216">
        <f>S1020*H1020</f>
        <v>0</v>
      </c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R1020" s="217" t="s">
        <v>285</v>
      </c>
      <c r="AT1020" s="217" t="s">
        <v>150</v>
      </c>
      <c r="AU1020" s="217" t="s">
        <v>82</v>
      </c>
      <c r="AY1020" s="19" t="s">
        <v>148</v>
      </c>
      <c r="BE1020" s="218">
        <f>IF(N1020="základní",J1020,0)</f>
        <v>0</v>
      </c>
      <c r="BF1020" s="218">
        <f>IF(N1020="snížená",J1020,0)</f>
        <v>0</v>
      </c>
      <c r="BG1020" s="218">
        <f>IF(N1020="zákl. přenesená",J1020,0)</f>
        <v>0</v>
      </c>
      <c r="BH1020" s="218">
        <f>IF(N1020="sníž. přenesená",J1020,0)</f>
        <v>0</v>
      </c>
      <c r="BI1020" s="218">
        <f>IF(N1020="nulová",J1020,0)</f>
        <v>0</v>
      </c>
      <c r="BJ1020" s="19" t="s">
        <v>80</v>
      </c>
      <c r="BK1020" s="218">
        <f>ROUND(I1020*H1020,2)</f>
        <v>0</v>
      </c>
      <c r="BL1020" s="19" t="s">
        <v>285</v>
      </c>
      <c r="BM1020" s="217" t="s">
        <v>4836</v>
      </c>
    </row>
    <row r="1021" spans="1:47" s="2" customFormat="1" ht="12">
      <c r="A1021" s="40"/>
      <c r="B1021" s="41"/>
      <c r="C1021" s="42"/>
      <c r="D1021" s="219" t="s">
        <v>157</v>
      </c>
      <c r="E1021" s="42"/>
      <c r="F1021" s="220" t="s">
        <v>1957</v>
      </c>
      <c r="G1021" s="42"/>
      <c r="H1021" s="42"/>
      <c r="I1021" s="221"/>
      <c r="J1021" s="42"/>
      <c r="K1021" s="42"/>
      <c r="L1021" s="46"/>
      <c r="M1021" s="222"/>
      <c r="N1021" s="223"/>
      <c r="O1021" s="86"/>
      <c r="P1021" s="86"/>
      <c r="Q1021" s="86"/>
      <c r="R1021" s="86"/>
      <c r="S1021" s="86"/>
      <c r="T1021" s="87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T1021" s="19" t="s">
        <v>157</v>
      </c>
      <c r="AU1021" s="19" t="s">
        <v>82</v>
      </c>
    </row>
    <row r="1022" spans="1:65" s="2" customFormat="1" ht="16.5" customHeight="1">
      <c r="A1022" s="40"/>
      <c r="B1022" s="41"/>
      <c r="C1022" s="268" t="s">
        <v>1696</v>
      </c>
      <c r="D1022" s="268" t="s">
        <v>279</v>
      </c>
      <c r="E1022" s="269" t="s">
        <v>1959</v>
      </c>
      <c r="F1022" s="270" t="s">
        <v>1960</v>
      </c>
      <c r="G1022" s="271" t="s">
        <v>153</v>
      </c>
      <c r="H1022" s="272">
        <v>1</v>
      </c>
      <c r="I1022" s="273"/>
      <c r="J1022" s="274">
        <f>ROUND(I1022*H1022,2)</f>
        <v>0</v>
      </c>
      <c r="K1022" s="270" t="s">
        <v>19</v>
      </c>
      <c r="L1022" s="275"/>
      <c r="M1022" s="276" t="s">
        <v>19</v>
      </c>
      <c r="N1022" s="277" t="s">
        <v>43</v>
      </c>
      <c r="O1022" s="86"/>
      <c r="P1022" s="215">
        <f>O1022*H1022</f>
        <v>0</v>
      </c>
      <c r="Q1022" s="215">
        <v>0</v>
      </c>
      <c r="R1022" s="215">
        <f>Q1022*H1022</f>
        <v>0</v>
      </c>
      <c r="S1022" s="215">
        <v>0</v>
      </c>
      <c r="T1022" s="216">
        <f>S1022*H1022</f>
        <v>0</v>
      </c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R1022" s="217" t="s">
        <v>414</v>
      </c>
      <c r="AT1022" s="217" t="s">
        <v>279</v>
      </c>
      <c r="AU1022" s="217" t="s">
        <v>82</v>
      </c>
      <c r="AY1022" s="19" t="s">
        <v>148</v>
      </c>
      <c r="BE1022" s="218">
        <f>IF(N1022="základní",J1022,0)</f>
        <v>0</v>
      </c>
      <c r="BF1022" s="218">
        <f>IF(N1022="snížená",J1022,0)</f>
        <v>0</v>
      </c>
      <c r="BG1022" s="218">
        <f>IF(N1022="zákl. přenesená",J1022,0)</f>
        <v>0</v>
      </c>
      <c r="BH1022" s="218">
        <f>IF(N1022="sníž. přenesená",J1022,0)</f>
        <v>0</v>
      </c>
      <c r="BI1022" s="218">
        <f>IF(N1022="nulová",J1022,0)</f>
        <v>0</v>
      </c>
      <c r="BJ1022" s="19" t="s">
        <v>80</v>
      </c>
      <c r="BK1022" s="218">
        <f>ROUND(I1022*H1022,2)</f>
        <v>0</v>
      </c>
      <c r="BL1022" s="19" t="s">
        <v>285</v>
      </c>
      <c r="BM1022" s="217" t="s">
        <v>4837</v>
      </c>
    </row>
    <row r="1023" spans="1:65" s="2" customFormat="1" ht="16.5" customHeight="1">
      <c r="A1023" s="40"/>
      <c r="B1023" s="41"/>
      <c r="C1023" s="206" t="s">
        <v>1701</v>
      </c>
      <c r="D1023" s="206" t="s">
        <v>150</v>
      </c>
      <c r="E1023" s="207" t="s">
        <v>4838</v>
      </c>
      <c r="F1023" s="208" t="s">
        <v>4839</v>
      </c>
      <c r="G1023" s="209" t="s">
        <v>376</v>
      </c>
      <c r="H1023" s="210">
        <v>1</v>
      </c>
      <c r="I1023" s="211"/>
      <c r="J1023" s="212">
        <f>ROUND(I1023*H1023,2)</f>
        <v>0</v>
      </c>
      <c r="K1023" s="208" t="s">
        <v>19</v>
      </c>
      <c r="L1023" s="46"/>
      <c r="M1023" s="213" t="s">
        <v>19</v>
      </c>
      <c r="N1023" s="214" t="s">
        <v>43</v>
      </c>
      <c r="O1023" s="86"/>
      <c r="P1023" s="215">
        <f>O1023*H1023</f>
        <v>0</v>
      </c>
      <c r="Q1023" s="215">
        <v>0</v>
      </c>
      <c r="R1023" s="215">
        <f>Q1023*H1023</f>
        <v>0</v>
      </c>
      <c r="S1023" s="215">
        <v>0</v>
      </c>
      <c r="T1023" s="216">
        <f>S1023*H1023</f>
        <v>0</v>
      </c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R1023" s="217" t="s">
        <v>285</v>
      </c>
      <c r="AT1023" s="217" t="s">
        <v>150</v>
      </c>
      <c r="AU1023" s="217" t="s">
        <v>82</v>
      </c>
      <c r="AY1023" s="19" t="s">
        <v>148</v>
      </c>
      <c r="BE1023" s="218">
        <f>IF(N1023="základní",J1023,0)</f>
        <v>0</v>
      </c>
      <c r="BF1023" s="218">
        <f>IF(N1023="snížená",J1023,0)</f>
        <v>0</v>
      </c>
      <c r="BG1023" s="218">
        <f>IF(N1023="zákl. přenesená",J1023,0)</f>
        <v>0</v>
      </c>
      <c r="BH1023" s="218">
        <f>IF(N1023="sníž. přenesená",J1023,0)</f>
        <v>0</v>
      </c>
      <c r="BI1023" s="218">
        <f>IF(N1023="nulová",J1023,0)</f>
        <v>0</v>
      </c>
      <c r="BJ1023" s="19" t="s">
        <v>80</v>
      </c>
      <c r="BK1023" s="218">
        <f>ROUND(I1023*H1023,2)</f>
        <v>0</v>
      </c>
      <c r="BL1023" s="19" t="s">
        <v>285</v>
      </c>
      <c r="BM1023" s="217" t="s">
        <v>4840</v>
      </c>
    </row>
    <row r="1024" spans="1:65" s="2" customFormat="1" ht="16.5" customHeight="1">
      <c r="A1024" s="40"/>
      <c r="B1024" s="41"/>
      <c r="C1024" s="206" t="s">
        <v>1705</v>
      </c>
      <c r="D1024" s="206" t="s">
        <v>150</v>
      </c>
      <c r="E1024" s="207" t="s">
        <v>4841</v>
      </c>
      <c r="F1024" s="208" t="s">
        <v>4842</v>
      </c>
      <c r="G1024" s="209" t="s">
        <v>376</v>
      </c>
      <c r="H1024" s="210">
        <v>1</v>
      </c>
      <c r="I1024" s="211"/>
      <c r="J1024" s="212">
        <f>ROUND(I1024*H1024,2)</f>
        <v>0</v>
      </c>
      <c r="K1024" s="208" t="s">
        <v>19</v>
      </c>
      <c r="L1024" s="46"/>
      <c r="M1024" s="213" t="s">
        <v>19</v>
      </c>
      <c r="N1024" s="214" t="s">
        <v>43</v>
      </c>
      <c r="O1024" s="86"/>
      <c r="P1024" s="215">
        <f>O1024*H1024</f>
        <v>0</v>
      </c>
      <c r="Q1024" s="215">
        <v>0</v>
      </c>
      <c r="R1024" s="215">
        <f>Q1024*H1024</f>
        <v>0</v>
      </c>
      <c r="S1024" s="215">
        <v>0</v>
      </c>
      <c r="T1024" s="216">
        <f>S1024*H1024</f>
        <v>0</v>
      </c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R1024" s="217" t="s">
        <v>285</v>
      </c>
      <c r="AT1024" s="217" t="s">
        <v>150</v>
      </c>
      <c r="AU1024" s="217" t="s">
        <v>82</v>
      </c>
      <c r="AY1024" s="19" t="s">
        <v>148</v>
      </c>
      <c r="BE1024" s="218">
        <f>IF(N1024="základní",J1024,0)</f>
        <v>0</v>
      </c>
      <c r="BF1024" s="218">
        <f>IF(N1024="snížená",J1024,0)</f>
        <v>0</v>
      </c>
      <c r="BG1024" s="218">
        <f>IF(N1024="zákl. přenesená",J1024,0)</f>
        <v>0</v>
      </c>
      <c r="BH1024" s="218">
        <f>IF(N1024="sníž. přenesená",J1024,0)</f>
        <v>0</v>
      </c>
      <c r="BI1024" s="218">
        <f>IF(N1024="nulová",J1024,0)</f>
        <v>0</v>
      </c>
      <c r="BJ1024" s="19" t="s">
        <v>80</v>
      </c>
      <c r="BK1024" s="218">
        <f>ROUND(I1024*H1024,2)</f>
        <v>0</v>
      </c>
      <c r="BL1024" s="19" t="s">
        <v>285</v>
      </c>
      <c r="BM1024" s="217" t="s">
        <v>4843</v>
      </c>
    </row>
    <row r="1025" spans="1:65" s="2" customFormat="1" ht="16.5" customHeight="1">
      <c r="A1025" s="40"/>
      <c r="B1025" s="41"/>
      <c r="C1025" s="206" t="s">
        <v>1709</v>
      </c>
      <c r="D1025" s="206" t="s">
        <v>150</v>
      </c>
      <c r="E1025" s="207" t="s">
        <v>4844</v>
      </c>
      <c r="F1025" s="208" t="s">
        <v>4845</v>
      </c>
      <c r="G1025" s="209" t="s">
        <v>376</v>
      </c>
      <c r="H1025" s="210">
        <v>1</v>
      </c>
      <c r="I1025" s="211"/>
      <c r="J1025" s="212">
        <f>ROUND(I1025*H1025,2)</f>
        <v>0</v>
      </c>
      <c r="K1025" s="208" t="s">
        <v>19</v>
      </c>
      <c r="L1025" s="46"/>
      <c r="M1025" s="213" t="s">
        <v>19</v>
      </c>
      <c r="N1025" s="214" t="s">
        <v>43</v>
      </c>
      <c r="O1025" s="86"/>
      <c r="P1025" s="215">
        <f>O1025*H1025</f>
        <v>0</v>
      </c>
      <c r="Q1025" s="215">
        <v>0</v>
      </c>
      <c r="R1025" s="215">
        <f>Q1025*H1025</f>
        <v>0</v>
      </c>
      <c r="S1025" s="215">
        <v>0</v>
      </c>
      <c r="T1025" s="216">
        <f>S1025*H1025</f>
        <v>0</v>
      </c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R1025" s="217" t="s">
        <v>285</v>
      </c>
      <c r="AT1025" s="217" t="s">
        <v>150</v>
      </c>
      <c r="AU1025" s="217" t="s">
        <v>82</v>
      </c>
      <c r="AY1025" s="19" t="s">
        <v>148</v>
      </c>
      <c r="BE1025" s="218">
        <f>IF(N1025="základní",J1025,0)</f>
        <v>0</v>
      </c>
      <c r="BF1025" s="218">
        <f>IF(N1025="snížená",J1025,0)</f>
        <v>0</v>
      </c>
      <c r="BG1025" s="218">
        <f>IF(N1025="zákl. přenesená",J1025,0)</f>
        <v>0</v>
      </c>
      <c r="BH1025" s="218">
        <f>IF(N1025="sníž. přenesená",J1025,0)</f>
        <v>0</v>
      </c>
      <c r="BI1025" s="218">
        <f>IF(N1025="nulová",J1025,0)</f>
        <v>0</v>
      </c>
      <c r="BJ1025" s="19" t="s">
        <v>80</v>
      </c>
      <c r="BK1025" s="218">
        <f>ROUND(I1025*H1025,2)</f>
        <v>0</v>
      </c>
      <c r="BL1025" s="19" t="s">
        <v>285</v>
      </c>
      <c r="BM1025" s="217" t="s">
        <v>4846</v>
      </c>
    </row>
    <row r="1026" spans="1:65" s="2" customFormat="1" ht="16.5" customHeight="1">
      <c r="A1026" s="40"/>
      <c r="B1026" s="41"/>
      <c r="C1026" s="206" t="s">
        <v>1713</v>
      </c>
      <c r="D1026" s="206" t="s">
        <v>150</v>
      </c>
      <c r="E1026" s="207" t="s">
        <v>4847</v>
      </c>
      <c r="F1026" s="208" t="s">
        <v>4848</v>
      </c>
      <c r="G1026" s="209" t="s">
        <v>376</v>
      </c>
      <c r="H1026" s="210">
        <v>1</v>
      </c>
      <c r="I1026" s="211"/>
      <c r="J1026" s="212">
        <f>ROUND(I1026*H1026,2)</f>
        <v>0</v>
      </c>
      <c r="K1026" s="208" t="s">
        <v>19</v>
      </c>
      <c r="L1026" s="46"/>
      <c r="M1026" s="213" t="s">
        <v>19</v>
      </c>
      <c r="N1026" s="214" t="s">
        <v>43</v>
      </c>
      <c r="O1026" s="86"/>
      <c r="P1026" s="215">
        <f>O1026*H1026</f>
        <v>0</v>
      </c>
      <c r="Q1026" s="215">
        <v>0</v>
      </c>
      <c r="R1026" s="215">
        <f>Q1026*H1026</f>
        <v>0</v>
      </c>
      <c r="S1026" s="215">
        <v>0</v>
      </c>
      <c r="T1026" s="216">
        <f>S1026*H1026</f>
        <v>0</v>
      </c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R1026" s="217" t="s">
        <v>285</v>
      </c>
      <c r="AT1026" s="217" t="s">
        <v>150</v>
      </c>
      <c r="AU1026" s="217" t="s">
        <v>82</v>
      </c>
      <c r="AY1026" s="19" t="s">
        <v>148</v>
      </c>
      <c r="BE1026" s="218">
        <f>IF(N1026="základní",J1026,0)</f>
        <v>0</v>
      </c>
      <c r="BF1026" s="218">
        <f>IF(N1026="snížená",J1026,0)</f>
        <v>0</v>
      </c>
      <c r="BG1026" s="218">
        <f>IF(N1026="zákl. přenesená",J1026,0)</f>
        <v>0</v>
      </c>
      <c r="BH1026" s="218">
        <f>IF(N1026="sníž. přenesená",J1026,0)</f>
        <v>0</v>
      </c>
      <c r="BI1026" s="218">
        <f>IF(N1026="nulová",J1026,0)</f>
        <v>0</v>
      </c>
      <c r="BJ1026" s="19" t="s">
        <v>80</v>
      </c>
      <c r="BK1026" s="218">
        <f>ROUND(I1026*H1026,2)</f>
        <v>0</v>
      </c>
      <c r="BL1026" s="19" t="s">
        <v>285</v>
      </c>
      <c r="BM1026" s="217" t="s">
        <v>4849</v>
      </c>
    </row>
    <row r="1027" spans="1:63" s="12" customFormat="1" ht="22.8" customHeight="1">
      <c r="A1027" s="12"/>
      <c r="B1027" s="190"/>
      <c r="C1027" s="191"/>
      <c r="D1027" s="192" t="s">
        <v>71</v>
      </c>
      <c r="E1027" s="204" t="s">
        <v>2213</v>
      </c>
      <c r="F1027" s="204" t="s">
        <v>2214</v>
      </c>
      <c r="G1027" s="191"/>
      <c r="H1027" s="191"/>
      <c r="I1027" s="194"/>
      <c r="J1027" s="205">
        <f>BK1027</f>
        <v>0</v>
      </c>
      <c r="K1027" s="191"/>
      <c r="L1027" s="196"/>
      <c r="M1027" s="197"/>
      <c r="N1027" s="198"/>
      <c r="O1027" s="198"/>
      <c r="P1027" s="199">
        <f>SUM(P1028:P1035)</f>
        <v>0</v>
      </c>
      <c r="Q1027" s="198"/>
      <c r="R1027" s="199">
        <f>SUM(R1028:R1035)</f>
        <v>0.00118</v>
      </c>
      <c r="S1027" s="198"/>
      <c r="T1027" s="200">
        <f>SUM(T1028:T1035)</f>
        <v>0</v>
      </c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R1027" s="201" t="s">
        <v>82</v>
      </c>
      <c r="AT1027" s="202" t="s">
        <v>71</v>
      </c>
      <c r="AU1027" s="202" t="s">
        <v>80</v>
      </c>
      <c r="AY1027" s="201" t="s">
        <v>148</v>
      </c>
      <c r="BK1027" s="203">
        <f>SUM(BK1028:BK1035)</f>
        <v>0</v>
      </c>
    </row>
    <row r="1028" spans="1:65" s="2" customFormat="1" ht="16.5" customHeight="1">
      <c r="A1028" s="40"/>
      <c r="B1028" s="41"/>
      <c r="C1028" s="206" t="s">
        <v>1717</v>
      </c>
      <c r="D1028" s="206" t="s">
        <v>150</v>
      </c>
      <c r="E1028" s="207" t="s">
        <v>4850</v>
      </c>
      <c r="F1028" s="208" t="s">
        <v>4851</v>
      </c>
      <c r="G1028" s="209" t="s">
        <v>153</v>
      </c>
      <c r="H1028" s="210">
        <v>2</v>
      </c>
      <c r="I1028" s="211"/>
      <c r="J1028" s="212">
        <f>ROUND(I1028*H1028,2)</f>
        <v>0</v>
      </c>
      <c r="K1028" s="208" t="s">
        <v>154</v>
      </c>
      <c r="L1028" s="46"/>
      <c r="M1028" s="213" t="s">
        <v>19</v>
      </c>
      <c r="N1028" s="214" t="s">
        <v>43</v>
      </c>
      <c r="O1028" s="86"/>
      <c r="P1028" s="215">
        <f>O1028*H1028</f>
        <v>0</v>
      </c>
      <c r="Q1028" s="215">
        <v>0</v>
      </c>
      <c r="R1028" s="215">
        <f>Q1028*H1028</f>
        <v>0</v>
      </c>
      <c r="S1028" s="215">
        <v>0</v>
      </c>
      <c r="T1028" s="216">
        <f>S1028*H1028</f>
        <v>0</v>
      </c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R1028" s="217" t="s">
        <v>285</v>
      </c>
      <c r="AT1028" s="217" t="s">
        <v>150</v>
      </c>
      <c r="AU1028" s="217" t="s">
        <v>82</v>
      </c>
      <c r="AY1028" s="19" t="s">
        <v>148</v>
      </c>
      <c r="BE1028" s="218">
        <f>IF(N1028="základní",J1028,0)</f>
        <v>0</v>
      </c>
      <c r="BF1028" s="218">
        <f>IF(N1028="snížená",J1028,0)</f>
        <v>0</v>
      </c>
      <c r="BG1028" s="218">
        <f>IF(N1028="zákl. přenesená",J1028,0)</f>
        <v>0</v>
      </c>
      <c r="BH1028" s="218">
        <f>IF(N1028="sníž. přenesená",J1028,0)</f>
        <v>0</v>
      </c>
      <c r="BI1028" s="218">
        <f>IF(N1028="nulová",J1028,0)</f>
        <v>0</v>
      </c>
      <c r="BJ1028" s="19" t="s">
        <v>80</v>
      </c>
      <c r="BK1028" s="218">
        <f>ROUND(I1028*H1028,2)</f>
        <v>0</v>
      </c>
      <c r="BL1028" s="19" t="s">
        <v>285</v>
      </c>
      <c r="BM1028" s="217" t="s">
        <v>4852</v>
      </c>
    </row>
    <row r="1029" spans="1:47" s="2" customFormat="1" ht="12">
      <c r="A1029" s="40"/>
      <c r="B1029" s="41"/>
      <c r="C1029" s="42"/>
      <c r="D1029" s="219" t="s">
        <v>157</v>
      </c>
      <c r="E1029" s="42"/>
      <c r="F1029" s="220" t="s">
        <v>4853</v>
      </c>
      <c r="G1029" s="42"/>
      <c r="H1029" s="42"/>
      <c r="I1029" s="221"/>
      <c r="J1029" s="42"/>
      <c r="K1029" s="42"/>
      <c r="L1029" s="46"/>
      <c r="M1029" s="222"/>
      <c r="N1029" s="223"/>
      <c r="O1029" s="86"/>
      <c r="P1029" s="86"/>
      <c r="Q1029" s="86"/>
      <c r="R1029" s="86"/>
      <c r="S1029" s="86"/>
      <c r="T1029" s="87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T1029" s="19" t="s">
        <v>157</v>
      </c>
      <c r="AU1029" s="19" t="s">
        <v>82</v>
      </c>
    </row>
    <row r="1030" spans="1:51" s="14" customFormat="1" ht="12">
      <c r="A1030" s="14"/>
      <c r="B1030" s="235"/>
      <c r="C1030" s="236"/>
      <c r="D1030" s="226" t="s">
        <v>168</v>
      </c>
      <c r="E1030" s="237" t="s">
        <v>19</v>
      </c>
      <c r="F1030" s="238" t="s">
        <v>4854</v>
      </c>
      <c r="G1030" s="236"/>
      <c r="H1030" s="239">
        <v>2</v>
      </c>
      <c r="I1030" s="240"/>
      <c r="J1030" s="236"/>
      <c r="K1030" s="236"/>
      <c r="L1030" s="241"/>
      <c r="M1030" s="242"/>
      <c r="N1030" s="243"/>
      <c r="O1030" s="243"/>
      <c r="P1030" s="243"/>
      <c r="Q1030" s="243"/>
      <c r="R1030" s="243"/>
      <c r="S1030" s="243"/>
      <c r="T1030" s="24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45" t="s">
        <v>168</v>
      </c>
      <c r="AU1030" s="245" t="s">
        <v>82</v>
      </c>
      <c r="AV1030" s="14" t="s">
        <v>82</v>
      </c>
      <c r="AW1030" s="14" t="s">
        <v>34</v>
      </c>
      <c r="AX1030" s="14" t="s">
        <v>80</v>
      </c>
      <c r="AY1030" s="245" t="s">
        <v>148</v>
      </c>
    </row>
    <row r="1031" spans="1:65" s="2" customFormat="1" ht="16.5" customHeight="1">
      <c r="A1031" s="40"/>
      <c r="B1031" s="41"/>
      <c r="C1031" s="268" t="s">
        <v>1721</v>
      </c>
      <c r="D1031" s="268" t="s">
        <v>279</v>
      </c>
      <c r="E1031" s="269" t="s">
        <v>4855</v>
      </c>
      <c r="F1031" s="270" t="s">
        <v>4856</v>
      </c>
      <c r="G1031" s="271" t="s">
        <v>153</v>
      </c>
      <c r="H1031" s="272">
        <v>2</v>
      </c>
      <c r="I1031" s="273"/>
      <c r="J1031" s="274">
        <f>ROUND(I1031*H1031,2)</f>
        <v>0</v>
      </c>
      <c r="K1031" s="270" t="s">
        <v>154</v>
      </c>
      <c r="L1031" s="275"/>
      <c r="M1031" s="276" t="s">
        <v>19</v>
      </c>
      <c r="N1031" s="277" t="s">
        <v>43</v>
      </c>
      <c r="O1031" s="86"/>
      <c r="P1031" s="215">
        <f>O1031*H1031</f>
        <v>0</v>
      </c>
      <c r="Q1031" s="215">
        <v>0.00059</v>
      </c>
      <c r="R1031" s="215">
        <f>Q1031*H1031</f>
        <v>0.00118</v>
      </c>
      <c r="S1031" s="215">
        <v>0</v>
      </c>
      <c r="T1031" s="216">
        <f>S1031*H1031</f>
        <v>0</v>
      </c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R1031" s="217" t="s">
        <v>414</v>
      </c>
      <c r="AT1031" s="217" t="s">
        <v>279</v>
      </c>
      <c r="AU1031" s="217" t="s">
        <v>82</v>
      </c>
      <c r="AY1031" s="19" t="s">
        <v>148</v>
      </c>
      <c r="BE1031" s="218">
        <f>IF(N1031="základní",J1031,0)</f>
        <v>0</v>
      </c>
      <c r="BF1031" s="218">
        <f>IF(N1031="snížená",J1031,0)</f>
        <v>0</v>
      </c>
      <c r="BG1031" s="218">
        <f>IF(N1031="zákl. přenesená",J1031,0)</f>
        <v>0</v>
      </c>
      <c r="BH1031" s="218">
        <f>IF(N1031="sníž. přenesená",J1031,0)</f>
        <v>0</v>
      </c>
      <c r="BI1031" s="218">
        <f>IF(N1031="nulová",J1031,0)</f>
        <v>0</v>
      </c>
      <c r="BJ1031" s="19" t="s">
        <v>80</v>
      </c>
      <c r="BK1031" s="218">
        <f>ROUND(I1031*H1031,2)</f>
        <v>0</v>
      </c>
      <c r="BL1031" s="19" t="s">
        <v>285</v>
      </c>
      <c r="BM1031" s="217" t="s">
        <v>4857</v>
      </c>
    </row>
    <row r="1032" spans="1:65" s="2" customFormat="1" ht="24.15" customHeight="1">
      <c r="A1032" s="40"/>
      <c r="B1032" s="41"/>
      <c r="C1032" s="206" t="s">
        <v>1725</v>
      </c>
      <c r="D1032" s="206" t="s">
        <v>150</v>
      </c>
      <c r="E1032" s="207" t="s">
        <v>2240</v>
      </c>
      <c r="F1032" s="208" t="s">
        <v>2241</v>
      </c>
      <c r="G1032" s="209" t="s">
        <v>346</v>
      </c>
      <c r="H1032" s="210">
        <v>0.001</v>
      </c>
      <c r="I1032" s="211"/>
      <c r="J1032" s="212">
        <f>ROUND(I1032*H1032,2)</f>
        <v>0</v>
      </c>
      <c r="K1032" s="208" t="s">
        <v>154</v>
      </c>
      <c r="L1032" s="46"/>
      <c r="M1032" s="213" t="s">
        <v>19</v>
      </c>
      <c r="N1032" s="214" t="s">
        <v>43</v>
      </c>
      <c r="O1032" s="86"/>
      <c r="P1032" s="215">
        <f>O1032*H1032</f>
        <v>0</v>
      </c>
      <c r="Q1032" s="215">
        <v>0</v>
      </c>
      <c r="R1032" s="215">
        <f>Q1032*H1032</f>
        <v>0</v>
      </c>
      <c r="S1032" s="215">
        <v>0</v>
      </c>
      <c r="T1032" s="216">
        <f>S1032*H1032</f>
        <v>0</v>
      </c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R1032" s="217" t="s">
        <v>285</v>
      </c>
      <c r="AT1032" s="217" t="s">
        <v>150</v>
      </c>
      <c r="AU1032" s="217" t="s">
        <v>82</v>
      </c>
      <c r="AY1032" s="19" t="s">
        <v>148</v>
      </c>
      <c r="BE1032" s="218">
        <f>IF(N1032="základní",J1032,0)</f>
        <v>0</v>
      </c>
      <c r="BF1032" s="218">
        <f>IF(N1032="snížená",J1032,0)</f>
        <v>0</v>
      </c>
      <c r="BG1032" s="218">
        <f>IF(N1032="zákl. přenesená",J1032,0)</f>
        <v>0</v>
      </c>
      <c r="BH1032" s="218">
        <f>IF(N1032="sníž. přenesená",J1032,0)</f>
        <v>0</v>
      </c>
      <c r="BI1032" s="218">
        <f>IF(N1032="nulová",J1032,0)</f>
        <v>0</v>
      </c>
      <c r="BJ1032" s="19" t="s">
        <v>80</v>
      </c>
      <c r="BK1032" s="218">
        <f>ROUND(I1032*H1032,2)</f>
        <v>0</v>
      </c>
      <c r="BL1032" s="19" t="s">
        <v>285</v>
      </c>
      <c r="BM1032" s="217" t="s">
        <v>4858</v>
      </c>
    </row>
    <row r="1033" spans="1:47" s="2" customFormat="1" ht="12">
      <c r="A1033" s="40"/>
      <c r="B1033" s="41"/>
      <c r="C1033" s="42"/>
      <c r="D1033" s="219" t="s">
        <v>157</v>
      </c>
      <c r="E1033" s="42"/>
      <c r="F1033" s="220" t="s">
        <v>2243</v>
      </c>
      <c r="G1033" s="42"/>
      <c r="H1033" s="42"/>
      <c r="I1033" s="221"/>
      <c r="J1033" s="42"/>
      <c r="K1033" s="42"/>
      <c r="L1033" s="46"/>
      <c r="M1033" s="222"/>
      <c r="N1033" s="223"/>
      <c r="O1033" s="86"/>
      <c r="P1033" s="86"/>
      <c r="Q1033" s="86"/>
      <c r="R1033" s="86"/>
      <c r="S1033" s="86"/>
      <c r="T1033" s="87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T1033" s="19" t="s">
        <v>157</v>
      </c>
      <c r="AU1033" s="19" t="s">
        <v>82</v>
      </c>
    </row>
    <row r="1034" spans="1:65" s="2" customFormat="1" ht="24.15" customHeight="1">
      <c r="A1034" s="40"/>
      <c r="B1034" s="41"/>
      <c r="C1034" s="206" t="s">
        <v>1731</v>
      </c>
      <c r="D1034" s="206" t="s">
        <v>150</v>
      </c>
      <c r="E1034" s="207" t="s">
        <v>2245</v>
      </c>
      <c r="F1034" s="208" t="s">
        <v>2246</v>
      </c>
      <c r="G1034" s="209" t="s">
        <v>346</v>
      </c>
      <c r="H1034" s="210">
        <v>0.001</v>
      </c>
      <c r="I1034" s="211"/>
      <c r="J1034" s="212">
        <f>ROUND(I1034*H1034,2)</f>
        <v>0</v>
      </c>
      <c r="K1034" s="208" t="s">
        <v>154</v>
      </c>
      <c r="L1034" s="46"/>
      <c r="M1034" s="213" t="s">
        <v>19</v>
      </c>
      <c r="N1034" s="214" t="s">
        <v>43</v>
      </c>
      <c r="O1034" s="86"/>
      <c r="P1034" s="215">
        <f>O1034*H1034</f>
        <v>0</v>
      </c>
      <c r="Q1034" s="215">
        <v>0</v>
      </c>
      <c r="R1034" s="215">
        <f>Q1034*H1034</f>
        <v>0</v>
      </c>
      <c r="S1034" s="215">
        <v>0</v>
      </c>
      <c r="T1034" s="216">
        <f>S1034*H1034</f>
        <v>0</v>
      </c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R1034" s="217" t="s">
        <v>285</v>
      </c>
      <c r="AT1034" s="217" t="s">
        <v>150</v>
      </c>
      <c r="AU1034" s="217" t="s">
        <v>82</v>
      </c>
      <c r="AY1034" s="19" t="s">
        <v>148</v>
      </c>
      <c r="BE1034" s="218">
        <f>IF(N1034="základní",J1034,0)</f>
        <v>0</v>
      </c>
      <c r="BF1034" s="218">
        <f>IF(N1034="snížená",J1034,0)</f>
        <v>0</v>
      </c>
      <c r="BG1034" s="218">
        <f>IF(N1034="zákl. přenesená",J1034,0)</f>
        <v>0</v>
      </c>
      <c r="BH1034" s="218">
        <f>IF(N1034="sníž. přenesená",J1034,0)</f>
        <v>0</v>
      </c>
      <c r="BI1034" s="218">
        <f>IF(N1034="nulová",J1034,0)</f>
        <v>0</v>
      </c>
      <c r="BJ1034" s="19" t="s">
        <v>80</v>
      </c>
      <c r="BK1034" s="218">
        <f>ROUND(I1034*H1034,2)</f>
        <v>0</v>
      </c>
      <c r="BL1034" s="19" t="s">
        <v>285</v>
      </c>
      <c r="BM1034" s="217" t="s">
        <v>4859</v>
      </c>
    </row>
    <row r="1035" spans="1:47" s="2" customFormat="1" ht="12">
      <c r="A1035" s="40"/>
      <c r="B1035" s="41"/>
      <c r="C1035" s="42"/>
      <c r="D1035" s="219" t="s">
        <v>157</v>
      </c>
      <c r="E1035" s="42"/>
      <c r="F1035" s="220" t="s">
        <v>2248</v>
      </c>
      <c r="G1035" s="42"/>
      <c r="H1035" s="42"/>
      <c r="I1035" s="221"/>
      <c r="J1035" s="42"/>
      <c r="K1035" s="42"/>
      <c r="L1035" s="46"/>
      <c r="M1035" s="222"/>
      <c r="N1035" s="223"/>
      <c r="O1035" s="86"/>
      <c r="P1035" s="86"/>
      <c r="Q1035" s="86"/>
      <c r="R1035" s="86"/>
      <c r="S1035" s="86"/>
      <c r="T1035" s="87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T1035" s="19" t="s">
        <v>157</v>
      </c>
      <c r="AU1035" s="19" t="s">
        <v>82</v>
      </c>
    </row>
    <row r="1036" spans="1:63" s="12" customFormat="1" ht="22.8" customHeight="1">
      <c r="A1036" s="12"/>
      <c r="B1036" s="190"/>
      <c r="C1036" s="191"/>
      <c r="D1036" s="192" t="s">
        <v>71</v>
      </c>
      <c r="E1036" s="204" t="s">
        <v>2302</v>
      </c>
      <c r="F1036" s="204" t="s">
        <v>2303</v>
      </c>
      <c r="G1036" s="191"/>
      <c r="H1036" s="191"/>
      <c r="I1036" s="194"/>
      <c r="J1036" s="205">
        <f>BK1036</f>
        <v>0</v>
      </c>
      <c r="K1036" s="191"/>
      <c r="L1036" s="196"/>
      <c r="M1036" s="197"/>
      <c r="N1036" s="198"/>
      <c r="O1036" s="198"/>
      <c r="P1036" s="199">
        <f>SUM(P1037:P1190)</f>
        <v>0</v>
      </c>
      <c r="Q1036" s="198"/>
      <c r="R1036" s="199">
        <f>SUM(R1037:R1190)</f>
        <v>59.43997</v>
      </c>
      <c r="S1036" s="198"/>
      <c r="T1036" s="200">
        <f>SUM(T1037:T1190)</f>
        <v>20.019744000000003</v>
      </c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R1036" s="201" t="s">
        <v>82</v>
      </c>
      <c r="AT1036" s="202" t="s">
        <v>71</v>
      </c>
      <c r="AU1036" s="202" t="s">
        <v>80</v>
      </c>
      <c r="AY1036" s="201" t="s">
        <v>148</v>
      </c>
      <c r="BK1036" s="203">
        <f>SUM(BK1037:BK1190)</f>
        <v>0</v>
      </c>
    </row>
    <row r="1037" spans="1:65" s="2" customFormat="1" ht="24.15" customHeight="1">
      <c r="A1037" s="40"/>
      <c r="B1037" s="41"/>
      <c r="C1037" s="206" t="s">
        <v>1736</v>
      </c>
      <c r="D1037" s="206" t="s">
        <v>150</v>
      </c>
      <c r="E1037" s="207" t="s">
        <v>4860</v>
      </c>
      <c r="F1037" s="208" t="s">
        <v>4861</v>
      </c>
      <c r="G1037" s="209" t="s">
        <v>166</v>
      </c>
      <c r="H1037" s="210">
        <v>48.364</v>
      </c>
      <c r="I1037" s="211"/>
      <c r="J1037" s="212">
        <f>ROUND(I1037*H1037,2)</f>
        <v>0</v>
      </c>
      <c r="K1037" s="208" t="s">
        <v>154</v>
      </c>
      <c r="L1037" s="46"/>
      <c r="M1037" s="213" t="s">
        <v>19</v>
      </c>
      <c r="N1037" s="214" t="s">
        <v>43</v>
      </c>
      <c r="O1037" s="86"/>
      <c r="P1037" s="215">
        <f>O1037*H1037</f>
        <v>0</v>
      </c>
      <c r="Q1037" s="215">
        <v>0</v>
      </c>
      <c r="R1037" s="215">
        <f>Q1037*H1037</f>
        <v>0</v>
      </c>
      <c r="S1037" s="215">
        <v>0</v>
      </c>
      <c r="T1037" s="216">
        <f>S1037*H1037</f>
        <v>0</v>
      </c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R1037" s="217" t="s">
        <v>285</v>
      </c>
      <c r="AT1037" s="217" t="s">
        <v>150</v>
      </c>
      <c r="AU1037" s="217" t="s">
        <v>82</v>
      </c>
      <c r="AY1037" s="19" t="s">
        <v>148</v>
      </c>
      <c r="BE1037" s="218">
        <f>IF(N1037="základní",J1037,0)</f>
        <v>0</v>
      </c>
      <c r="BF1037" s="218">
        <f>IF(N1037="snížená",J1037,0)</f>
        <v>0</v>
      </c>
      <c r="BG1037" s="218">
        <f>IF(N1037="zákl. přenesená",J1037,0)</f>
        <v>0</v>
      </c>
      <c r="BH1037" s="218">
        <f>IF(N1037="sníž. přenesená",J1037,0)</f>
        <v>0</v>
      </c>
      <c r="BI1037" s="218">
        <f>IF(N1037="nulová",J1037,0)</f>
        <v>0</v>
      </c>
      <c r="BJ1037" s="19" t="s">
        <v>80</v>
      </c>
      <c r="BK1037" s="218">
        <f>ROUND(I1037*H1037,2)</f>
        <v>0</v>
      </c>
      <c r="BL1037" s="19" t="s">
        <v>285</v>
      </c>
      <c r="BM1037" s="217" t="s">
        <v>4862</v>
      </c>
    </row>
    <row r="1038" spans="1:47" s="2" customFormat="1" ht="12">
      <c r="A1038" s="40"/>
      <c r="B1038" s="41"/>
      <c r="C1038" s="42"/>
      <c r="D1038" s="219" t="s">
        <v>157</v>
      </c>
      <c r="E1038" s="42"/>
      <c r="F1038" s="220" t="s">
        <v>4863</v>
      </c>
      <c r="G1038" s="42"/>
      <c r="H1038" s="42"/>
      <c r="I1038" s="221"/>
      <c r="J1038" s="42"/>
      <c r="K1038" s="42"/>
      <c r="L1038" s="46"/>
      <c r="M1038" s="222"/>
      <c r="N1038" s="223"/>
      <c r="O1038" s="86"/>
      <c r="P1038" s="86"/>
      <c r="Q1038" s="86"/>
      <c r="R1038" s="86"/>
      <c r="S1038" s="86"/>
      <c r="T1038" s="87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T1038" s="19" t="s">
        <v>157</v>
      </c>
      <c r="AU1038" s="19" t="s">
        <v>82</v>
      </c>
    </row>
    <row r="1039" spans="1:51" s="14" customFormat="1" ht="12">
      <c r="A1039" s="14"/>
      <c r="B1039" s="235"/>
      <c r="C1039" s="236"/>
      <c r="D1039" s="226" t="s">
        <v>168</v>
      </c>
      <c r="E1039" s="237" t="s">
        <v>19</v>
      </c>
      <c r="F1039" s="238" t="s">
        <v>4601</v>
      </c>
      <c r="G1039" s="236"/>
      <c r="H1039" s="239">
        <v>49.232</v>
      </c>
      <c r="I1039" s="240"/>
      <c r="J1039" s="236"/>
      <c r="K1039" s="236"/>
      <c r="L1039" s="241"/>
      <c r="M1039" s="242"/>
      <c r="N1039" s="243"/>
      <c r="O1039" s="243"/>
      <c r="P1039" s="243"/>
      <c r="Q1039" s="243"/>
      <c r="R1039" s="243"/>
      <c r="S1039" s="243"/>
      <c r="T1039" s="24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45" t="s">
        <v>168</v>
      </c>
      <c r="AU1039" s="245" t="s">
        <v>82</v>
      </c>
      <c r="AV1039" s="14" t="s">
        <v>82</v>
      </c>
      <c r="AW1039" s="14" t="s">
        <v>34</v>
      </c>
      <c r="AX1039" s="14" t="s">
        <v>72</v>
      </c>
      <c r="AY1039" s="245" t="s">
        <v>148</v>
      </c>
    </row>
    <row r="1040" spans="1:51" s="14" customFormat="1" ht="12">
      <c r="A1040" s="14"/>
      <c r="B1040" s="235"/>
      <c r="C1040" s="236"/>
      <c r="D1040" s="226" t="s">
        <v>168</v>
      </c>
      <c r="E1040" s="237" t="s">
        <v>19</v>
      </c>
      <c r="F1040" s="238" t="s">
        <v>4645</v>
      </c>
      <c r="G1040" s="236"/>
      <c r="H1040" s="239">
        <v>-0.868</v>
      </c>
      <c r="I1040" s="240"/>
      <c r="J1040" s="236"/>
      <c r="K1040" s="236"/>
      <c r="L1040" s="241"/>
      <c r="M1040" s="242"/>
      <c r="N1040" s="243"/>
      <c r="O1040" s="243"/>
      <c r="P1040" s="243"/>
      <c r="Q1040" s="243"/>
      <c r="R1040" s="243"/>
      <c r="S1040" s="243"/>
      <c r="T1040" s="24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45" t="s">
        <v>168</v>
      </c>
      <c r="AU1040" s="245" t="s">
        <v>82</v>
      </c>
      <c r="AV1040" s="14" t="s">
        <v>82</v>
      </c>
      <c r="AW1040" s="14" t="s">
        <v>34</v>
      </c>
      <c r="AX1040" s="14" t="s">
        <v>72</v>
      </c>
      <c r="AY1040" s="245" t="s">
        <v>148</v>
      </c>
    </row>
    <row r="1041" spans="1:51" s="15" customFormat="1" ht="12">
      <c r="A1041" s="15"/>
      <c r="B1041" s="246"/>
      <c r="C1041" s="247"/>
      <c r="D1041" s="226" t="s">
        <v>168</v>
      </c>
      <c r="E1041" s="248" t="s">
        <v>19</v>
      </c>
      <c r="F1041" s="249" t="s">
        <v>178</v>
      </c>
      <c r="G1041" s="247"/>
      <c r="H1041" s="250">
        <v>48.364</v>
      </c>
      <c r="I1041" s="251"/>
      <c r="J1041" s="247"/>
      <c r="K1041" s="247"/>
      <c r="L1041" s="252"/>
      <c r="M1041" s="253"/>
      <c r="N1041" s="254"/>
      <c r="O1041" s="254"/>
      <c r="P1041" s="254"/>
      <c r="Q1041" s="254"/>
      <c r="R1041" s="254"/>
      <c r="S1041" s="254"/>
      <c r="T1041" s="25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T1041" s="256" t="s">
        <v>168</v>
      </c>
      <c r="AU1041" s="256" t="s">
        <v>82</v>
      </c>
      <c r="AV1041" s="15" t="s">
        <v>155</v>
      </c>
      <c r="AW1041" s="15" t="s">
        <v>34</v>
      </c>
      <c r="AX1041" s="15" t="s">
        <v>80</v>
      </c>
      <c r="AY1041" s="256" t="s">
        <v>148</v>
      </c>
    </row>
    <row r="1042" spans="1:65" s="2" customFormat="1" ht="24.15" customHeight="1">
      <c r="A1042" s="40"/>
      <c r="B1042" s="41"/>
      <c r="C1042" s="206" t="s">
        <v>1743</v>
      </c>
      <c r="D1042" s="206" t="s">
        <v>150</v>
      </c>
      <c r="E1042" s="207" t="s">
        <v>2305</v>
      </c>
      <c r="F1042" s="208" t="s">
        <v>2306</v>
      </c>
      <c r="G1042" s="209" t="s">
        <v>153</v>
      </c>
      <c r="H1042" s="210">
        <v>15</v>
      </c>
      <c r="I1042" s="211"/>
      <c r="J1042" s="212">
        <f>ROUND(I1042*H1042,2)</f>
        <v>0</v>
      </c>
      <c r="K1042" s="208" t="s">
        <v>154</v>
      </c>
      <c r="L1042" s="46"/>
      <c r="M1042" s="213" t="s">
        <v>19</v>
      </c>
      <c r="N1042" s="214" t="s">
        <v>43</v>
      </c>
      <c r="O1042" s="86"/>
      <c r="P1042" s="215">
        <f>O1042*H1042</f>
        <v>0</v>
      </c>
      <c r="Q1042" s="215">
        <v>0.00267</v>
      </c>
      <c r="R1042" s="215">
        <f>Q1042*H1042</f>
        <v>0.04005</v>
      </c>
      <c r="S1042" s="215">
        <v>0</v>
      </c>
      <c r="T1042" s="216">
        <f>S1042*H1042</f>
        <v>0</v>
      </c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R1042" s="217" t="s">
        <v>285</v>
      </c>
      <c r="AT1042" s="217" t="s">
        <v>150</v>
      </c>
      <c r="AU1042" s="217" t="s">
        <v>82</v>
      </c>
      <c r="AY1042" s="19" t="s">
        <v>148</v>
      </c>
      <c r="BE1042" s="218">
        <f>IF(N1042="základní",J1042,0)</f>
        <v>0</v>
      </c>
      <c r="BF1042" s="218">
        <f>IF(N1042="snížená",J1042,0)</f>
        <v>0</v>
      </c>
      <c r="BG1042" s="218">
        <f>IF(N1042="zákl. přenesená",J1042,0)</f>
        <v>0</v>
      </c>
      <c r="BH1042" s="218">
        <f>IF(N1042="sníž. přenesená",J1042,0)</f>
        <v>0</v>
      </c>
      <c r="BI1042" s="218">
        <f>IF(N1042="nulová",J1042,0)</f>
        <v>0</v>
      </c>
      <c r="BJ1042" s="19" t="s">
        <v>80</v>
      </c>
      <c r="BK1042" s="218">
        <f>ROUND(I1042*H1042,2)</f>
        <v>0</v>
      </c>
      <c r="BL1042" s="19" t="s">
        <v>285</v>
      </c>
      <c r="BM1042" s="217" t="s">
        <v>4864</v>
      </c>
    </row>
    <row r="1043" spans="1:47" s="2" customFormat="1" ht="12">
      <c r="A1043" s="40"/>
      <c r="B1043" s="41"/>
      <c r="C1043" s="42"/>
      <c r="D1043" s="219" t="s">
        <v>157</v>
      </c>
      <c r="E1043" s="42"/>
      <c r="F1043" s="220" t="s">
        <v>2308</v>
      </c>
      <c r="G1043" s="42"/>
      <c r="H1043" s="42"/>
      <c r="I1043" s="221"/>
      <c r="J1043" s="42"/>
      <c r="K1043" s="42"/>
      <c r="L1043" s="46"/>
      <c r="M1043" s="222"/>
      <c r="N1043" s="223"/>
      <c r="O1043" s="86"/>
      <c r="P1043" s="86"/>
      <c r="Q1043" s="86"/>
      <c r="R1043" s="86"/>
      <c r="S1043" s="86"/>
      <c r="T1043" s="87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T1043" s="19" t="s">
        <v>157</v>
      </c>
      <c r="AU1043" s="19" t="s">
        <v>82</v>
      </c>
    </row>
    <row r="1044" spans="1:51" s="14" customFormat="1" ht="12">
      <c r="A1044" s="14"/>
      <c r="B1044" s="235"/>
      <c r="C1044" s="236"/>
      <c r="D1044" s="226" t="s">
        <v>168</v>
      </c>
      <c r="E1044" s="237" t="s">
        <v>19</v>
      </c>
      <c r="F1044" s="238" t="s">
        <v>4865</v>
      </c>
      <c r="G1044" s="236"/>
      <c r="H1044" s="239">
        <v>3</v>
      </c>
      <c r="I1044" s="240"/>
      <c r="J1044" s="236"/>
      <c r="K1044" s="236"/>
      <c r="L1044" s="241"/>
      <c r="M1044" s="242"/>
      <c r="N1044" s="243"/>
      <c r="O1044" s="243"/>
      <c r="P1044" s="243"/>
      <c r="Q1044" s="243"/>
      <c r="R1044" s="243"/>
      <c r="S1044" s="243"/>
      <c r="T1044" s="24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45" t="s">
        <v>168</v>
      </c>
      <c r="AU1044" s="245" t="s">
        <v>82</v>
      </c>
      <c r="AV1044" s="14" t="s">
        <v>82</v>
      </c>
      <c r="AW1044" s="14" t="s">
        <v>34</v>
      </c>
      <c r="AX1044" s="14" t="s">
        <v>72</v>
      </c>
      <c r="AY1044" s="245" t="s">
        <v>148</v>
      </c>
    </row>
    <row r="1045" spans="1:51" s="14" customFormat="1" ht="12">
      <c r="A1045" s="14"/>
      <c r="B1045" s="235"/>
      <c r="C1045" s="236"/>
      <c r="D1045" s="226" t="s">
        <v>168</v>
      </c>
      <c r="E1045" s="237" t="s">
        <v>19</v>
      </c>
      <c r="F1045" s="238" t="s">
        <v>4866</v>
      </c>
      <c r="G1045" s="236"/>
      <c r="H1045" s="239">
        <v>12</v>
      </c>
      <c r="I1045" s="240"/>
      <c r="J1045" s="236"/>
      <c r="K1045" s="236"/>
      <c r="L1045" s="241"/>
      <c r="M1045" s="242"/>
      <c r="N1045" s="243"/>
      <c r="O1045" s="243"/>
      <c r="P1045" s="243"/>
      <c r="Q1045" s="243"/>
      <c r="R1045" s="243"/>
      <c r="S1045" s="243"/>
      <c r="T1045" s="24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45" t="s">
        <v>168</v>
      </c>
      <c r="AU1045" s="245" t="s">
        <v>82</v>
      </c>
      <c r="AV1045" s="14" t="s">
        <v>82</v>
      </c>
      <c r="AW1045" s="14" t="s">
        <v>34</v>
      </c>
      <c r="AX1045" s="14" t="s">
        <v>72</v>
      </c>
      <c r="AY1045" s="245" t="s">
        <v>148</v>
      </c>
    </row>
    <row r="1046" spans="1:51" s="15" customFormat="1" ht="12">
      <c r="A1046" s="15"/>
      <c r="B1046" s="246"/>
      <c r="C1046" s="247"/>
      <c r="D1046" s="226" t="s">
        <v>168</v>
      </c>
      <c r="E1046" s="248" t="s">
        <v>19</v>
      </c>
      <c r="F1046" s="249" t="s">
        <v>178</v>
      </c>
      <c r="G1046" s="247"/>
      <c r="H1046" s="250">
        <v>15</v>
      </c>
      <c r="I1046" s="251"/>
      <c r="J1046" s="247"/>
      <c r="K1046" s="247"/>
      <c r="L1046" s="252"/>
      <c r="M1046" s="253"/>
      <c r="N1046" s="254"/>
      <c r="O1046" s="254"/>
      <c r="P1046" s="254"/>
      <c r="Q1046" s="254"/>
      <c r="R1046" s="254"/>
      <c r="S1046" s="254"/>
      <c r="T1046" s="25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T1046" s="256" t="s">
        <v>168</v>
      </c>
      <c r="AU1046" s="256" t="s">
        <v>82</v>
      </c>
      <c r="AV1046" s="15" t="s">
        <v>155</v>
      </c>
      <c r="AW1046" s="15" t="s">
        <v>34</v>
      </c>
      <c r="AX1046" s="15" t="s">
        <v>80</v>
      </c>
      <c r="AY1046" s="256" t="s">
        <v>148</v>
      </c>
    </row>
    <row r="1047" spans="1:65" s="2" customFormat="1" ht="16.5" customHeight="1">
      <c r="A1047" s="40"/>
      <c r="B1047" s="41"/>
      <c r="C1047" s="268" t="s">
        <v>1748</v>
      </c>
      <c r="D1047" s="268" t="s">
        <v>279</v>
      </c>
      <c r="E1047" s="269" t="s">
        <v>2314</v>
      </c>
      <c r="F1047" s="270" t="s">
        <v>2315</v>
      </c>
      <c r="G1047" s="271" t="s">
        <v>346</v>
      </c>
      <c r="H1047" s="272">
        <v>0.048</v>
      </c>
      <c r="I1047" s="273"/>
      <c r="J1047" s="274">
        <f>ROUND(I1047*H1047,2)</f>
        <v>0</v>
      </c>
      <c r="K1047" s="270" t="s">
        <v>154</v>
      </c>
      <c r="L1047" s="275"/>
      <c r="M1047" s="276" t="s">
        <v>19</v>
      </c>
      <c r="N1047" s="277" t="s">
        <v>43</v>
      </c>
      <c r="O1047" s="86"/>
      <c r="P1047" s="215">
        <f>O1047*H1047</f>
        <v>0</v>
      </c>
      <c r="Q1047" s="215">
        <v>1</v>
      </c>
      <c r="R1047" s="215">
        <f>Q1047*H1047</f>
        <v>0.048</v>
      </c>
      <c r="S1047" s="215">
        <v>0</v>
      </c>
      <c r="T1047" s="216">
        <f>S1047*H1047</f>
        <v>0</v>
      </c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R1047" s="217" t="s">
        <v>414</v>
      </c>
      <c r="AT1047" s="217" t="s">
        <v>279</v>
      </c>
      <c r="AU1047" s="217" t="s">
        <v>82</v>
      </c>
      <c r="AY1047" s="19" t="s">
        <v>148</v>
      </c>
      <c r="BE1047" s="218">
        <f>IF(N1047="základní",J1047,0)</f>
        <v>0</v>
      </c>
      <c r="BF1047" s="218">
        <f>IF(N1047="snížená",J1047,0)</f>
        <v>0</v>
      </c>
      <c r="BG1047" s="218">
        <f>IF(N1047="zákl. přenesená",J1047,0)</f>
        <v>0</v>
      </c>
      <c r="BH1047" s="218">
        <f>IF(N1047="sníž. přenesená",J1047,0)</f>
        <v>0</v>
      </c>
      <c r="BI1047" s="218">
        <f>IF(N1047="nulová",J1047,0)</f>
        <v>0</v>
      </c>
      <c r="BJ1047" s="19" t="s">
        <v>80</v>
      </c>
      <c r="BK1047" s="218">
        <f>ROUND(I1047*H1047,2)</f>
        <v>0</v>
      </c>
      <c r="BL1047" s="19" t="s">
        <v>285</v>
      </c>
      <c r="BM1047" s="217" t="s">
        <v>4867</v>
      </c>
    </row>
    <row r="1048" spans="1:51" s="13" customFormat="1" ht="12">
      <c r="A1048" s="13"/>
      <c r="B1048" s="224"/>
      <c r="C1048" s="225"/>
      <c r="D1048" s="226" t="s">
        <v>168</v>
      </c>
      <c r="E1048" s="227" t="s">
        <v>19</v>
      </c>
      <c r="F1048" s="228" t="s">
        <v>4868</v>
      </c>
      <c r="G1048" s="225"/>
      <c r="H1048" s="227" t="s">
        <v>19</v>
      </c>
      <c r="I1048" s="229"/>
      <c r="J1048" s="225"/>
      <c r="K1048" s="225"/>
      <c r="L1048" s="230"/>
      <c r="M1048" s="231"/>
      <c r="N1048" s="232"/>
      <c r="O1048" s="232"/>
      <c r="P1048" s="232"/>
      <c r="Q1048" s="232"/>
      <c r="R1048" s="232"/>
      <c r="S1048" s="232"/>
      <c r="T1048" s="23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34" t="s">
        <v>168</v>
      </c>
      <c r="AU1048" s="234" t="s">
        <v>82</v>
      </c>
      <c r="AV1048" s="13" t="s">
        <v>80</v>
      </c>
      <c r="AW1048" s="13" t="s">
        <v>34</v>
      </c>
      <c r="AX1048" s="13" t="s">
        <v>72</v>
      </c>
      <c r="AY1048" s="234" t="s">
        <v>148</v>
      </c>
    </row>
    <row r="1049" spans="1:51" s="14" customFormat="1" ht="12">
      <c r="A1049" s="14"/>
      <c r="B1049" s="235"/>
      <c r="C1049" s="236"/>
      <c r="D1049" s="226" t="s">
        <v>168</v>
      </c>
      <c r="E1049" s="237" t="s">
        <v>19</v>
      </c>
      <c r="F1049" s="238" t="s">
        <v>4869</v>
      </c>
      <c r="G1049" s="236"/>
      <c r="H1049" s="239">
        <v>0.018</v>
      </c>
      <c r="I1049" s="240"/>
      <c r="J1049" s="236"/>
      <c r="K1049" s="236"/>
      <c r="L1049" s="241"/>
      <c r="M1049" s="242"/>
      <c r="N1049" s="243"/>
      <c r="O1049" s="243"/>
      <c r="P1049" s="243"/>
      <c r="Q1049" s="243"/>
      <c r="R1049" s="243"/>
      <c r="S1049" s="243"/>
      <c r="T1049" s="24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45" t="s">
        <v>168</v>
      </c>
      <c r="AU1049" s="245" t="s">
        <v>82</v>
      </c>
      <c r="AV1049" s="14" t="s">
        <v>82</v>
      </c>
      <c r="AW1049" s="14" t="s">
        <v>34</v>
      </c>
      <c r="AX1049" s="14" t="s">
        <v>72</v>
      </c>
      <c r="AY1049" s="245" t="s">
        <v>148</v>
      </c>
    </row>
    <row r="1050" spans="1:51" s="14" customFormat="1" ht="12">
      <c r="A1050" s="14"/>
      <c r="B1050" s="235"/>
      <c r="C1050" s="236"/>
      <c r="D1050" s="226" t="s">
        <v>168</v>
      </c>
      <c r="E1050" s="237" t="s">
        <v>19</v>
      </c>
      <c r="F1050" s="238" t="s">
        <v>4870</v>
      </c>
      <c r="G1050" s="236"/>
      <c r="H1050" s="239">
        <v>0.03</v>
      </c>
      <c r="I1050" s="240"/>
      <c r="J1050" s="236"/>
      <c r="K1050" s="236"/>
      <c r="L1050" s="241"/>
      <c r="M1050" s="242"/>
      <c r="N1050" s="243"/>
      <c r="O1050" s="243"/>
      <c r="P1050" s="243"/>
      <c r="Q1050" s="243"/>
      <c r="R1050" s="243"/>
      <c r="S1050" s="243"/>
      <c r="T1050" s="24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45" t="s">
        <v>168</v>
      </c>
      <c r="AU1050" s="245" t="s">
        <v>82</v>
      </c>
      <c r="AV1050" s="14" t="s">
        <v>82</v>
      </c>
      <c r="AW1050" s="14" t="s">
        <v>34</v>
      </c>
      <c r="AX1050" s="14" t="s">
        <v>72</v>
      </c>
      <c r="AY1050" s="245" t="s">
        <v>148</v>
      </c>
    </row>
    <row r="1051" spans="1:51" s="15" customFormat="1" ht="12">
      <c r="A1051" s="15"/>
      <c r="B1051" s="246"/>
      <c r="C1051" s="247"/>
      <c r="D1051" s="226" t="s">
        <v>168</v>
      </c>
      <c r="E1051" s="248" t="s">
        <v>19</v>
      </c>
      <c r="F1051" s="249" t="s">
        <v>178</v>
      </c>
      <c r="G1051" s="247"/>
      <c r="H1051" s="250">
        <v>0.048</v>
      </c>
      <c r="I1051" s="251"/>
      <c r="J1051" s="247"/>
      <c r="K1051" s="247"/>
      <c r="L1051" s="252"/>
      <c r="M1051" s="253"/>
      <c r="N1051" s="254"/>
      <c r="O1051" s="254"/>
      <c r="P1051" s="254"/>
      <c r="Q1051" s="254"/>
      <c r="R1051" s="254"/>
      <c r="S1051" s="254"/>
      <c r="T1051" s="25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T1051" s="256" t="s">
        <v>168</v>
      </c>
      <c r="AU1051" s="256" t="s">
        <v>82</v>
      </c>
      <c r="AV1051" s="15" t="s">
        <v>155</v>
      </c>
      <c r="AW1051" s="15" t="s">
        <v>34</v>
      </c>
      <c r="AX1051" s="15" t="s">
        <v>80</v>
      </c>
      <c r="AY1051" s="256" t="s">
        <v>148</v>
      </c>
    </row>
    <row r="1052" spans="1:65" s="2" customFormat="1" ht="24.15" customHeight="1">
      <c r="A1052" s="40"/>
      <c r="B1052" s="41"/>
      <c r="C1052" s="206" t="s">
        <v>1753</v>
      </c>
      <c r="D1052" s="206" t="s">
        <v>150</v>
      </c>
      <c r="E1052" s="207" t="s">
        <v>2320</v>
      </c>
      <c r="F1052" s="208" t="s">
        <v>2321</v>
      </c>
      <c r="G1052" s="209" t="s">
        <v>153</v>
      </c>
      <c r="H1052" s="210">
        <v>116</v>
      </c>
      <c r="I1052" s="211"/>
      <c r="J1052" s="212">
        <f>ROUND(I1052*H1052,2)</f>
        <v>0</v>
      </c>
      <c r="K1052" s="208" t="s">
        <v>154</v>
      </c>
      <c r="L1052" s="46"/>
      <c r="M1052" s="213" t="s">
        <v>19</v>
      </c>
      <c r="N1052" s="214" t="s">
        <v>43</v>
      </c>
      <c r="O1052" s="86"/>
      <c r="P1052" s="215">
        <f>O1052*H1052</f>
        <v>0</v>
      </c>
      <c r="Q1052" s="215">
        <v>0</v>
      </c>
      <c r="R1052" s="215">
        <f>Q1052*H1052</f>
        <v>0</v>
      </c>
      <c r="S1052" s="215">
        <v>0</v>
      </c>
      <c r="T1052" s="216">
        <f>S1052*H1052</f>
        <v>0</v>
      </c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R1052" s="217" t="s">
        <v>285</v>
      </c>
      <c r="AT1052" s="217" t="s">
        <v>150</v>
      </c>
      <c r="AU1052" s="217" t="s">
        <v>82</v>
      </c>
      <c r="AY1052" s="19" t="s">
        <v>148</v>
      </c>
      <c r="BE1052" s="218">
        <f>IF(N1052="základní",J1052,0)</f>
        <v>0</v>
      </c>
      <c r="BF1052" s="218">
        <f>IF(N1052="snížená",J1052,0)</f>
        <v>0</v>
      </c>
      <c r="BG1052" s="218">
        <f>IF(N1052="zákl. přenesená",J1052,0)</f>
        <v>0</v>
      </c>
      <c r="BH1052" s="218">
        <f>IF(N1052="sníž. přenesená",J1052,0)</f>
        <v>0</v>
      </c>
      <c r="BI1052" s="218">
        <f>IF(N1052="nulová",J1052,0)</f>
        <v>0</v>
      </c>
      <c r="BJ1052" s="19" t="s">
        <v>80</v>
      </c>
      <c r="BK1052" s="218">
        <f>ROUND(I1052*H1052,2)</f>
        <v>0</v>
      </c>
      <c r="BL1052" s="19" t="s">
        <v>285</v>
      </c>
      <c r="BM1052" s="217" t="s">
        <v>4871</v>
      </c>
    </row>
    <row r="1053" spans="1:47" s="2" customFormat="1" ht="12">
      <c r="A1053" s="40"/>
      <c r="B1053" s="41"/>
      <c r="C1053" s="42"/>
      <c r="D1053" s="219" t="s">
        <v>157</v>
      </c>
      <c r="E1053" s="42"/>
      <c r="F1053" s="220" t="s">
        <v>2323</v>
      </c>
      <c r="G1053" s="42"/>
      <c r="H1053" s="42"/>
      <c r="I1053" s="221"/>
      <c r="J1053" s="42"/>
      <c r="K1053" s="42"/>
      <c r="L1053" s="46"/>
      <c r="M1053" s="222"/>
      <c r="N1053" s="223"/>
      <c r="O1053" s="86"/>
      <c r="P1053" s="86"/>
      <c r="Q1053" s="86"/>
      <c r="R1053" s="86"/>
      <c r="S1053" s="86"/>
      <c r="T1053" s="87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T1053" s="19" t="s">
        <v>157</v>
      </c>
      <c r="AU1053" s="19" t="s">
        <v>82</v>
      </c>
    </row>
    <row r="1054" spans="1:51" s="14" customFormat="1" ht="12">
      <c r="A1054" s="14"/>
      <c r="B1054" s="235"/>
      <c r="C1054" s="236"/>
      <c r="D1054" s="226" t="s">
        <v>168</v>
      </c>
      <c r="E1054" s="237" t="s">
        <v>19</v>
      </c>
      <c r="F1054" s="238" t="s">
        <v>4872</v>
      </c>
      <c r="G1054" s="236"/>
      <c r="H1054" s="239">
        <v>116</v>
      </c>
      <c r="I1054" s="240"/>
      <c r="J1054" s="236"/>
      <c r="K1054" s="236"/>
      <c r="L1054" s="241"/>
      <c r="M1054" s="242"/>
      <c r="N1054" s="243"/>
      <c r="O1054" s="243"/>
      <c r="P1054" s="243"/>
      <c r="Q1054" s="243"/>
      <c r="R1054" s="243"/>
      <c r="S1054" s="243"/>
      <c r="T1054" s="24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45" t="s">
        <v>168</v>
      </c>
      <c r="AU1054" s="245" t="s">
        <v>82</v>
      </c>
      <c r="AV1054" s="14" t="s">
        <v>82</v>
      </c>
      <c r="AW1054" s="14" t="s">
        <v>34</v>
      </c>
      <c r="AX1054" s="14" t="s">
        <v>80</v>
      </c>
      <c r="AY1054" s="245" t="s">
        <v>148</v>
      </c>
    </row>
    <row r="1055" spans="1:65" s="2" customFormat="1" ht="16.5" customHeight="1">
      <c r="A1055" s="40"/>
      <c r="B1055" s="41"/>
      <c r="C1055" s="268" t="s">
        <v>1758</v>
      </c>
      <c r="D1055" s="268" t="s">
        <v>279</v>
      </c>
      <c r="E1055" s="269" t="s">
        <v>2326</v>
      </c>
      <c r="F1055" s="270" t="s">
        <v>2327</v>
      </c>
      <c r="G1055" s="271" t="s">
        <v>153</v>
      </c>
      <c r="H1055" s="272">
        <v>116</v>
      </c>
      <c r="I1055" s="273"/>
      <c r="J1055" s="274">
        <f>ROUND(I1055*H1055,2)</f>
        <v>0</v>
      </c>
      <c r="K1055" s="270" t="s">
        <v>19</v>
      </c>
      <c r="L1055" s="275"/>
      <c r="M1055" s="276" t="s">
        <v>19</v>
      </c>
      <c r="N1055" s="277" t="s">
        <v>43</v>
      </c>
      <c r="O1055" s="86"/>
      <c r="P1055" s="215">
        <f>O1055*H1055</f>
        <v>0</v>
      </c>
      <c r="Q1055" s="215">
        <v>0.015</v>
      </c>
      <c r="R1055" s="215">
        <f>Q1055*H1055</f>
        <v>1.74</v>
      </c>
      <c r="S1055" s="215">
        <v>0</v>
      </c>
      <c r="T1055" s="216">
        <f>S1055*H1055</f>
        <v>0</v>
      </c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R1055" s="217" t="s">
        <v>414</v>
      </c>
      <c r="AT1055" s="217" t="s">
        <v>279</v>
      </c>
      <c r="AU1055" s="217" t="s">
        <v>82</v>
      </c>
      <c r="AY1055" s="19" t="s">
        <v>148</v>
      </c>
      <c r="BE1055" s="218">
        <f>IF(N1055="základní",J1055,0)</f>
        <v>0</v>
      </c>
      <c r="BF1055" s="218">
        <f>IF(N1055="snížená",J1055,0)</f>
        <v>0</v>
      </c>
      <c r="BG1055" s="218">
        <f>IF(N1055="zákl. přenesená",J1055,0)</f>
        <v>0</v>
      </c>
      <c r="BH1055" s="218">
        <f>IF(N1055="sníž. přenesená",J1055,0)</f>
        <v>0</v>
      </c>
      <c r="BI1055" s="218">
        <f>IF(N1055="nulová",J1055,0)</f>
        <v>0</v>
      </c>
      <c r="BJ1055" s="19" t="s">
        <v>80</v>
      </c>
      <c r="BK1055" s="218">
        <f>ROUND(I1055*H1055,2)</f>
        <v>0</v>
      </c>
      <c r="BL1055" s="19" t="s">
        <v>285</v>
      </c>
      <c r="BM1055" s="217" t="s">
        <v>4873</v>
      </c>
    </row>
    <row r="1056" spans="1:65" s="2" customFormat="1" ht="16.5" customHeight="1">
      <c r="A1056" s="40"/>
      <c r="B1056" s="41"/>
      <c r="C1056" s="206" t="s">
        <v>1763</v>
      </c>
      <c r="D1056" s="206" t="s">
        <v>150</v>
      </c>
      <c r="E1056" s="207" t="s">
        <v>2346</v>
      </c>
      <c r="F1056" s="208" t="s">
        <v>2347</v>
      </c>
      <c r="G1056" s="209" t="s">
        <v>166</v>
      </c>
      <c r="H1056" s="210">
        <v>1.918</v>
      </c>
      <c r="I1056" s="211"/>
      <c r="J1056" s="212">
        <f>ROUND(I1056*H1056,2)</f>
        <v>0</v>
      </c>
      <c r="K1056" s="208" t="s">
        <v>154</v>
      </c>
      <c r="L1056" s="46"/>
      <c r="M1056" s="213" t="s">
        <v>19</v>
      </c>
      <c r="N1056" s="214" t="s">
        <v>43</v>
      </c>
      <c r="O1056" s="86"/>
      <c r="P1056" s="215">
        <f>O1056*H1056</f>
        <v>0</v>
      </c>
      <c r="Q1056" s="215">
        <v>0</v>
      </c>
      <c r="R1056" s="215">
        <f>Q1056*H1056</f>
        <v>0</v>
      </c>
      <c r="S1056" s="215">
        <v>0</v>
      </c>
      <c r="T1056" s="216">
        <f>S1056*H1056</f>
        <v>0</v>
      </c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R1056" s="217" t="s">
        <v>285</v>
      </c>
      <c r="AT1056" s="217" t="s">
        <v>150</v>
      </c>
      <c r="AU1056" s="217" t="s">
        <v>82</v>
      </c>
      <c r="AY1056" s="19" t="s">
        <v>148</v>
      </c>
      <c r="BE1056" s="218">
        <f>IF(N1056="základní",J1056,0)</f>
        <v>0</v>
      </c>
      <c r="BF1056" s="218">
        <f>IF(N1056="snížená",J1056,0)</f>
        <v>0</v>
      </c>
      <c r="BG1056" s="218">
        <f>IF(N1056="zákl. přenesená",J1056,0)</f>
        <v>0</v>
      </c>
      <c r="BH1056" s="218">
        <f>IF(N1056="sníž. přenesená",J1056,0)</f>
        <v>0</v>
      </c>
      <c r="BI1056" s="218">
        <f>IF(N1056="nulová",J1056,0)</f>
        <v>0</v>
      </c>
      <c r="BJ1056" s="19" t="s">
        <v>80</v>
      </c>
      <c r="BK1056" s="218">
        <f>ROUND(I1056*H1056,2)</f>
        <v>0</v>
      </c>
      <c r="BL1056" s="19" t="s">
        <v>285</v>
      </c>
      <c r="BM1056" s="217" t="s">
        <v>4874</v>
      </c>
    </row>
    <row r="1057" spans="1:47" s="2" customFormat="1" ht="12">
      <c r="A1057" s="40"/>
      <c r="B1057" s="41"/>
      <c r="C1057" s="42"/>
      <c r="D1057" s="219" t="s">
        <v>157</v>
      </c>
      <c r="E1057" s="42"/>
      <c r="F1057" s="220" t="s">
        <v>2349</v>
      </c>
      <c r="G1057" s="42"/>
      <c r="H1057" s="42"/>
      <c r="I1057" s="221"/>
      <c r="J1057" s="42"/>
      <c r="K1057" s="42"/>
      <c r="L1057" s="46"/>
      <c r="M1057" s="222"/>
      <c r="N1057" s="223"/>
      <c r="O1057" s="86"/>
      <c r="P1057" s="86"/>
      <c r="Q1057" s="86"/>
      <c r="R1057" s="86"/>
      <c r="S1057" s="86"/>
      <c r="T1057" s="87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T1057" s="19" t="s">
        <v>157</v>
      </c>
      <c r="AU1057" s="19" t="s">
        <v>82</v>
      </c>
    </row>
    <row r="1058" spans="1:51" s="13" customFormat="1" ht="12">
      <c r="A1058" s="13"/>
      <c r="B1058" s="224"/>
      <c r="C1058" s="225"/>
      <c r="D1058" s="226" t="s">
        <v>168</v>
      </c>
      <c r="E1058" s="227" t="s">
        <v>19</v>
      </c>
      <c r="F1058" s="228" t="s">
        <v>4875</v>
      </c>
      <c r="G1058" s="225"/>
      <c r="H1058" s="227" t="s">
        <v>19</v>
      </c>
      <c r="I1058" s="229"/>
      <c r="J1058" s="225"/>
      <c r="K1058" s="225"/>
      <c r="L1058" s="230"/>
      <c r="M1058" s="231"/>
      <c r="N1058" s="232"/>
      <c r="O1058" s="232"/>
      <c r="P1058" s="232"/>
      <c r="Q1058" s="232"/>
      <c r="R1058" s="232"/>
      <c r="S1058" s="232"/>
      <c r="T1058" s="23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34" t="s">
        <v>168</v>
      </c>
      <c r="AU1058" s="234" t="s">
        <v>82</v>
      </c>
      <c r="AV1058" s="13" t="s">
        <v>80</v>
      </c>
      <c r="AW1058" s="13" t="s">
        <v>34</v>
      </c>
      <c r="AX1058" s="13" t="s">
        <v>72</v>
      </c>
      <c r="AY1058" s="234" t="s">
        <v>148</v>
      </c>
    </row>
    <row r="1059" spans="1:51" s="14" customFormat="1" ht="12">
      <c r="A1059" s="14"/>
      <c r="B1059" s="235"/>
      <c r="C1059" s="236"/>
      <c r="D1059" s="226" t="s">
        <v>168</v>
      </c>
      <c r="E1059" s="237" t="s">
        <v>19</v>
      </c>
      <c r="F1059" s="238" t="s">
        <v>4876</v>
      </c>
      <c r="G1059" s="236"/>
      <c r="H1059" s="239">
        <v>1.918</v>
      </c>
      <c r="I1059" s="240"/>
      <c r="J1059" s="236"/>
      <c r="K1059" s="236"/>
      <c r="L1059" s="241"/>
      <c r="M1059" s="242"/>
      <c r="N1059" s="243"/>
      <c r="O1059" s="243"/>
      <c r="P1059" s="243"/>
      <c r="Q1059" s="243"/>
      <c r="R1059" s="243"/>
      <c r="S1059" s="243"/>
      <c r="T1059" s="24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45" t="s">
        <v>168</v>
      </c>
      <c r="AU1059" s="245" t="s">
        <v>82</v>
      </c>
      <c r="AV1059" s="14" t="s">
        <v>82</v>
      </c>
      <c r="AW1059" s="14" t="s">
        <v>34</v>
      </c>
      <c r="AX1059" s="14" t="s">
        <v>80</v>
      </c>
      <c r="AY1059" s="245" t="s">
        <v>148</v>
      </c>
    </row>
    <row r="1060" spans="1:65" s="2" customFormat="1" ht="16.5" customHeight="1">
      <c r="A1060" s="40"/>
      <c r="B1060" s="41"/>
      <c r="C1060" s="268" t="s">
        <v>1768</v>
      </c>
      <c r="D1060" s="268" t="s">
        <v>279</v>
      </c>
      <c r="E1060" s="269" t="s">
        <v>2352</v>
      </c>
      <c r="F1060" s="270" t="s">
        <v>2353</v>
      </c>
      <c r="G1060" s="271" t="s">
        <v>187</v>
      </c>
      <c r="H1060" s="272">
        <v>81.03</v>
      </c>
      <c r="I1060" s="273"/>
      <c r="J1060" s="274">
        <f>ROUND(I1060*H1060,2)</f>
        <v>0</v>
      </c>
      <c r="K1060" s="270" t="s">
        <v>154</v>
      </c>
      <c r="L1060" s="275"/>
      <c r="M1060" s="276" t="s">
        <v>19</v>
      </c>
      <c r="N1060" s="277" t="s">
        <v>43</v>
      </c>
      <c r="O1060" s="86"/>
      <c r="P1060" s="215">
        <f>O1060*H1060</f>
        <v>0</v>
      </c>
      <c r="Q1060" s="215">
        <v>0.55</v>
      </c>
      <c r="R1060" s="215">
        <f>Q1060*H1060</f>
        <v>44.566500000000005</v>
      </c>
      <c r="S1060" s="215">
        <v>0</v>
      </c>
      <c r="T1060" s="216">
        <f>S1060*H1060</f>
        <v>0</v>
      </c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R1060" s="217" t="s">
        <v>414</v>
      </c>
      <c r="AT1060" s="217" t="s">
        <v>279</v>
      </c>
      <c r="AU1060" s="217" t="s">
        <v>82</v>
      </c>
      <c r="AY1060" s="19" t="s">
        <v>148</v>
      </c>
      <c r="BE1060" s="218">
        <f>IF(N1060="základní",J1060,0)</f>
        <v>0</v>
      </c>
      <c r="BF1060" s="218">
        <f>IF(N1060="snížená",J1060,0)</f>
        <v>0</v>
      </c>
      <c r="BG1060" s="218">
        <f>IF(N1060="zákl. přenesená",J1060,0)</f>
        <v>0</v>
      </c>
      <c r="BH1060" s="218">
        <f>IF(N1060="sníž. přenesená",J1060,0)</f>
        <v>0</v>
      </c>
      <c r="BI1060" s="218">
        <f>IF(N1060="nulová",J1060,0)</f>
        <v>0</v>
      </c>
      <c r="BJ1060" s="19" t="s">
        <v>80</v>
      </c>
      <c r="BK1060" s="218">
        <f>ROUND(I1060*H1060,2)</f>
        <v>0</v>
      </c>
      <c r="BL1060" s="19" t="s">
        <v>285</v>
      </c>
      <c r="BM1060" s="217" t="s">
        <v>4877</v>
      </c>
    </row>
    <row r="1061" spans="1:51" s="14" customFormat="1" ht="12">
      <c r="A1061" s="14"/>
      <c r="B1061" s="235"/>
      <c r="C1061" s="236"/>
      <c r="D1061" s="226" t="s">
        <v>168</v>
      </c>
      <c r="E1061" s="237" t="s">
        <v>19</v>
      </c>
      <c r="F1061" s="238" t="s">
        <v>4878</v>
      </c>
      <c r="G1061" s="236"/>
      <c r="H1061" s="239">
        <v>2.418</v>
      </c>
      <c r="I1061" s="240"/>
      <c r="J1061" s="236"/>
      <c r="K1061" s="236"/>
      <c r="L1061" s="241"/>
      <c r="M1061" s="242"/>
      <c r="N1061" s="243"/>
      <c r="O1061" s="243"/>
      <c r="P1061" s="243"/>
      <c r="Q1061" s="243"/>
      <c r="R1061" s="243"/>
      <c r="S1061" s="243"/>
      <c r="T1061" s="24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45" t="s">
        <v>168</v>
      </c>
      <c r="AU1061" s="245" t="s">
        <v>82</v>
      </c>
      <c r="AV1061" s="14" t="s">
        <v>82</v>
      </c>
      <c r="AW1061" s="14" t="s">
        <v>34</v>
      </c>
      <c r="AX1061" s="14" t="s">
        <v>72</v>
      </c>
      <c r="AY1061" s="245" t="s">
        <v>148</v>
      </c>
    </row>
    <row r="1062" spans="1:51" s="14" customFormat="1" ht="12">
      <c r="A1062" s="14"/>
      <c r="B1062" s="235"/>
      <c r="C1062" s="236"/>
      <c r="D1062" s="226" t="s">
        <v>168</v>
      </c>
      <c r="E1062" s="237" t="s">
        <v>19</v>
      </c>
      <c r="F1062" s="238" t="s">
        <v>4879</v>
      </c>
      <c r="G1062" s="236"/>
      <c r="H1062" s="239">
        <v>36.938</v>
      </c>
      <c r="I1062" s="240"/>
      <c r="J1062" s="236"/>
      <c r="K1062" s="236"/>
      <c r="L1062" s="241"/>
      <c r="M1062" s="242"/>
      <c r="N1062" s="243"/>
      <c r="O1062" s="243"/>
      <c r="P1062" s="243"/>
      <c r="Q1062" s="243"/>
      <c r="R1062" s="243"/>
      <c r="S1062" s="243"/>
      <c r="T1062" s="24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45" t="s">
        <v>168</v>
      </c>
      <c r="AU1062" s="245" t="s">
        <v>82</v>
      </c>
      <c r="AV1062" s="14" t="s">
        <v>82</v>
      </c>
      <c r="AW1062" s="14" t="s">
        <v>34</v>
      </c>
      <c r="AX1062" s="14" t="s">
        <v>72</v>
      </c>
      <c r="AY1062" s="245" t="s">
        <v>148</v>
      </c>
    </row>
    <row r="1063" spans="1:51" s="14" customFormat="1" ht="12">
      <c r="A1063" s="14"/>
      <c r="B1063" s="235"/>
      <c r="C1063" s="236"/>
      <c r="D1063" s="226" t="s">
        <v>168</v>
      </c>
      <c r="E1063" s="237" t="s">
        <v>19</v>
      </c>
      <c r="F1063" s="238" t="s">
        <v>4880</v>
      </c>
      <c r="G1063" s="236"/>
      <c r="H1063" s="239">
        <v>0.046</v>
      </c>
      <c r="I1063" s="240"/>
      <c r="J1063" s="236"/>
      <c r="K1063" s="236"/>
      <c r="L1063" s="241"/>
      <c r="M1063" s="242"/>
      <c r="N1063" s="243"/>
      <c r="O1063" s="243"/>
      <c r="P1063" s="243"/>
      <c r="Q1063" s="243"/>
      <c r="R1063" s="243"/>
      <c r="S1063" s="243"/>
      <c r="T1063" s="24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45" t="s">
        <v>168</v>
      </c>
      <c r="AU1063" s="245" t="s">
        <v>82</v>
      </c>
      <c r="AV1063" s="14" t="s">
        <v>82</v>
      </c>
      <c r="AW1063" s="14" t="s">
        <v>34</v>
      </c>
      <c r="AX1063" s="14" t="s">
        <v>72</v>
      </c>
      <c r="AY1063" s="245" t="s">
        <v>148</v>
      </c>
    </row>
    <row r="1064" spans="1:51" s="14" customFormat="1" ht="12">
      <c r="A1064" s="14"/>
      <c r="B1064" s="235"/>
      <c r="C1064" s="236"/>
      <c r="D1064" s="226" t="s">
        <v>168</v>
      </c>
      <c r="E1064" s="237" t="s">
        <v>19</v>
      </c>
      <c r="F1064" s="238" t="s">
        <v>4881</v>
      </c>
      <c r="G1064" s="236"/>
      <c r="H1064" s="239">
        <v>41.628</v>
      </c>
      <c r="I1064" s="240"/>
      <c r="J1064" s="236"/>
      <c r="K1064" s="236"/>
      <c r="L1064" s="241"/>
      <c r="M1064" s="242"/>
      <c r="N1064" s="243"/>
      <c r="O1064" s="243"/>
      <c r="P1064" s="243"/>
      <c r="Q1064" s="243"/>
      <c r="R1064" s="243"/>
      <c r="S1064" s="243"/>
      <c r="T1064" s="24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45" t="s">
        <v>168</v>
      </c>
      <c r="AU1064" s="245" t="s">
        <v>82</v>
      </c>
      <c r="AV1064" s="14" t="s">
        <v>82</v>
      </c>
      <c r="AW1064" s="14" t="s">
        <v>34</v>
      </c>
      <c r="AX1064" s="14" t="s">
        <v>72</v>
      </c>
      <c r="AY1064" s="245" t="s">
        <v>148</v>
      </c>
    </row>
    <row r="1065" spans="1:51" s="15" customFormat="1" ht="12">
      <c r="A1065" s="15"/>
      <c r="B1065" s="246"/>
      <c r="C1065" s="247"/>
      <c r="D1065" s="226" t="s">
        <v>168</v>
      </c>
      <c r="E1065" s="248" t="s">
        <v>19</v>
      </c>
      <c r="F1065" s="249" t="s">
        <v>178</v>
      </c>
      <c r="G1065" s="247"/>
      <c r="H1065" s="250">
        <v>81.03</v>
      </c>
      <c r="I1065" s="251"/>
      <c r="J1065" s="247"/>
      <c r="K1065" s="247"/>
      <c r="L1065" s="252"/>
      <c r="M1065" s="253"/>
      <c r="N1065" s="254"/>
      <c r="O1065" s="254"/>
      <c r="P1065" s="254"/>
      <c r="Q1065" s="254"/>
      <c r="R1065" s="254"/>
      <c r="S1065" s="254"/>
      <c r="T1065" s="25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T1065" s="256" t="s">
        <v>168</v>
      </c>
      <c r="AU1065" s="256" t="s">
        <v>82</v>
      </c>
      <c r="AV1065" s="15" t="s">
        <v>155</v>
      </c>
      <c r="AW1065" s="15" t="s">
        <v>34</v>
      </c>
      <c r="AX1065" s="15" t="s">
        <v>80</v>
      </c>
      <c r="AY1065" s="256" t="s">
        <v>148</v>
      </c>
    </row>
    <row r="1066" spans="1:65" s="2" customFormat="1" ht="24.15" customHeight="1">
      <c r="A1066" s="40"/>
      <c r="B1066" s="41"/>
      <c r="C1066" s="206" t="s">
        <v>1772</v>
      </c>
      <c r="D1066" s="206" t="s">
        <v>150</v>
      </c>
      <c r="E1066" s="207" t="s">
        <v>2372</v>
      </c>
      <c r="F1066" s="208" t="s">
        <v>2373</v>
      </c>
      <c r="G1066" s="209" t="s">
        <v>173</v>
      </c>
      <c r="H1066" s="210">
        <v>442.69</v>
      </c>
      <c r="I1066" s="211"/>
      <c r="J1066" s="212">
        <f>ROUND(I1066*H1066,2)</f>
        <v>0</v>
      </c>
      <c r="K1066" s="208" t="s">
        <v>154</v>
      </c>
      <c r="L1066" s="46"/>
      <c r="M1066" s="213" t="s">
        <v>19</v>
      </c>
      <c r="N1066" s="214" t="s">
        <v>43</v>
      </c>
      <c r="O1066" s="86"/>
      <c r="P1066" s="215">
        <f>O1066*H1066</f>
        <v>0</v>
      </c>
      <c r="Q1066" s="215">
        <v>0</v>
      </c>
      <c r="R1066" s="215">
        <f>Q1066*H1066</f>
        <v>0</v>
      </c>
      <c r="S1066" s="215">
        <v>0.014</v>
      </c>
      <c r="T1066" s="216">
        <f>S1066*H1066</f>
        <v>6.19766</v>
      </c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R1066" s="217" t="s">
        <v>285</v>
      </c>
      <c r="AT1066" s="217" t="s">
        <v>150</v>
      </c>
      <c r="AU1066" s="217" t="s">
        <v>82</v>
      </c>
      <c r="AY1066" s="19" t="s">
        <v>148</v>
      </c>
      <c r="BE1066" s="218">
        <f>IF(N1066="základní",J1066,0)</f>
        <v>0</v>
      </c>
      <c r="BF1066" s="218">
        <f>IF(N1066="snížená",J1066,0)</f>
        <v>0</v>
      </c>
      <c r="BG1066" s="218">
        <f>IF(N1066="zákl. přenesená",J1066,0)</f>
        <v>0</v>
      </c>
      <c r="BH1066" s="218">
        <f>IF(N1066="sníž. přenesená",J1066,0)</f>
        <v>0</v>
      </c>
      <c r="BI1066" s="218">
        <f>IF(N1066="nulová",J1066,0)</f>
        <v>0</v>
      </c>
      <c r="BJ1066" s="19" t="s">
        <v>80</v>
      </c>
      <c r="BK1066" s="218">
        <f>ROUND(I1066*H1066,2)</f>
        <v>0</v>
      </c>
      <c r="BL1066" s="19" t="s">
        <v>285</v>
      </c>
      <c r="BM1066" s="217" t="s">
        <v>4882</v>
      </c>
    </row>
    <row r="1067" spans="1:47" s="2" customFormat="1" ht="12">
      <c r="A1067" s="40"/>
      <c r="B1067" s="41"/>
      <c r="C1067" s="42"/>
      <c r="D1067" s="219" t="s">
        <v>157</v>
      </c>
      <c r="E1067" s="42"/>
      <c r="F1067" s="220" t="s">
        <v>2375</v>
      </c>
      <c r="G1067" s="42"/>
      <c r="H1067" s="42"/>
      <c r="I1067" s="221"/>
      <c r="J1067" s="42"/>
      <c r="K1067" s="42"/>
      <c r="L1067" s="46"/>
      <c r="M1067" s="222"/>
      <c r="N1067" s="223"/>
      <c r="O1067" s="86"/>
      <c r="P1067" s="86"/>
      <c r="Q1067" s="86"/>
      <c r="R1067" s="86"/>
      <c r="S1067" s="86"/>
      <c r="T1067" s="87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T1067" s="19" t="s">
        <v>157</v>
      </c>
      <c r="AU1067" s="19" t="s">
        <v>82</v>
      </c>
    </row>
    <row r="1068" spans="1:51" s="14" customFormat="1" ht="12">
      <c r="A1068" s="14"/>
      <c r="B1068" s="235"/>
      <c r="C1068" s="236"/>
      <c r="D1068" s="226" t="s">
        <v>168</v>
      </c>
      <c r="E1068" s="237" t="s">
        <v>19</v>
      </c>
      <c r="F1068" s="238" t="s">
        <v>4883</v>
      </c>
      <c r="G1068" s="236"/>
      <c r="H1068" s="239">
        <v>80.98</v>
      </c>
      <c r="I1068" s="240"/>
      <c r="J1068" s="236"/>
      <c r="K1068" s="236"/>
      <c r="L1068" s="241"/>
      <c r="M1068" s="242"/>
      <c r="N1068" s="243"/>
      <c r="O1068" s="243"/>
      <c r="P1068" s="243"/>
      <c r="Q1068" s="243"/>
      <c r="R1068" s="243"/>
      <c r="S1068" s="243"/>
      <c r="T1068" s="24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45" t="s">
        <v>168</v>
      </c>
      <c r="AU1068" s="245" t="s">
        <v>82</v>
      </c>
      <c r="AV1068" s="14" t="s">
        <v>82</v>
      </c>
      <c r="AW1068" s="14" t="s">
        <v>34</v>
      </c>
      <c r="AX1068" s="14" t="s">
        <v>72</v>
      </c>
      <c r="AY1068" s="245" t="s">
        <v>148</v>
      </c>
    </row>
    <row r="1069" spans="1:51" s="14" customFormat="1" ht="12">
      <c r="A1069" s="14"/>
      <c r="B1069" s="235"/>
      <c r="C1069" s="236"/>
      <c r="D1069" s="226" t="s">
        <v>168</v>
      </c>
      <c r="E1069" s="237" t="s">
        <v>19</v>
      </c>
      <c r="F1069" s="238" t="s">
        <v>4884</v>
      </c>
      <c r="G1069" s="236"/>
      <c r="H1069" s="239">
        <v>17.5</v>
      </c>
      <c r="I1069" s="240"/>
      <c r="J1069" s="236"/>
      <c r="K1069" s="236"/>
      <c r="L1069" s="241"/>
      <c r="M1069" s="242"/>
      <c r="N1069" s="243"/>
      <c r="O1069" s="243"/>
      <c r="P1069" s="243"/>
      <c r="Q1069" s="243"/>
      <c r="R1069" s="243"/>
      <c r="S1069" s="243"/>
      <c r="T1069" s="24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45" t="s">
        <v>168</v>
      </c>
      <c r="AU1069" s="245" t="s">
        <v>82</v>
      </c>
      <c r="AV1069" s="14" t="s">
        <v>82</v>
      </c>
      <c r="AW1069" s="14" t="s">
        <v>34</v>
      </c>
      <c r="AX1069" s="14" t="s">
        <v>72</v>
      </c>
      <c r="AY1069" s="245" t="s">
        <v>148</v>
      </c>
    </row>
    <row r="1070" spans="1:51" s="14" customFormat="1" ht="12">
      <c r="A1070" s="14"/>
      <c r="B1070" s="235"/>
      <c r="C1070" s="236"/>
      <c r="D1070" s="226" t="s">
        <v>168</v>
      </c>
      <c r="E1070" s="237" t="s">
        <v>19</v>
      </c>
      <c r="F1070" s="238" t="s">
        <v>4885</v>
      </c>
      <c r="G1070" s="236"/>
      <c r="H1070" s="239">
        <v>37.02</v>
      </c>
      <c r="I1070" s="240"/>
      <c r="J1070" s="236"/>
      <c r="K1070" s="236"/>
      <c r="L1070" s="241"/>
      <c r="M1070" s="242"/>
      <c r="N1070" s="243"/>
      <c r="O1070" s="243"/>
      <c r="P1070" s="243"/>
      <c r="Q1070" s="243"/>
      <c r="R1070" s="243"/>
      <c r="S1070" s="243"/>
      <c r="T1070" s="24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45" t="s">
        <v>168</v>
      </c>
      <c r="AU1070" s="245" t="s">
        <v>82</v>
      </c>
      <c r="AV1070" s="14" t="s">
        <v>82</v>
      </c>
      <c r="AW1070" s="14" t="s">
        <v>34</v>
      </c>
      <c r="AX1070" s="14" t="s">
        <v>72</v>
      </c>
      <c r="AY1070" s="245" t="s">
        <v>148</v>
      </c>
    </row>
    <row r="1071" spans="1:51" s="14" customFormat="1" ht="12">
      <c r="A1071" s="14"/>
      <c r="B1071" s="235"/>
      <c r="C1071" s="236"/>
      <c r="D1071" s="226" t="s">
        <v>168</v>
      </c>
      <c r="E1071" s="237" t="s">
        <v>19</v>
      </c>
      <c r="F1071" s="238" t="s">
        <v>4886</v>
      </c>
      <c r="G1071" s="236"/>
      <c r="H1071" s="239">
        <v>167.06</v>
      </c>
      <c r="I1071" s="240"/>
      <c r="J1071" s="236"/>
      <c r="K1071" s="236"/>
      <c r="L1071" s="241"/>
      <c r="M1071" s="242"/>
      <c r="N1071" s="243"/>
      <c r="O1071" s="243"/>
      <c r="P1071" s="243"/>
      <c r="Q1071" s="243"/>
      <c r="R1071" s="243"/>
      <c r="S1071" s="243"/>
      <c r="T1071" s="24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45" t="s">
        <v>168</v>
      </c>
      <c r="AU1071" s="245" t="s">
        <v>82</v>
      </c>
      <c r="AV1071" s="14" t="s">
        <v>82</v>
      </c>
      <c r="AW1071" s="14" t="s">
        <v>34</v>
      </c>
      <c r="AX1071" s="14" t="s">
        <v>72</v>
      </c>
      <c r="AY1071" s="245" t="s">
        <v>148</v>
      </c>
    </row>
    <row r="1072" spans="1:51" s="14" customFormat="1" ht="12">
      <c r="A1072" s="14"/>
      <c r="B1072" s="235"/>
      <c r="C1072" s="236"/>
      <c r="D1072" s="226" t="s">
        <v>168</v>
      </c>
      <c r="E1072" s="237" t="s">
        <v>19</v>
      </c>
      <c r="F1072" s="238" t="s">
        <v>4887</v>
      </c>
      <c r="G1072" s="236"/>
      <c r="H1072" s="239">
        <v>128.2</v>
      </c>
      <c r="I1072" s="240"/>
      <c r="J1072" s="236"/>
      <c r="K1072" s="236"/>
      <c r="L1072" s="241"/>
      <c r="M1072" s="242"/>
      <c r="N1072" s="243"/>
      <c r="O1072" s="243"/>
      <c r="P1072" s="243"/>
      <c r="Q1072" s="243"/>
      <c r="R1072" s="243"/>
      <c r="S1072" s="243"/>
      <c r="T1072" s="24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45" t="s">
        <v>168</v>
      </c>
      <c r="AU1072" s="245" t="s">
        <v>82</v>
      </c>
      <c r="AV1072" s="14" t="s">
        <v>82</v>
      </c>
      <c r="AW1072" s="14" t="s">
        <v>34</v>
      </c>
      <c r="AX1072" s="14" t="s">
        <v>72</v>
      </c>
      <c r="AY1072" s="245" t="s">
        <v>148</v>
      </c>
    </row>
    <row r="1073" spans="1:51" s="14" customFormat="1" ht="12">
      <c r="A1073" s="14"/>
      <c r="B1073" s="235"/>
      <c r="C1073" s="236"/>
      <c r="D1073" s="226" t="s">
        <v>168</v>
      </c>
      <c r="E1073" s="237" t="s">
        <v>19</v>
      </c>
      <c r="F1073" s="238" t="s">
        <v>4888</v>
      </c>
      <c r="G1073" s="236"/>
      <c r="H1073" s="239">
        <v>11.93</v>
      </c>
      <c r="I1073" s="240"/>
      <c r="J1073" s="236"/>
      <c r="K1073" s="236"/>
      <c r="L1073" s="241"/>
      <c r="M1073" s="242"/>
      <c r="N1073" s="243"/>
      <c r="O1073" s="243"/>
      <c r="P1073" s="243"/>
      <c r="Q1073" s="243"/>
      <c r="R1073" s="243"/>
      <c r="S1073" s="243"/>
      <c r="T1073" s="24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45" t="s">
        <v>168</v>
      </c>
      <c r="AU1073" s="245" t="s">
        <v>82</v>
      </c>
      <c r="AV1073" s="14" t="s">
        <v>82</v>
      </c>
      <c r="AW1073" s="14" t="s">
        <v>34</v>
      </c>
      <c r="AX1073" s="14" t="s">
        <v>72</v>
      </c>
      <c r="AY1073" s="245" t="s">
        <v>148</v>
      </c>
    </row>
    <row r="1074" spans="1:51" s="15" customFormat="1" ht="12">
      <c r="A1074" s="15"/>
      <c r="B1074" s="246"/>
      <c r="C1074" s="247"/>
      <c r="D1074" s="226" t="s">
        <v>168</v>
      </c>
      <c r="E1074" s="248" t="s">
        <v>19</v>
      </c>
      <c r="F1074" s="249" t="s">
        <v>178</v>
      </c>
      <c r="G1074" s="247"/>
      <c r="H1074" s="250">
        <v>442.69</v>
      </c>
      <c r="I1074" s="251"/>
      <c r="J1074" s="247"/>
      <c r="K1074" s="247"/>
      <c r="L1074" s="252"/>
      <c r="M1074" s="253"/>
      <c r="N1074" s="254"/>
      <c r="O1074" s="254"/>
      <c r="P1074" s="254"/>
      <c r="Q1074" s="254"/>
      <c r="R1074" s="254"/>
      <c r="S1074" s="254"/>
      <c r="T1074" s="25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T1074" s="256" t="s">
        <v>168</v>
      </c>
      <c r="AU1074" s="256" t="s">
        <v>82</v>
      </c>
      <c r="AV1074" s="15" t="s">
        <v>155</v>
      </c>
      <c r="AW1074" s="15" t="s">
        <v>34</v>
      </c>
      <c r="AX1074" s="15" t="s">
        <v>80</v>
      </c>
      <c r="AY1074" s="256" t="s">
        <v>148</v>
      </c>
    </row>
    <row r="1075" spans="1:65" s="2" customFormat="1" ht="24.15" customHeight="1">
      <c r="A1075" s="40"/>
      <c r="B1075" s="41"/>
      <c r="C1075" s="206" t="s">
        <v>1776</v>
      </c>
      <c r="D1075" s="206" t="s">
        <v>150</v>
      </c>
      <c r="E1075" s="207" t="s">
        <v>4889</v>
      </c>
      <c r="F1075" s="208" t="s">
        <v>4890</v>
      </c>
      <c r="G1075" s="209" t="s">
        <v>173</v>
      </c>
      <c r="H1075" s="210">
        <v>74.6</v>
      </c>
      <c r="I1075" s="211"/>
      <c r="J1075" s="212">
        <f>ROUND(I1075*H1075,2)</f>
        <v>0</v>
      </c>
      <c r="K1075" s="208" t="s">
        <v>154</v>
      </c>
      <c r="L1075" s="46"/>
      <c r="M1075" s="213" t="s">
        <v>19</v>
      </c>
      <c r="N1075" s="214" t="s">
        <v>43</v>
      </c>
      <c r="O1075" s="86"/>
      <c r="P1075" s="215">
        <f>O1075*H1075</f>
        <v>0</v>
      </c>
      <c r="Q1075" s="215">
        <v>0</v>
      </c>
      <c r="R1075" s="215">
        <f>Q1075*H1075</f>
        <v>0</v>
      </c>
      <c r="S1075" s="215">
        <v>0.024</v>
      </c>
      <c r="T1075" s="216">
        <f>S1075*H1075</f>
        <v>1.7904</v>
      </c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R1075" s="217" t="s">
        <v>285</v>
      </c>
      <c r="AT1075" s="217" t="s">
        <v>150</v>
      </c>
      <c r="AU1075" s="217" t="s">
        <v>82</v>
      </c>
      <c r="AY1075" s="19" t="s">
        <v>148</v>
      </c>
      <c r="BE1075" s="218">
        <f>IF(N1075="základní",J1075,0)</f>
        <v>0</v>
      </c>
      <c r="BF1075" s="218">
        <f>IF(N1075="snížená",J1075,0)</f>
        <v>0</v>
      </c>
      <c r="BG1075" s="218">
        <f>IF(N1075="zákl. přenesená",J1075,0)</f>
        <v>0</v>
      </c>
      <c r="BH1075" s="218">
        <f>IF(N1075="sníž. přenesená",J1075,0)</f>
        <v>0</v>
      </c>
      <c r="BI1075" s="218">
        <f>IF(N1075="nulová",J1075,0)</f>
        <v>0</v>
      </c>
      <c r="BJ1075" s="19" t="s">
        <v>80</v>
      </c>
      <c r="BK1075" s="218">
        <f>ROUND(I1075*H1075,2)</f>
        <v>0</v>
      </c>
      <c r="BL1075" s="19" t="s">
        <v>285</v>
      </c>
      <c r="BM1075" s="217" t="s">
        <v>4891</v>
      </c>
    </row>
    <row r="1076" spans="1:47" s="2" customFormat="1" ht="12">
      <c r="A1076" s="40"/>
      <c r="B1076" s="41"/>
      <c r="C1076" s="42"/>
      <c r="D1076" s="219" t="s">
        <v>157</v>
      </c>
      <c r="E1076" s="42"/>
      <c r="F1076" s="220" t="s">
        <v>4892</v>
      </c>
      <c r="G1076" s="42"/>
      <c r="H1076" s="42"/>
      <c r="I1076" s="221"/>
      <c r="J1076" s="42"/>
      <c r="K1076" s="42"/>
      <c r="L1076" s="46"/>
      <c r="M1076" s="222"/>
      <c r="N1076" s="223"/>
      <c r="O1076" s="86"/>
      <c r="P1076" s="86"/>
      <c r="Q1076" s="86"/>
      <c r="R1076" s="86"/>
      <c r="S1076" s="86"/>
      <c r="T1076" s="87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T1076" s="19" t="s">
        <v>157</v>
      </c>
      <c r="AU1076" s="19" t="s">
        <v>82</v>
      </c>
    </row>
    <row r="1077" spans="1:51" s="14" customFormat="1" ht="12">
      <c r="A1077" s="14"/>
      <c r="B1077" s="235"/>
      <c r="C1077" s="236"/>
      <c r="D1077" s="226" t="s">
        <v>168</v>
      </c>
      <c r="E1077" s="237" t="s">
        <v>19</v>
      </c>
      <c r="F1077" s="238" t="s">
        <v>4893</v>
      </c>
      <c r="G1077" s="236"/>
      <c r="H1077" s="239">
        <v>74.6</v>
      </c>
      <c r="I1077" s="240"/>
      <c r="J1077" s="236"/>
      <c r="K1077" s="236"/>
      <c r="L1077" s="241"/>
      <c r="M1077" s="242"/>
      <c r="N1077" s="243"/>
      <c r="O1077" s="243"/>
      <c r="P1077" s="243"/>
      <c r="Q1077" s="243"/>
      <c r="R1077" s="243"/>
      <c r="S1077" s="243"/>
      <c r="T1077" s="24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45" t="s">
        <v>168</v>
      </c>
      <c r="AU1077" s="245" t="s">
        <v>82</v>
      </c>
      <c r="AV1077" s="14" t="s">
        <v>82</v>
      </c>
      <c r="AW1077" s="14" t="s">
        <v>34</v>
      </c>
      <c r="AX1077" s="14" t="s">
        <v>80</v>
      </c>
      <c r="AY1077" s="245" t="s">
        <v>148</v>
      </c>
    </row>
    <row r="1078" spans="1:65" s="2" customFormat="1" ht="24.15" customHeight="1">
      <c r="A1078" s="40"/>
      <c r="B1078" s="41"/>
      <c r="C1078" s="206" t="s">
        <v>1781</v>
      </c>
      <c r="D1078" s="206" t="s">
        <v>150</v>
      </c>
      <c r="E1078" s="207" t="s">
        <v>4894</v>
      </c>
      <c r="F1078" s="208" t="s">
        <v>4895</v>
      </c>
      <c r="G1078" s="209" t="s">
        <v>173</v>
      </c>
      <c r="H1078" s="210">
        <v>13.4</v>
      </c>
      <c r="I1078" s="211"/>
      <c r="J1078" s="212">
        <f>ROUND(I1078*H1078,2)</f>
        <v>0</v>
      </c>
      <c r="K1078" s="208" t="s">
        <v>154</v>
      </c>
      <c r="L1078" s="46"/>
      <c r="M1078" s="213" t="s">
        <v>19</v>
      </c>
      <c r="N1078" s="214" t="s">
        <v>43</v>
      </c>
      <c r="O1078" s="86"/>
      <c r="P1078" s="215">
        <f>O1078*H1078</f>
        <v>0</v>
      </c>
      <c r="Q1078" s="215">
        <v>0</v>
      </c>
      <c r="R1078" s="215">
        <f>Q1078*H1078</f>
        <v>0</v>
      </c>
      <c r="S1078" s="215">
        <v>0.032</v>
      </c>
      <c r="T1078" s="216">
        <f>S1078*H1078</f>
        <v>0.4288</v>
      </c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R1078" s="217" t="s">
        <v>285</v>
      </c>
      <c r="AT1078" s="217" t="s">
        <v>150</v>
      </c>
      <c r="AU1078" s="217" t="s">
        <v>82</v>
      </c>
      <c r="AY1078" s="19" t="s">
        <v>148</v>
      </c>
      <c r="BE1078" s="218">
        <f>IF(N1078="základní",J1078,0)</f>
        <v>0</v>
      </c>
      <c r="BF1078" s="218">
        <f>IF(N1078="snížená",J1078,0)</f>
        <v>0</v>
      </c>
      <c r="BG1078" s="218">
        <f>IF(N1078="zákl. přenesená",J1078,0)</f>
        <v>0</v>
      </c>
      <c r="BH1078" s="218">
        <f>IF(N1078="sníž. přenesená",J1078,0)</f>
        <v>0</v>
      </c>
      <c r="BI1078" s="218">
        <f>IF(N1078="nulová",J1078,0)</f>
        <v>0</v>
      </c>
      <c r="BJ1078" s="19" t="s">
        <v>80</v>
      </c>
      <c r="BK1078" s="218">
        <f>ROUND(I1078*H1078,2)</f>
        <v>0</v>
      </c>
      <c r="BL1078" s="19" t="s">
        <v>285</v>
      </c>
      <c r="BM1078" s="217" t="s">
        <v>4896</v>
      </c>
    </row>
    <row r="1079" spans="1:47" s="2" customFormat="1" ht="12">
      <c r="A1079" s="40"/>
      <c r="B1079" s="41"/>
      <c r="C1079" s="42"/>
      <c r="D1079" s="219" t="s">
        <v>157</v>
      </c>
      <c r="E1079" s="42"/>
      <c r="F1079" s="220" t="s">
        <v>4897</v>
      </c>
      <c r="G1079" s="42"/>
      <c r="H1079" s="42"/>
      <c r="I1079" s="221"/>
      <c r="J1079" s="42"/>
      <c r="K1079" s="42"/>
      <c r="L1079" s="46"/>
      <c r="M1079" s="222"/>
      <c r="N1079" s="223"/>
      <c r="O1079" s="86"/>
      <c r="P1079" s="86"/>
      <c r="Q1079" s="86"/>
      <c r="R1079" s="86"/>
      <c r="S1079" s="86"/>
      <c r="T1079" s="87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T1079" s="19" t="s">
        <v>157</v>
      </c>
      <c r="AU1079" s="19" t="s">
        <v>82</v>
      </c>
    </row>
    <row r="1080" spans="1:51" s="14" customFormat="1" ht="12">
      <c r="A1080" s="14"/>
      <c r="B1080" s="235"/>
      <c r="C1080" s="236"/>
      <c r="D1080" s="226" t="s">
        <v>168</v>
      </c>
      <c r="E1080" s="237" t="s">
        <v>19</v>
      </c>
      <c r="F1080" s="238" t="s">
        <v>4898</v>
      </c>
      <c r="G1080" s="236"/>
      <c r="H1080" s="239">
        <v>13.4</v>
      </c>
      <c r="I1080" s="240"/>
      <c r="J1080" s="236"/>
      <c r="K1080" s="236"/>
      <c r="L1080" s="241"/>
      <c r="M1080" s="242"/>
      <c r="N1080" s="243"/>
      <c r="O1080" s="243"/>
      <c r="P1080" s="243"/>
      <c r="Q1080" s="243"/>
      <c r="R1080" s="243"/>
      <c r="S1080" s="243"/>
      <c r="T1080" s="24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45" t="s">
        <v>168</v>
      </c>
      <c r="AU1080" s="245" t="s">
        <v>82</v>
      </c>
      <c r="AV1080" s="14" t="s">
        <v>82</v>
      </c>
      <c r="AW1080" s="14" t="s">
        <v>34</v>
      </c>
      <c r="AX1080" s="14" t="s">
        <v>80</v>
      </c>
      <c r="AY1080" s="245" t="s">
        <v>148</v>
      </c>
    </row>
    <row r="1081" spans="1:65" s="2" customFormat="1" ht="24.15" customHeight="1">
      <c r="A1081" s="40"/>
      <c r="B1081" s="41"/>
      <c r="C1081" s="206" t="s">
        <v>1785</v>
      </c>
      <c r="D1081" s="206" t="s">
        <v>150</v>
      </c>
      <c r="E1081" s="207" t="s">
        <v>4899</v>
      </c>
      <c r="F1081" s="208" t="s">
        <v>4900</v>
      </c>
      <c r="G1081" s="209" t="s">
        <v>173</v>
      </c>
      <c r="H1081" s="210">
        <v>102.01</v>
      </c>
      <c r="I1081" s="211"/>
      <c r="J1081" s="212">
        <f>ROUND(I1081*H1081,2)</f>
        <v>0</v>
      </c>
      <c r="K1081" s="208" t="s">
        <v>154</v>
      </c>
      <c r="L1081" s="46"/>
      <c r="M1081" s="213" t="s">
        <v>19</v>
      </c>
      <c r="N1081" s="214" t="s">
        <v>43</v>
      </c>
      <c r="O1081" s="86"/>
      <c r="P1081" s="215">
        <f>O1081*H1081</f>
        <v>0</v>
      </c>
      <c r="Q1081" s="215">
        <v>0</v>
      </c>
      <c r="R1081" s="215">
        <f>Q1081*H1081</f>
        <v>0</v>
      </c>
      <c r="S1081" s="215">
        <v>0.004</v>
      </c>
      <c r="T1081" s="216">
        <f>S1081*H1081</f>
        <v>0.40804</v>
      </c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R1081" s="217" t="s">
        <v>285</v>
      </c>
      <c r="AT1081" s="217" t="s">
        <v>150</v>
      </c>
      <c r="AU1081" s="217" t="s">
        <v>82</v>
      </c>
      <c r="AY1081" s="19" t="s">
        <v>148</v>
      </c>
      <c r="BE1081" s="218">
        <f>IF(N1081="základní",J1081,0)</f>
        <v>0</v>
      </c>
      <c r="BF1081" s="218">
        <f>IF(N1081="snížená",J1081,0)</f>
        <v>0</v>
      </c>
      <c r="BG1081" s="218">
        <f>IF(N1081="zákl. přenesená",J1081,0)</f>
        <v>0</v>
      </c>
      <c r="BH1081" s="218">
        <f>IF(N1081="sníž. přenesená",J1081,0)</f>
        <v>0</v>
      </c>
      <c r="BI1081" s="218">
        <f>IF(N1081="nulová",J1081,0)</f>
        <v>0</v>
      </c>
      <c r="BJ1081" s="19" t="s">
        <v>80</v>
      </c>
      <c r="BK1081" s="218">
        <f>ROUND(I1081*H1081,2)</f>
        <v>0</v>
      </c>
      <c r="BL1081" s="19" t="s">
        <v>285</v>
      </c>
      <c r="BM1081" s="217" t="s">
        <v>4901</v>
      </c>
    </row>
    <row r="1082" spans="1:47" s="2" customFormat="1" ht="12">
      <c r="A1082" s="40"/>
      <c r="B1082" s="41"/>
      <c r="C1082" s="42"/>
      <c r="D1082" s="219" t="s">
        <v>157</v>
      </c>
      <c r="E1082" s="42"/>
      <c r="F1082" s="220" t="s">
        <v>4902</v>
      </c>
      <c r="G1082" s="42"/>
      <c r="H1082" s="42"/>
      <c r="I1082" s="221"/>
      <c r="J1082" s="42"/>
      <c r="K1082" s="42"/>
      <c r="L1082" s="46"/>
      <c r="M1082" s="222"/>
      <c r="N1082" s="223"/>
      <c r="O1082" s="86"/>
      <c r="P1082" s="86"/>
      <c r="Q1082" s="86"/>
      <c r="R1082" s="86"/>
      <c r="S1082" s="86"/>
      <c r="T1082" s="87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T1082" s="19" t="s">
        <v>157</v>
      </c>
      <c r="AU1082" s="19" t="s">
        <v>82</v>
      </c>
    </row>
    <row r="1083" spans="1:51" s="14" customFormat="1" ht="12">
      <c r="A1083" s="14"/>
      <c r="B1083" s="235"/>
      <c r="C1083" s="236"/>
      <c r="D1083" s="226" t="s">
        <v>168</v>
      </c>
      <c r="E1083" s="237" t="s">
        <v>19</v>
      </c>
      <c r="F1083" s="238" t="s">
        <v>4903</v>
      </c>
      <c r="G1083" s="236"/>
      <c r="H1083" s="239">
        <v>62.1</v>
      </c>
      <c r="I1083" s="240"/>
      <c r="J1083" s="236"/>
      <c r="K1083" s="236"/>
      <c r="L1083" s="241"/>
      <c r="M1083" s="242"/>
      <c r="N1083" s="243"/>
      <c r="O1083" s="243"/>
      <c r="P1083" s="243"/>
      <c r="Q1083" s="243"/>
      <c r="R1083" s="243"/>
      <c r="S1083" s="243"/>
      <c r="T1083" s="24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45" t="s">
        <v>168</v>
      </c>
      <c r="AU1083" s="245" t="s">
        <v>82</v>
      </c>
      <c r="AV1083" s="14" t="s">
        <v>82</v>
      </c>
      <c r="AW1083" s="14" t="s">
        <v>34</v>
      </c>
      <c r="AX1083" s="14" t="s">
        <v>72</v>
      </c>
      <c r="AY1083" s="245" t="s">
        <v>148</v>
      </c>
    </row>
    <row r="1084" spans="1:51" s="14" customFormat="1" ht="12">
      <c r="A1084" s="14"/>
      <c r="B1084" s="235"/>
      <c r="C1084" s="236"/>
      <c r="D1084" s="226" t="s">
        <v>168</v>
      </c>
      <c r="E1084" s="237" t="s">
        <v>19</v>
      </c>
      <c r="F1084" s="238" t="s">
        <v>4904</v>
      </c>
      <c r="G1084" s="236"/>
      <c r="H1084" s="239">
        <v>13.11</v>
      </c>
      <c r="I1084" s="240"/>
      <c r="J1084" s="236"/>
      <c r="K1084" s="236"/>
      <c r="L1084" s="241"/>
      <c r="M1084" s="242"/>
      <c r="N1084" s="243"/>
      <c r="O1084" s="243"/>
      <c r="P1084" s="243"/>
      <c r="Q1084" s="243"/>
      <c r="R1084" s="243"/>
      <c r="S1084" s="243"/>
      <c r="T1084" s="24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45" t="s">
        <v>168</v>
      </c>
      <c r="AU1084" s="245" t="s">
        <v>82</v>
      </c>
      <c r="AV1084" s="14" t="s">
        <v>82</v>
      </c>
      <c r="AW1084" s="14" t="s">
        <v>34</v>
      </c>
      <c r="AX1084" s="14" t="s">
        <v>72</v>
      </c>
      <c r="AY1084" s="245" t="s">
        <v>148</v>
      </c>
    </row>
    <row r="1085" spans="1:51" s="14" customFormat="1" ht="12">
      <c r="A1085" s="14"/>
      <c r="B1085" s="235"/>
      <c r="C1085" s="236"/>
      <c r="D1085" s="226" t="s">
        <v>168</v>
      </c>
      <c r="E1085" s="237" t="s">
        <v>19</v>
      </c>
      <c r="F1085" s="238" t="s">
        <v>4905</v>
      </c>
      <c r="G1085" s="236"/>
      <c r="H1085" s="239">
        <v>26.8</v>
      </c>
      <c r="I1085" s="240"/>
      <c r="J1085" s="236"/>
      <c r="K1085" s="236"/>
      <c r="L1085" s="241"/>
      <c r="M1085" s="242"/>
      <c r="N1085" s="243"/>
      <c r="O1085" s="243"/>
      <c r="P1085" s="243"/>
      <c r="Q1085" s="243"/>
      <c r="R1085" s="243"/>
      <c r="S1085" s="243"/>
      <c r="T1085" s="24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T1085" s="245" t="s">
        <v>168</v>
      </c>
      <c r="AU1085" s="245" t="s">
        <v>82</v>
      </c>
      <c r="AV1085" s="14" t="s">
        <v>82</v>
      </c>
      <c r="AW1085" s="14" t="s">
        <v>34</v>
      </c>
      <c r="AX1085" s="14" t="s">
        <v>72</v>
      </c>
      <c r="AY1085" s="245" t="s">
        <v>148</v>
      </c>
    </row>
    <row r="1086" spans="1:51" s="15" customFormat="1" ht="12">
      <c r="A1086" s="15"/>
      <c r="B1086" s="246"/>
      <c r="C1086" s="247"/>
      <c r="D1086" s="226" t="s">
        <v>168</v>
      </c>
      <c r="E1086" s="248" t="s">
        <v>19</v>
      </c>
      <c r="F1086" s="249" t="s">
        <v>178</v>
      </c>
      <c r="G1086" s="247"/>
      <c r="H1086" s="250">
        <v>102.01</v>
      </c>
      <c r="I1086" s="251"/>
      <c r="J1086" s="247"/>
      <c r="K1086" s="247"/>
      <c r="L1086" s="252"/>
      <c r="M1086" s="253"/>
      <c r="N1086" s="254"/>
      <c r="O1086" s="254"/>
      <c r="P1086" s="254"/>
      <c r="Q1086" s="254"/>
      <c r="R1086" s="254"/>
      <c r="S1086" s="254"/>
      <c r="T1086" s="25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T1086" s="256" t="s">
        <v>168</v>
      </c>
      <c r="AU1086" s="256" t="s">
        <v>82</v>
      </c>
      <c r="AV1086" s="15" t="s">
        <v>155</v>
      </c>
      <c r="AW1086" s="15" t="s">
        <v>34</v>
      </c>
      <c r="AX1086" s="15" t="s">
        <v>80</v>
      </c>
      <c r="AY1086" s="256" t="s">
        <v>148</v>
      </c>
    </row>
    <row r="1087" spans="1:65" s="2" customFormat="1" ht="24.15" customHeight="1">
      <c r="A1087" s="40"/>
      <c r="B1087" s="41"/>
      <c r="C1087" s="206" t="s">
        <v>1789</v>
      </c>
      <c r="D1087" s="206" t="s">
        <v>150</v>
      </c>
      <c r="E1087" s="207" t="s">
        <v>2451</v>
      </c>
      <c r="F1087" s="208" t="s">
        <v>2452</v>
      </c>
      <c r="G1087" s="209" t="s">
        <v>166</v>
      </c>
      <c r="H1087" s="210">
        <v>540.042</v>
      </c>
      <c r="I1087" s="211"/>
      <c r="J1087" s="212">
        <f>ROUND(I1087*H1087,2)</f>
        <v>0</v>
      </c>
      <c r="K1087" s="208" t="s">
        <v>154</v>
      </c>
      <c r="L1087" s="46"/>
      <c r="M1087" s="213" t="s">
        <v>19</v>
      </c>
      <c r="N1087" s="214" t="s">
        <v>43</v>
      </c>
      <c r="O1087" s="86"/>
      <c r="P1087" s="215">
        <f>O1087*H1087</f>
        <v>0</v>
      </c>
      <c r="Q1087" s="215">
        <v>0</v>
      </c>
      <c r="R1087" s="215">
        <f>Q1087*H1087</f>
        <v>0</v>
      </c>
      <c r="S1087" s="215">
        <v>0</v>
      </c>
      <c r="T1087" s="216">
        <f>S1087*H1087</f>
        <v>0</v>
      </c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R1087" s="217" t="s">
        <v>285</v>
      </c>
      <c r="AT1087" s="217" t="s">
        <v>150</v>
      </c>
      <c r="AU1087" s="217" t="s">
        <v>82</v>
      </c>
      <c r="AY1087" s="19" t="s">
        <v>148</v>
      </c>
      <c r="BE1087" s="218">
        <f>IF(N1087="základní",J1087,0)</f>
        <v>0</v>
      </c>
      <c r="BF1087" s="218">
        <f>IF(N1087="snížená",J1087,0)</f>
        <v>0</v>
      </c>
      <c r="BG1087" s="218">
        <f>IF(N1087="zákl. přenesená",J1087,0)</f>
        <v>0</v>
      </c>
      <c r="BH1087" s="218">
        <f>IF(N1087="sníž. přenesená",J1087,0)</f>
        <v>0</v>
      </c>
      <c r="BI1087" s="218">
        <f>IF(N1087="nulová",J1087,0)</f>
        <v>0</v>
      </c>
      <c r="BJ1087" s="19" t="s">
        <v>80</v>
      </c>
      <c r="BK1087" s="218">
        <f>ROUND(I1087*H1087,2)</f>
        <v>0</v>
      </c>
      <c r="BL1087" s="19" t="s">
        <v>285</v>
      </c>
      <c r="BM1087" s="217" t="s">
        <v>4906</v>
      </c>
    </row>
    <row r="1088" spans="1:47" s="2" customFormat="1" ht="12">
      <c r="A1088" s="40"/>
      <c r="B1088" s="41"/>
      <c r="C1088" s="42"/>
      <c r="D1088" s="219" t="s">
        <v>157</v>
      </c>
      <c r="E1088" s="42"/>
      <c r="F1088" s="220" t="s">
        <v>2454</v>
      </c>
      <c r="G1088" s="42"/>
      <c r="H1088" s="42"/>
      <c r="I1088" s="221"/>
      <c r="J1088" s="42"/>
      <c r="K1088" s="42"/>
      <c r="L1088" s="46"/>
      <c r="M1088" s="222"/>
      <c r="N1088" s="223"/>
      <c r="O1088" s="86"/>
      <c r="P1088" s="86"/>
      <c r="Q1088" s="86"/>
      <c r="R1088" s="86"/>
      <c r="S1088" s="86"/>
      <c r="T1088" s="87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T1088" s="19" t="s">
        <v>157</v>
      </c>
      <c r="AU1088" s="19" t="s">
        <v>82</v>
      </c>
    </row>
    <row r="1089" spans="1:51" s="13" customFormat="1" ht="12">
      <c r="A1089" s="13"/>
      <c r="B1089" s="224"/>
      <c r="C1089" s="225"/>
      <c r="D1089" s="226" t="s">
        <v>168</v>
      </c>
      <c r="E1089" s="227" t="s">
        <v>19</v>
      </c>
      <c r="F1089" s="228" t="s">
        <v>4907</v>
      </c>
      <c r="G1089" s="225"/>
      <c r="H1089" s="227" t="s">
        <v>19</v>
      </c>
      <c r="I1089" s="229"/>
      <c r="J1089" s="225"/>
      <c r="K1089" s="225"/>
      <c r="L1089" s="230"/>
      <c r="M1089" s="231"/>
      <c r="N1089" s="232"/>
      <c r="O1089" s="232"/>
      <c r="P1089" s="232"/>
      <c r="Q1089" s="232"/>
      <c r="R1089" s="232"/>
      <c r="S1089" s="232"/>
      <c r="T1089" s="23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34" t="s">
        <v>168</v>
      </c>
      <c r="AU1089" s="234" t="s">
        <v>82</v>
      </c>
      <c r="AV1089" s="13" t="s">
        <v>80</v>
      </c>
      <c r="AW1089" s="13" t="s">
        <v>34</v>
      </c>
      <c r="AX1089" s="13" t="s">
        <v>72</v>
      </c>
      <c r="AY1089" s="234" t="s">
        <v>148</v>
      </c>
    </row>
    <row r="1090" spans="1:51" s="14" customFormat="1" ht="12">
      <c r="A1090" s="14"/>
      <c r="B1090" s="235"/>
      <c r="C1090" s="236"/>
      <c r="D1090" s="226" t="s">
        <v>168</v>
      </c>
      <c r="E1090" s="237" t="s">
        <v>19</v>
      </c>
      <c r="F1090" s="238" t="s">
        <v>4908</v>
      </c>
      <c r="G1090" s="236"/>
      <c r="H1090" s="239">
        <v>75.821</v>
      </c>
      <c r="I1090" s="240"/>
      <c r="J1090" s="236"/>
      <c r="K1090" s="236"/>
      <c r="L1090" s="241"/>
      <c r="M1090" s="242"/>
      <c r="N1090" s="243"/>
      <c r="O1090" s="243"/>
      <c r="P1090" s="243"/>
      <c r="Q1090" s="243"/>
      <c r="R1090" s="243"/>
      <c r="S1090" s="243"/>
      <c r="T1090" s="24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45" t="s">
        <v>168</v>
      </c>
      <c r="AU1090" s="245" t="s">
        <v>82</v>
      </c>
      <c r="AV1090" s="14" t="s">
        <v>82</v>
      </c>
      <c r="AW1090" s="14" t="s">
        <v>34</v>
      </c>
      <c r="AX1090" s="14" t="s">
        <v>72</v>
      </c>
      <c r="AY1090" s="245" t="s">
        <v>148</v>
      </c>
    </row>
    <row r="1091" spans="1:51" s="14" customFormat="1" ht="12">
      <c r="A1091" s="14"/>
      <c r="B1091" s="235"/>
      <c r="C1091" s="236"/>
      <c r="D1091" s="226" t="s">
        <v>168</v>
      </c>
      <c r="E1091" s="237" t="s">
        <v>19</v>
      </c>
      <c r="F1091" s="238" t="s">
        <v>4909</v>
      </c>
      <c r="G1091" s="236"/>
      <c r="H1091" s="239">
        <v>246.351</v>
      </c>
      <c r="I1091" s="240"/>
      <c r="J1091" s="236"/>
      <c r="K1091" s="236"/>
      <c r="L1091" s="241"/>
      <c r="M1091" s="242"/>
      <c r="N1091" s="243"/>
      <c r="O1091" s="243"/>
      <c r="P1091" s="243"/>
      <c r="Q1091" s="243"/>
      <c r="R1091" s="243"/>
      <c r="S1091" s="243"/>
      <c r="T1091" s="24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45" t="s">
        <v>168</v>
      </c>
      <c r="AU1091" s="245" t="s">
        <v>82</v>
      </c>
      <c r="AV1091" s="14" t="s">
        <v>82</v>
      </c>
      <c r="AW1091" s="14" t="s">
        <v>34</v>
      </c>
      <c r="AX1091" s="14" t="s">
        <v>72</v>
      </c>
      <c r="AY1091" s="245" t="s">
        <v>148</v>
      </c>
    </row>
    <row r="1092" spans="1:51" s="14" customFormat="1" ht="12">
      <c r="A1092" s="14"/>
      <c r="B1092" s="235"/>
      <c r="C1092" s="236"/>
      <c r="D1092" s="226" t="s">
        <v>168</v>
      </c>
      <c r="E1092" s="237" t="s">
        <v>19</v>
      </c>
      <c r="F1092" s="238" t="s">
        <v>4910</v>
      </c>
      <c r="G1092" s="236"/>
      <c r="H1092" s="239">
        <v>4.07</v>
      </c>
      <c r="I1092" s="240"/>
      <c r="J1092" s="236"/>
      <c r="K1092" s="236"/>
      <c r="L1092" s="241"/>
      <c r="M1092" s="242"/>
      <c r="N1092" s="243"/>
      <c r="O1092" s="243"/>
      <c r="P1092" s="243"/>
      <c r="Q1092" s="243"/>
      <c r="R1092" s="243"/>
      <c r="S1092" s="243"/>
      <c r="T1092" s="24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45" t="s">
        <v>168</v>
      </c>
      <c r="AU1092" s="245" t="s">
        <v>82</v>
      </c>
      <c r="AV1092" s="14" t="s">
        <v>82</v>
      </c>
      <c r="AW1092" s="14" t="s">
        <v>34</v>
      </c>
      <c r="AX1092" s="14" t="s">
        <v>72</v>
      </c>
      <c r="AY1092" s="245" t="s">
        <v>148</v>
      </c>
    </row>
    <row r="1093" spans="1:51" s="13" customFormat="1" ht="12">
      <c r="A1093" s="13"/>
      <c r="B1093" s="224"/>
      <c r="C1093" s="225"/>
      <c r="D1093" s="226" t="s">
        <v>168</v>
      </c>
      <c r="E1093" s="227" t="s">
        <v>19</v>
      </c>
      <c r="F1093" s="228" t="s">
        <v>4911</v>
      </c>
      <c r="G1093" s="225"/>
      <c r="H1093" s="227" t="s">
        <v>19</v>
      </c>
      <c r="I1093" s="229"/>
      <c r="J1093" s="225"/>
      <c r="K1093" s="225"/>
      <c r="L1093" s="230"/>
      <c r="M1093" s="231"/>
      <c r="N1093" s="232"/>
      <c r="O1093" s="232"/>
      <c r="P1093" s="232"/>
      <c r="Q1093" s="232"/>
      <c r="R1093" s="232"/>
      <c r="S1093" s="232"/>
      <c r="T1093" s="23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34" t="s">
        <v>168</v>
      </c>
      <c r="AU1093" s="234" t="s">
        <v>82</v>
      </c>
      <c r="AV1093" s="13" t="s">
        <v>80</v>
      </c>
      <c r="AW1093" s="13" t="s">
        <v>34</v>
      </c>
      <c r="AX1093" s="13" t="s">
        <v>72</v>
      </c>
      <c r="AY1093" s="234" t="s">
        <v>148</v>
      </c>
    </row>
    <row r="1094" spans="1:51" s="14" customFormat="1" ht="12">
      <c r="A1094" s="14"/>
      <c r="B1094" s="235"/>
      <c r="C1094" s="236"/>
      <c r="D1094" s="226" t="s">
        <v>168</v>
      </c>
      <c r="E1094" s="237" t="s">
        <v>19</v>
      </c>
      <c r="F1094" s="238" t="s">
        <v>4912</v>
      </c>
      <c r="G1094" s="236"/>
      <c r="H1094" s="239">
        <v>213.8</v>
      </c>
      <c r="I1094" s="240"/>
      <c r="J1094" s="236"/>
      <c r="K1094" s="236"/>
      <c r="L1094" s="241"/>
      <c r="M1094" s="242"/>
      <c r="N1094" s="243"/>
      <c r="O1094" s="243"/>
      <c r="P1094" s="243"/>
      <c r="Q1094" s="243"/>
      <c r="R1094" s="243"/>
      <c r="S1094" s="243"/>
      <c r="T1094" s="24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45" t="s">
        <v>168</v>
      </c>
      <c r="AU1094" s="245" t="s">
        <v>82</v>
      </c>
      <c r="AV1094" s="14" t="s">
        <v>82</v>
      </c>
      <c r="AW1094" s="14" t="s">
        <v>34</v>
      </c>
      <c r="AX1094" s="14" t="s">
        <v>72</v>
      </c>
      <c r="AY1094" s="245" t="s">
        <v>148</v>
      </c>
    </row>
    <row r="1095" spans="1:51" s="15" customFormat="1" ht="12">
      <c r="A1095" s="15"/>
      <c r="B1095" s="246"/>
      <c r="C1095" s="247"/>
      <c r="D1095" s="226" t="s">
        <v>168</v>
      </c>
      <c r="E1095" s="248" t="s">
        <v>19</v>
      </c>
      <c r="F1095" s="249" t="s">
        <v>178</v>
      </c>
      <c r="G1095" s="247"/>
      <c r="H1095" s="250">
        <v>540.042</v>
      </c>
      <c r="I1095" s="251"/>
      <c r="J1095" s="247"/>
      <c r="K1095" s="247"/>
      <c r="L1095" s="252"/>
      <c r="M1095" s="253"/>
      <c r="N1095" s="254"/>
      <c r="O1095" s="254"/>
      <c r="P1095" s="254"/>
      <c r="Q1095" s="254"/>
      <c r="R1095" s="254"/>
      <c r="S1095" s="254"/>
      <c r="T1095" s="25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T1095" s="256" t="s">
        <v>168</v>
      </c>
      <c r="AU1095" s="256" t="s">
        <v>82</v>
      </c>
      <c r="AV1095" s="15" t="s">
        <v>155</v>
      </c>
      <c r="AW1095" s="15" t="s">
        <v>34</v>
      </c>
      <c r="AX1095" s="15" t="s">
        <v>80</v>
      </c>
      <c r="AY1095" s="256" t="s">
        <v>148</v>
      </c>
    </row>
    <row r="1096" spans="1:65" s="2" customFormat="1" ht="16.5" customHeight="1">
      <c r="A1096" s="40"/>
      <c r="B1096" s="41"/>
      <c r="C1096" s="268" t="s">
        <v>1794</v>
      </c>
      <c r="D1096" s="268" t="s">
        <v>279</v>
      </c>
      <c r="E1096" s="269" t="s">
        <v>2460</v>
      </c>
      <c r="F1096" s="270" t="s">
        <v>2461</v>
      </c>
      <c r="G1096" s="271" t="s">
        <v>187</v>
      </c>
      <c r="H1096" s="272">
        <v>2.47</v>
      </c>
      <c r="I1096" s="273"/>
      <c r="J1096" s="274">
        <f>ROUND(I1096*H1096,2)</f>
        <v>0</v>
      </c>
      <c r="K1096" s="270" t="s">
        <v>154</v>
      </c>
      <c r="L1096" s="275"/>
      <c r="M1096" s="276" t="s">
        <v>19</v>
      </c>
      <c r="N1096" s="277" t="s">
        <v>43</v>
      </c>
      <c r="O1096" s="86"/>
      <c r="P1096" s="215">
        <f>O1096*H1096</f>
        <v>0</v>
      </c>
      <c r="Q1096" s="215">
        <v>0.55</v>
      </c>
      <c r="R1096" s="215">
        <f>Q1096*H1096</f>
        <v>1.3585000000000003</v>
      </c>
      <c r="S1096" s="215">
        <v>0</v>
      </c>
      <c r="T1096" s="216">
        <f>S1096*H1096</f>
        <v>0</v>
      </c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R1096" s="217" t="s">
        <v>414</v>
      </c>
      <c r="AT1096" s="217" t="s">
        <v>279</v>
      </c>
      <c r="AU1096" s="217" t="s">
        <v>82</v>
      </c>
      <c r="AY1096" s="19" t="s">
        <v>148</v>
      </c>
      <c r="BE1096" s="218">
        <f>IF(N1096="základní",J1096,0)</f>
        <v>0</v>
      </c>
      <c r="BF1096" s="218">
        <f>IF(N1096="snížená",J1096,0)</f>
        <v>0</v>
      </c>
      <c r="BG1096" s="218">
        <f>IF(N1096="zákl. přenesená",J1096,0)</f>
        <v>0</v>
      </c>
      <c r="BH1096" s="218">
        <f>IF(N1096="sníž. přenesená",J1096,0)</f>
        <v>0</v>
      </c>
      <c r="BI1096" s="218">
        <f>IF(N1096="nulová",J1096,0)</f>
        <v>0</v>
      </c>
      <c r="BJ1096" s="19" t="s">
        <v>80</v>
      </c>
      <c r="BK1096" s="218">
        <f>ROUND(I1096*H1096,2)</f>
        <v>0</v>
      </c>
      <c r="BL1096" s="19" t="s">
        <v>285</v>
      </c>
      <c r="BM1096" s="217" t="s">
        <v>4913</v>
      </c>
    </row>
    <row r="1097" spans="1:51" s="13" customFormat="1" ht="12">
      <c r="A1097" s="13"/>
      <c r="B1097" s="224"/>
      <c r="C1097" s="225"/>
      <c r="D1097" s="226" t="s">
        <v>168</v>
      </c>
      <c r="E1097" s="227" t="s">
        <v>19</v>
      </c>
      <c r="F1097" s="228" t="s">
        <v>4914</v>
      </c>
      <c r="G1097" s="225"/>
      <c r="H1097" s="227" t="s">
        <v>19</v>
      </c>
      <c r="I1097" s="229"/>
      <c r="J1097" s="225"/>
      <c r="K1097" s="225"/>
      <c r="L1097" s="230"/>
      <c r="M1097" s="231"/>
      <c r="N1097" s="232"/>
      <c r="O1097" s="232"/>
      <c r="P1097" s="232"/>
      <c r="Q1097" s="232"/>
      <c r="R1097" s="232"/>
      <c r="S1097" s="232"/>
      <c r="T1097" s="23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34" t="s">
        <v>168</v>
      </c>
      <c r="AU1097" s="234" t="s">
        <v>82</v>
      </c>
      <c r="AV1097" s="13" t="s">
        <v>80</v>
      </c>
      <c r="AW1097" s="13" t="s">
        <v>34</v>
      </c>
      <c r="AX1097" s="13" t="s">
        <v>72</v>
      </c>
      <c r="AY1097" s="234" t="s">
        <v>148</v>
      </c>
    </row>
    <row r="1098" spans="1:51" s="14" customFormat="1" ht="12">
      <c r="A1098" s="14"/>
      <c r="B1098" s="235"/>
      <c r="C1098" s="236"/>
      <c r="D1098" s="226" t="s">
        <v>168</v>
      </c>
      <c r="E1098" s="237" t="s">
        <v>19</v>
      </c>
      <c r="F1098" s="238" t="s">
        <v>4915</v>
      </c>
      <c r="G1098" s="236"/>
      <c r="H1098" s="239">
        <v>0.455</v>
      </c>
      <c r="I1098" s="240"/>
      <c r="J1098" s="236"/>
      <c r="K1098" s="236"/>
      <c r="L1098" s="241"/>
      <c r="M1098" s="242"/>
      <c r="N1098" s="243"/>
      <c r="O1098" s="243"/>
      <c r="P1098" s="243"/>
      <c r="Q1098" s="243"/>
      <c r="R1098" s="243"/>
      <c r="S1098" s="243"/>
      <c r="T1098" s="24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45" t="s">
        <v>168</v>
      </c>
      <c r="AU1098" s="245" t="s">
        <v>82</v>
      </c>
      <c r="AV1098" s="14" t="s">
        <v>82</v>
      </c>
      <c r="AW1098" s="14" t="s">
        <v>34</v>
      </c>
      <c r="AX1098" s="14" t="s">
        <v>72</v>
      </c>
      <c r="AY1098" s="245" t="s">
        <v>148</v>
      </c>
    </row>
    <row r="1099" spans="1:51" s="14" customFormat="1" ht="12">
      <c r="A1099" s="14"/>
      <c r="B1099" s="235"/>
      <c r="C1099" s="236"/>
      <c r="D1099" s="226" t="s">
        <v>168</v>
      </c>
      <c r="E1099" s="237" t="s">
        <v>19</v>
      </c>
      <c r="F1099" s="238" t="s">
        <v>4916</v>
      </c>
      <c r="G1099" s="236"/>
      <c r="H1099" s="239">
        <v>1.478</v>
      </c>
      <c r="I1099" s="240"/>
      <c r="J1099" s="236"/>
      <c r="K1099" s="236"/>
      <c r="L1099" s="241"/>
      <c r="M1099" s="242"/>
      <c r="N1099" s="243"/>
      <c r="O1099" s="243"/>
      <c r="P1099" s="243"/>
      <c r="Q1099" s="243"/>
      <c r="R1099" s="243"/>
      <c r="S1099" s="243"/>
      <c r="T1099" s="24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45" t="s">
        <v>168</v>
      </c>
      <c r="AU1099" s="245" t="s">
        <v>82</v>
      </c>
      <c r="AV1099" s="14" t="s">
        <v>82</v>
      </c>
      <c r="AW1099" s="14" t="s">
        <v>34</v>
      </c>
      <c r="AX1099" s="14" t="s">
        <v>72</v>
      </c>
      <c r="AY1099" s="245" t="s">
        <v>148</v>
      </c>
    </row>
    <row r="1100" spans="1:51" s="14" customFormat="1" ht="12">
      <c r="A1100" s="14"/>
      <c r="B1100" s="235"/>
      <c r="C1100" s="236"/>
      <c r="D1100" s="226" t="s">
        <v>168</v>
      </c>
      <c r="E1100" s="237" t="s">
        <v>19</v>
      </c>
      <c r="F1100" s="238" t="s">
        <v>4917</v>
      </c>
      <c r="G1100" s="236"/>
      <c r="H1100" s="239">
        <v>0.024</v>
      </c>
      <c r="I1100" s="240"/>
      <c r="J1100" s="236"/>
      <c r="K1100" s="236"/>
      <c r="L1100" s="241"/>
      <c r="M1100" s="242"/>
      <c r="N1100" s="243"/>
      <c r="O1100" s="243"/>
      <c r="P1100" s="243"/>
      <c r="Q1100" s="243"/>
      <c r="R1100" s="243"/>
      <c r="S1100" s="243"/>
      <c r="T1100" s="24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45" t="s">
        <v>168</v>
      </c>
      <c r="AU1100" s="245" t="s">
        <v>82</v>
      </c>
      <c r="AV1100" s="14" t="s">
        <v>82</v>
      </c>
      <c r="AW1100" s="14" t="s">
        <v>34</v>
      </c>
      <c r="AX1100" s="14" t="s">
        <v>72</v>
      </c>
      <c r="AY1100" s="245" t="s">
        <v>148</v>
      </c>
    </row>
    <row r="1101" spans="1:51" s="14" customFormat="1" ht="12">
      <c r="A1101" s="14"/>
      <c r="B1101" s="235"/>
      <c r="C1101" s="236"/>
      <c r="D1101" s="226" t="s">
        <v>168</v>
      </c>
      <c r="E1101" s="237" t="s">
        <v>19</v>
      </c>
      <c r="F1101" s="238" t="s">
        <v>4918</v>
      </c>
      <c r="G1101" s="236"/>
      <c r="H1101" s="239">
        <v>0.513</v>
      </c>
      <c r="I1101" s="240"/>
      <c r="J1101" s="236"/>
      <c r="K1101" s="236"/>
      <c r="L1101" s="241"/>
      <c r="M1101" s="242"/>
      <c r="N1101" s="243"/>
      <c r="O1101" s="243"/>
      <c r="P1101" s="243"/>
      <c r="Q1101" s="243"/>
      <c r="R1101" s="243"/>
      <c r="S1101" s="243"/>
      <c r="T1101" s="24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45" t="s">
        <v>168</v>
      </c>
      <c r="AU1101" s="245" t="s">
        <v>82</v>
      </c>
      <c r="AV1101" s="14" t="s">
        <v>82</v>
      </c>
      <c r="AW1101" s="14" t="s">
        <v>34</v>
      </c>
      <c r="AX1101" s="14" t="s">
        <v>72</v>
      </c>
      <c r="AY1101" s="245" t="s">
        <v>148</v>
      </c>
    </row>
    <row r="1102" spans="1:51" s="15" customFormat="1" ht="12">
      <c r="A1102" s="15"/>
      <c r="B1102" s="246"/>
      <c r="C1102" s="247"/>
      <c r="D1102" s="226" t="s">
        <v>168</v>
      </c>
      <c r="E1102" s="248" t="s">
        <v>19</v>
      </c>
      <c r="F1102" s="249" t="s">
        <v>178</v>
      </c>
      <c r="G1102" s="247"/>
      <c r="H1102" s="250">
        <v>2.47</v>
      </c>
      <c r="I1102" s="251"/>
      <c r="J1102" s="247"/>
      <c r="K1102" s="247"/>
      <c r="L1102" s="252"/>
      <c r="M1102" s="253"/>
      <c r="N1102" s="254"/>
      <c r="O1102" s="254"/>
      <c r="P1102" s="254"/>
      <c r="Q1102" s="254"/>
      <c r="R1102" s="254"/>
      <c r="S1102" s="254"/>
      <c r="T1102" s="25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T1102" s="256" t="s">
        <v>168</v>
      </c>
      <c r="AU1102" s="256" t="s">
        <v>82</v>
      </c>
      <c r="AV1102" s="15" t="s">
        <v>155</v>
      </c>
      <c r="AW1102" s="15" t="s">
        <v>34</v>
      </c>
      <c r="AX1102" s="15" t="s">
        <v>80</v>
      </c>
      <c r="AY1102" s="256" t="s">
        <v>148</v>
      </c>
    </row>
    <row r="1103" spans="1:65" s="2" customFormat="1" ht="24.15" customHeight="1">
      <c r="A1103" s="40"/>
      <c r="B1103" s="41"/>
      <c r="C1103" s="206" t="s">
        <v>1798</v>
      </c>
      <c r="D1103" s="206" t="s">
        <v>150</v>
      </c>
      <c r="E1103" s="207" t="s">
        <v>4919</v>
      </c>
      <c r="F1103" s="208" t="s">
        <v>4920</v>
      </c>
      <c r="G1103" s="209" t="s">
        <v>166</v>
      </c>
      <c r="H1103" s="210">
        <v>353.316</v>
      </c>
      <c r="I1103" s="211"/>
      <c r="J1103" s="212">
        <f>ROUND(I1103*H1103,2)</f>
        <v>0</v>
      </c>
      <c r="K1103" s="208" t="s">
        <v>154</v>
      </c>
      <c r="L1103" s="46"/>
      <c r="M1103" s="213" t="s">
        <v>19</v>
      </c>
      <c r="N1103" s="214" t="s">
        <v>43</v>
      </c>
      <c r="O1103" s="86"/>
      <c r="P1103" s="215">
        <f>O1103*H1103</f>
        <v>0</v>
      </c>
      <c r="Q1103" s="215">
        <v>0</v>
      </c>
      <c r="R1103" s="215">
        <f>Q1103*H1103</f>
        <v>0</v>
      </c>
      <c r="S1103" s="215">
        <v>0.007</v>
      </c>
      <c r="T1103" s="216">
        <f>S1103*H1103</f>
        <v>2.4732119999999997</v>
      </c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R1103" s="217" t="s">
        <v>285</v>
      </c>
      <c r="AT1103" s="217" t="s">
        <v>150</v>
      </c>
      <c r="AU1103" s="217" t="s">
        <v>82</v>
      </c>
      <c r="AY1103" s="19" t="s">
        <v>148</v>
      </c>
      <c r="BE1103" s="218">
        <f>IF(N1103="základní",J1103,0)</f>
        <v>0</v>
      </c>
      <c r="BF1103" s="218">
        <f>IF(N1103="snížená",J1103,0)</f>
        <v>0</v>
      </c>
      <c r="BG1103" s="218">
        <f>IF(N1103="zákl. přenesená",J1103,0)</f>
        <v>0</v>
      </c>
      <c r="BH1103" s="218">
        <f>IF(N1103="sníž. přenesená",J1103,0)</f>
        <v>0</v>
      </c>
      <c r="BI1103" s="218">
        <f>IF(N1103="nulová",J1103,0)</f>
        <v>0</v>
      </c>
      <c r="BJ1103" s="19" t="s">
        <v>80</v>
      </c>
      <c r="BK1103" s="218">
        <f>ROUND(I1103*H1103,2)</f>
        <v>0</v>
      </c>
      <c r="BL1103" s="19" t="s">
        <v>285</v>
      </c>
      <c r="BM1103" s="217" t="s">
        <v>4921</v>
      </c>
    </row>
    <row r="1104" spans="1:47" s="2" customFormat="1" ht="12">
      <c r="A1104" s="40"/>
      <c r="B1104" s="41"/>
      <c r="C1104" s="42"/>
      <c r="D1104" s="219" t="s">
        <v>157</v>
      </c>
      <c r="E1104" s="42"/>
      <c r="F1104" s="220" t="s">
        <v>4922</v>
      </c>
      <c r="G1104" s="42"/>
      <c r="H1104" s="42"/>
      <c r="I1104" s="221"/>
      <c r="J1104" s="42"/>
      <c r="K1104" s="42"/>
      <c r="L1104" s="46"/>
      <c r="M1104" s="222"/>
      <c r="N1104" s="223"/>
      <c r="O1104" s="86"/>
      <c r="P1104" s="86"/>
      <c r="Q1104" s="86"/>
      <c r="R1104" s="86"/>
      <c r="S1104" s="86"/>
      <c r="T1104" s="87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T1104" s="19" t="s">
        <v>157</v>
      </c>
      <c r="AU1104" s="19" t="s">
        <v>82</v>
      </c>
    </row>
    <row r="1105" spans="1:51" s="14" customFormat="1" ht="12">
      <c r="A1105" s="14"/>
      <c r="B1105" s="235"/>
      <c r="C1105" s="236"/>
      <c r="D1105" s="226" t="s">
        <v>168</v>
      </c>
      <c r="E1105" s="237" t="s">
        <v>19</v>
      </c>
      <c r="F1105" s="238" t="s">
        <v>4923</v>
      </c>
      <c r="G1105" s="236"/>
      <c r="H1105" s="239">
        <v>20</v>
      </c>
      <c r="I1105" s="240"/>
      <c r="J1105" s="236"/>
      <c r="K1105" s="236"/>
      <c r="L1105" s="241"/>
      <c r="M1105" s="242"/>
      <c r="N1105" s="243"/>
      <c r="O1105" s="243"/>
      <c r="P1105" s="243"/>
      <c r="Q1105" s="243"/>
      <c r="R1105" s="243"/>
      <c r="S1105" s="243"/>
      <c r="T1105" s="24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45" t="s">
        <v>168</v>
      </c>
      <c r="AU1105" s="245" t="s">
        <v>82</v>
      </c>
      <c r="AV1105" s="14" t="s">
        <v>82</v>
      </c>
      <c r="AW1105" s="14" t="s">
        <v>34</v>
      </c>
      <c r="AX1105" s="14" t="s">
        <v>72</v>
      </c>
      <c r="AY1105" s="245" t="s">
        <v>148</v>
      </c>
    </row>
    <row r="1106" spans="1:51" s="14" customFormat="1" ht="12">
      <c r="A1106" s="14"/>
      <c r="B1106" s="235"/>
      <c r="C1106" s="236"/>
      <c r="D1106" s="226" t="s">
        <v>168</v>
      </c>
      <c r="E1106" s="237" t="s">
        <v>19</v>
      </c>
      <c r="F1106" s="238" t="s">
        <v>4924</v>
      </c>
      <c r="G1106" s="236"/>
      <c r="H1106" s="239">
        <v>39.194</v>
      </c>
      <c r="I1106" s="240"/>
      <c r="J1106" s="236"/>
      <c r="K1106" s="236"/>
      <c r="L1106" s="241"/>
      <c r="M1106" s="242"/>
      <c r="N1106" s="243"/>
      <c r="O1106" s="243"/>
      <c r="P1106" s="243"/>
      <c r="Q1106" s="243"/>
      <c r="R1106" s="243"/>
      <c r="S1106" s="243"/>
      <c r="T1106" s="24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45" t="s">
        <v>168</v>
      </c>
      <c r="AU1106" s="245" t="s">
        <v>82</v>
      </c>
      <c r="AV1106" s="14" t="s">
        <v>82</v>
      </c>
      <c r="AW1106" s="14" t="s">
        <v>34</v>
      </c>
      <c r="AX1106" s="14" t="s">
        <v>72</v>
      </c>
      <c r="AY1106" s="245" t="s">
        <v>148</v>
      </c>
    </row>
    <row r="1107" spans="1:51" s="14" customFormat="1" ht="12">
      <c r="A1107" s="14"/>
      <c r="B1107" s="235"/>
      <c r="C1107" s="236"/>
      <c r="D1107" s="226" t="s">
        <v>168</v>
      </c>
      <c r="E1107" s="237" t="s">
        <v>19</v>
      </c>
      <c r="F1107" s="238" t="s">
        <v>4925</v>
      </c>
      <c r="G1107" s="236"/>
      <c r="H1107" s="239">
        <v>135.46</v>
      </c>
      <c r="I1107" s="240"/>
      <c r="J1107" s="236"/>
      <c r="K1107" s="236"/>
      <c r="L1107" s="241"/>
      <c r="M1107" s="242"/>
      <c r="N1107" s="243"/>
      <c r="O1107" s="243"/>
      <c r="P1107" s="243"/>
      <c r="Q1107" s="243"/>
      <c r="R1107" s="243"/>
      <c r="S1107" s="243"/>
      <c r="T1107" s="24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45" t="s">
        <v>168</v>
      </c>
      <c r="AU1107" s="245" t="s">
        <v>82</v>
      </c>
      <c r="AV1107" s="14" t="s">
        <v>82</v>
      </c>
      <c r="AW1107" s="14" t="s">
        <v>34</v>
      </c>
      <c r="AX1107" s="14" t="s">
        <v>72</v>
      </c>
      <c r="AY1107" s="245" t="s">
        <v>148</v>
      </c>
    </row>
    <row r="1108" spans="1:51" s="14" customFormat="1" ht="12">
      <c r="A1108" s="14"/>
      <c r="B1108" s="235"/>
      <c r="C1108" s="236"/>
      <c r="D1108" s="226" t="s">
        <v>168</v>
      </c>
      <c r="E1108" s="237" t="s">
        <v>19</v>
      </c>
      <c r="F1108" s="238" t="s">
        <v>4926</v>
      </c>
      <c r="G1108" s="236"/>
      <c r="H1108" s="239">
        <v>130.996</v>
      </c>
      <c r="I1108" s="240"/>
      <c r="J1108" s="236"/>
      <c r="K1108" s="236"/>
      <c r="L1108" s="241"/>
      <c r="M1108" s="242"/>
      <c r="N1108" s="243"/>
      <c r="O1108" s="243"/>
      <c r="P1108" s="243"/>
      <c r="Q1108" s="243"/>
      <c r="R1108" s="243"/>
      <c r="S1108" s="243"/>
      <c r="T1108" s="24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45" t="s">
        <v>168</v>
      </c>
      <c r="AU1108" s="245" t="s">
        <v>82</v>
      </c>
      <c r="AV1108" s="14" t="s">
        <v>82</v>
      </c>
      <c r="AW1108" s="14" t="s">
        <v>34</v>
      </c>
      <c r="AX1108" s="14" t="s">
        <v>72</v>
      </c>
      <c r="AY1108" s="245" t="s">
        <v>148</v>
      </c>
    </row>
    <row r="1109" spans="1:51" s="14" customFormat="1" ht="12">
      <c r="A1109" s="14"/>
      <c r="B1109" s="235"/>
      <c r="C1109" s="236"/>
      <c r="D1109" s="226" t="s">
        <v>168</v>
      </c>
      <c r="E1109" s="237" t="s">
        <v>19</v>
      </c>
      <c r="F1109" s="238" t="s">
        <v>4927</v>
      </c>
      <c r="G1109" s="236"/>
      <c r="H1109" s="239">
        <v>4.51</v>
      </c>
      <c r="I1109" s="240"/>
      <c r="J1109" s="236"/>
      <c r="K1109" s="236"/>
      <c r="L1109" s="241"/>
      <c r="M1109" s="242"/>
      <c r="N1109" s="243"/>
      <c r="O1109" s="243"/>
      <c r="P1109" s="243"/>
      <c r="Q1109" s="243"/>
      <c r="R1109" s="243"/>
      <c r="S1109" s="243"/>
      <c r="T1109" s="24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45" t="s">
        <v>168</v>
      </c>
      <c r="AU1109" s="245" t="s">
        <v>82</v>
      </c>
      <c r="AV1109" s="14" t="s">
        <v>82</v>
      </c>
      <c r="AW1109" s="14" t="s">
        <v>34</v>
      </c>
      <c r="AX1109" s="14" t="s">
        <v>72</v>
      </c>
      <c r="AY1109" s="245" t="s">
        <v>148</v>
      </c>
    </row>
    <row r="1110" spans="1:51" s="14" customFormat="1" ht="12">
      <c r="A1110" s="14"/>
      <c r="B1110" s="235"/>
      <c r="C1110" s="236"/>
      <c r="D1110" s="226" t="s">
        <v>168</v>
      </c>
      <c r="E1110" s="237" t="s">
        <v>19</v>
      </c>
      <c r="F1110" s="238" t="s">
        <v>4928</v>
      </c>
      <c r="G1110" s="236"/>
      <c r="H1110" s="239">
        <v>23.156</v>
      </c>
      <c r="I1110" s="240"/>
      <c r="J1110" s="236"/>
      <c r="K1110" s="236"/>
      <c r="L1110" s="241"/>
      <c r="M1110" s="242"/>
      <c r="N1110" s="243"/>
      <c r="O1110" s="243"/>
      <c r="P1110" s="243"/>
      <c r="Q1110" s="243"/>
      <c r="R1110" s="243"/>
      <c r="S1110" s="243"/>
      <c r="T1110" s="24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45" t="s">
        <v>168</v>
      </c>
      <c r="AU1110" s="245" t="s">
        <v>82</v>
      </c>
      <c r="AV1110" s="14" t="s">
        <v>82</v>
      </c>
      <c r="AW1110" s="14" t="s">
        <v>34</v>
      </c>
      <c r="AX1110" s="14" t="s">
        <v>72</v>
      </c>
      <c r="AY1110" s="245" t="s">
        <v>148</v>
      </c>
    </row>
    <row r="1111" spans="1:51" s="15" customFormat="1" ht="12">
      <c r="A1111" s="15"/>
      <c r="B1111" s="246"/>
      <c r="C1111" s="247"/>
      <c r="D1111" s="226" t="s">
        <v>168</v>
      </c>
      <c r="E1111" s="248" t="s">
        <v>19</v>
      </c>
      <c r="F1111" s="249" t="s">
        <v>178</v>
      </c>
      <c r="G1111" s="247"/>
      <c r="H1111" s="250">
        <v>353.316</v>
      </c>
      <c r="I1111" s="251"/>
      <c r="J1111" s="247"/>
      <c r="K1111" s="247"/>
      <c r="L1111" s="252"/>
      <c r="M1111" s="253"/>
      <c r="N1111" s="254"/>
      <c r="O1111" s="254"/>
      <c r="P1111" s="254"/>
      <c r="Q1111" s="254"/>
      <c r="R1111" s="254"/>
      <c r="S1111" s="254"/>
      <c r="T1111" s="255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T1111" s="256" t="s">
        <v>168</v>
      </c>
      <c r="AU1111" s="256" t="s">
        <v>82</v>
      </c>
      <c r="AV1111" s="15" t="s">
        <v>155</v>
      </c>
      <c r="AW1111" s="15" t="s">
        <v>34</v>
      </c>
      <c r="AX1111" s="15" t="s">
        <v>80</v>
      </c>
      <c r="AY1111" s="256" t="s">
        <v>148</v>
      </c>
    </row>
    <row r="1112" spans="1:65" s="2" customFormat="1" ht="16.5" customHeight="1">
      <c r="A1112" s="40"/>
      <c r="B1112" s="41"/>
      <c r="C1112" s="206" t="s">
        <v>1803</v>
      </c>
      <c r="D1112" s="206" t="s">
        <v>150</v>
      </c>
      <c r="E1112" s="207" t="s">
        <v>2486</v>
      </c>
      <c r="F1112" s="208" t="s">
        <v>2487</v>
      </c>
      <c r="G1112" s="209" t="s">
        <v>173</v>
      </c>
      <c r="H1112" s="210">
        <v>107</v>
      </c>
      <c r="I1112" s="211"/>
      <c r="J1112" s="212">
        <f>ROUND(I1112*H1112,2)</f>
        <v>0</v>
      </c>
      <c r="K1112" s="208" t="s">
        <v>154</v>
      </c>
      <c r="L1112" s="46"/>
      <c r="M1112" s="213" t="s">
        <v>19</v>
      </c>
      <c r="N1112" s="214" t="s">
        <v>43</v>
      </c>
      <c r="O1112" s="86"/>
      <c r="P1112" s="215">
        <f>O1112*H1112</f>
        <v>0</v>
      </c>
      <c r="Q1112" s="215">
        <v>1E-05</v>
      </c>
      <c r="R1112" s="215">
        <f>Q1112*H1112</f>
        <v>0.00107</v>
      </c>
      <c r="S1112" s="215">
        <v>0</v>
      </c>
      <c r="T1112" s="216">
        <f>S1112*H1112</f>
        <v>0</v>
      </c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R1112" s="217" t="s">
        <v>285</v>
      </c>
      <c r="AT1112" s="217" t="s">
        <v>150</v>
      </c>
      <c r="AU1112" s="217" t="s">
        <v>82</v>
      </c>
      <c r="AY1112" s="19" t="s">
        <v>148</v>
      </c>
      <c r="BE1112" s="218">
        <f>IF(N1112="základní",J1112,0)</f>
        <v>0</v>
      </c>
      <c r="BF1112" s="218">
        <f>IF(N1112="snížená",J1112,0)</f>
        <v>0</v>
      </c>
      <c r="BG1112" s="218">
        <f>IF(N1112="zákl. přenesená",J1112,0)</f>
        <v>0</v>
      </c>
      <c r="BH1112" s="218">
        <f>IF(N1112="sníž. přenesená",J1112,0)</f>
        <v>0</v>
      </c>
      <c r="BI1112" s="218">
        <f>IF(N1112="nulová",J1112,0)</f>
        <v>0</v>
      </c>
      <c r="BJ1112" s="19" t="s">
        <v>80</v>
      </c>
      <c r="BK1112" s="218">
        <f>ROUND(I1112*H1112,2)</f>
        <v>0</v>
      </c>
      <c r="BL1112" s="19" t="s">
        <v>285</v>
      </c>
      <c r="BM1112" s="217" t="s">
        <v>4929</v>
      </c>
    </row>
    <row r="1113" spans="1:47" s="2" customFormat="1" ht="12">
      <c r="A1113" s="40"/>
      <c r="B1113" s="41"/>
      <c r="C1113" s="42"/>
      <c r="D1113" s="219" t="s">
        <v>157</v>
      </c>
      <c r="E1113" s="42"/>
      <c r="F1113" s="220" t="s">
        <v>2489</v>
      </c>
      <c r="G1113" s="42"/>
      <c r="H1113" s="42"/>
      <c r="I1113" s="221"/>
      <c r="J1113" s="42"/>
      <c r="K1113" s="42"/>
      <c r="L1113" s="46"/>
      <c r="M1113" s="222"/>
      <c r="N1113" s="223"/>
      <c r="O1113" s="86"/>
      <c r="P1113" s="86"/>
      <c r="Q1113" s="86"/>
      <c r="R1113" s="86"/>
      <c r="S1113" s="86"/>
      <c r="T1113" s="87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T1113" s="19" t="s">
        <v>157</v>
      </c>
      <c r="AU1113" s="19" t="s">
        <v>82</v>
      </c>
    </row>
    <row r="1114" spans="1:51" s="14" customFormat="1" ht="12">
      <c r="A1114" s="14"/>
      <c r="B1114" s="235"/>
      <c r="C1114" s="236"/>
      <c r="D1114" s="226" t="s">
        <v>168</v>
      </c>
      <c r="E1114" s="237" t="s">
        <v>19</v>
      </c>
      <c r="F1114" s="238" t="s">
        <v>4930</v>
      </c>
      <c r="G1114" s="236"/>
      <c r="H1114" s="239">
        <v>107</v>
      </c>
      <c r="I1114" s="240"/>
      <c r="J1114" s="236"/>
      <c r="K1114" s="236"/>
      <c r="L1114" s="241"/>
      <c r="M1114" s="242"/>
      <c r="N1114" s="243"/>
      <c r="O1114" s="243"/>
      <c r="P1114" s="243"/>
      <c r="Q1114" s="243"/>
      <c r="R1114" s="243"/>
      <c r="S1114" s="243"/>
      <c r="T1114" s="24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45" t="s">
        <v>168</v>
      </c>
      <c r="AU1114" s="245" t="s">
        <v>82</v>
      </c>
      <c r="AV1114" s="14" t="s">
        <v>82</v>
      </c>
      <c r="AW1114" s="14" t="s">
        <v>34</v>
      </c>
      <c r="AX1114" s="14" t="s">
        <v>80</v>
      </c>
      <c r="AY1114" s="245" t="s">
        <v>148</v>
      </c>
    </row>
    <row r="1115" spans="1:65" s="2" customFormat="1" ht="16.5" customHeight="1">
      <c r="A1115" s="40"/>
      <c r="B1115" s="41"/>
      <c r="C1115" s="206" t="s">
        <v>1807</v>
      </c>
      <c r="D1115" s="206" t="s">
        <v>150</v>
      </c>
      <c r="E1115" s="207" t="s">
        <v>4931</v>
      </c>
      <c r="F1115" s="208" t="s">
        <v>4932</v>
      </c>
      <c r="G1115" s="209" t="s">
        <v>166</v>
      </c>
      <c r="H1115" s="210">
        <v>263.237</v>
      </c>
      <c r="I1115" s="211"/>
      <c r="J1115" s="212">
        <f>ROUND(I1115*H1115,2)</f>
        <v>0</v>
      </c>
      <c r="K1115" s="208" t="s">
        <v>154</v>
      </c>
      <c r="L1115" s="46"/>
      <c r="M1115" s="213" t="s">
        <v>19</v>
      </c>
      <c r="N1115" s="214" t="s">
        <v>43</v>
      </c>
      <c r="O1115" s="86"/>
      <c r="P1115" s="215">
        <f>O1115*H1115</f>
        <v>0</v>
      </c>
      <c r="Q1115" s="215">
        <v>0</v>
      </c>
      <c r="R1115" s="215">
        <f>Q1115*H1115</f>
        <v>0</v>
      </c>
      <c r="S1115" s="215">
        <v>0</v>
      </c>
      <c r="T1115" s="216">
        <f>S1115*H1115</f>
        <v>0</v>
      </c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R1115" s="217" t="s">
        <v>285</v>
      </c>
      <c r="AT1115" s="217" t="s">
        <v>150</v>
      </c>
      <c r="AU1115" s="217" t="s">
        <v>82</v>
      </c>
      <c r="AY1115" s="19" t="s">
        <v>148</v>
      </c>
      <c r="BE1115" s="218">
        <f>IF(N1115="základní",J1115,0)</f>
        <v>0</v>
      </c>
      <c r="BF1115" s="218">
        <f>IF(N1115="snížená",J1115,0)</f>
        <v>0</v>
      </c>
      <c r="BG1115" s="218">
        <f>IF(N1115="zákl. přenesená",J1115,0)</f>
        <v>0</v>
      </c>
      <c r="BH1115" s="218">
        <f>IF(N1115="sníž. přenesená",J1115,0)</f>
        <v>0</v>
      </c>
      <c r="BI1115" s="218">
        <f>IF(N1115="nulová",J1115,0)</f>
        <v>0</v>
      </c>
      <c r="BJ1115" s="19" t="s">
        <v>80</v>
      </c>
      <c r="BK1115" s="218">
        <f>ROUND(I1115*H1115,2)</f>
        <v>0</v>
      </c>
      <c r="BL1115" s="19" t="s">
        <v>285</v>
      </c>
      <c r="BM1115" s="217" t="s">
        <v>4933</v>
      </c>
    </row>
    <row r="1116" spans="1:47" s="2" customFormat="1" ht="12">
      <c r="A1116" s="40"/>
      <c r="B1116" s="41"/>
      <c r="C1116" s="42"/>
      <c r="D1116" s="219" t="s">
        <v>157</v>
      </c>
      <c r="E1116" s="42"/>
      <c r="F1116" s="220" t="s">
        <v>4934</v>
      </c>
      <c r="G1116" s="42"/>
      <c r="H1116" s="42"/>
      <c r="I1116" s="221"/>
      <c r="J1116" s="42"/>
      <c r="K1116" s="42"/>
      <c r="L1116" s="46"/>
      <c r="M1116" s="222"/>
      <c r="N1116" s="223"/>
      <c r="O1116" s="86"/>
      <c r="P1116" s="86"/>
      <c r="Q1116" s="86"/>
      <c r="R1116" s="86"/>
      <c r="S1116" s="86"/>
      <c r="T1116" s="87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T1116" s="19" t="s">
        <v>157</v>
      </c>
      <c r="AU1116" s="19" t="s">
        <v>82</v>
      </c>
    </row>
    <row r="1117" spans="1:51" s="13" customFormat="1" ht="12">
      <c r="A1117" s="13"/>
      <c r="B1117" s="224"/>
      <c r="C1117" s="225"/>
      <c r="D1117" s="226" t="s">
        <v>168</v>
      </c>
      <c r="E1117" s="227" t="s">
        <v>19</v>
      </c>
      <c r="F1117" s="228" t="s">
        <v>4875</v>
      </c>
      <c r="G1117" s="225"/>
      <c r="H1117" s="227" t="s">
        <v>19</v>
      </c>
      <c r="I1117" s="229"/>
      <c r="J1117" s="225"/>
      <c r="K1117" s="225"/>
      <c r="L1117" s="230"/>
      <c r="M1117" s="231"/>
      <c r="N1117" s="232"/>
      <c r="O1117" s="232"/>
      <c r="P1117" s="232"/>
      <c r="Q1117" s="232"/>
      <c r="R1117" s="232"/>
      <c r="S1117" s="232"/>
      <c r="T1117" s="23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34" t="s">
        <v>168</v>
      </c>
      <c r="AU1117" s="234" t="s">
        <v>82</v>
      </c>
      <c r="AV1117" s="13" t="s">
        <v>80</v>
      </c>
      <c r="AW1117" s="13" t="s">
        <v>34</v>
      </c>
      <c r="AX1117" s="13" t="s">
        <v>72</v>
      </c>
      <c r="AY1117" s="234" t="s">
        <v>148</v>
      </c>
    </row>
    <row r="1118" spans="1:51" s="14" customFormat="1" ht="12">
      <c r="A1118" s="14"/>
      <c r="B1118" s="235"/>
      <c r="C1118" s="236"/>
      <c r="D1118" s="226" t="s">
        <v>168</v>
      </c>
      <c r="E1118" s="237" t="s">
        <v>19</v>
      </c>
      <c r="F1118" s="238" t="s">
        <v>4935</v>
      </c>
      <c r="G1118" s="236"/>
      <c r="H1118" s="239">
        <v>98.463</v>
      </c>
      <c r="I1118" s="240"/>
      <c r="J1118" s="236"/>
      <c r="K1118" s="236"/>
      <c r="L1118" s="241"/>
      <c r="M1118" s="242"/>
      <c r="N1118" s="243"/>
      <c r="O1118" s="243"/>
      <c r="P1118" s="243"/>
      <c r="Q1118" s="243"/>
      <c r="R1118" s="243"/>
      <c r="S1118" s="243"/>
      <c r="T1118" s="24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45" t="s">
        <v>168</v>
      </c>
      <c r="AU1118" s="245" t="s">
        <v>82</v>
      </c>
      <c r="AV1118" s="14" t="s">
        <v>82</v>
      </c>
      <c r="AW1118" s="14" t="s">
        <v>34</v>
      </c>
      <c r="AX1118" s="14" t="s">
        <v>72</v>
      </c>
      <c r="AY1118" s="245" t="s">
        <v>148</v>
      </c>
    </row>
    <row r="1119" spans="1:51" s="14" customFormat="1" ht="12">
      <c r="A1119" s="14"/>
      <c r="B1119" s="235"/>
      <c r="C1119" s="236"/>
      <c r="D1119" s="226" t="s">
        <v>168</v>
      </c>
      <c r="E1119" s="237" t="s">
        <v>19</v>
      </c>
      <c r="F1119" s="238" t="s">
        <v>4936</v>
      </c>
      <c r="G1119" s="236"/>
      <c r="H1119" s="239">
        <v>-1.736</v>
      </c>
      <c r="I1119" s="240"/>
      <c r="J1119" s="236"/>
      <c r="K1119" s="236"/>
      <c r="L1119" s="241"/>
      <c r="M1119" s="242"/>
      <c r="N1119" s="243"/>
      <c r="O1119" s="243"/>
      <c r="P1119" s="243"/>
      <c r="Q1119" s="243"/>
      <c r="R1119" s="243"/>
      <c r="S1119" s="243"/>
      <c r="T1119" s="24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45" t="s">
        <v>168</v>
      </c>
      <c r="AU1119" s="245" t="s">
        <v>82</v>
      </c>
      <c r="AV1119" s="14" t="s">
        <v>82</v>
      </c>
      <c r="AW1119" s="14" t="s">
        <v>34</v>
      </c>
      <c r="AX1119" s="14" t="s">
        <v>72</v>
      </c>
      <c r="AY1119" s="245" t="s">
        <v>148</v>
      </c>
    </row>
    <row r="1120" spans="1:51" s="14" customFormat="1" ht="12">
      <c r="A1120" s="14"/>
      <c r="B1120" s="235"/>
      <c r="C1120" s="236"/>
      <c r="D1120" s="226" t="s">
        <v>168</v>
      </c>
      <c r="E1120" s="237" t="s">
        <v>19</v>
      </c>
      <c r="F1120" s="238" t="s">
        <v>4937</v>
      </c>
      <c r="G1120" s="236"/>
      <c r="H1120" s="239">
        <v>166.51</v>
      </c>
      <c r="I1120" s="240"/>
      <c r="J1120" s="236"/>
      <c r="K1120" s="236"/>
      <c r="L1120" s="241"/>
      <c r="M1120" s="242"/>
      <c r="N1120" s="243"/>
      <c r="O1120" s="243"/>
      <c r="P1120" s="243"/>
      <c r="Q1120" s="243"/>
      <c r="R1120" s="243"/>
      <c r="S1120" s="243"/>
      <c r="T1120" s="24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45" t="s">
        <v>168</v>
      </c>
      <c r="AU1120" s="245" t="s">
        <v>82</v>
      </c>
      <c r="AV1120" s="14" t="s">
        <v>82</v>
      </c>
      <c r="AW1120" s="14" t="s">
        <v>34</v>
      </c>
      <c r="AX1120" s="14" t="s">
        <v>72</v>
      </c>
      <c r="AY1120" s="245" t="s">
        <v>148</v>
      </c>
    </row>
    <row r="1121" spans="1:51" s="15" customFormat="1" ht="12">
      <c r="A1121" s="15"/>
      <c r="B1121" s="246"/>
      <c r="C1121" s="247"/>
      <c r="D1121" s="226" t="s">
        <v>168</v>
      </c>
      <c r="E1121" s="248" t="s">
        <v>19</v>
      </c>
      <c r="F1121" s="249" t="s">
        <v>178</v>
      </c>
      <c r="G1121" s="247"/>
      <c r="H1121" s="250">
        <v>263.23699999999997</v>
      </c>
      <c r="I1121" s="251"/>
      <c r="J1121" s="247"/>
      <c r="K1121" s="247"/>
      <c r="L1121" s="252"/>
      <c r="M1121" s="253"/>
      <c r="N1121" s="254"/>
      <c r="O1121" s="254"/>
      <c r="P1121" s="254"/>
      <c r="Q1121" s="254"/>
      <c r="R1121" s="254"/>
      <c r="S1121" s="254"/>
      <c r="T1121" s="255"/>
      <c r="U1121" s="15"/>
      <c r="V1121" s="15"/>
      <c r="W1121" s="15"/>
      <c r="X1121" s="15"/>
      <c r="Y1121" s="15"/>
      <c r="Z1121" s="15"/>
      <c r="AA1121" s="15"/>
      <c r="AB1121" s="15"/>
      <c r="AC1121" s="15"/>
      <c r="AD1121" s="15"/>
      <c r="AE1121" s="15"/>
      <c r="AT1121" s="256" t="s">
        <v>168</v>
      </c>
      <c r="AU1121" s="256" t="s">
        <v>82</v>
      </c>
      <c r="AV1121" s="15" t="s">
        <v>155</v>
      </c>
      <c r="AW1121" s="15" t="s">
        <v>34</v>
      </c>
      <c r="AX1121" s="15" t="s">
        <v>80</v>
      </c>
      <c r="AY1121" s="256" t="s">
        <v>148</v>
      </c>
    </row>
    <row r="1122" spans="1:65" s="2" customFormat="1" ht="24.15" customHeight="1">
      <c r="A1122" s="40"/>
      <c r="B1122" s="41"/>
      <c r="C1122" s="206" t="s">
        <v>1813</v>
      </c>
      <c r="D1122" s="206" t="s">
        <v>150</v>
      </c>
      <c r="E1122" s="207" t="s">
        <v>4938</v>
      </c>
      <c r="F1122" s="208" t="s">
        <v>4939</v>
      </c>
      <c r="G1122" s="209" t="s">
        <v>173</v>
      </c>
      <c r="H1122" s="210">
        <v>247.5</v>
      </c>
      <c r="I1122" s="211"/>
      <c r="J1122" s="212">
        <f>ROUND(I1122*H1122,2)</f>
        <v>0</v>
      </c>
      <c r="K1122" s="208" t="s">
        <v>154</v>
      </c>
      <c r="L1122" s="46"/>
      <c r="M1122" s="213" t="s">
        <v>19</v>
      </c>
      <c r="N1122" s="214" t="s">
        <v>43</v>
      </c>
      <c r="O1122" s="86"/>
      <c r="P1122" s="215">
        <f>O1122*H1122</f>
        <v>0</v>
      </c>
      <c r="Q1122" s="215">
        <v>0</v>
      </c>
      <c r="R1122" s="215">
        <f>Q1122*H1122</f>
        <v>0</v>
      </c>
      <c r="S1122" s="215">
        <v>0</v>
      </c>
      <c r="T1122" s="216">
        <f>S1122*H1122</f>
        <v>0</v>
      </c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R1122" s="217" t="s">
        <v>285</v>
      </c>
      <c r="AT1122" s="217" t="s">
        <v>150</v>
      </c>
      <c r="AU1122" s="217" t="s">
        <v>82</v>
      </c>
      <c r="AY1122" s="19" t="s">
        <v>148</v>
      </c>
      <c r="BE1122" s="218">
        <f>IF(N1122="základní",J1122,0)</f>
        <v>0</v>
      </c>
      <c r="BF1122" s="218">
        <f>IF(N1122="snížená",J1122,0)</f>
        <v>0</v>
      </c>
      <c r="BG1122" s="218">
        <f>IF(N1122="zákl. přenesená",J1122,0)</f>
        <v>0</v>
      </c>
      <c r="BH1122" s="218">
        <f>IF(N1122="sníž. přenesená",J1122,0)</f>
        <v>0</v>
      </c>
      <c r="BI1122" s="218">
        <f>IF(N1122="nulová",J1122,0)</f>
        <v>0</v>
      </c>
      <c r="BJ1122" s="19" t="s">
        <v>80</v>
      </c>
      <c r="BK1122" s="218">
        <f>ROUND(I1122*H1122,2)</f>
        <v>0</v>
      </c>
      <c r="BL1122" s="19" t="s">
        <v>285</v>
      </c>
      <c r="BM1122" s="217" t="s">
        <v>4940</v>
      </c>
    </row>
    <row r="1123" spans="1:47" s="2" customFormat="1" ht="12">
      <c r="A1123" s="40"/>
      <c r="B1123" s="41"/>
      <c r="C1123" s="42"/>
      <c r="D1123" s="219" t="s">
        <v>157</v>
      </c>
      <c r="E1123" s="42"/>
      <c r="F1123" s="220" t="s">
        <v>4941</v>
      </c>
      <c r="G1123" s="42"/>
      <c r="H1123" s="42"/>
      <c r="I1123" s="221"/>
      <c r="J1123" s="42"/>
      <c r="K1123" s="42"/>
      <c r="L1123" s="46"/>
      <c r="M1123" s="222"/>
      <c r="N1123" s="223"/>
      <c r="O1123" s="86"/>
      <c r="P1123" s="86"/>
      <c r="Q1123" s="86"/>
      <c r="R1123" s="86"/>
      <c r="S1123" s="86"/>
      <c r="T1123" s="87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T1123" s="19" t="s">
        <v>157</v>
      </c>
      <c r="AU1123" s="19" t="s">
        <v>82</v>
      </c>
    </row>
    <row r="1124" spans="1:51" s="14" customFormat="1" ht="12">
      <c r="A1124" s="14"/>
      <c r="B1124" s="235"/>
      <c r="C1124" s="236"/>
      <c r="D1124" s="226" t="s">
        <v>168</v>
      </c>
      <c r="E1124" s="237" t="s">
        <v>19</v>
      </c>
      <c r="F1124" s="238" t="s">
        <v>4942</v>
      </c>
      <c r="G1124" s="236"/>
      <c r="H1124" s="239">
        <v>187.5</v>
      </c>
      <c r="I1124" s="240"/>
      <c r="J1124" s="236"/>
      <c r="K1124" s="236"/>
      <c r="L1124" s="241"/>
      <c r="M1124" s="242"/>
      <c r="N1124" s="243"/>
      <c r="O1124" s="243"/>
      <c r="P1124" s="243"/>
      <c r="Q1124" s="243"/>
      <c r="R1124" s="243"/>
      <c r="S1124" s="243"/>
      <c r="T1124" s="24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45" t="s">
        <v>168</v>
      </c>
      <c r="AU1124" s="245" t="s">
        <v>82</v>
      </c>
      <c r="AV1124" s="14" t="s">
        <v>82</v>
      </c>
      <c r="AW1124" s="14" t="s">
        <v>34</v>
      </c>
      <c r="AX1124" s="14" t="s">
        <v>72</v>
      </c>
      <c r="AY1124" s="245" t="s">
        <v>148</v>
      </c>
    </row>
    <row r="1125" spans="1:51" s="14" customFormat="1" ht="12">
      <c r="A1125" s="14"/>
      <c r="B1125" s="235"/>
      <c r="C1125" s="236"/>
      <c r="D1125" s="226" t="s">
        <v>168</v>
      </c>
      <c r="E1125" s="237" t="s">
        <v>19</v>
      </c>
      <c r="F1125" s="238" t="s">
        <v>2361</v>
      </c>
      <c r="G1125" s="236"/>
      <c r="H1125" s="239">
        <v>60</v>
      </c>
      <c r="I1125" s="240"/>
      <c r="J1125" s="236"/>
      <c r="K1125" s="236"/>
      <c r="L1125" s="241"/>
      <c r="M1125" s="242"/>
      <c r="N1125" s="243"/>
      <c r="O1125" s="243"/>
      <c r="P1125" s="243"/>
      <c r="Q1125" s="243"/>
      <c r="R1125" s="243"/>
      <c r="S1125" s="243"/>
      <c r="T1125" s="24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45" t="s">
        <v>168</v>
      </c>
      <c r="AU1125" s="245" t="s">
        <v>82</v>
      </c>
      <c r="AV1125" s="14" t="s">
        <v>82</v>
      </c>
      <c r="AW1125" s="14" t="s">
        <v>34</v>
      </c>
      <c r="AX1125" s="14" t="s">
        <v>72</v>
      </c>
      <c r="AY1125" s="245" t="s">
        <v>148</v>
      </c>
    </row>
    <row r="1126" spans="1:51" s="15" customFormat="1" ht="12">
      <c r="A1126" s="15"/>
      <c r="B1126" s="246"/>
      <c r="C1126" s="247"/>
      <c r="D1126" s="226" t="s">
        <v>168</v>
      </c>
      <c r="E1126" s="248" t="s">
        <v>19</v>
      </c>
      <c r="F1126" s="249" t="s">
        <v>178</v>
      </c>
      <c r="G1126" s="247"/>
      <c r="H1126" s="250">
        <v>247.5</v>
      </c>
      <c r="I1126" s="251"/>
      <c r="J1126" s="247"/>
      <c r="K1126" s="247"/>
      <c r="L1126" s="252"/>
      <c r="M1126" s="253"/>
      <c r="N1126" s="254"/>
      <c r="O1126" s="254"/>
      <c r="P1126" s="254"/>
      <c r="Q1126" s="254"/>
      <c r="R1126" s="254"/>
      <c r="S1126" s="254"/>
      <c r="T1126" s="255"/>
      <c r="U1126" s="15"/>
      <c r="V1126" s="15"/>
      <c r="W1126" s="15"/>
      <c r="X1126" s="15"/>
      <c r="Y1126" s="15"/>
      <c r="Z1126" s="15"/>
      <c r="AA1126" s="15"/>
      <c r="AB1126" s="15"/>
      <c r="AC1126" s="15"/>
      <c r="AD1126" s="15"/>
      <c r="AE1126" s="15"/>
      <c r="AT1126" s="256" t="s">
        <v>168</v>
      </c>
      <c r="AU1126" s="256" t="s">
        <v>82</v>
      </c>
      <c r="AV1126" s="15" t="s">
        <v>155</v>
      </c>
      <c r="AW1126" s="15" t="s">
        <v>34</v>
      </c>
      <c r="AX1126" s="15" t="s">
        <v>80</v>
      </c>
      <c r="AY1126" s="256" t="s">
        <v>148</v>
      </c>
    </row>
    <row r="1127" spans="1:65" s="2" customFormat="1" ht="16.5" customHeight="1">
      <c r="A1127" s="40"/>
      <c r="B1127" s="41"/>
      <c r="C1127" s="268" t="s">
        <v>1818</v>
      </c>
      <c r="D1127" s="268" t="s">
        <v>279</v>
      </c>
      <c r="E1127" s="269" t="s">
        <v>2387</v>
      </c>
      <c r="F1127" s="270" t="s">
        <v>2388</v>
      </c>
      <c r="G1127" s="271" t="s">
        <v>187</v>
      </c>
      <c r="H1127" s="272">
        <v>0.288</v>
      </c>
      <c r="I1127" s="273"/>
      <c r="J1127" s="274">
        <f>ROUND(I1127*H1127,2)</f>
        <v>0</v>
      </c>
      <c r="K1127" s="270" t="s">
        <v>154</v>
      </c>
      <c r="L1127" s="275"/>
      <c r="M1127" s="276" t="s">
        <v>19</v>
      </c>
      <c r="N1127" s="277" t="s">
        <v>43</v>
      </c>
      <c r="O1127" s="86"/>
      <c r="P1127" s="215">
        <f>O1127*H1127</f>
        <v>0</v>
      </c>
      <c r="Q1127" s="215">
        <v>0.55</v>
      </c>
      <c r="R1127" s="215">
        <f>Q1127*H1127</f>
        <v>0.1584</v>
      </c>
      <c r="S1127" s="215">
        <v>0</v>
      </c>
      <c r="T1127" s="216">
        <f>S1127*H1127</f>
        <v>0</v>
      </c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R1127" s="217" t="s">
        <v>414</v>
      </c>
      <c r="AT1127" s="217" t="s">
        <v>279</v>
      </c>
      <c r="AU1127" s="217" t="s">
        <v>82</v>
      </c>
      <c r="AY1127" s="19" t="s">
        <v>148</v>
      </c>
      <c r="BE1127" s="218">
        <f>IF(N1127="základní",J1127,0)</f>
        <v>0</v>
      </c>
      <c r="BF1127" s="218">
        <f>IF(N1127="snížená",J1127,0)</f>
        <v>0</v>
      </c>
      <c r="BG1127" s="218">
        <f>IF(N1127="zákl. přenesená",J1127,0)</f>
        <v>0</v>
      </c>
      <c r="BH1127" s="218">
        <f>IF(N1127="sníž. přenesená",J1127,0)</f>
        <v>0</v>
      </c>
      <c r="BI1127" s="218">
        <f>IF(N1127="nulová",J1127,0)</f>
        <v>0</v>
      </c>
      <c r="BJ1127" s="19" t="s">
        <v>80</v>
      </c>
      <c r="BK1127" s="218">
        <f>ROUND(I1127*H1127,2)</f>
        <v>0</v>
      </c>
      <c r="BL1127" s="19" t="s">
        <v>285</v>
      </c>
      <c r="BM1127" s="217" t="s">
        <v>4943</v>
      </c>
    </row>
    <row r="1128" spans="1:51" s="14" customFormat="1" ht="12">
      <c r="A1128" s="14"/>
      <c r="B1128" s="235"/>
      <c r="C1128" s="236"/>
      <c r="D1128" s="226" t="s">
        <v>168</v>
      </c>
      <c r="E1128" s="237" t="s">
        <v>19</v>
      </c>
      <c r="F1128" s="238" t="s">
        <v>4944</v>
      </c>
      <c r="G1128" s="236"/>
      <c r="H1128" s="239">
        <v>0.288</v>
      </c>
      <c r="I1128" s="240"/>
      <c r="J1128" s="236"/>
      <c r="K1128" s="236"/>
      <c r="L1128" s="241"/>
      <c r="M1128" s="242"/>
      <c r="N1128" s="243"/>
      <c r="O1128" s="243"/>
      <c r="P1128" s="243"/>
      <c r="Q1128" s="243"/>
      <c r="R1128" s="243"/>
      <c r="S1128" s="243"/>
      <c r="T1128" s="24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45" t="s">
        <v>168</v>
      </c>
      <c r="AU1128" s="245" t="s">
        <v>82</v>
      </c>
      <c r="AV1128" s="14" t="s">
        <v>82</v>
      </c>
      <c r="AW1128" s="14" t="s">
        <v>34</v>
      </c>
      <c r="AX1128" s="14" t="s">
        <v>80</v>
      </c>
      <c r="AY1128" s="245" t="s">
        <v>148</v>
      </c>
    </row>
    <row r="1129" spans="1:65" s="2" customFormat="1" ht="16.5" customHeight="1">
      <c r="A1129" s="40"/>
      <c r="B1129" s="41"/>
      <c r="C1129" s="268" t="s">
        <v>1822</v>
      </c>
      <c r="D1129" s="268" t="s">
        <v>279</v>
      </c>
      <c r="E1129" s="269" t="s">
        <v>4945</v>
      </c>
      <c r="F1129" s="270" t="s">
        <v>4946</v>
      </c>
      <c r="G1129" s="271" t="s">
        <v>187</v>
      </c>
      <c r="H1129" s="272">
        <v>4.246</v>
      </c>
      <c r="I1129" s="273"/>
      <c r="J1129" s="274">
        <f>ROUND(I1129*H1129,2)</f>
        <v>0</v>
      </c>
      <c r="K1129" s="270" t="s">
        <v>154</v>
      </c>
      <c r="L1129" s="275"/>
      <c r="M1129" s="276" t="s">
        <v>19</v>
      </c>
      <c r="N1129" s="277" t="s">
        <v>43</v>
      </c>
      <c r="O1129" s="86"/>
      <c r="P1129" s="215">
        <f>O1129*H1129</f>
        <v>0</v>
      </c>
      <c r="Q1129" s="215">
        <v>0</v>
      </c>
      <c r="R1129" s="215">
        <f>Q1129*H1129</f>
        <v>0</v>
      </c>
      <c r="S1129" s="215">
        <v>0</v>
      </c>
      <c r="T1129" s="216">
        <f>S1129*H1129</f>
        <v>0</v>
      </c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R1129" s="217" t="s">
        <v>414</v>
      </c>
      <c r="AT1129" s="217" t="s">
        <v>279</v>
      </c>
      <c r="AU1129" s="217" t="s">
        <v>82</v>
      </c>
      <c r="AY1129" s="19" t="s">
        <v>148</v>
      </c>
      <c r="BE1129" s="218">
        <f>IF(N1129="základní",J1129,0)</f>
        <v>0</v>
      </c>
      <c r="BF1129" s="218">
        <f>IF(N1129="snížená",J1129,0)</f>
        <v>0</v>
      </c>
      <c r="BG1129" s="218">
        <f>IF(N1129="zákl. přenesená",J1129,0)</f>
        <v>0</v>
      </c>
      <c r="BH1129" s="218">
        <f>IF(N1129="sníž. přenesená",J1129,0)</f>
        <v>0</v>
      </c>
      <c r="BI1129" s="218">
        <f>IF(N1129="nulová",J1129,0)</f>
        <v>0</v>
      </c>
      <c r="BJ1129" s="19" t="s">
        <v>80</v>
      </c>
      <c r="BK1129" s="218">
        <f>ROUND(I1129*H1129,2)</f>
        <v>0</v>
      </c>
      <c r="BL1129" s="19" t="s">
        <v>285</v>
      </c>
      <c r="BM1129" s="217" t="s">
        <v>4947</v>
      </c>
    </row>
    <row r="1130" spans="1:51" s="14" customFormat="1" ht="12">
      <c r="A1130" s="14"/>
      <c r="B1130" s="235"/>
      <c r="C1130" s="236"/>
      <c r="D1130" s="226" t="s">
        <v>168</v>
      </c>
      <c r="E1130" s="237" t="s">
        <v>19</v>
      </c>
      <c r="F1130" s="238" t="s">
        <v>4948</v>
      </c>
      <c r="G1130" s="236"/>
      <c r="H1130" s="239">
        <v>3.39</v>
      </c>
      <c r="I1130" s="240"/>
      <c r="J1130" s="236"/>
      <c r="K1130" s="236"/>
      <c r="L1130" s="241"/>
      <c r="M1130" s="242"/>
      <c r="N1130" s="243"/>
      <c r="O1130" s="243"/>
      <c r="P1130" s="243"/>
      <c r="Q1130" s="243"/>
      <c r="R1130" s="243"/>
      <c r="S1130" s="243"/>
      <c r="T1130" s="24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45" t="s">
        <v>168</v>
      </c>
      <c r="AU1130" s="245" t="s">
        <v>82</v>
      </c>
      <c r="AV1130" s="14" t="s">
        <v>82</v>
      </c>
      <c r="AW1130" s="14" t="s">
        <v>34</v>
      </c>
      <c r="AX1130" s="14" t="s">
        <v>72</v>
      </c>
      <c r="AY1130" s="245" t="s">
        <v>148</v>
      </c>
    </row>
    <row r="1131" spans="1:51" s="14" customFormat="1" ht="12">
      <c r="A1131" s="14"/>
      <c r="B1131" s="235"/>
      <c r="C1131" s="236"/>
      <c r="D1131" s="226" t="s">
        <v>168</v>
      </c>
      <c r="E1131" s="237" t="s">
        <v>19</v>
      </c>
      <c r="F1131" s="238" t="s">
        <v>4949</v>
      </c>
      <c r="G1131" s="236"/>
      <c r="H1131" s="239">
        <v>0.856</v>
      </c>
      <c r="I1131" s="240"/>
      <c r="J1131" s="236"/>
      <c r="K1131" s="236"/>
      <c r="L1131" s="241"/>
      <c r="M1131" s="242"/>
      <c r="N1131" s="243"/>
      <c r="O1131" s="243"/>
      <c r="P1131" s="243"/>
      <c r="Q1131" s="243"/>
      <c r="R1131" s="243"/>
      <c r="S1131" s="243"/>
      <c r="T1131" s="24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45" t="s">
        <v>168</v>
      </c>
      <c r="AU1131" s="245" t="s">
        <v>82</v>
      </c>
      <c r="AV1131" s="14" t="s">
        <v>82</v>
      </c>
      <c r="AW1131" s="14" t="s">
        <v>34</v>
      </c>
      <c r="AX1131" s="14" t="s">
        <v>72</v>
      </c>
      <c r="AY1131" s="245" t="s">
        <v>148</v>
      </c>
    </row>
    <row r="1132" spans="1:51" s="15" customFormat="1" ht="12">
      <c r="A1132" s="15"/>
      <c r="B1132" s="246"/>
      <c r="C1132" s="247"/>
      <c r="D1132" s="226" t="s">
        <v>168</v>
      </c>
      <c r="E1132" s="248" t="s">
        <v>19</v>
      </c>
      <c r="F1132" s="249" t="s">
        <v>178</v>
      </c>
      <c r="G1132" s="247"/>
      <c r="H1132" s="250">
        <v>4.246</v>
      </c>
      <c r="I1132" s="251"/>
      <c r="J1132" s="247"/>
      <c r="K1132" s="247"/>
      <c r="L1132" s="252"/>
      <c r="M1132" s="253"/>
      <c r="N1132" s="254"/>
      <c r="O1132" s="254"/>
      <c r="P1132" s="254"/>
      <c r="Q1132" s="254"/>
      <c r="R1132" s="254"/>
      <c r="S1132" s="254"/>
      <c r="T1132" s="255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T1132" s="256" t="s">
        <v>168</v>
      </c>
      <c r="AU1132" s="256" t="s">
        <v>82</v>
      </c>
      <c r="AV1132" s="15" t="s">
        <v>155</v>
      </c>
      <c r="AW1132" s="15" t="s">
        <v>34</v>
      </c>
      <c r="AX1132" s="15" t="s">
        <v>80</v>
      </c>
      <c r="AY1132" s="256" t="s">
        <v>148</v>
      </c>
    </row>
    <row r="1133" spans="1:65" s="2" customFormat="1" ht="24.15" customHeight="1">
      <c r="A1133" s="40"/>
      <c r="B1133" s="41"/>
      <c r="C1133" s="206" t="s">
        <v>1826</v>
      </c>
      <c r="D1133" s="206" t="s">
        <v>150</v>
      </c>
      <c r="E1133" s="207" t="s">
        <v>4950</v>
      </c>
      <c r="F1133" s="208" t="s">
        <v>4951</v>
      </c>
      <c r="G1133" s="209" t="s">
        <v>173</v>
      </c>
      <c r="H1133" s="210">
        <v>191.45</v>
      </c>
      <c r="I1133" s="211"/>
      <c r="J1133" s="212">
        <f>ROUND(I1133*H1133,2)</f>
        <v>0</v>
      </c>
      <c r="K1133" s="208" t="s">
        <v>154</v>
      </c>
      <c r="L1133" s="46"/>
      <c r="M1133" s="213" t="s">
        <v>19</v>
      </c>
      <c r="N1133" s="214" t="s">
        <v>43</v>
      </c>
      <c r="O1133" s="86"/>
      <c r="P1133" s="215">
        <f>O1133*H1133</f>
        <v>0</v>
      </c>
      <c r="Q1133" s="215">
        <v>0</v>
      </c>
      <c r="R1133" s="215">
        <f>Q1133*H1133</f>
        <v>0</v>
      </c>
      <c r="S1133" s="215">
        <v>0</v>
      </c>
      <c r="T1133" s="216">
        <f>S1133*H1133</f>
        <v>0</v>
      </c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R1133" s="217" t="s">
        <v>285</v>
      </c>
      <c r="AT1133" s="217" t="s">
        <v>150</v>
      </c>
      <c r="AU1133" s="217" t="s">
        <v>82</v>
      </c>
      <c r="AY1133" s="19" t="s">
        <v>148</v>
      </c>
      <c r="BE1133" s="218">
        <f>IF(N1133="základní",J1133,0)</f>
        <v>0</v>
      </c>
      <c r="BF1133" s="218">
        <f>IF(N1133="snížená",J1133,0)</f>
        <v>0</v>
      </c>
      <c r="BG1133" s="218">
        <f>IF(N1133="zákl. přenesená",J1133,0)</f>
        <v>0</v>
      </c>
      <c r="BH1133" s="218">
        <f>IF(N1133="sníž. přenesená",J1133,0)</f>
        <v>0</v>
      </c>
      <c r="BI1133" s="218">
        <f>IF(N1133="nulová",J1133,0)</f>
        <v>0</v>
      </c>
      <c r="BJ1133" s="19" t="s">
        <v>80</v>
      </c>
      <c r="BK1133" s="218">
        <f>ROUND(I1133*H1133,2)</f>
        <v>0</v>
      </c>
      <c r="BL1133" s="19" t="s">
        <v>285</v>
      </c>
      <c r="BM1133" s="217" t="s">
        <v>4952</v>
      </c>
    </row>
    <row r="1134" spans="1:47" s="2" customFormat="1" ht="12">
      <c r="A1134" s="40"/>
      <c r="B1134" s="41"/>
      <c r="C1134" s="42"/>
      <c r="D1134" s="219" t="s">
        <v>157</v>
      </c>
      <c r="E1134" s="42"/>
      <c r="F1134" s="220" t="s">
        <v>4953</v>
      </c>
      <c r="G1134" s="42"/>
      <c r="H1134" s="42"/>
      <c r="I1134" s="221"/>
      <c r="J1134" s="42"/>
      <c r="K1134" s="42"/>
      <c r="L1134" s="46"/>
      <c r="M1134" s="222"/>
      <c r="N1134" s="223"/>
      <c r="O1134" s="86"/>
      <c r="P1134" s="86"/>
      <c r="Q1134" s="86"/>
      <c r="R1134" s="86"/>
      <c r="S1134" s="86"/>
      <c r="T1134" s="87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T1134" s="19" t="s">
        <v>157</v>
      </c>
      <c r="AU1134" s="19" t="s">
        <v>82</v>
      </c>
    </row>
    <row r="1135" spans="1:51" s="14" customFormat="1" ht="12">
      <c r="A1135" s="14"/>
      <c r="B1135" s="235"/>
      <c r="C1135" s="236"/>
      <c r="D1135" s="226" t="s">
        <v>168</v>
      </c>
      <c r="E1135" s="237" t="s">
        <v>19</v>
      </c>
      <c r="F1135" s="238" t="s">
        <v>4954</v>
      </c>
      <c r="G1135" s="236"/>
      <c r="H1135" s="239">
        <v>191.45</v>
      </c>
      <c r="I1135" s="240"/>
      <c r="J1135" s="236"/>
      <c r="K1135" s="236"/>
      <c r="L1135" s="241"/>
      <c r="M1135" s="242"/>
      <c r="N1135" s="243"/>
      <c r="O1135" s="243"/>
      <c r="P1135" s="243"/>
      <c r="Q1135" s="243"/>
      <c r="R1135" s="243"/>
      <c r="S1135" s="243"/>
      <c r="T1135" s="24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45" t="s">
        <v>168</v>
      </c>
      <c r="AU1135" s="245" t="s">
        <v>82</v>
      </c>
      <c r="AV1135" s="14" t="s">
        <v>82</v>
      </c>
      <c r="AW1135" s="14" t="s">
        <v>34</v>
      </c>
      <c r="AX1135" s="14" t="s">
        <v>80</v>
      </c>
      <c r="AY1135" s="245" t="s">
        <v>148</v>
      </c>
    </row>
    <row r="1136" spans="1:65" s="2" customFormat="1" ht="16.5" customHeight="1">
      <c r="A1136" s="40"/>
      <c r="B1136" s="41"/>
      <c r="C1136" s="268" t="s">
        <v>1831</v>
      </c>
      <c r="D1136" s="268" t="s">
        <v>279</v>
      </c>
      <c r="E1136" s="269" t="s">
        <v>2404</v>
      </c>
      <c r="F1136" s="270" t="s">
        <v>2405</v>
      </c>
      <c r="G1136" s="271" t="s">
        <v>187</v>
      </c>
      <c r="H1136" s="272">
        <v>3.616</v>
      </c>
      <c r="I1136" s="273"/>
      <c r="J1136" s="274">
        <f>ROUND(I1136*H1136,2)</f>
        <v>0</v>
      </c>
      <c r="K1136" s="270" t="s">
        <v>154</v>
      </c>
      <c r="L1136" s="275"/>
      <c r="M1136" s="276" t="s">
        <v>19</v>
      </c>
      <c r="N1136" s="277" t="s">
        <v>43</v>
      </c>
      <c r="O1136" s="86"/>
      <c r="P1136" s="215">
        <f>O1136*H1136</f>
        <v>0</v>
      </c>
      <c r="Q1136" s="215">
        <v>0.55</v>
      </c>
      <c r="R1136" s="215">
        <f>Q1136*H1136</f>
        <v>1.9888000000000001</v>
      </c>
      <c r="S1136" s="215">
        <v>0</v>
      </c>
      <c r="T1136" s="216">
        <f>S1136*H1136</f>
        <v>0</v>
      </c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R1136" s="217" t="s">
        <v>414</v>
      </c>
      <c r="AT1136" s="217" t="s">
        <v>279</v>
      </c>
      <c r="AU1136" s="217" t="s">
        <v>82</v>
      </c>
      <c r="AY1136" s="19" t="s">
        <v>148</v>
      </c>
      <c r="BE1136" s="218">
        <f>IF(N1136="základní",J1136,0)</f>
        <v>0</v>
      </c>
      <c r="BF1136" s="218">
        <f>IF(N1136="snížená",J1136,0)</f>
        <v>0</v>
      </c>
      <c r="BG1136" s="218">
        <f>IF(N1136="zákl. přenesená",J1136,0)</f>
        <v>0</v>
      </c>
      <c r="BH1136" s="218">
        <f>IF(N1136="sníž. přenesená",J1136,0)</f>
        <v>0</v>
      </c>
      <c r="BI1136" s="218">
        <f>IF(N1136="nulová",J1136,0)</f>
        <v>0</v>
      </c>
      <c r="BJ1136" s="19" t="s">
        <v>80</v>
      </c>
      <c r="BK1136" s="218">
        <f>ROUND(I1136*H1136,2)</f>
        <v>0</v>
      </c>
      <c r="BL1136" s="19" t="s">
        <v>285</v>
      </c>
      <c r="BM1136" s="217" t="s">
        <v>4955</v>
      </c>
    </row>
    <row r="1137" spans="1:51" s="14" customFormat="1" ht="12">
      <c r="A1137" s="14"/>
      <c r="B1137" s="235"/>
      <c r="C1137" s="236"/>
      <c r="D1137" s="226" t="s">
        <v>168</v>
      </c>
      <c r="E1137" s="237" t="s">
        <v>19</v>
      </c>
      <c r="F1137" s="238" t="s">
        <v>4956</v>
      </c>
      <c r="G1137" s="236"/>
      <c r="H1137" s="239">
        <v>3.435</v>
      </c>
      <c r="I1137" s="240"/>
      <c r="J1137" s="236"/>
      <c r="K1137" s="236"/>
      <c r="L1137" s="241"/>
      <c r="M1137" s="242"/>
      <c r="N1137" s="243"/>
      <c r="O1137" s="243"/>
      <c r="P1137" s="243"/>
      <c r="Q1137" s="243"/>
      <c r="R1137" s="243"/>
      <c r="S1137" s="243"/>
      <c r="T1137" s="24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45" t="s">
        <v>168</v>
      </c>
      <c r="AU1137" s="245" t="s">
        <v>82</v>
      </c>
      <c r="AV1137" s="14" t="s">
        <v>82</v>
      </c>
      <c r="AW1137" s="14" t="s">
        <v>34</v>
      </c>
      <c r="AX1137" s="14" t="s">
        <v>72</v>
      </c>
      <c r="AY1137" s="245" t="s">
        <v>148</v>
      </c>
    </row>
    <row r="1138" spans="1:51" s="14" customFormat="1" ht="12">
      <c r="A1138" s="14"/>
      <c r="B1138" s="235"/>
      <c r="C1138" s="236"/>
      <c r="D1138" s="226" t="s">
        <v>168</v>
      </c>
      <c r="E1138" s="237" t="s">
        <v>19</v>
      </c>
      <c r="F1138" s="238" t="s">
        <v>4957</v>
      </c>
      <c r="G1138" s="236"/>
      <c r="H1138" s="239">
        <v>0.181</v>
      </c>
      <c r="I1138" s="240"/>
      <c r="J1138" s="236"/>
      <c r="K1138" s="236"/>
      <c r="L1138" s="241"/>
      <c r="M1138" s="242"/>
      <c r="N1138" s="243"/>
      <c r="O1138" s="243"/>
      <c r="P1138" s="243"/>
      <c r="Q1138" s="243"/>
      <c r="R1138" s="243"/>
      <c r="S1138" s="243"/>
      <c r="T1138" s="24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45" t="s">
        <v>168</v>
      </c>
      <c r="AU1138" s="245" t="s">
        <v>82</v>
      </c>
      <c r="AV1138" s="14" t="s">
        <v>82</v>
      </c>
      <c r="AW1138" s="14" t="s">
        <v>34</v>
      </c>
      <c r="AX1138" s="14" t="s">
        <v>72</v>
      </c>
      <c r="AY1138" s="245" t="s">
        <v>148</v>
      </c>
    </row>
    <row r="1139" spans="1:51" s="15" customFormat="1" ht="12">
      <c r="A1139" s="15"/>
      <c r="B1139" s="246"/>
      <c r="C1139" s="247"/>
      <c r="D1139" s="226" t="s">
        <v>168</v>
      </c>
      <c r="E1139" s="248" t="s">
        <v>19</v>
      </c>
      <c r="F1139" s="249" t="s">
        <v>178</v>
      </c>
      <c r="G1139" s="247"/>
      <c r="H1139" s="250">
        <v>3.616</v>
      </c>
      <c r="I1139" s="251"/>
      <c r="J1139" s="247"/>
      <c r="K1139" s="247"/>
      <c r="L1139" s="252"/>
      <c r="M1139" s="253"/>
      <c r="N1139" s="254"/>
      <c r="O1139" s="254"/>
      <c r="P1139" s="254"/>
      <c r="Q1139" s="254"/>
      <c r="R1139" s="254"/>
      <c r="S1139" s="254"/>
      <c r="T1139" s="255"/>
      <c r="U1139" s="15"/>
      <c r="V1139" s="15"/>
      <c r="W1139" s="15"/>
      <c r="X1139" s="15"/>
      <c r="Y1139" s="15"/>
      <c r="Z1139" s="15"/>
      <c r="AA1139" s="15"/>
      <c r="AB1139" s="15"/>
      <c r="AC1139" s="15"/>
      <c r="AD1139" s="15"/>
      <c r="AE1139" s="15"/>
      <c r="AT1139" s="256" t="s">
        <v>168</v>
      </c>
      <c r="AU1139" s="256" t="s">
        <v>82</v>
      </c>
      <c r="AV1139" s="15" t="s">
        <v>155</v>
      </c>
      <c r="AW1139" s="15" t="s">
        <v>34</v>
      </c>
      <c r="AX1139" s="15" t="s">
        <v>80</v>
      </c>
      <c r="AY1139" s="256" t="s">
        <v>148</v>
      </c>
    </row>
    <row r="1140" spans="1:65" s="2" customFormat="1" ht="24.15" customHeight="1">
      <c r="A1140" s="40"/>
      <c r="B1140" s="41"/>
      <c r="C1140" s="206" t="s">
        <v>1835</v>
      </c>
      <c r="D1140" s="206" t="s">
        <v>150</v>
      </c>
      <c r="E1140" s="207" t="s">
        <v>4958</v>
      </c>
      <c r="F1140" s="208" t="s">
        <v>4959</v>
      </c>
      <c r="G1140" s="209" t="s">
        <v>173</v>
      </c>
      <c r="H1140" s="210">
        <v>97.18</v>
      </c>
      <c r="I1140" s="211"/>
      <c r="J1140" s="212">
        <f>ROUND(I1140*H1140,2)</f>
        <v>0</v>
      </c>
      <c r="K1140" s="208" t="s">
        <v>154</v>
      </c>
      <c r="L1140" s="46"/>
      <c r="M1140" s="213" t="s">
        <v>19</v>
      </c>
      <c r="N1140" s="214" t="s">
        <v>43</v>
      </c>
      <c r="O1140" s="86"/>
      <c r="P1140" s="215">
        <f>O1140*H1140</f>
        <v>0</v>
      </c>
      <c r="Q1140" s="215">
        <v>0</v>
      </c>
      <c r="R1140" s="215">
        <f>Q1140*H1140</f>
        <v>0</v>
      </c>
      <c r="S1140" s="215">
        <v>0</v>
      </c>
      <c r="T1140" s="216">
        <f>S1140*H1140</f>
        <v>0</v>
      </c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R1140" s="217" t="s">
        <v>285</v>
      </c>
      <c r="AT1140" s="217" t="s">
        <v>150</v>
      </c>
      <c r="AU1140" s="217" t="s">
        <v>82</v>
      </c>
      <c r="AY1140" s="19" t="s">
        <v>148</v>
      </c>
      <c r="BE1140" s="218">
        <f>IF(N1140="základní",J1140,0)</f>
        <v>0</v>
      </c>
      <c r="BF1140" s="218">
        <f>IF(N1140="snížená",J1140,0)</f>
        <v>0</v>
      </c>
      <c r="BG1140" s="218">
        <f>IF(N1140="zákl. přenesená",J1140,0)</f>
        <v>0</v>
      </c>
      <c r="BH1140" s="218">
        <f>IF(N1140="sníž. přenesená",J1140,0)</f>
        <v>0</v>
      </c>
      <c r="BI1140" s="218">
        <f>IF(N1140="nulová",J1140,0)</f>
        <v>0</v>
      </c>
      <c r="BJ1140" s="19" t="s">
        <v>80</v>
      </c>
      <c r="BK1140" s="218">
        <f>ROUND(I1140*H1140,2)</f>
        <v>0</v>
      </c>
      <c r="BL1140" s="19" t="s">
        <v>285</v>
      </c>
      <c r="BM1140" s="217" t="s">
        <v>4960</v>
      </c>
    </row>
    <row r="1141" spans="1:47" s="2" customFormat="1" ht="12">
      <c r="A1141" s="40"/>
      <c r="B1141" s="41"/>
      <c r="C1141" s="42"/>
      <c r="D1141" s="219" t="s">
        <v>157</v>
      </c>
      <c r="E1141" s="42"/>
      <c r="F1141" s="220" t="s">
        <v>4961</v>
      </c>
      <c r="G1141" s="42"/>
      <c r="H1141" s="42"/>
      <c r="I1141" s="221"/>
      <c r="J1141" s="42"/>
      <c r="K1141" s="42"/>
      <c r="L1141" s="46"/>
      <c r="M1141" s="222"/>
      <c r="N1141" s="223"/>
      <c r="O1141" s="86"/>
      <c r="P1141" s="86"/>
      <c r="Q1141" s="86"/>
      <c r="R1141" s="86"/>
      <c r="S1141" s="86"/>
      <c r="T1141" s="87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T1141" s="19" t="s">
        <v>157</v>
      </c>
      <c r="AU1141" s="19" t="s">
        <v>82</v>
      </c>
    </row>
    <row r="1142" spans="1:51" s="14" customFormat="1" ht="12">
      <c r="A1142" s="14"/>
      <c r="B1142" s="235"/>
      <c r="C1142" s="236"/>
      <c r="D1142" s="226" t="s">
        <v>168</v>
      </c>
      <c r="E1142" s="237" t="s">
        <v>19</v>
      </c>
      <c r="F1142" s="238" t="s">
        <v>4962</v>
      </c>
      <c r="G1142" s="236"/>
      <c r="H1142" s="239">
        <v>29.2</v>
      </c>
      <c r="I1142" s="240"/>
      <c r="J1142" s="236"/>
      <c r="K1142" s="236"/>
      <c r="L1142" s="241"/>
      <c r="M1142" s="242"/>
      <c r="N1142" s="243"/>
      <c r="O1142" s="243"/>
      <c r="P1142" s="243"/>
      <c r="Q1142" s="243"/>
      <c r="R1142" s="243"/>
      <c r="S1142" s="243"/>
      <c r="T1142" s="24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45" t="s">
        <v>168</v>
      </c>
      <c r="AU1142" s="245" t="s">
        <v>82</v>
      </c>
      <c r="AV1142" s="14" t="s">
        <v>82</v>
      </c>
      <c r="AW1142" s="14" t="s">
        <v>34</v>
      </c>
      <c r="AX1142" s="14" t="s">
        <v>72</v>
      </c>
      <c r="AY1142" s="245" t="s">
        <v>148</v>
      </c>
    </row>
    <row r="1143" spans="1:51" s="14" customFormat="1" ht="12">
      <c r="A1143" s="14"/>
      <c r="B1143" s="235"/>
      <c r="C1143" s="236"/>
      <c r="D1143" s="226" t="s">
        <v>168</v>
      </c>
      <c r="E1143" s="237" t="s">
        <v>19</v>
      </c>
      <c r="F1143" s="238" t="s">
        <v>4963</v>
      </c>
      <c r="G1143" s="236"/>
      <c r="H1143" s="239">
        <v>67.98</v>
      </c>
      <c r="I1143" s="240"/>
      <c r="J1143" s="236"/>
      <c r="K1143" s="236"/>
      <c r="L1143" s="241"/>
      <c r="M1143" s="242"/>
      <c r="N1143" s="243"/>
      <c r="O1143" s="243"/>
      <c r="P1143" s="243"/>
      <c r="Q1143" s="243"/>
      <c r="R1143" s="243"/>
      <c r="S1143" s="243"/>
      <c r="T1143" s="24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45" t="s">
        <v>168</v>
      </c>
      <c r="AU1143" s="245" t="s">
        <v>82</v>
      </c>
      <c r="AV1143" s="14" t="s">
        <v>82</v>
      </c>
      <c r="AW1143" s="14" t="s">
        <v>34</v>
      </c>
      <c r="AX1143" s="14" t="s">
        <v>72</v>
      </c>
      <c r="AY1143" s="245" t="s">
        <v>148</v>
      </c>
    </row>
    <row r="1144" spans="1:51" s="15" customFormat="1" ht="12">
      <c r="A1144" s="15"/>
      <c r="B1144" s="246"/>
      <c r="C1144" s="247"/>
      <c r="D1144" s="226" t="s">
        <v>168</v>
      </c>
      <c r="E1144" s="248" t="s">
        <v>19</v>
      </c>
      <c r="F1144" s="249" t="s">
        <v>178</v>
      </c>
      <c r="G1144" s="247"/>
      <c r="H1144" s="250">
        <v>97.18</v>
      </c>
      <c r="I1144" s="251"/>
      <c r="J1144" s="247"/>
      <c r="K1144" s="247"/>
      <c r="L1144" s="252"/>
      <c r="M1144" s="253"/>
      <c r="N1144" s="254"/>
      <c r="O1144" s="254"/>
      <c r="P1144" s="254"/>
      <c r="Q1144" s="254"/>
      <c r="R1144" s="254"/>
      <c r="S1144" s="254"/>
      <c r="T1144" s="255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T1144" s="256" t="s">
        <v>168</v>
      </c>
      <c r="AU1144" s="256" t="s">
        <v>82</v>
      </c>
      <c r="AV1144" s="15" t="s">
        <v>155</v>
      </c>
      <c r="AW1144" s="15" t="s">
        <v>34</v>
      </c>
      <c r="AX1144" s="15" t="s">
        <v>80</v>
      </c>
      <c r="AY1144" s="256" t="s">
        <v>148</v>
      </c>
    </row>
    <row r="1145" spans="1:65" s="2" customFormat="1" ht="16.5" customHeight="1">
      <c r="A1145" s="40"/>
      <c r="B1145" s="41"/>
      <c r="C1145" s="268" t="s">
        <v>4964</v>
      </c>
      <c r="D1145" s="268" t="s">
        <v>279</v>
      </c>
      <c r="E1145" s="269" t="s">
        <v>2423</v>
      </c>
      <c r="F1145" s="270" t="s">
        <v>2424</v>
      </c>
      <c r="G1145" s="271" t="s">
        <v>187</v>
      </c>
      <c r="H1145" s="272">
        <v>1.713</v>
      </c>
      <c r="I1145" s="273"/>
      <c r="J1145" s="274">
        <f>ROUND(I1145*H1145,2)</f>
        <v>0</v>
      </c>
      <c r="K1145" s="270" t="s">
        <v>154</v>
      </c>
      <c r="L1145" s="275"/>
      <c r="M1145" s="276" t="s">
        <v>19</v>
      </c>
      <c r="N1145" s="277" t="s">
        <v>43</v>
      </c>
      <c r="O1145" s="86"/>
      <c r="P1145" s="215">
        <f>O1145*H1145</f>
        <v>0</v>
      </c>
      <c r="Q1145" s="215">
        <v>0.55</v>
      </c>
      <c r="R1145" s="215">
        <f>Q1145*H1145</f>
        <v>0.9421500000000002</v>
      </c>
      <c r="S1145" s="215">
        <v>0</v>
      </c>
      <c r="T1145" s="216">
        <f>S1145*H1145</f>
        <v>0</v>
      </c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R1145" s="217" t="s">
        <v>414</v>
      </c>
      <c r="AT1145" s="217" t="s">
        <v>279</v>
      </c>
      <c r="AU1145" s="217" t="s">
        <v>82</v>
      </c>
      <c r="AY1145" s="19" t="s">
        <v>148</v>
      </c>
      <c r="BE1145" s="218">
        <f>IF(N1145="základní",J1145,0)</f>
        <v>0</v>
      </c>
      <c r="BF1145" s="218">
        <f>IF(N1145="snížená",J1145,0)</f>
        <v>0</v>
      </c>
      <c r="BG1145" s="218">
        <f>IF(N1145="zákl. přenesená",J1145,0)</f>
        <v>0</v>
      </c>
      <c r="BH1145" s="218">
        <f>IF(N1145="sníž. přenesená",J1145,0)</f>
        <v>0</v>
      </c>
      <c r="BI1145" s="218">
        <f>IF(N1145="nulová",J1145,0)</f>
        <v>0</v>
      </c>
      <c r="BJ1145" s="19" t="s">
        <v>80</v>
      </c>
      <c r="BK1145" s="218">
        <f>ROUND(I1145*H1145,2)</f>
        <v>0</v>
      </c>
      <c r="BL1145" s="19" t="s">
        <v>285</v>
      </c>
      <c r="BM1145" s="217" t="s">
        <v>4965</v>
      </c>
    </row>
    <row r="1146" spans="1:51" s="14" customFormat="1" ht="12">
      <c r="A1146" s="14"/>
      <c r="B1146" s="235"/>
      <c r="C1146" s="236"/>
      <c r="D1146" s="226" t="s">
        <v>168</v>
      </c>
      <c r="E1146" s="237" t="s">
        <v>19</v>
      </c>
      <c r="F1146" s="238" t="s">
        <v>4966</v>
      </c>
      <c r="G1146" s="236"/>
      <c r="H1146" s="239">
        <v>1.713</v>
      </c>
      <c r="I1146" s="240"/>
      <c r="J1146" s="236"/>
      <c r="K1146" s="236"/>
      <c r="L1146" s="241"/>
      <c r="M1146" s="242"/>
      <c r="N1146" s="243"/>
      <c r="O1146" s="243"/>
      <c r="P1146" s="243"/>
      <c r="Q1146" s="243"/>
      <c r="R1146" s="243"/>
      <c r="S1146" s="243"/>
      <c r="T1146" s="24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45" t="s">
        <v>168</v>
      </c>
      <c r="AU1146" s="245" t="s">
        <v>82</v>
      </c>
      <c r="AV1146" s="14" t="s">
        <v>82</v>
      </c>
      <c r="AW1146" s="14" t="s">
        <v>34</v>
      </c>
      <c r="AX1146" s="14" t="s">
        <v>80</v>
      </c>
      <c r="AY1146" s="245" t="s">
        <v>148</v>
      </c>
    </row>
    <row r="1147" spans="1:65" s="2" customFormat="1" ht="24.15" customHeight="1">
      <c r="A1147" s="40"/>
      <c r="B1147" s="41"/>
      <c r="C1147" s="206" t="s">
        <v>4967</v>
      </c>
      <c r="D1147" s="206" t="s">
        <v>150</v>
      </c>
      <c r="E1147" s="207" t="s">
        <v>4968</v>
      </c>
      <c r="F1147" s="208" t="s">
        <v>4969</v>
      </c>
      <c r="G1147" s="209" t="s">
        <v>166</v>
      </c>
      <c r="H1147" s="210">
        <v>166.51</v>
      </c>
      <c r="I1147" s="211"/>
      <c r="J1147" s="212">
        <f>ROUND(I1147*H1147,2)</f>
        <v>0</v>
      </c>
      <c r="K1147" s="208" t="s">
        <v>154</v>
      </c>
      <c r="L1147" s="46"/>
      <c r="M1147" s="213" t="s">
        <v>19</v>
      </c>
      <c r="N1147" s="214" t="s">
        <v>43</v>
      </c>
      <c r="O1147" s="86"/>
      <c r="P1147" s="215">
        <f>O1147*H1147</f>
        <v>0</v>
      </c>
      <c r="Q1147" s="215">
        <v>0</v>
      </c>
      <c r="R1147" s="215">
        <f>Q1147*H1147</f>
        <v>0</v>
      </c>
      <c r="S1147" s="215">
        <v>0</v>
      </c>
      <c r="T1147" s="216">
        <f>S1147*H1147</f>
        <v>0</v>
      </c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R1147" s="217" t="s">
        <v>285</v>
      </c>
      <c r="AT1147" s="217" t="s">
        <v>150</v>
      </c>
      <c r="AU1147" s="217" t="s">
        <v>82</v>
      </c>
      <c r="AY1147" s="19" t="s">
        <v>148</v>
      </c>
      <c r="BE1147" s="218">
        <f>IF(N1147="základní",J1147,0)</f>
        <v>0</v>
      </c>
      <c r="BF1147" s="218">
        <f>IF(N1147="snížená",J1147,0)</f>
        <v>0</v>
      </c>
      <c r="BG1147" s="218">
        <f>IF(N1147="zákl. přenesená",J1147,0)</f>
        <v>0</v>
      </c>
      <c r="BH1147" s="218">
        <f>IF(N1147="sníž. přenesená",J1147,0)</f>
        <v>0</v>
      </c>
      <c r="BI1147" s="218">
        <f>IF(N1147="nulová",J1147,0)</f>
        <v>0</v>
      </c>
      <c r="BJ1147" s="19" t="s">
        <v>80</v>
      </c>
      <c r="BK1147" s="218">
        <f>ROUND(I1147*H1147,2)</f>
        <v>0</v>
      </c>
      <c r="BL1147" s="19" t="s">
        <v>285</v>
      </c>
      <c r="BM1147" s="217" t="s">
        <v>4970</v>
      </c>
    </row>
    <row r="1148" spans="1:47" s="2" customFormat="1" ht="12">
      <c r="A1148" s="40"/>
      <c r="B1148" s="41"/>
      <c r="C1148" s="42"/>
      <c r="D1148" s="219" t="s">
        <v>157</v>
      </c>
      <c r="E1148" s="42"/>
      <c r="F1148" s="220" t="s">
        <v>4971</v>
      </c>
      <c r="G1148" s="42"/>
      <c r="H1148" s="42"/>
      <c r="I1148" s="221"/>
      <c r="J1148" s="42"/>
      <c r="K1148" s="42"/>
      <c r="L1148" s="46"/>
      <c r="M1148" s="222"/>
      <c r="N1148" s="223"/>
      <c r="O1148" s="86"/>
      <c r="P1148" s="86"/>
      <c r="Q1148" s="86"/>
      <c r="R1148" s="86"/>
      <c r="S1148" s="86"/>
      <c r="T1148" s="87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T1148" s="19" t="s">
        <v>157</v>
      </c>
      <c r="AU1148" s="19" t="s">
        <v>82</v>
      </c>
    </row>
    <row r="1149" spans="1:51" s="14" customFormat="1" ht="12">
      <c r="A1149" s="14"/>
      <c r="B1149" s="235"/>
      <c r="C1149" s="236"/>
      <c r="D1149" s="226" t="s">
        <v>168</v>
      </c>
      <c r="E1149" s="237" t="s">
        <v>19</v>
      </c>
      <c r="F1149" s="238" t="s">
        <v>4972</v>
      </c>
      <c r="G1149" s="236"/>
      <c r="H1149" s="239">
        <v>166.51</v>
      </c>
      <c r="I1149" s="240"/>
      <c r="J1149" s="236"/>
      <c r="K1149" s="236"/>
      <c r="L1149" s="241"/>
      <c r="M1149" s="242"/>
      <c r="N1149" s="243"/>
      <c r="O1149" s="243"/>
      <c r="P1149" s="243"/>
      <c r="Q1149" s="243"/>
      <c r="R1149" s="243"/>
      <c r="S1149" s="243"/>
      <c r="T1149" s="24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45" t="s">
        <v>168</v>
      </c>
      <c r="AU1149" s="245" t="s">
        <v>82</v>
      </c>
      <c r="AV1149" s="14" t="s">
        <v>82</v>
      </c>
      <c r="AW1149" s="14" t="s">
        <v>34</v>
      </c>
      <c r="AX1149" s="14" t="s">
        <v>80</v>
      </c>
      <c r="AY1149" s="245" t="s">
        <v>148</v>
      </c>
    </row>
    <row r="1150" spans="1:65" s="2" customFormat="1" ht="16.5" customHeight="1">
      <c r="A1150" s="40"/>
      <c r="B1150" s="41"/>
      <c r="C1150" s="268" t="s">
        <v>1839</v>
      </c>
      <c r="D1150" s="268" t="s">
        <v>279</v>
      </c>
      <c r="E1150" s="269" t="s">
        <v>4973</v>
      </c>
      <c r="F1150" s="270" t="s">
        <v>4974</v>
      </c>
      <c r="G1150" s="271" t="s">
        <v>187</v>
      </c>
      <c r="H1150" s="272">
        <v>8.326</v>
      </c>
      <c r="I1150" s="273"/>
      <c r="J1150" s="274">
        <f>ROUND(I1150*H1150,2)</f>
        <v>0</v>
      </c>
      <c r="K1150" s="270" t="s">
        <v>154</v>
      </c>
      <c r="L1150" s="275"/>
      <c r="M1150" s="276" t="s">
        <v>19</v>
      </c>
      <c r="N1150" s="277" t="s">
        <v>43</v>
      </c>
      <c r="O1150" s="86"/>
      <c r="P1150" s="215">
        <f>O1150*H1150</f>
        <v>0</v>
      </c>
      <c r="Q1150" s="215">
        <v>0.55</v>
      </c>
      <c r="R1150" s="215">
        <f>Q1150*H1150</f>
        <v>4.579300000000001</v>
      </c>
      <c r="S1150" s="215">
        <v>0</v>
      </c>
      <c r="T1150" s="216">
        <f>S1150*H1150</f>
        <v>0</v>
      </c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R1150" s="217" t="s">
        <v>414</v>
      </c>
      <c r="AT1150" s="217" t="s">
        <v>279</v>
      </c>
      <c r="AU1150" s="217" t="s">
        <v>82</v>
      </c>
      <c r="AY1150" s="19" t="s">
        <v>148</v>
      </c>
      <c r="BE1150" s="218">
        <f>IF(N1150="základní",J1150,0)</f>
        <v>0</v>
      </c>
      <c r="BF1150" s="218">
        <f>IF(N1150="snížená",J1150,0)</f>
        <v>0</v>
      </c>
      <c r="BG1150" s="218">
        <f>IF(N1150="zákl. přenesená",J1150,0)</f>
        <v>0</v>
      </c>
      <c r="BH1150" s="218">
        <f>IF(N1150="sníž. přenesená",J1150,0)</f>
        <v>0</v>
      </c>
      <c r="BI1150" s="218">
        <f>IF(N1150="nulová",J1150,0)</f>
        <v>0</v>
      </c>
      <c r="BJ1150" s="19" t="s">
        <v>80</v>
      </c>
      <c r="BK1150" s="218">
        <f>ROUND(I1150*H1150,2)</f>
        <v>0</v>
      </c>
      <c r="BL1150" s="19" t="s">
        <v>285</v>
      </c>
      <c r="BM1150" s="217" t="s">
        <v>4975</v>
      </c>
    </row>
    <row r="1151" spans="1:51" s="14" customFormat="1" ht="12">
      <c r="A1151" s="14"/>
      <c r="B1151" s="235"/>
      <c r="C1151" s="236"/>
      <c r="D1151" s="226" t="s">
        <v>168</v>
      </c>
      <c r="E1151" s="237" t="s">
        <v>19</v>
      </c>
      <c r="F1151" s="238" t="s">
        <v>4976</v>
      </c>
      <c r="G1151" s="236"/>
      <c r="H1151" s="239">
        <v>8.326</v>
      </c>
      <c r="I1151" s="240"/>
      <c r="J1151" s="236"/>
      <c r="K1151" s="236"/>
      <c r="L1151" s="241"/>
      <c r="M1151" s="242"/>
      <c r="N1151" s="243"/>
      <c r="O1151" s="243"/>
      <c r="P1151" s="243"/>
      <c r="Q1151" s="243"/>
      <c r="R1151" s="243"/>
      <c r="S1151" s="243"/>
      <c r="T1151" s="24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45" t="s">
        <v>168</v>
      </c>
      <c r="AU1151" s="245" t="s">
        <v>82</v>
      </c>
      <c r="AV1151" s="14" t="s">
        <v>82</v>
      </c>
      <c r="AW1151" s="14" t="s">
        <v>34</v>
      </c>
      <c r="AX1151" s="14" t="s">
        <v>80</v>
      </c>
      <c r="AY1151" s="245" t="s">
        <v>148</v>
      </c>
    </row>
    <row r="1152" spans="1:65" s="2" customFormat="1" ht="16.5" customHeight="1">
      <c r="A1152" s="40"/>
      <c r="B1152" s="41"/>
      <c r="C1152" s="206" t="s">
        <v>1843</v>
      </c>
      <c r="D1152" s="206" t="s">
        <v>150</v>
      </c>
      <c r="E1152" s="207" t="s">
        <v>4977</v>
      </c>
      <c r="F1152" s="208" t="s">
        <v>4978</v>
      </c>
      <c r="G1152" s="209" t="s">
        <v>166</v>
      </c>
      <c r="H1152" s="210">
        <v>236.788</v>
      </c>
      <c r="I1152" s="211"/>
      <c r="J1152" s="212">
        <f>ROUND(I1152*H1152,2)</f>
        <v>0</v>
      </c>
      <c r="K1152" s="208" t="s">
        <v>154</v>
      </c>
      <c r="L1152" s="46"/>
      <c r="M1152" s="213" t="s">
        <v>19</v>
      </c>
      <c r="N1152" s="214" t="s">
        <v>43</v>
      </c>
      <c r="O1152" s="86"/>
      <c r="P1152" s="215">
        <f>O1152*H1152</f>
        <v>0</v>
      </c>
      <c r="Q1152" s="215">
        <v>0</v>
      </c>
      <c r="R1152" s="215">
        <f>Q1152*H1152</f>
        <v>0</v>
      </c>
      <c r="S1152" s="215">
        <v>0.014</v>
      </c>
      <c r="T1152" s="216">
        <f>S1152*H1152</f>
        <v>3.3150320000000004</v>
      </c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R1152" s="217" t="s">
        <v>285</v>
      </c>
      <c r="AT1152" s="217" t="s">
        <v>150</v>
      </c>
      <c r="AU1152" s="217" t="s">
        <v>82</v>
      </c>
      <c r="AY1152" s="19" t="s">
        <v>148</v>
      </c>
      <c r="BE1152" s="218">
        <f>IF(N1152="základní",J1152,0)</f>
        <v>0</v>
      </c>
      <c r="BF1152" s="218">
        <f>IF(N1152="snížená",J1152,0)</f>
        <v>0</v>
      </c>
      <c r="BG1152" s="218">
        <f>IF(N1152="zákl. přenesená",J1152,0)</f>
        <v>0</v>
      </c>
      <c r="BH1152" s="218">
        <f>IF(N1152="sníž. přenesená",J1152,0)</f>
        <v>0</v>
      </c>
      <c r="BI1152" s="218">
        <f>IF(N1152="nulová",J1152,0)</f>
        <v>0</v>
      </c>
      <c r="BJ1152" s="19" t="s">
        <v>80</v>
      </c>
      <c r="BK1152" s="218">
        <f>ROUND(I1152*H1152,2)</f>
        <v>0</v>
      </c>
      <c r="BL1152" s="19" t="s">
        <v>285</v>
      </c>
      <c r="BM1152" s="217" t="s">
        <v>4979</v>
      </c>
    </row>
    <row r="1153" spans="1:47" s="2" customFormat="1" ht="12">
      <c r="A1153" s="40"/>
      <c r="B1153" s="41"/>
      <c r="C1153" s="42"/>
      <c r="D1153" s="219" t="s">
        <v>157</v>
      </c>
      <c r="E1153" s="42"/>
      <c r="F1153" s="220" t="s">
        <v>4980</v>
      </c>
      <c r="G1153" s="42"/>
      <c r="H1153" s="42"/>
      <c r="I1153" s="221"/>
      <c r="J1153" s="42"/>
      <c r="K1153" s="42"/>
      <c r="L1153" s="46"/>
      <c r="M1153" s="222"/>
      <c r="N1153" s="223"/>
      <c r="O1153" s="86"/>
      <c r="P1153" s="86"/>
      <c r="Q1153" s="86"/>
      <c r="R1153" s="86"/>
      <c r="S1153" s="86"/>
      <c r="T1153" s="87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T1153" s="19" t="s">
        <v>157</v>
      </c>
      <c r="AU1153" s="19" t="s">
        <v>82</v>
      </c>
    </row>
    <row r="1154" spans="1:51" s="14" customFormat="1" ht="12">
      <c r="A1154" s="14"/>
      <c r="B1154" s="235"/>
      <c r="C1154" s="236"/>
      <c r="D1154" s="226" t="s">
        <v>168</v>
      </c>
      <c r="E1154" s="237" t="s">
        <v>19</v>
      </c>
      <c r="F1154" s="238" t="s">
        <v>4981</v>
      </c>
      <c r="G1154" s="236"/>
      <c r="H1154" s="239">
        <v>209.254</v>
      </c>
      <c r="I1154" s="240"/>
      <c r="J1154" s="236"/>
      <c r="K1154" s="236"/>
      <c r="L1154" s="241"/>
      <c r="M1154" s="242"/>
      <c r="N1154" s="243"/>
      <c r="O1154" s="243"/>
      <c r="P1154" s="243"/>
      <c r="Q1154" s="243"/>
      <c r="R1154" s="243"/>
      <c r="S1154" s="243"/>
      <c r="T1154" s="24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45" t="s">
        <v>168</v>
      </c>
      <c r="AU1154" s="245" t="s">
        <v>82</v>
      </c>
      <c r="AV1154" s="14" t="s">
        <v>82</v>
      </c>
      <c r="AW1154" s="14" t="s">
        <v>34</v>
      </c>
      <c r="AX1154" s="14" t="s">
        <v>72</v>
      </c>
      <c r="AY1154" s="245" t="s">
        <v>148</v>
      </c>
    </row>
    <row r="1155" spans="1:51" s="14" customFormat="1" ht="12">
      <c r="A1155" s="14"/>
      <c r="B1155" s="235"/>
      <c r="C1155" s="236"/>
      <c r="D1155" s="226" t="s">
        <v>168</v>
      </c>
      <c r="E1155" s="237" t="s">
        <v>19</v>
      </c>
      <c r="F1155" s="238" t="s">
        <v>4982</v>
      </c>
      <c r="G1155" s="236"/>
      <c r="H1155" s="239">
        <v>4.494</v>
      </c>
      <c r="I1155" s="240"/>
      <c r="J1155" s="236"/>
      <c r="K1155" s="236"/>
      <c r="L1155" s="241"/>
      <c r="M1155" s="242"/>
      <c r="N1155" s="243"/>
      <c r="O1155" s="243"/>
      <c r="P1155" s="243"/>
      <c r="Q1155" s="243"/>
      <c r="R1155" s="243"/>
      <c r="S1155" s="243"/>
      <c r="T1155" s="24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45" t="s">
        <v>168</v>
      </c>
      <c r="AU1155" s="245" t="s">
        <v>82</v>
      </c>
      <c r="AV1155" s="14" t="s">
        <v>82</v>
      </c>
      <c r="AW1155" s="14" t="s">
        <v>34</v>
      </c>
      <c r="AX1155" s="14" t="s">
        <v>72</v>
      </c>
      <c r="AY1155" s="245" t="s">
        <v>148</v>
      </c>
    </row>
    <row r="1156" spans="1:51" s="14" customFormat="1" ht="12">
      <c r="A1156" s="14"/>
      <c r="B1156" s="235"/>
      <c r="C1156" s="236"/>
      <c r="D1156" s="226" t="s">
        <v>168</v>
      </c>
      <c r="E1156" s="237" t="s">
        <v>19</v>
      </c>
      <c r="F1156" s="238" t="s">
        <v>4983</v>
      </c>
      <c r="G1156" s="236"/>
      <c r="H1156" s="239">
        <v>23.04</v>
      </c>
      <c r="I1156" s="240"/>
      <c r="J1156" s="236"/>
      <c r="K1156" s="236"/>
      <c r="L1156" s="241"/>
      <c r="M1156" s="242"/>
      <c r="N1156" s="243"/>
      <c r="O1156" s="243"/>
      <c r="P1156" s="243"/>
      <c r="Q1156" s="243"/>
      <c r="R1156" s="243"/>
      <c r="S1156" s="243"/>
      <c r="T1156" s="24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45" t="s">
        <v>168</v>
      </c>
      <c r="AU1156" s="245" t="s">
        <v>82</v>
      </c>
      <c r="AV1156" s="14" t="s">
        <v>82</v>
      </c>
      <c r="AW1156" s="14" t="s">
        <v>34</v>
      </c>
      <c r="AX1156" s="14" t="s">
        <v>72</v>
      </c>
      <c r="AY1156" s="245" t="s">
        <v>148</v>
      </c>
    </row>
    <row r="1157" spans="1:51" s="15" customFormat="1" ht="12">
      <c r="A1157" s="15"/>
      <c r="B1157" s="246"/>
      <c r="C1157" s="247"/>
      <c r="D1157" s="226" t="s">
        <v>168</v>
      </c>
      <c r="E1157" s="248" t="s">
        <v>19</v>
      </c>
      <c r="F1157" s="249" t="s">
        <v>178</v>
      </c>
      <c r="G1157" s="247"/>
      <c r="H1157" s="250">
        <v>236.78799999999998</v>
      </c>
      <c r="I1157" s="251"/>
      <c r="J1157" s="247"/>
      <c r="K1157" s="247"/>
      <c r="L1157" s="252"/>
      <c r="M1157" s="253"/>
      <c r="N1157" s="254"/>
      <c r="O1157" s="254"/>
      <c r="P1157" s="254"/>
      <c r="Q1157" s="254"/>
      <c r="R1157" s="254"/>
      <c r="S1157" s="254"/>
      <c r="T1157" s="255"/>
      <c r="U1157" s="15"/>
      <c r="V1157" s="15"/>
      <c r="W1157" s="15"/>
      <c r="X1157" s="15"/>
      <c r="Y1157" s="15"/>
      <c r="Z1157" s="15"/>
      <c r="AA1157" s="15"/>
      <c r="AB1157" s="15"/>
      <c r="AC1157" s="15"/>
      <c r="AD1157" s="15"/>
      <c r="AE1157" s="15"/>
      <c r="AT1157" s="256" t="s">
        <v>168</v>
      </c>
      <c r="AU1157" s="256" t="s">
        <v>82</v>
      </c>
      <c r="AV1157" s="15" t="s">
        <v>155</v>
      </c>
      <c r="AW1157" s="15" t="s">
        <v>34</v>
      </c>
      <c r="AX1157" s="15" t="s">
        <v>80</v>
      </c>
      <c r="AY1157" s="256" t="s">
        <v>148</v>
      </c>
    </row>
    <row r="1158" spans="1:65" s="2" customFormat="1" ht="24.15" customHeight="1">
      <c r="A1158" s="40"/>
      <c r="B1158" s="41"/>
      <c r="C1158" s="206" t="s">
        <v>1849</v>
      </c>
      <c r="D1158" s="206" t="s">
        <v>150</v>
      </c>
      <c r="E1158" s="207" t="s">
        <v>4984</v>
      </c>
      <c r="F1158" s="208" t="s">
        <v>4985</v>
      </c>
      <c r="G1158" s="209" t="s">
        <v>173</v>
      </c>
      <c r="H1158" s="210">
        <v>6.2</v>
      </c>
      <c r="I1158" s="211"/>
      <c r="J1158" s="212">
        <f>ROUND(I1158*H1158,2)</f>
        <v>0</v>
      </c>
      <c r="K1158" s="208" t="s">
        <v>154</v>
      </c>
      <c r="L1158" s="46"/>
      <c r="M1158" s="213" t="s">
        <v>19</v>
      </c>
      <c r="N1158" s="214" t="s">
        <v>43</v>
      </c>
      <c r="O1158" s="86"/>
      <c r="P1158" s="215">
        <f>O1158*H1158</f>
        <v>0</v>
      </c>
      <c r="Q1158" s="215">
        <v>0</v>
      </c>
      <c r="R1158" s="215">
        <f>Q1158*H1158</f>
        <v>0</v>
      </c>
      <c r="S1158" s="215">
        <v>0</v>
      </c>
      <c r="T1158" s="216">
        <f>S1158*H1158</f>
        <v>0</v>
      </c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R1158" s="217" t="s">
        <v>285</v>
      </c>
      <c r="AT1158" s="217" t="s">
        <v>150</v>
      </c>
      <c r="AU1158" s="217" t="s">
        <v>82</v>
      </c>
      <c r="AY1158" s="19" t="s">
        <v>148</v>
      </c>
      <c r="BE1158" s="218">
        <f>IF(N1158="základní",J1158,0)</f>
        <v>0</v>
      </c>
      <c r="BF1158" s="218">
        <f>IF(N1158="snížená",J1158,0)</f>
        <v>0</v>
      </c>
      <c r="BG1158" s="218">
        <f>IF(N1158="zákl. přenesená",J1158,0)</f>
        <v>0</v>
      </c>
      <c r="BH1158" s="218">
        <f>IF(N1158="sníž. přenesená",J1158,0)</f>
        <v>0</v>
      </c>
      <c r="BI1158" s="218">
        <f>IF(N1158="nulová",J1158,0)</f>
        <v>0</v>
      </c>
      <c r="BJ1158" s="19" t="s">
        <v>80</v>
      </c>
      <c r="BK1158" s="218">
        <f>ROUND(I1158*H1158,2)</f>
        <v>0</v>
      </c>
      <c r="BL1158" s="19" t="s">
        <v>285</v>
      </c>
      <c r="BM1158" s="217" t="s">
        <v>4986</v>
      </c>
    </row>
    <row r="1159" spans="1:47" s="2" customFormat="1" ht="12">
      <c r="A1159" s="40"/>
      <c r="B1159" s="41"/>
      <c r="C1159" s="42"/>
      <c r="D1159" s="219" t="s">
        <v>157</v>
      </c>
      <c r="E1159" s="42"/>
      <c r="F1159" s="220" t="s">
        <v>4987</v>
      </c>
      <c r="G1159" s="42"/>
      <c r="H1159" s="42"/>
      <c r="I1159" s="221"/>
      <c r="J1159" s="42"/>
      <c r="K1159" s="42"/>
      <c r="L1159" s="46"/>
      <c r="M1159" s="222"/>
      <c r="N1159" s="223"/>
      <c r="O1159" s="86"/>
      <c r="P1159" s="86"/>
      <c r="Q1159" s="86"/>
      <c r="R1159" s="86"/>
      <c r="S1159" s="86"/>
      <c r="T1159" s="87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T1159" s="19" t="s">
        <v>157</v>
      </c>
      <c r="AU1159" s="19" t="s">
        <v>82</v>
      </c>
    </row>
    <row r="1160" spans="1:51" s="14" customFormat="1" ht="12">
      <c r="A1160" s="14"/>
      <c r="B1160" s="235"/>
      <c r="C1160" s="236"/>
      <c r="D1160" s="226" t="s">
        <v>168</v>
      </c>
      <c r="E1160" s="237" t="s">
        <v>19</v>
      </c>
      <c r="F1160" s="238" t="s">
        <v>4988</v>
      </c>
      <c r="G1160" s="236"/>
      <c r="H1160" s="239">
        <v>6.2</v>
      </c>
      <c r="I1160" s="240"/>
      <c r="J1160" s="236"/>
      <c r="K1160" s="236"/>
      <c r="L1160" s="241"/>
      <c r="M1160" s="242"/>
      <c r="N1160" s="243"/>
      <c r="O1160" s="243"/>
      <c r="P1160" s="243"/>
      <c r="Q1160" s="243"/>
      <c r="R1160" s="243"/>
      <c r="S1160" s="243"/>
      <c r="T1160" s="24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T1160" s="245" t="s">
        <v>168</v>
      </c>
      <c r="AU1160" s="245" t="s">
        <v>82</v>
      </c>
      <c r="AV1160" s="14" t="s">
        <v>82</v>
      </c>
      <c r="AW1160" s="14" t="s">
        <v>34</v>
      </c>
      <c r="AX1160" s="14" t="s">
        <v>80</v>
      </c>
      <c r="AY1160" s="245" t="s">
        <v>148</v>
      </c>
    </row>
    <row r="1161" spans="1:65" s="2" customFormat="1" ht="16.5" customHeight="1">
      <c r="A1161" s="40"/>
      <c r="B1161" s="41"/>
      <c r="C1161" s="268" t="s">
        <v>1854</v>
      </c>
      <c r="D1161" s="268" t="s">
        <v>279</v>
      </c>
      <c r="E1161" s="269" t="s">
        <v>4989</v>
      </c>
      <c r="F1161" s="270" t="s">
        <v>4990</v>
      </c>
      <c r="G1161" s="271" t="s">
        <v>187</v>
      </c>
      <c r="H1161" s="272">
        <v>0.82</v>
      </c>
      <c r="I1161" s="273"/>
      <c r="J1161" s="274">
        <f>ROUND(I1161*H1161,2)</f>
        <v>0</v>
      </c>
      <c r="K1161" s="270" t="s">
        <v>154</v>
      </c>
      <c r="L1161" s="275"/>
      <c r="M1161" s="276" t="s">
        <v>19</v>
      </c>
      <c r="N1161" s="277" t="s">
        <v>43</v>
      </c>
      <c r="O1161" s="86"/>
      <c r="P1161" s="215">
        <f>O1161*H1161</f>
        <v>0</v>
      </c>
      <c r="Q1161" s="215">
        <v>0</v>
      </c>
      <c r="R1161" s="215">
        <f>Q1161*H1161</f>
        <v>0</v>
      </c>
      <c r="S1161" s="215">
        <v>0</v>
      </c>
      <c r="T1161" s="216">
        <f>S1161*H1161</f>
        <v>0</v>
      </c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R1161" s="217" t="s">
        <v>414</v>
      </c>
      <c r="AT1161" s="217" t="s">
        <v>279</v>
      </c>
      <c r="AU1161" s="217" t="s">
        <v>82</v>
      </c>
      <c r="AY1161" s="19" t="s">
        <v>148</v>
      </c>
      <c r="BE1161" s="218">
        <f>IF(N1161="základní",J1161,0)</f>
        <v>0</v>
      </c>
      <c r="BF1161" s="218">
        <f>IF(N1161="snížená",J1161,0)</f>
        <v>0</v>
      </c>
      <c r="BG1161" s="218">
        <f>IF(N1161="zákl. přenesená",J1161,0)</f>
        <v>0</v>
      </c>
      <c r="BH1161" s="218">
        <f>IF(N1161="sníž. přenesená",J1161,0)</f>
        <v>0</v>
      </c>
      <c r="BI1161" s="218">
        <f>IF(N1161="nulová",J1161,0)</f>
        <v>0</v>
      </c>
      <c r="BJ1161" s="19" t="s">
        <v>80</v>
      </c>
      <c r="BK1161" s="218">
        <f>ROUND(I1161*H1161,2)</f>
        <v>0</v>
      </c>
      <c r="BL1161" s="19" t="s">
        <v>285</v>
      </c>
      <c r="BM1161" s="217" t="s">
        <v>4991</v>
      </c>
    </row>
    <row r="1162" spans="1:51" s="14" customFormat="1" ht="12">
      <c r="A1162" s="14"/>
      <c r="B1162" s="235"/>
      <c r="C1162" s="236"/>
      <c r="D1162" s="226" t="s">
        <v>168</v>
      </c>
      <c r="E1162" s="237" t="s">
        <v>19</v>
      </c>
      <c r="F1162" s="238" t="s">
        <v>4992</v>
      </c>
      <c r="G1162" s="236"/>
      <c r="H1162" s="239">
        <v>0.119</v>
      </c>
      <c r="I1162" s="240"/>
      <c r="J1162" s="236"/>
      <c r="K1162" s="236"/>
      <c r="L1162" s="241"/>
      <c r="M1162" s="242"/>
      <c r="N1162" s="243"/>
      <c r="O1162" s="243"/>
      <c r="P1162" s="243"/>
      <c r="Q1162" s="243"/>
      <c r="R1162" s="243"/>
      <c r="S1162" s="243"/>
      <c r="T1162" s="24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45" t="s">
        <v>168</v>
      </c>
      <c r="AU1162" s="245" t="s">
        <v>82</v>
      </c>
      <c r="AV1162" s="14" t="s">
        <v>82</v>
      </c>
      <c r="AW1162" s="14" t="s">
        <v>34</v>
      </c>
      <c r="AX1162" s="14" t="s">
        <v>72</v>
      </c>
      <c r="AY1162" s="245" t="s">
        <v>148</v>
      </c>
    </row>
    <row r="1163" spans="1:51" s="14" customFormat="1" ht="12">
      <c r="A1163" s="14"/>
      <c r="B1163" s="235"/>
      <c r="C1163" s="236"/>
      <c r="D1163" s="226" t="s">
        <v>168</v>
      </c>
      <c r="E1163" s="237" t="s">
        <v>19</v>
      </c>
      <c r="F1163" s="238" t="s">
        <v>4993</v>
      </c>
      <c r="G1163" s="236"/>
      <c r="H1163" s="239">
        <v>0.701</v>
      </c>
      <c r="I1163" s="240"/>
      <c r="J1163" s="236"/>
      <c r="K1163" s="236"/>
      <c r="L1163" s="241"/>
      <c r="M1163" s="242"/>
      <c r="N1163" s="243"/>
      <c r="O1163" s="243"/>
      <c r="P1163" s="243"/>
      <c r="Q1163" s="243"/>
      <c r="R1163" s="243"/>
      <c r="S1163" s="243"/>
      <c r="T1163" s="24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45" t="s">
        <v>168</v>
      </c>
      <c r="AU1163" s="245" t="s">
        <v>82</v>
      </c>
      <c r="AV1163" s="14" t="s">
        <v>82</v>
      </c>
      <c r="AW1163" s="14" t="s">
        <v>34</v>
      </c>
      <c r="AX1163" s="14" t="s">
        <v>72</v>
      </c>
      <c r="AY1163" s="245" t="s">
        <v>148</v>
      </c>
    </row>
    <row r="1164" spans="1:51" s="15" customFormat="1" ht="12">
      <c r="A1164" s="15"/>
      <c r="B1164" s="246"/>
      <c r="C1164" s="247"/>
      <c r="D1164" s="226" t="s">
        <v>168</v>
      </c>
      <c r="E1164" s="248" t="s">
        <v>19</v>
      </c>
      <c r="F1164" s="249" t="s">
        <v>178</v>
      </c>
      <c r="G1164" s="247"/>
      <c r="H1164" s="250">
        <v>0.82</v>
      </c>
      <c r="I1164" s="251"/>
      <c r="J1164" s="247"/>
      <c r="K1164" s="247"/>
      <c r="L1164" s="252"/>
      <c r="M1164" s="253"/>
      <c r="N1164" s="254"/>
      <c r="O1164" s="254"/>
      <c r="P1164" s="254"/>
      <c r="Q1164" s="254"/>
      <c r="R1164" s="254"/>
      <c r="S1164" s="254"/>
      <c r="T1164" s="255"/>
      <c r="U1164" s="15"/>
      <c r="V1164" s="15"/>
      <c r="W1164" s="15"/>
      <c r="X1164" s="15"/>
      <c r="Y1164" s="15"/>
      <c r="Z1164" s="15"/>
      <c r="AA1164" s="15"/>
      <c r="AB1164" s="15"/>
      <c r="AC1164" s="15"/>
      <c r="AD1164" s="15"/>
      <c r="AE1164" s="15"/>
      <c r="AT1164" s="256" t="s">
        <v>168</v>
      </c>
      <c r="AU1164" s="256" t="s">
        <v>82</v>
      </c>
      <c r="AV1164" s="15" t="s">
        <v>155</v>
      </c>
      <c r="AW1164" s="15" t="s">
        <v>34</v>
      </c>
      <c r="AX1164" s="15" t="s">
        <v>80</v>
      </c>
      <c r="AY1164" s="256" t="s">
        <v>148</v>
      </c>
    </row>
    <row r="1165" spans="1:65" s="2" customFormat="1" ht="24.15" customHeight="1">
      <c r="A1165" s="40"/>
      <c r="B1165" s="41"/>
      <c r="C1165" s="206" t="s">
        <v>1859</v>
      </c>
      <c r="D1165" s="206" t="s">
        <v>150</v>
      </c>
      <c r="E1165" s="207" t="s">
        <v>4994</v>
      </c>
      <c r="F1165" s="208" t="s">
        <v>4995</v>
      </c>
      <c r="G1165" s="209" t="s">
        <v>173</v>
      </c>
      <c r="H1165" s="210">
        <v>190.2</v>
      </c>
      <c r="I1165" s="211"/>
      <c r="J1165" s="212">
        <f>ROUND(I1165*H1165,2)</f>
        <v>0</v>
      </c>
      <c r="K1165" s="208" t="s">
        <v>154</v>
      </c>
      <c r="L1165" s="46"/>
      <c r="M1165" s="213" t="s">
        <v>19</v>
      </c>
      <c r="N1165" s="214" t="s">
        <v>43</v>
      </c>
      <c r="O1165" s="86"/>
      <c r="P1165" s="215">
        <f>O1165*H1165</f>
        <v>0</v>
      </c>
      <c r="Q1165" s="215">
        <v>0</v>
      </c>
      <c r="R1165" s="215">
        <f>Q1165*H1165</f>
        <v>0</v>
      </c>
      <c r="S1165" s="215">
        <v>0</v>
      </c>
      <c r="T1165" s="216">
        <f>S1165*H1165</f>
        <v>0</v>
      </c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R1165" s="217" t="s">
        <v>285</v>
      </c>
      <c r="AT1165" s="217" t="s">
        <v>150</v>
      </c>
      <c r="AU1165" s="217" t="s">
        <v>82</v>
      </c>
      <c r="AY1165" s="19" t="s">
        <v>148</v>
      </c>
      <c r="BE1165" s="218">
        <f>IF(N1165="základní",J1165,0)</f>
        <v>0</v>
      </c>
      <c r="BF1165" s="218">
        <f>IF(N1165="snížená",J1165,0)</f>
        <v>0</v>
      </c>
      <c r="BG1165" s="218">
        <f>IF(N1165="zákl. přenesená",J1165,0)</f>
        <v>0</v>
      </c>
      <c r="BH1165" s="218">
        <f>IF(N1165="sníž. přenesená",J1165,0)</f>
        <v>0</v>
      </c>
      <c r="BI1165" s="218">
        <f>IF(N1165="nulová",J1165,0)</f>
        <v>0</v>
      </c>
      <c r="BJ1165" s="19" t="s">
        <v>80</v>
      </c>
      <c r="BK1165" s="218">
        <f>ROUND(I1165*H1165,2)</f>
        <v>0</v>
      </c>
      <c r="BL1165" s="19" t="s">
        <v>285</v>
      </c>
      <c r="BM1165" s="217" t="s">
        <v>4996</v>
      </c>
    </row>
    <row r="1166" spans="1:47" s="2" customFormat="1" ht="12">
      <c r="A1166" s="40"/>
      <c r="B1166" s="41"/>
      <c r="C1166" s="42"/>
      <c r="D1166" s="219" t="s">
        <v>157</v>
      </c>
      <c r="E1166" s="42"/>
      <c r="F1166" s="220" t="s">
        <v>4997</v>
      </c>
      <c r="G1166" s="42"/>
      <c r="H1166" s="42"/>
      <c r="I1166" s="221"/>
      <c r="J1166" s="42"/>
      <c r="K1166" s="42"/>
      <c r="L1166" s="46"/>
      <c r="M1166" s="222"/>
      <c r="N1166" s="223"/>
      <c r="O1166" s="86"/>
      <c r="P1166" s="86"/>
      <c r="Q1166" s="86"/>
      <c r="R1166" s="86"/>
      <c r="S1166" s="86"/>
      <c r="T1166" s="87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T1166" s="19" t="s">
        <v>157</v>
      </c>
      <c r="AU1166" s="19" t="s">
        <v>82</v>
      </c>
    </row>
    <row r="1167" spans="1:51" s="14" customFormat="1" ht="12">
      <c r="A1167" s="14"/>
      <c r="B1167" s="235"/>
      <c r="C1167" s="236"/>
      <c r="D1167" s="226" t="s">
        <v>168</v>
      </c>
      <c r="E1167" s="237" t="s">
        <v>19</v>
      </c>
      <c r="F1167" s="238" t="s">
        <v>4998</v>
      </c>
      <c r="G1167" s="236"/>
      <c r="H1167" s="239">
        <v>190.2</v>
      </c>
      <c r="I1167" s="240"/>
      <c r="J1167" s="236"/>
      <c r="K1167" s="236"/>
      <c r="L1167" s="241"/>
      <c r="M1167" s="242"/>
      <c r="N1167" s="243"/>
      <c r="O1167" s="243"/>
      <c r="P1167" s="243"/>
      <c r="Q1167" s="243"/>
      <c r="R1167" s="243"/>
      <c r="S1167" s="243"/>
      <c r="T1167" s="24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45" t="s">
        <v>168</v>
      </c>
      <c r="AU1167" s="245" t="s">
        <v>82</v>
      </c>
      <c r="AV1167" s="14" t="s">
        <v>82</v>
      </c>
      <c r="AW1167" s="14" t="s">
        <v>34</v>
      </c>
      <c r="AX1167" s="14" t="s">
        <v>80</v>
      </c>
      <c r="AY1167" s="245" t="s">
        <v>148</v>
      </c>
    </row>
    <row r="1168" spans="1:65" s="2" customFormat="1" ht="16.5" customHeight="1">
      <c r="A1168" s="40"/>
      <c r="B1168" s="41"/>
      <c r="C1168" s="268" t="s">
        <v>1865</v>
      </c>
      <c r="D1168" s="268" t="s">
        <v>279</v>
      </c>
      <c r="E1168" s="269" t="s">
        <v>4999</v>
      </c>
      <c r="F1168" s="270" t="s">
        <v>5000</v>
      </c>
      <c r="G1168" s="271" t="s">
        <v>187</v>
      </c>
      <c r="H1168" s="272">
        <v>2.304</v>
      </c>
      <c r="I1168" s="273"/>
      <c r="J1168" s="274">
        <f>ROUND(I1168*H1168,2)</f>
        <v>0</v>
      </c>
      <c r="K1168" s="270" t="s">
        <v>154</v>
      </c>
      <c r="L1168" s="275"/>
      <c r="M1168" s="276" t="s">
        <v>19</v>
      </c>
      <c r="N1168" s="277" t="s">
        <v>43</v>
      </c>
      <c r="O1168" s="86"/>
      <c r="P1168" s="215">
        <f>O1168*H1168</f>
        <v>0</v>
      </c>
      <c r="Q1168" s="215">
        <v>0.55</v>
      </c>
      <c r="R1168" s="215">
        <f>Q1168*H1168</f>
        <v>1.2672</v>
      </c>
      <c r="S1168" s="215">
        <v>0</v>
      </c>
      <c r="T1168" s="216">
        <f>S1168*H1168</f>
        <v>0</v>
      </c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R1168" s="217" t="s">
        <v>414</v>
      </c>
      <c r="AT1168" s="217" t="s">
        <v>279</v>
      </c>
      <c r="AU1168" s="217" t="s">
        <v>82</v>
      </c>
      <c r="AY1168" s="19" t="s">
        <v>148</v>
      </c>
      <c r="BE1168" s="218">
        <f>IF(N1168="základní",J1168,0)</f>
        <v>0</v>
      </c>
      <c r="BF1168" s="218">
        <f>IF(N1168="snížená",J1168,0)</f>
        <v>0</v>
      </c>
      <c r="BG1168" s="218">
        <f>IF(N1168="zákl. přenesená",J1168,0)</f>
        <v>0</v>
      </c>
      <c r="BH1168" s="218">
        <f>IF(N1168="sníž. přenesená",J1168,0)</f>
        <v>0</v>
      </c>
      <c r="BI1168" s="218">
        <f>IF(N1168="nulová",J1168,0)</f>
        <v>0</v>
      </c>
      <c r="BJ1168" s="19" t="s">
        <v>80</v>
      </c>
      <c r="BK1168" s="218">
        <f>ROUND(I1168*H1168,2)</f>
        <v>0</v>
      </c>
      <c r="BL1168" s="19" t="s">
        <v>285</v>
      </c>
      <c r="BM1168" s="217" t="s">
        <v>5001</v>
      </c>
    </row>
    <row r="1169" spans="1:51" s="14" customFormat="1" ht="12">
      <c r="A1169" s="14"/>
      <c r="B1169" s="235"/>
      <c r="C1169" s="236"/>
      <c r="D1169" s="226" t="s">
        <v>168</v>
      </c>
      <c r="E1169" s="237" t="s">
        <v>19</v>
      </c>
      <c r="F1169" s="238" t="s">
        <v>5002</v>
      </c>
      <c r="G1169" s="236"/>
      <c r="H1169" s="239">
        <v>2.304</v>
      </c>
      <c r="I1169" s="240"/>
      <c r="J1169" s="236"/>
      <c r="K1169" s="236"/>
      <c r="L1169" s="241"/>
      <c r="M1169" s="242"/>
      <c r="N1169" s="243"/>
      <c r="O1169" s="243"/>
      <c r="P1169" s="243"/>
      <c r="Q1169" s="243"/>
      <c r="R1169" s="243"/>
      <c r="S1169" s="243"/>
      <c r="T1169" s="24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245" t="s">
        <v>168</v>
      </c>
      <c r="AU1169" s="245" t="s">
        <v>82</v>
      </c>
      <c r="AV1169" s="14" t="s">
        <v>82</v>
      </c>
      <c r="AW1169" s="14" t="s">
        <v>34</v>
      </c>
      <c r="AX1169" s="14" t="s">
        <v>80</v>
      </c>
      <c r="AY1169" s="245" t="s">
        <v>148</v>
      </c>
    </row>
    <row r="1170" spans="1:65" s="2" customFormat="1" ht="16.5" customHeight="1">
      <c r="A1170" s="40"/>
      <c r="B1170" s="41"/>
      <c r="C1170" s="268" t="s">
        <v>1870</v>
      </c>
      <c r="D1170" s="268" t="s">
        <v>279</v>
      </c>
      <c r="E1170" s="269" t="s">
        <v>5003</v>
      </c>
      <c r="F1170" s="270" t="s">
        <v>5004</v>
      </c>
      <c r="G1170" s="271" t="s">
        <v>187</v>
      </c>
      <c r="H1170" s="272">
        <v>5</v>
      </c>
      <c r="I1170" s="273"/>
      <c r="J1170" s="274">
        <f>ROUND(I1170*H1170,2)</f>
        <v>0</v>
      </c>
      <c r="K1170" s="270" t="s">
        <v>154</v>
      </c>
      <c r="L1170" s="275"/>
      <c r="M1170" s="276" t="s">
        <v>19</v>
      </c>
      <c r="N1170" s="277" t="s">
        <v>43</v>
      </c>
      <c r="O1170" s="86"/>
      <c r="P1170" s="215">
        <f>O1170*H1170</f>
        <v>0</v>
      </c>
      <c r="Q1170" s="215">
        <v>0.55</v>
      </c>
      <c r="R1170" s="215">
        <f>Q1170*H1170</f>
        <v>2.75</v>
      </c>
      <c r="S1170" s="215">
        <v>0</v>
      </c>
      <c r="T1170" s="216">
        <f>S1170*H1170</f>
        <v>0</v>
      </c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R1170" s="217" t="s">
        <v>414</v>
      </c>
      <c r="AT1170" s="217" t="s">
        <v>279</v>
      </c>
      <c r="AU1170" s="217" t="s">
        <v>82</v>
      </c>
      <c r="AY1170" s="19" t="s">
        <v>148</v>
      </c>
      <c r="BE1170" s="218">
        <f>IF(N1170="základní",J1170,0)</f>
        <v>0</v>
      </c>
      <c r="BF1170" s="218">
        <f>IF(N1170="snížená",J1170,0)</f>
        <v>0</v>
      </c>
      <c r="BG1170" s="218">
        <f>IF(N1170="zákl. přenesená",J1170,0)</f>
        <v>0</v>
      </c>
      <c r="BH1170" s="218">
        <f>IF(N1170="sníž. přenesená",J1170,0)</f>
        <v>0</v>
      </c>
      <c r="BI1170" s="218">
        <f>IF(N1170="nulová",J1170,0)</f>
        <v>0</v>
      </c>
      <c r="BJ1170" s="19" t="s">
        <v>80</v>
      </c>
      <c r="BK1170" s="218">
        <f>ROUND(I1170*H1170,2)</f>
        <v>0</v>
      </c>
      <c r="BL1170" s="19" t="s">
        <v>285</v>
      </c>
      <c r="BM1170" s="217" t="s">
        <v>5005</v>
      </c>
    </row>
    <row r="1171" spans="1:51" s="14" customFormat="1" ht="12">
      <c r="A1171" s="14"/>
      <c r="B1171" s="235"/>
      <c r="C1171" s="236"/>
      <c r="D1171" s="226" t="s">
        <v>168</v>
      </c>
      <c r="E1171" s="237" t="s">
        <v>19</v>
      </c>
      <c r="F1171" s="238" t="s">
        <v>5006</v>
      </c>
      <c r="G1171" s="236"/>
      <c r="H1171" s="239">
        <v>5</v>
      </c>
      <c r="I1171" s="240"/>
      <c r="J1171" s="236"/>
      <c r="K1171" s="236"/>
      <c r="L1171" s="241"/>
      <c r="M1171" s="242"/>
      <c r="N1171" s="243"/>
      <c r="O1171" s="243"/>
      <c r="P1171" s="243"/>
      <c r="Q1171" s="243"/>
      <c r="R1171" s="243"/>
      <c r="S1171" s="243"/>
      <c r="T1171" s="24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245" t="s">
        <v>168</v>
      </c>
      <c r="AU1171" s="245" t="s">
        <v>82</v>
      </c>
      <c r="AV1171" s="14" t="s">
        <v>82</v>
      </c>
      <c r="AW1171" s="14" t="s">
        <v>34</v>
      </c>
      <c r="AX1171" s="14" t="s">
        <v>80</v>
      </c>
      <c r="AY1171" s="245" t="s">
        <v>148</v>
      </c>
    </row>
    <row r="1172" spans="1:65" s="2" customFormat="1" ht="16.5" customHeight="1">
      <c r="A1172" s="40"/>
      <c r="B1172" s="41"/>
      <c r="C1172" s="206" t="s">
        <v>1876</v>
      </c>
      <c r="D1172" s="206" t="s">
        <v>150</v>
      </c>
      <c r="E1172" s="207" t="s">
        <v>5007</v>
      </c>
      <c r="F1172" s="208" t="s">
        <v>5008</v>
      </c>
      <c r="G1172" s="209" t="s">
        <v>173</v>
      </c>
      <c r="H1172" s="210">
        <v>21.6</v>
      </c>
      <c r="I1172" s="211"/>
      <c r="J1172" s="212">
        <f>ROUND(I1172*H1172,2)</f>
        <v>0</v>
      </c>
      <c r="K1172" s="208" t="s">
        <v>154</v>
      </c>
      <c r="L1172" s="46"/>
      <c r="M1172" s="213" t="s">
        <v>19</v>
      </c>
      <c r="N1172" s="214" t="s">
        <v>43</v>
      </c>
      <c r="O1172" s="86"/>
      <c r="P1172" s="215">
        <f>O1172*H1172</f>
        <v>0</v>
      </c>
      <c r="Q1172" s="215">
        <v>0</v>
      </c>
      <c r="R1172" s="215">
        <f>Q1172*H1172</f>
        <v>0</v>
      </c>
      <c r="S1172" s="215">
        <v>0.008</v>
      </c>
      <c r="T1172" s="216">
        <f>S1172*H1172</f>
        <v>0.1728</v>
      </c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R1172" s="217" t="s">
        <v>285</v>
      </c>
      <c r="AT1172" s="217" t="s">
        <v>150</v>
      </c>
      <c r="AU1172" s="217" t="s">
        <v>82</v>
      </c>
      <c r="AY1172" s="19" t="s">
        <v>148</v>
      </c>
      <c r="BE1172" s="218">
        <f>IF(N1172="základní",J1172,0)</f>
        <v>0</v>
      </c>
      <c r="BF1172" s="218">
        <f>IF(N1172="snížená",J1172,0)</f>
        <v>0</v>
      </c>
      <c r="BG1172" s="218">
        <f>IF(N1172="zákl. přenesená",J1172,0)</f>
        <v>0</v>
      </c>
      <c r="BH1172" s="218">
        <f>IF(N1172="sníž. přenesená",J1172,0)</f>
        <v>0</v>
      </c>
      <c r="BI1172" s="218">
        <f>IF(N1172="nulová",J1172,0)</f>
        <v>0</v>
      </c>
      <c r="BJ1172" s="19" t="s">
        <v>80</v>
      </c>
      <c r="BK1172" s="218">
        <f>ROUND(I1172*H1172,2)</f>
        <v>0</v>
      </c>
      <c r="BL1172" s="19" t="s">
        <v>285</v>
      </c>
      <c r="BM1172" s="217" t="s">
        <v>5009</v>
      </c>
    </row>
    <row r="1173" spans="1:47" s="2" customFormat="1" ht="12">
      <c r="A1173" s="40"/>
      <c r="B1173" s="41"/>
      <c r="C1173" s="42"/>
      <c r="D1173" s="219" t="s">
        <v>157</v>
      </c>
      <c r="E1173" s="42"/>
      <c r="F1173" s="220" t="s">
        <v>5010</v>
      </c>
      <c r="G1173" s="42"/>
      <c r="H1173" s="42"/>
      <c r="I1173" s="221"/>
      <c r="J1173" s="42"/>
      <c r="K1173" s="42"/>
      <c r="L1173" s="46"/>
      <c r="M1173" s="222"/>
      <c r="N1173" s="223"/>
      <c r="O1173" s="86"/>
      <c r="P1173" s="86"/>
      <c r="Q1173" s="86"/>
      <c r="R1173" s="86"/>
      <c r="S1173" s="86"/>
      <c r="T1173" s="87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T1173" s="19" t="s">
        <v>157</v>
      </c>
      <c r="AU1173" s="19" t="s">
        <v>82</v>
      </c>
    </row>
    <row r="1174" spans="1:51" s="14" customFormat="1" ht="12">
      <c r="A1174" s="14"/>
      <c r="B1174" s="235"/>
      <c r="C1174" s="236"/>
      <c r="D1174" s="226" t="s">
        <v>168</v>
      </c>
      <c r="E1174" s="237" t="s">
        <v>19</v>
      </c>
      <c r="F1174" s="238" t="s">
        <v>5011</v>
      </c>
      <c r="G1174" s="236"/>
      <c r="H1174" s="239">
        <v>7.2</v>
      </c>
      <c r="I1174" s="240"/>
      <c r="J1174" s="236"/>
      <c r="K1174" s="236"/>
      <c r="L1174" s="241"/>
      <c r="M1174" s="242"/>
      <c r="N1174" s="243"/>
      <c r="O1174" s="243"/>
      <c r="P1174" s="243"/>
      <c r="Q1174" s="243"/>
      <c r="R1174" s="243"/>
      <c r="S1174" s="243"/>
      <c r="T1174" s="24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T1174" s="245" t="s">
        <v>168</v>
      </c>
      <c r="AU1174" s="245" t="s">
        <v>82</v>
      </c>
      <c r="AV1174" s="14" t="s">
        <v>82</v>
      </c>
      <c r="AW1174" s="14" t="s">
        <v>34</v>
      </c>
      <c r="AX1174" s="14" t="s">
        <v>72</v>
      </c>
      <c r="AY1174" s="245" t="s">
        <v>148</v>
      </c>
    </row>
    <row r="1175" spans="1:51" s="14" customFormat="1" ht="12">
      <c r="A1175" s="14"/>
      <c r="B1175" s="235"/>
      <c r="C1175" s="236"/>
      <c r="D1175" s="226" t="s">
        <v>168</v>
      </c>
      <c r="E1175" s="237" t="s">
        <v>19</v>
      </c>
      <c r="F1175" s="238" t="s">
        <v>5012</v>
      </c>
      <c r="G1175" s="236"/>
      <c r="H1175" s="239">
        <v>14.4</v>
      </c>
      <c r="I1175" s="240"/>
      <c r="J1175" s="236"/>
      <c r="K1175" s="236"/>
      <c r="L1175" s="241"/>
      <c r="M1175" s="242"/>
      <c r="N1175" s="243"/>
      <c r="O1175" s="243"/>
      <c r="P1175" s="243"/>
      <c r="Q1175" s="243"/>
      <c r="R1175" s="243"/>
      <c r="S1175" s="243"/>
      <c r="T1175" s="24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T1175" s="245" t="s">
        <v>168</v>
      </c>
      <c r="AU1175" s="245" t="s">
        <v>82</v>
      </c>
      <c r="AV1175" s="14" t="s">
        <v>82</v>
      </c>
      <c r="AW1175" s="14" t="s">
        <v>34</v>
      </c>
      <c r="AX1175" s="14" t="s">
        <v>72</v>
      </c>
      <c r="AY1175" s="245" t="s">
        <v>148</v>
      </c>
    </row>
    <row r="1176" spans="1:51" s="15" customFormat="1" ht="12">
      <c r="A1176" s="15"/>
      <c r="B1176" s="246"/>
      <c r="C1176" s="247"/>
      <c r="D1176" s="226" t="s">
        <v>168</v>
      </c>
      <c r="E1176" s="248" t="s">
        <v>19</v>
      </c>
      <c r="F1176" s="249" t="s">
        <v>178</v>
      </c>
      <c r="G1176" s="247"/>
      <c r="H1176" s="250">
        <v>21.6</v>
      </c>
      <c r="I1176" s="251"/>
      <c r="J1176" s="247"/>
      <c r="K1176" s="247"/>
      <c r="L1176" s="252"/>
      <c r="M1176" s="253"/>
      <c r="N1176" s="254"/>
      <c r="O1176" s="254"/>
      <c r="P1176" s="254"/>
      <c r="Q1176" s="254"/>
      <c r="R1176" s="254"/>
      <c r="S1176" s="254"/>
      <c r="T1176" s="255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T1176" s="256" t="s">
        <v>168</v>
      </c>
      <c r="AU1176" s="256" t="s">
        <v>82</v>
      </c>
      <c r="AV1176" s="15" t="s">
        <v>155</v>
      </c>
      <c r="AW1176" s="15" t="s">
        <v>34</v>
      </c>
      <c r="AX1176" s="15" t="s">
        <v>80</v>
      </c>
      <c r="AY1176" s="256" t="s">
        <v>148</v>
      </c>
    </row>
    <row r="1177" spans="1:65" s="2" customFormat="1" ht="16.5" customHeight="1">
      <c r="A1177" s="40"/>
      <c r="B1177" s="41"/>
      <c r="C1177" s="206" t="s">
        <v>1881</v>
      </c>
      <c r="D1177" s="206" t="s">
        <v>150</v>
      </c>
      <c r="E1177" s="207" t="s">
        <v>5013</v>
      </c>
      <c r="F1177" s="208" t="s">
        <v>5014</v>
      </c>
      <c r="G1177" s="209" t="s">
        <v>173</v>
      </c>
      <c r="H1177" s="210">
        <v>158.6</v>
      </c>
      <c r="I1177" s="211"/>
      <c r="J1177" s="212">
        <f>ROUND(I1177*H1177,2)</f>
        <v>0</v>
      </c>
      <c r="K1177" s="208" t="s">
        <v>154</v>
      </c>
      <c r="L1177" s="46"/>
      <c r="M1177" s="213" t="s">
        <v>19</v>
      </c>
      <c r="N1177" s="214" t="s">
        <v>43</v>
      </c>
      <c r="O1177" s="86"/>
      <c r="P1177" s="215">
        <f>O1177*H1177</f>
        <v>0</v>
      </c>
      <c r="Q1177" s="215">
        <v>0</v>
      </c>
      <c r="R1177" s="215">
        <f>Q1177*H1177</f>
        <v>0</v>
      </c>
      <c r="S1177" s="215">
        <v>0.033</v>
      </c>
      <c r="T1177" s="216">
        <f>S1177*H1177</f>
        <v>5.2338000000000005</v>
      </c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R1177" s="217" t="s">
        <v>285</v>
      </c>
      <c r="AT1177" s="217" t="s">
        <v>150</v>
      </c>
      <c r="AU1177" s="217" t="s">
        <v>82</v>
      </c>
      <c r="AY1177" s="19" t="s">
        <v>148</v>
      </c>
      <c r="BE1177" s="218">
        <f>IF(N1177="základní",J1177,0)</f>
        <v>0</v>
      </c>
      <c r="BF1177" s="218">
        <f>IF(N1177="snížená",J1177,0)</f>
        <v>0</v>
      </c>
      <c r="BG1177" s="218">
        <f>IF(N1177="zákl. přenesená",J1177,0)</f>
        <v>0</v>
      </c>
      <c r="BH1177" s="218">
        <f>IF(N1177="sníž. přenesená",J1177,0)</f>
        <v>0</v>
      </c>
      <c r="BI1177" s="218">
        <f>IF(N1177="nulová",J1177,0)</f>
        <v>0</v>
      </c>
      <c r="BJ1177" s="19" t="s">
        <v>80</v>
      </c>
      <c r="BK1177" s="218">
        <f>ROUND(I1177*H1177,2)</f>
        <v>0</v>
      </c>
      <c r="BL1177" s="19" t="s">
        <v>285</v>
      </c>
      <c r="BM1177" s="217" t="s">
        <v>5015</v>
      </c>
    </row>
    <row r="1178" spans="1:47" s="2" customFormat="1" ht="12">
      <c r="A1178" s="40"/>
      <c r="B1178" s="41"/>
      <c r="C1178" s="42"/>
      <c r="D1178" s="219" t="s">
        <v>157</v>
      </c>
      <c r="E1178" s="42"/>
      <c r="F1178" s="220" t="s">
        <v>5016</v>
      </c>
      <c r="G1178" s="42"/>
      <c r="H1178" s="42"/>
      <c r="I1178" s="221"/>
      <c r="J1178" s="42"/>
      <c r="K1178" s="42"/>
      <c r="L1178" s="46"/>
      <c r="M1178" s="222"/>
      <c r="N1178" s="223"/>
      <c r="O1178" s="86"/>
      <c r="P1178" s="86"/>
      <c r="Q1178" s="86"/>
      <c r="R1178" s="86"/>
      <c r="S1178" s="86"/>
      <c r="T1178" s="87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T1178" s="19" t="s">
        <v>157</v>
      </c>
      <c r="AU1178" s="19" t="s">
        <v>82</v>
      </c>
    </row>
    <row r="1179" spans="1:51" s="14" customFormat="1" ht="12">
      <c r="A1179" s="14"/>
      <c r="B1179" s="235"/>
      <c r="C1179" s="236"/>
      <c r="D1179" s="226" t="s">
        <v>168</v>
      </c>
      <c r="E1179" s="237" t="s">
        <v>19</v>
      </c>
      <c r="F1179" s="238" t="s">
        <v>5017</v>
      </c>
      <c r="G1179" s="236"/>
      <c r="H1179" s="239">
        <v>56</v>
      </c>
      <c r="I1179" s="240"/>
      <c r="J1179" s="236"/>
      <c r="K1179" s="236"/>
      <c r="L1179" s="241"/>
      <c r="M1179" s="242"/>
      <c r="N1179" s="243"/>
      <c r="O1179" s="243"/>
      <c r="P1179" s="243"/>
      <c r="Q1179" s="243"/>
      <c r="R1179" s="243"/>
      <c r="S1179" s="243"/>
      <c r="T1179" s="24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T1179" s="245" t="s">
        <v>168</v>
      </c>
      <c r="AU1179" s="245" t="s">
        <v>82</v>
      </c>
      <c r="AV1179" s="14" t="s">
        <v>82</v>
      </c>
      <c r="AW1179" s="14" t="s">
        <v>34</v>
      </c>
      <c r="AX1179" s="14" t="s">
        <v>72</v>
      </c>
      <c r="AY1179" s="245" t="s">
        <v>148</v>
      </c>
    </row>
    <row r="1180" spans="1:51" s="14" customFormat="1" ht="12">
      <c r="A1180" s="14"/>
      <c r="B1180" s="235"/>
      <c r="C1180" s="236"/>
      <c r="D1180" s="226" t="s">
        <v>168</v>
      </c>
      <c r="E1180" s="237" t="s">
        <v>19</v>
      </c>
      <c r="F1180" s="238" t="s">
        <v>5018</v>
      </c>
      <c r="G1180" s="236"/>
      <c r="H1180" s="239">
        <v>39.9</v>
      </c>
      <c r="I1180" s="240"/>
      <c r="J1180" s="236"/>
      <c r="K1180" s="236"/>
      <c r="L1180" s="241"/>
      <c r="M1180" s="242"/>
      <c r="N1180" s="243"/>
      <c r="O1180" s="243"/>
      <c r="P1180" s="243"/>
      <c r="Q1180" s="243"/>
      <c r="R1180" s="243"/>
      <c r="S1180" s="243"/>
      <c r="T1180" s="24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45" t="s">
        <v>168</v>
      </c>
      <c r="AU1180" s="245" t="s">
        <v>82</v>
      </c>
      <c r="AV1180" s="14" t="s">
        <v>82</v>
      </c>
      <c r="AW1180" s="14" t="s">
        <v>34</v>
      </c>
      <c r="AX1180" s="14" t="s">
        <v>72</v>
      </c>
      <c r="AY1180" s="245" t="s">
        <v>148</v>
      </c>
    </row>
    <row r="1181" spans="1:51" s="14" customFormat="1" ht="12">
      <c r="A1181" s="14"/>
      <c r="B1181" s="235"/>
      <c r="C1181" s="236"/>
      <c r="D1181" s="226" t="s">
        <v>168</v>
      </c>
      <c r="E1181" s="237" t="s">
        <v>19</v>
      </c>
      <c r="F1181" s="238" t="s">
        <v>5019</v>
      </c>
      <c r="G1181" s="236"/>
      <c r="H1181" s="239">
        <v>62.7</v>
      </c>
      <c r="I1181" s="240"/>
      <c r="J1181" s="236"/>
      <c r="K1181" s="236"/>
      <c r="L1181" s="241"/>
      <c r="M1181" s="242"/>
      <c r="N1181" s="243"/>
      <c r="O1181" s="243"/>
      <c r="P1181" s="243"/>
      <c r="Q1181" s="243"/>
      <c r="R1181" s="243"/>
      <c r="S1181" s="243"/>
      <c r="T1181" s="24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T1181" s="245" t="s">
        <v>168</v>
      </c>
      <c r="AU1181" s="245" t="s">
        <v>82</v>
      </c>
      <c r="AV1181" s="14" t="s">
        <v>82</v>
      </c>
      <c r="AW1181" s="14" t="s">
        <v>34</v>
      </c>
      <c r="AX1181" s="14" t="s">
        <v>72</v>
      </c>
      <c r="AY1181" s="245" t="s">
        <v>148</v>
      </c>
    </row>
    <row r="1182" spans="1:51" s="15" customFormat="1" ht="12">
      <c r="A1182" s="15"/>
      <c r="B1182" s="246"/>
      <c r="C1182" s="247"/>
      <c r="D1182" s="226" t="s">
        <v>168</v>
      </c>
      <c r="E1182" s="248" t="s">
        <v>19</v>
      </c>
      <c r="F1182" s="249" t="s">
        <v>178</v>
      </c>
      <c r="G1182" s="247"/>
      <c r="H1182" s="250">
        <v>158.60000000000002</v>
      </c>
      <c r="I1182" s="251"/>
      <c r="J1182" s="247"/>
      <c r="K1182" s="247"/>
      <c r="L1182" s="252"/>
      <c r="M1182" s="253"/>
      <c r="N1182" s="254"/>
      <c r="O1182" s="254"/>
      <c r="P1182" s="254"/>
      <c r="Q1182" s="254"/>
      <c r="R1182" s="254"/>
      <c r="S1182" s="254"/>
      <c r="T1182" s="255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5"/>
      <c r="AT1182" s="256" t="s">
        <v>168</v>
      </c>
      <c r="AU1182" s="256" t="s">
        <v>82</v>
      </c>
      <c r="AV1182" s="15" t="s">
        <v>155</v>
      </c>
      <c r="AW1182" s="15" t="s">
        <v>34</v>
      </c>
      <c r="AX1182" s="15" t="s">
        <v>80</v>
      </c>
      <c r="AY1182" s="256" t="s">
        <v>148</v>
      </c>
    </row>
    <row r="1183" spans="1:65" s="2" customFormat="1" ht="16.5" customHeight="1">
      <c r="A1183" s="40"/>
      <c r="B1183" s="41"/>
      <c r="C1183" s="206" t="s">
        <v>1885</v>
      </c>
      <c r="D1183" s="206" t="s">
        <v>150</v>
      </c>
      <c r="E1183" s="207" t="s">
        <v>5020</v>
      </c>
      <c r="F1183" s="208" t="s">
        <v>5021</v>
      </c>
      <c r="G1183" s="209" t="s">
        <v>166</v>
      </c>
      <c r="H1183" s="210">
        <v>153.909</v>
      </c>
      <c r="I1183" s="211"/>
      <c r="J1183" s="212">
        <f>ROUND(I1183*H1183,2)</f>
        <v>0</v>
      </c>
      <c r="K1183" s="208" t="s">
        <v>154</v>
      </c>
      <c r="L1183" s="46"/>
      <c r="M1183" s="213" t="s">
        <v>19</v>
      </c>
      <c r="N1183" s="214" t="s">
        <v>43</v>
      </c>
      <c r="O1183" s="86"/>
      <c r="P1183" s="215">
        <f>O1183*H1183</f>
        <v>0</v>
      </c>
      <c r="Q1183" s="215">
        <v>0</v>
      </c>
      <c r="R1183" s="215">
        <f>Q1183*H1183</f>
        <v>0</v>
      </c>
      <c r="S1183" s="215">
        <v>0</v>
      </c>
      <c r="T1183" s="216">
        <f>S1183*H1183</f>
        <v>0</v>
      </c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R1183" s="217" t="s">
        <v>285</v>
      </c>
      <c r="AT1183" s="217" t="s">
        <v>150</v>
      </c>
      <c r="AU1183" s="217" t="s">
        <v>82</v>
      </c>
      <c r="AY1183" s="19" t="s">
        <v>148</v>
      </c>
      <c r="BE1183" s="218">
        <f>IF(N1183="základní",J1183,0)</f>
        <v>0</v>
      </c>
      <c r="BF1183" s="218">
        <f>IF(N1183="snížená",J1183,0)</f>
        <v>0</v>
      </c>
      <c r="BG1183" s="218">
        <f>IF(N1183="zákl. přenesená",J1183,0)</f>
        <v>0</v>
      </c>
      <c r="BH1183" s="218">
        <f>IF(N1183="sníž. přenesená",J1183,0)</f>
        <v>0</v>
      </c>
      <c r="BI1183" s="218">
        <f>IF(N1183="nulová",J1183,0)</f>
        <v>0</v>
      </c>
      <c r="BJ1183" s="19" t="s">
        <v>80</v>
      </c>
      <c r="BK1183" s="218">
        <f>ROUND(I1183*H1183,2)</f>
        <v>0</v>
      </c>
      <c r="BL1183" s="19" t="s">
        <v>285</v>
      </c>
      <c r="BM1183" s="217" t="s">
        <v>5022</v>
      </c>
    </row>
    <row r="1184" spans="1:47" s="2" customFormat="1" ht="12">
      <c r="A1184" s="40"/>
      <c r="B1184" s="41"/>
      <c r="C1184" s="42"/>
      <c r="D1184" s="219" t="s">
        <v>157</v>
      </c>
      <c r="E1184" s="42"/>
      <c r="F1184" s="220" t="s">
        <v>5023</v>
      </c>
      <c r="G1184" s="42"/>
      <c r="H1184" s="42"/>
      <c r="I1184" s="221"/>
      <c r="J1184" s="42"/>
      <c r="K1184" s="42"/>
      <c r="L1184" s="46"/>
      <c r="M1184" s="222"/>
      <c r="N1184" s="223"/>
      <c r="O1184" s="86"/>
      <c r="P1184" s="86"/>
      <c r="Q1184" s="86"/>
      <c r="R1184" s="86"/>
      <c r="S1184" s="86"/>
      <c r="T1184" s="87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T1184" s="19" t="s">
        <v>157</v>
      </c>
      <c r="AU1184" s="19" t="s">
        <v>82</v>
      </c>
    </row>
    <row r="1185" spans="1:51" s="13" customFormat="1" ht="12">
      <c r="A1185" s="13"/>
      <c r="B1185" s="224"/>
      <c r="C1185" s="225"/>
      <c r="D1185" s="226" t="s">
        <v>168</v>
      </c>
      <c r="E1185" s="227" t="s">
        <v>19</v>
      </c>
      <c r="F1185" s="228" t="s">
        <v>4875</v>
      </c>
      <c r="G1185" s="225"/>
      <c r="H1185" s="227" t="s">
        <v>19</v>
      </c>
      <c r="I1185" s="229"/>
      <c r="J1185" s="225"/>
      <c r="K1185" s="225"/>
      <c r="L1185" s="230"/>
      <c r="M1185" s="231"/>
      <c r="N1185" s="232"/>
      <c r="O1185" s="232"/>
      <c r="P1185" s="232"/>
      <c r="Q1185" s="232"/>
      <c r="R1185" s="232"/>
      <c r="S1185" s="232"/>
      <c r="T1185" s="23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34" t="s">
        <v>168</v>
      </c>
      <c r="AU1185" s="234" t="s">
        <v>82</v>
      </c>
      <c r="AV1185" s="13" t="s">
        <v>80</v>
      </c>
      <c r="AW1185" s="13" t="s">
        <v>34</v>
      </c>
      <c r="AX1185" s="13" t="s">
        <v>72</v>
      </c>
      <c r="AY1185" s="234" t="s">
        <v>148</v>
      </c>
    </row>
    <row r="1186" spans="1:51" s="14" customFormat="1" ht="12">
      <c r="A1186" s="14"/>
      <c r="B1186" s="235"/>
      <c r="C1186" s="236"/>
      <c r="D1186" s="226" t="s">
        <v>168</v>
      </c>
      <c r="E1186" s="237" t="s">
        <v>19</v>
      </c>
      <c r="F1186" s="238" t="s">
        <v>4308</v>
      </c>
      <c r="G1186" s="236"/>
      <c r="H1186" s="239">
        <v>153.909</v>
      </c>
      <c r="I1186" s="240"/>
      <c r="J1186" s="236"/>
      <c r="K1186" s="236"/>
      <c r="L1186" s="241"/>
      <c r="M1186" s="242"/>
      <c r="N1186" s="243"/>
      <c r="O1186" s="243"/>
      <c r="P1186" s="243"/>
      <c r="Q1186" s="243"/>
      <c r="R1186" s="243"/>
      <c r="S1186" s="243"/>
      <c r="T1186" s="24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45" t="s">
        <v>168</v>
      </c>
      <c r="AU1186" s="245" t="s">
        <v>82</v>
      </c>
      <c r="AV1186" s="14" t="s">
        <v>82</v>
      </c>
      <c r="AW1186" s="14" t="s">
        <v>34</v>
      </c>
      <c r="AX1186" s="14" t="s">
        <v>80</v>
      </c>
      <c r="AY1186" s="245" t="s">
        <v>148</v>
      </c>
    </row>
    <row r="1187" spans="1:65" s="2" customFormat="1" ht="24.15" customHeight="1">
      <c r="A1187" s="40"/>
      <c r="B1187" s="41"/>
      <c r="C1187" s="206" t="s">
        <v>1889</v>
      </c>
      <c r="D1187" s="206" t="s">
        <v>150</v>
      </c>
      <c r="E1187" s="207" t="s">
        <v>2511</v>
      </c>
      <c r="F1187" s="208" t="s">
        <v>2512</v>
      </c>
      <c r="G1187" s="209" t="s">
        <v>346</v>
      </c>
      <c r="H1187" s="210">
        <v>59.44</v>
      </c>
      <c r="I1187" s="211"/>
      <c r="J1187" s="212">
        <f>ROUND(I1187*H1187,2)</f>
        <v>0</v>
      </c>
      <c r="K1187" s="208" t="s">
        <v>154</v>
      </c>
      <c r="L1187" s="46"/>
      <c r="M1187" s="213" t="s">
        <v>19</v>
      </c>
      <c r="N1187" s="214" t="s">
        <v>43</v>
      </c>
      <c r="O1187" s="86"/>
      <c r="P1187" s="215">
        <f>O1187*H1187</f>
        <v>0</v>
      </c>
      <c r="Q1187" s="215">
        <v>0</v>
      </c>
      <c r="R1187" s="215">
        <f>Q1187*H1187</f>
        <v>0</v>
      </c>
      <c r="S1187" s="215">
        <v>0</v>
      </c>
      <c r="T1187" s="216">
        <f>S1187*H1187</f>
        <v>0</v>
      </c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R1187" s="217" t="s">
        <v>285</v>
      </c>
      <c r="AT1187" s="217" t="s">
        <v>150</v>
      </c>
      <c r="AU1187" s="217" t="s">
        <v>82</v>
      </c>
      <c r="AY1187" s="19" t="s">
        <v>148</v>
      </c>
      <c r="BE1187" s="218">
        <f>IF(N1187="základní",J1187,0)</f>
        <v>0</v>
      </c>
      <c r="BF1187" s="218">
        <f>IF(N1187="snížená",J1187,0)</f>
        <v>0</v>
      </c>
      <c r="BG1187" s="218">
        <f>IF(N1187="zákl. přenesená",J1187,0)</f>
        <v>0</v>
      </c>
      <c r="BH1187" s="218">
        <f>IF(N1187="sníž. přenesená",J1187,0)</f>
        <v>0</v>
      </c>
      <c r="BI1187" s="218">
        <f>IF(N1187="nulová",J1187,0)</f>
        <v>0</v>
      </c>
      <c r="BJ1187" s="19" t="s">
        <v>80</v>
      </c>
      <c r="BK1187" s="218">
        <f>ROUND(I1187*H1187,2)</f>
        <v>0</v>
      </c>
      <c r="BL1187" s="19" t="s">
        <v>285</v>
      </c>
      <c r="BM1187" s="217" t="s">
        <v>5024</v>
      </c>
    </row>
    <row r="1188" spans="1:47" s="2" customFormat="1" ht="12">
      <c r="A1188" s="40"/>
      <c r="B1188" s="41"/>
      <c r="C1188" s="42"/>
      <c r="D1188" s="219" t="s">
        <v>157</v>
      </c>
      <c r="E1188" s="42"/>
      <c r="F1188" s="220" t="s">
        <v>2514</v>
      </c>
      <c r="G1188" s="42"/>
      <c r="H1188" s="42"/>
      <c r="I1188" s="221"/>
      <c r="J1188" s="42"/>
      <c r="K1188" s="42"/>
      <c r="L1188" s="46"/>
      <c r="M1188" s="222"/>
      <c r="N1188" s="223"/>
      <c r="O1188" s="86"/>
      <c r="P1188" s="86"/>
      <c r="Q1188" s="86"/>
      <c r="R1188" s="86"/>
      <c r="S1188" s="86"/>
      <c r="T1188" s="87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T1188" s="19" t="s">
        <v>157</v>
      </c>
      <c r="AU1188" s="19" t="s">
        <v>82</v>
      </c>
    </row>
    <row r="1189" spans="1:65" s="2" customFormat="1" ht="24.15" customHeight="1">
      <c r="A1189" s="40"/>
      <c r="B1189" s="41"/>
      <c r="C1189" s="206" t="s">
        <v>1893</v>
      </c>
      <c r="D1189" s="206" t="s">
        <v>150</v>
      </c>
      <c r="E1189" s="207" t="s">
        <v>2516</v>
      </c>
      <c r="F1189" s="208" t="s">
        <v>2517</v>
      </c>
      <c r="G1189" s="209" t="s">
        <v>346</v>
      </c>
      <c r="H1189" s="210">
        <v>59.44</v>
      </c>
      <c r="I1189" s="211"/>
      <c r="J1189" s="212">
        <f>ROUND(I1189*H1189,2)</f>
        <v>0</v>
      </c>
      <c r="K1189" s="208" t="s">
        <v>154</v>
      </c>
      <c r="L1189" s="46"/>
      <c r="M1189" s="213" t="s">
        <v>19</v>
      </c>
      <c r="N1189" s="214" t="s">
        <v>43</v>
      </c>
      <c r="O1189" s="86"/>
      <c r="P1189" s="215">
        <f>O1189*H1189</f>
        <v>0</v>
      </c>
      <c r="Q1189" s="215">
        <v>0</v>
      </c>
      <c r="R1189" s="215">
        <f>Q1189*H1189</f>
        <v>0</v>
      </c>
      <c r="S1189" s="215">
        <v>0</v>
      </c>
      <c r="T1189" s="216">
        <f>S1189*H1189</f>
        <v>0</v>
      </c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R1189" s="217" t="s">
        <v>285</v>
      </c>
      <c r="AT1189" s="217" t="s">
        <v>150</v>
      </c>
      <c r="AU1189" s="217" t="s">
        <v>82</v>
      </c>
      <c r="AY1189" s="19" t="s">
        <v>148</v>
      </c>
      <c r="BE1189" s="218">
        <f>IF(N1189="základní",J1189,0)</f>
        <v>0</v>
      </c>
      <c r="BF1189" s="218">
        <f>IF(N1189="snížená",J1189,0)</f>
        <v>0</v>
      </c>
      <c r="BG1189" s="218">
        <f>IF(N1189="zákl. přenesená",J1189,0)</f>
        <v>0</v>
      </c>
      <c r="BH1189" s="218">
        <f>IF(N1189="sníž. přenesená",J1189,0)</f>
        <v>0</v>
      </c>
      <c r="BI1189" s="218">
        <f>IF(N1189="nulová",J1189,0)</f>
        <v>0</v>
      </c>
      <c r="BJ1189" s="19" t="s">
        <v>80</v>
      </c>
      <c r="BK1189" s="218">
        <f>ROUND(I1189*H1189,2)</f>
        <v>0</v>
      </c>
      <c r="BL1189" s="19" t="s">
        <v>285</v>
      </c>
      <c r="BM1189" s="217" t="s">
        <v>5025</v>
      </c>
    </row>
    <row r="1190" spans="1:47" s="2" customFormat="1" ht="12">
      <c r="A1190" s="40"/>
      <c r="B1190" s="41"/>
      <c r="C1190" s="42"/>
      <c r="D1190" s="219" t="s">
        <v>157</v>
      </c>
      <c r="E1190" s="42"/>
      <c r="F1190" s="220" t="s">
        <v>2519</v>
      </c>
      <c r="G1190" s="42"/>
      <c r="H1190" s="42"/>
      <c r="I1190" s="221"/>
      <c r="J1190" s="42"/>
      <c r="K1190" s="42"/>
      <c r="L1190" s="46"/>
      <c r="M1190" s="222"/>
      <c r="N1190" s="223"/>
      <c r="O1190" s="86"/>
      <c r="P1190" s="86"/>
      <c r="Q1190" s="86"/>
      <c r="R1190" s="86"/>
      <c r="S1190" s="86"/>
      <c r="T1190" s="87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T1190" s="19" t="s">
        <v>157</v>
      </c>
      <c r="AU1190" s="19" t="s">
        <v>82</v>
      </c>
    </row>
    <row r="1191" spans="1:63" s="12" customFormat="1" ht="22.8" customHeight="1">
      <c r="A1191" s="12"/>
      <c r="B1191" s="190"/>
      <c r="C1191" s="191"/>
      <c r="D1191" s="192" t="s">
        <v>71</v>
      </c>
      <c r="E1191" s="204" t="s">
        <v>2603</v>
      </c>
      <c r="F1191" s="204" t="s">
        <v>2604</v>
      </c>
      <c r="G1191" s="191"/>
      <c r="H1191" s="191"/>
      <c r="I1191" s="194"/>
      <c r="J1191" s="205">
        <f>BK1191</f>
        <v>0</v>
      </c>
      <c r="K1191" s="191"/>
      <c r="L1191" s="196"/>
      <c r="M1191" s="197"/>
      <c r="N1191" s="198"/>
      <c r="O1191" s="198"/>
      <c r="P1191" s="199">
        <f>SUM(P1192:P1246)</f>
        <v>0</v>
      </c>
      <c r="Q1191" s="198"/>
      <c r="R1191" s="199">
        <f>SUM(R1192:R1246)</f>
        <v>0.5001319999999999</v>
      </c>
      <c r="S1191" s="198"/>
      <c r="T1191" s="200">
        <f>SUM(T1192:T1246)</f>
        <v>0.35739276</v>
      </c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R1191" s="201" t="s">
        <v>82</v>
      </c>
      <c r="AT1191" s="202" t="s">
        <v>71</v>
      </c>
      <c r="AU1191" s="202" t="s">
        <v>80</v>
      </c>
      <c r="AY1191" s="201" t="s">
        <v>148</v>
      </c>
      <c r="BK1191" s="203">
        <f>SUM(BK1192:BK1246)</f>
        <v>0</v>
      </c>
    </row>
    <row r="1192" spans="1:65" s="2" customFormat="1" ht="16.5" customHeight="1">
      <c r="A1192" s="40"/>
      <c r="B1192" s="41"/>
      <c r="C1192" s="206" t="s">
        <v>1897</v>
      </c>
      <c r="D1192" s="206" t="s">
        <v>150</v>
      </c>
      <c r="E1192" s="207" t="s">
        <v>5026</v>
      </c>
      <c r="F1192" s="208" t="s">
        <v>5027</v>
      </c>
      <c r="G1192" s="209" t="s">
        <v>166</v>
      </c>
      <c r="H1192" s="210">
        <v>11.824</v>
      </c>
      <c r="I1192" s="211"/>
      <c r="J1192" s="212">
        <f>ROUND(I1192*H1192,2)</f>
        <v>0</v>
      </c>
      <c r="K1192" s="208" t="s">
        <v>154</v>
      </c>
      <c r="L1192" s="46"/>
      <c r="M1192" s="213" t="s">
        <v>19</v>
      </c>
      <c r="N1192" s="214" t="s">
        <v>43</v>
      </c>
      <c r="O1192" s="86"/>
      <c r="P1192" s="215">
        <f>O1192*H1192</f>
        <v>0</v>
      </c>
      <c r="Q1192" s="215">
        <v>0</v>
      </c>
      <c r="R1192" s="215">
        <f>Q1192*H1192</f>
        <v>0</v>
      </c>
      <c r="S1192" s="215">
        <v>0.00594</v>
      </c>
      <c r="T1192" s="216">
        <f>S1192*H1192</f>
        <v>0.07023456</v>
      </c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R1192" s="217" t="s">
        <v>285</v>
      </c>
      <c r="AT1192" s="217" t="s">
        <v>150</v>
      </c>
      <c r="AU1192" s="217" t="s">
        <v>82</v>
      </c>
      <c r="AY1192" s="19" t="s">
        <v>148</v>
      </c>
      <c r="BE1192" s="218">
        <f>IF(N1192="základní",J1192,0)</f>
        <v>0</v>
      </c>
      <c r="BF1192" s="218">
        <f>IF(N1192="snížená",J1192,0)</f>
        <v>0</v>
      </c>
      <c r="BG1192" s="218">
        <f>IF(N1192="zákl. přenesená",J1192,0)</f>
        <v>0</v>
      </c>
      <c r="BH1192" s="218">
        <f>IF(N1192="sníž. přenesená",J1192,0)</f>
        <v>0</v>
      </c>
      <c r="BI1192" s="218">
        <f>IF(N1192="nulová",J1192,0)</f>
        <v>0</v>
      </c>
      <c r="BJ1192" s="19" t="s">
        <v>80</v>
      </c>
      <c r="BK1192" s="218">
        <f>ROUND(I1192*H1192,2)</f>
        <v>0</v>
      </c>
      <c r="BL1192" s="19" t="s">
        <v>285</v>
      </c>
      <c r="BM1192" s="217" t="s">
        <v>5028</v>
      </c>
    </row>
    <row r="1193" spans="1:47" s="2" customFormat="1" ht="12">
      <c r="A1193" s="40"/>
      <c r="B1193" s="41"/>
      <c r="C1193" s="42"/>
      <c r="D1193" s="219" t="s">
        <v>157</v>
      </c>
      <c r="E1193" s="42"/>
      <c r="F1193" s="220" t="s">
        <v>5029</v>
      </c>
      <c r="G1193" s="42"/>
      <c r="H1193" s="42"/>
      <c r="I1193" s="221"/>
      <c r="J1193" s="42"/>
      <c r="K1193" s="42"/>
      <c r="L1193" s="46"/>
      <c r="M1193" s="222"/>
      <c r="N1193" s="223"/>
      <c r="O1193" s="86"/>
      <c r="P1193" s="86"/>
      <c r="Q1193" s="86"/>
      <c r="R1193" s="86"/>
      <c r="S1193" s="86"/>
      <c r="T1193" s="87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T1193" s="19" t="s">
        <v>157</v>
      </c>
      <c r="AU1193" s="19" t="s">
        <v>82</v>
      </c>
    </row>
    <row r="1194" spans="1:51" s="14" customFormat="1" ht="12">
      <c r="A1194" s="14"/>
      <c r="B1194" s="235"/>
      <c r="C1194" s="236"/>
      <c r="D1194" s="226" t="s">
        <v>168</v>
      </c>
      <c r="E1194" s="237" t="s">
        <v>19</v>
      </c>
      <c r="F1194" s="238" t="s">
        <v>5030</v>
      </c>
      <c r="G1194" s="236"/>
      <c r="H1194" s="239">
        <v>11.824</v>
      </c>
      <c r="I1194" s="240"/>
      <c r="J1194" s="236"/>
      <c r="K1194" s="236"/>
      <c r="L1194" s="241"/>
      <c r="M1194" s="242"/>
      <c r="N1194" s="243"/>
      <c r="O1194" s="243"/>
      <c r="P1194" s="243"/>
      <c r="Q1194" s="243"/>
      <c r="R1194" s="243"/>
      <c r="S1194" s="243"/>
      <c r="T1194" s="24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45" t="s">
        <v>168</v>
      </c>
      <c r="AU1194" s="245" t="s">
        <v>82</v>
      </c>
      <c r="AV1194" s="14" t="s">
        <v>82</v>
      </c>
      <c r="AW1194" s="14" t="s">
        <v>34</v>
      </c>
      <c r="AX1194" s="14" t="s">
        <v>80</v>
      </c>
      <c r="AY1194" s="245" t="s">
        <v>148</v>
      </c>
    </row>
    <row r="1195" spans="1:65" s="2" customFormat="1" ht="16.5" customHeight="1">
      <c r="A1195" s="40"/>
      <c r="B1195" s="41"/>
      <c r="C1195" s="206" t="s">
        <v>1902</v>
      </c>
      <c r="D1195" s="206" t="s">
        <v>150</v>
      </c>
      <c r="E1195" s="207" t="s">
        <v>5031</v>
      </c>
      <c r="F1195" s="208" t="s">
        <v>5032</v>
      </c>
      <c r="G1195" s="209" t="s">
        <v>173</v>
      </c>
      <c r="H1195" s="210">
        <v>6.2</v>
      </c>
      <c r="I1195" s="211"/>
      <c r="J1195" s="212">
        <f>ROUND(I1195*H1195,2)</f>
        <v>0</v>
      </c>
      <c r="K1195" s="208" t="s">
        <v>154</v>
      </c>
      <c r="L1195" s="46"/>
      <c r="M1195" s="213" t="s">
        <v>19</v>
      </c>
      <c r="N1195" s="214" t="s">
        <v>43</v>
      </c>
      <c r="O1195" s="86"/>
      <c r="P1195" s="215">
        <f>O1195*H1195</f>
        <v>0</v>
      </c>
      <c r="Q1195" s="215">
        <v>0</v>
      </c>
      <c r="R1195" s="215">
        <f>Q1195*H1195</f>
        <v>0</v>
      </c>
      <c r="S1195" s="215">
        <v>0.00348</v>
      </c>
      <c r="T1195" s="216">
        <f>S1195*H1195</f>
        <v>0.021576</v>
      </c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R1195" s="217" t="s">
        <v>285</v>
      </c>
      <c r="AT1195" s="217" t="s">
        <v>150</v>
      </c>
      <c r="AU1195" s="217" t="s">
        <v>82</v>
      </c>
      <c r="AY1195" s="19" t="s">
        <v>148</v>
      </c>
      <c r="BE1195" s="218">
        <f>IF(N1195="základní",J1195,0)</f>
        <v>0</v>
      </c>
      <c r="BF1195" s="218">
        <f>IF(N1195="snížená",J1195,0)</f>
        <v>0</v>
      </c>
      <c r="BG1195" s="218">
        <f>IF(N1195="zákl. přenesená",J1195,0)</f>
        <v>0</v>
      </c>
      <c r="BH1195" s="218">
        <f>IF(N1195="sníž. přenesená",J1195,0)</f>
        <v>0</v>
      </c>
      <c r="BI1195" s="218">
        <f>IF(N1195="nulová",J1195,0)</f>
        <v>0</v>
      </c>
      <c r="BJ1195" s="19" t="s">
        <v>80</v>
      </c>
      <c r="BK1195" s="218">
        <f>ROUND(I1195*H1195,2)</f>
        <v>0</v>
      </c>
      <c r="BL1195" s="19" t="s">
        <v>285</v>
      </c>
      <c r="BM1195" s="217" t="s">
        <v>5033</v>
      </c>
    </row>
    <row r="1196" spans="1:47" s="2" customFormat="1" ht="12">
      <c r="A1196" s="40"/>
      <c r="B1196" s="41"/>
      <c r="C1196" s="42"/>
      <c r="D1196" s="219" t="s">
        <v>157</v>
      </c>
      <c r="E1196" s="42"/>
      <c r="F1196" s="220" t="s">
        <v>5034</v>
      </c>
      <c r="G1196" s="42"/>
      <c r="H1196" s="42"/>
      <c r="I1196" s="221"/>
      <c r="J1196" s="42"/>
      <c r="K1196" s="42"/>
      <c r="L1196" s="46"/>
      <c r="M1196" s="222"/>
      <c r="N1196" s="223"/>
      <c r="O1196" s="86"/>
      <c r="P1196" s="86"/>
      <c r="Q1196" s="86"/>
      <c r="R1196" s="86"/>
      <c r="S1196" s="86"/>
      <c r="T1196" s="87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T1196" s="19" t="s">
        <v>157</v>
      </c>
      <c r="AU1196" s="19" t="s">
        <v>82</v>
      </c>
    </row>
    <row r="1197" spans="1:65" s="2" customFormat="1" ht="16.5" customHeight="1">
      <c r="A1197" s="40"/>
      <c r="B1197" s="41"/>
      <c r="C1197" s="206" t="s">
        <v>1906</v>
      </c>
      <c r="D1197" s="206" t="s">
        <v>150</v>
      </c>
      <c r="E1197" s="207" t="s">
        <v>5035</v>
      </c>
      <c r="F1197" s="208" t="s">
        <v>5036</v>
      </c>
      <c r="G1197" s="209" t="s">
        <v>173</v>
      </c>
      <c r="H1197" s="210">
        <v>3.2</v>
      </c>
      <c r="I1197" s="211"/>
      <c r="J1197" s="212">
        <f>ROUND(I1197*H1197,2)</f>
        <v>0</v>
      </c>
      <c r="K1197" s="208" t="s">
        <v>154</v>
      </c>
      <c r="L1197" s="46"/>
      <c r="M1197" s="213" t="s">
        <v>19</v>
      </c>
      <c r="N1197" s="214" t="s">
        <v>43</v>
      </c>
      <c r="O1197" s="86"/>
      <c r="P1197" s="215">
        <f>O1197*H1197</f>
        <v>0</v>
      </c>
      <c r="Q1197" s="215">
        <v>0</v>
      </c>
      <c r="R1197" s="215">
        <f>Q1197*H1197</f>
        <v>0</v>
      </c>
      <c r="S1197" s="215">
        <v>0.0017</v>
      </c>
      <c r="T1197" s="216">
        <f>S1197*H1197</f>
        <v>0.00544</v>
      </c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R1197" s="217" t="s">
        <v>285</v>
      </c>
      <c r="AT1197" s="217" t="s">
        <v>150</v>
      </c>
      <c r="AU1197" s="217" t="s">
        <v>82</v>
      </c>
      <c r="AY1197" s="19" t="s">
        <v>148</v>
      </c>
      <c r="BE1197" s="218">
        <f>IF(N1197="základní",J1197,0)</f>
        <v>0</v>
      </c>
      <c r="BF1197" s="218">
        <f>IF(N1197="snížená",J1197,0)</f>
        <v>0</v>
      </c>
      <c r="BG1197" s="218">
        <f>IF(N1197="zákl. přenesená",J1197,0)</f>
        <v>0</v>
      </c>
      <c r="BH1197" s="218">
        <f>IF(N1197="sníž. přenesená",J1197,0)</f>
        <v>0</v>
      </c>
      <c r="BI1197" s="218">
        <f>IF(N1197="nulová",J1197,0)</f>
        <v>0</v>
      </c>
      <c r="BJ1197" s="19" t="s">
        <v>80</v>
      </c>
      <c r="BK1197" s="218">
        <f>ROUND(I1197*H1197,2)</f>
        <v>0</v>
      </c>
      <c r="BL1197" s="19" t="s">
        <v>285</v>
      </c>
      <c r="BM1197" s="217" t="s">
        <v>5037</v>
      </c>
    </row>
    <row r="1198" spans="1:47" s="2" customFormat="1" ht="12">
      <c r="A1198" s="40"/>
      <c r="B1198" s="41"/>
      <c r="C1198" s="42"/>
      <c r="D1198" s="219" t="s">
        <v>157</v>
      </c>
      <c r="E1198" s="42"/>
      <c r="F1198" s="220" t="s">
        <v>5038</v>
      </c>
      <c r="G1198" s="42"/>
      <c r="H1198" s="42"/>
      <c r="I1198" s="221"/>
      <c r="J1198" s="42"/>
      <c r="K1198" s="42"/>
      <c r="L1198" s="46"/>
      <c r="M1198" s="222"/>
      <c r="N1198" s="223"/>
      <c r="O1198" s="86"/>
      <c r="P1198" s="86"/>
      <c r="Q1198" s="86"/>
      <c r="R1198" s="86"/>
      <c r="S1198" s="86"/>
      <c r="T1198" s="87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T1198" s="19" t="s">
        <v>157</v>
      </c>
      <c r="AU1198" s="19" t="s">
        <v>82</v>
      </c>
    </row>
    <row r="1199" spans="1:51" s="14" customFormat="1" ht="12">
      <c r="A1199" s="14"/>
      <c r="B1199" s="235"/>
      <c r="C1199" s="236"/>
      <c r="D1199" s="226" t="s">
        <v>168</v>
      </c>
      <c r="E1199" s="237" t="s">
        <v>19</v>
      </c>
      <c r="F1199" s="238" t="s">
        <v>5039</v>
      </c>
      <c r="G1199" s="236"/>
      <c r="H1199" s="239">
        <v>3.2</v>
      </c>
      <c r="I1199" s="240"/>
      <c r="J1199" s="236"/>
      <c r="K1199" s="236"/>
      <c r="L1199" s="241"/>
      <c r="M1199" s="242"/>
      <c r="N1199" s="243"/>
      <c r="O1199" s="243"/>
      <c r="P1199" s="243"/>
      <c r="Q1199" s="243"/>
      <c r="R1199" s="243"/>
      <c r="S1199" s="243"/>
      <c r="T1199" s="24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45" t="s">
        <v>168</v>
      </c>
      <c r="AU1199" s="245" t="s">
        <v>82</v>
      </c>
      <c r="AV1199" s="14" t="s">
        <v>82</v>
      </c>
      <c r="AW1199" s="14" t="s">
        <v>34</v>
      </c>
      <c r="AX1199" s="14" t="s">
        <v>80</v>
      </c>
      <c r="AY1199" s="245" t="s">
        <v>148</v>
      </c>
    </row>
    <row r="1200" spans="1:65" s="2" customFormat="1" ht="16.5" customHeight="1">
      <c r="A1200" s="40"/>
      <c r="B1200" s="41"/>
      <c r="C1200" s="206" t="s">
        <v>1910</v>
      </c>
      <c r="D1200" s="206" t="s">
        <v>150</v>
      </c>
      <c r="E1200" s="207" t="s">
        <v>5040</v>
      </c>
      <c r="F1200" s="208" t="s">
        <v>5041</v>
      </c>
      <c r="G1200" s="209" t="s">
        <v>153</v>
      </c>
      <c r="H1200" s="210">
        <v>1</v>
      </c>
      <c r="I1200" s="211"/>
      <c r="J1200" s="212">
        <f>ROUND(I1200*H1200,2)</f>
        <v>0</v>
      </c>
      <c r="K1200" s="208" t="s">
        <v>154</v>
      </c>
      <c r="L1200" s="46"/>
      <c r="M1200" s="213" t="s">
        <v>19</v>
      </c>
      <c r="N1200" s="214" t="s">
        <v>43</v>
      </c>
      <c r="O1200" s="86"/>
      <c r="P1200" s="215">
        <f>O1200*H1200</f>
        <v>0</v>
      </c>
      <c r="Q1200" s="215">
        <v>0</v>
      </c>
      <c r="R1200" s="215">
        <f>Q1200*H1200</f>
        <v>0</v>
      </c>
      <c r="S1200" s="215">
        <v>0.00906</v>
      </c>
      <c r="T1200" s="216">
        <f>S1200*H1200</f>
        <v>0.00906</v>
      </c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R1200" s="217" t="s">
        <v>285</v>
      </c>
      <c r="AT1200" s="217" t="s">
        <v>150</v>
      </c>
      <c r="AU1200" s="217" t="s">
        <v>82</v>
      </c>
      <c r="AY1200" s="19" t="s">
        <v>148</v>
      </c>
      <c r="BE1200" s="218">
        <f>IF(N1200="základní",J1200,0)</f>
        <v>0</v>
      </c>
      <c r="BF1200" s="218">
        <f>IF(N1200="snížená",J1200,0)</f>
        <v>0</v>
      </c>
      <c r="BG1200" s="218">
        <f>IF(N1200="zákl. přenesená",J1200,0)</f>
        <v>0</v>
      </c>
      <c r="BH1200" s="218">
        <f>IF(N1200="sníž. přenesená",J1200,0)</f>
        <v>0</v>
      </c>
      <c r="BI1200" s="218">
        <f>IF(N1200="nulová",J1200,0)</f>
        <v>0</v>
      </c>
      <c r="BJ1200" s="19" t="s">
        <v>80</v>
      </c>
      <c r="BK1200" s="218">
        <f>ROUND(I1200*H1200,2)</f>
        <v>0</v>
      </c>
      <c r="BL1200" s="19" t="s">
        <v>285</v>
      </c>
      <c r="BM1200" s="217" t="s">
        <v>5042</v>
      </c>
    </row>
    <row r="1201" spans="1:47" s="2" customFormat="1" ht="12">
      <c r="A1201" s="40"/>
      <c r="B1201" s="41"/>
      <c r="C1201" s="42"/>
      <c r="D1201" s="219" t="s">
        <v>157</v>
      </c>
      <c r="E1201" s="42"/>
      <c r="F1201" s="220" t="s">
        <v>5043</v>
      </c>
      <c r="G1201" s="42"/>
      <c r="H1201" s="42"/>
      <c r="I1201" s="221"/>
      <c r="J1201" s="42"/>
      <c r="K1201" s="42"/>
      <c r="L1201" s="46"/>
      <c r="M1201" s="222"/>
      <c r="N1201" s="223"/>
      <c r="O1201" s="86"/>
      <c r="P1201" s="86"/>
      <c r="Q1201" s="86"/>
      <c r="R1201" s="86"/>
      <c r="S1201" s="86"/>
      <c r="T1201" s="87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T1201" s="19" t="s">
        <v>157</v>
      </c>
      <c r="AU1201" s="19" t="s">
        <v>82</v>
      </c>
    </row>
    <row r="1202" spans="1:65" s="2" customFormat="1" ht="16.5" customHeight="1">
      <c r="A1202" s="40"/>
      <c r="B1202" s="41"/>
      <c r="C1202" s="206" t="s">
        <v>1914</v>
      </c>
      <c r="D1202" s="206" t="s">
        <v>150</v>
      </c>
      <c r="E1202" s="207" t="s">
        <v>2606</v>
      </c>
      <c r="F1202" s="208" t="s">
        <v>2607</v>
      </c>
      <c r="G1202" s="209" t="s">
        <v>173</v>
      </c>
      <c r="H1202" s="210">
        <v>9.01</v>
      </c>
      <c r="I1202" s="211"/>
      <c r="J1202" s="212">
        <f>ROUND(I1202*H1202,2)</f>
        <v>0</v>
      </c>
      <c r="K1202" s="208" t="s">
        <v>154</v>
      </c>
      <c r="L1202" s="46"/>
      <c r="M1202" s="213" t="s">
        <v>19</v>
      </c>
      <c r="N1202" s="214" t="s">
        <v>43</v>
      </c>
      <c r="O1202" s="86"/>
      <c r="P1202" s="215">
        <f>O1202*H1202</f>
        <v>0</v>
      </c>
      <c r="Q1202" s="215">
        <v>0</v>
      </c>
      <c r="R1202" s="215">
        <f>Q1202*H1202</f>
        <v>0</v>
      </c>
      <c r="S1202" s="215">
        <v>0.00167</v>
      </c>
      <c r="T1202" s="216">
        <f>S1202*H1202</f>
        <v>0.0150467</v>
      </c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R1202" s="217" t="s">
        <v>285</v>
      </c>
      <c r="AT1202" s="217" t="s">
        <v>150</v>
      </c>
      <c r="AU1202" s="217" t="s">
        <v>82</v>
      </c>
      <c r="AY1202" s="19" t="s">
        <v>148</v>
      </c>
      <c r="BE1202" s="218">
        <f>IF(N1202="základní",J1202,0)</f>
        <v>0</v>
      </c>
      <c r="BF1202" s="218">
        <f>IF(N1202="snížená",J1202,0)</f>
        <v>0</v>
      </c>
      <c r="BG1202" s="218">
        <f>IF(N1202="zákl. přenesená",J1202,0)</f>
        <v>0</v>
      </c>
      <c r="BH1202" s="218">
        <f>IF(N1202="sníž. přenesená",J1202,0)</f>
        <v>0</v>
      </c>
      <c r="BI1202" s="218">
        <f>IF(N1202="nulová",J1202,0)</f>
        <v>0</v>
      </c>
      <c r="BJ1202" s="19" t="s">
        <v>80</v>
      </c>
      <c r="BK1202" s="218">
        <f>ROUND(I1202*H1202,2)</f>
        <v>0</v>
      </c>
      <c r="BL1202" s="19" t="s">
        <v>285</v>
      </c>
      <c r="BM1202" s="217" t="s">
        <v>5044</v>
      </c>
    </row>
    <row r="1203" spans="1:47" s="2" customFormat="1" ht="12">
      <c r="A1203" s="40"/>
      <c r="B1203" s="41"/>
      <c r="C1203" s="42"/>
      <c r="D1203" s="219" t="s">
        <v>157</v>
      </c>
      <c r="E1203" s="42"/>
      <c r="F1203" s="220" t="s">
        <v>2609</v>
      </c>
      <c r="G1203" s="42"/>
      <c r="H1203" s="42"/>
      <c r="I1203" s="221"/>
      <c r="J1203" s="42"/>
      <c r="K1203" s="42"/>
      <c r="L1203" s="46"/>
      <c r="M1203" s="222"/>
      <c r="N1203" s="223"/>
      <c r="O1203" s="86"/>
      <c r="P1203" s="86"/>
      <c r="Q1203" s="86"/>
      <c r="R1203" s="86"/>
      <c r="S1203" s="86"/>
      <c r="T1203" s="87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T1203" s="19" t="s">
        <v>157</v>
      </c>
      <c r="AU1203" s="19" t="s">
        <v>82</v>
      </c>
    </row>
    <row r="1204" spans="1:51" s="14" customFormat="1" ht="12">
      <c r="A1204" s="14"/>
      <c r="B1204" s="235"/>
      <c r="C1204" s="236"/>
      <c r="D1204" s="226" t="s">
        <v>168</v>
      </c>
      <c r="E1204" s="237" t="s">
        <v>19</v>
      </c>
      <c r="F1204" s="238" t="s">
        <v>5045</v>
      </c>
      <c r="G1204" s="236"/>
      <c r="H1204" s="239">
        <v>9.01</v>
      </c>
      <c r="I1204" s="240"/>
      <c r="J1204" s="236"/>
      <c r="K1204" s="236"/>
      <c r="L1204" s="241"/>
      <c r="M1204" s="242"/>
      <c r="N1204" s="243"/>
      <c r="O1204" s="243"/>
      <c r="P1204" s="243"/>
      <c r="Q1204" s="243"/>
      <c r="R1204" s="243"/>
      <c r="S1204" s="243"/>
      <c r="T1204" s="24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45" t="s">
        <v>168</v>
      </c>
      <c r="AU1204" s="245" t="s">
        <v>82</v>
      </c>
      <c r="AV1204" s="14" t="s">
        <v>82</v>
      </c>
      <c r="AW1204" s="14" t="s">
        <v>34</v>
      </c>
      <c r="AX1204" s="14" t="s">
        <v>80</v>
      </c>
      <c r="AY1204" s="245" t="s">
        <v>148</v>
      </c>
    </row>
    <row r="1205" spans="1:65" s="2" customFormat="1" ht="16.5" customHeight="1">
      <c r="A1205" s="40"/>
      <c r="B1205" s="41"/>
      <c r="C1205" s="206" t="s">
        <v>1918</v>
      </c>
      <c r="D1205" s="206" t="s">
        <v>150</v>
      </c>
      <c r="E1205" s="207" t="s">
        <v>5046</v>
      </c>
      <c r="F1205" s="208" t="s">
        <v>5047</v>
      </c>
      <c r="G1205" s="209" t="s">
        <v>173</v>
      </c>
      <c r="H1205" s="210">
        <v>8.34</v>
      </c>
      <c r="I1205" s="211"/>
      <c r="J1205" s="212">
        <f>ROUND(I1205*H1205,2)</f>
        <v>0</v>
      </c>
      <c r="K1205" s="208" t="s">
        <v>154</v>
      </c>
      <c r="L1205" s="46"/>
      <c r="M1205" s="213" t="s">
        <v>19</v>
      </c>
      <c r="N1205" s="214" t="s">
        <v>43</v>
      </c>
      <c r="O1205" s="86"/>
      <c r="P1205" s="215">
        <f>O1205*H1205</f>
        <v>0</v>
      </c>
      <c r="Q1205" s="215">
        <v>0</v>
      </c>
      <c r="R1205" s="215">
        <f>Q1205*H1205</f>
        <v>0</v>
      </c>
      <c r="S1205" s="215">
        <v>0.00175</v>
      </c>
      <c r="T1205" s="216">
        <f>S1205*H1205</f>
        <v>0.014595</v>
      </c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R1205" s="217" t="s">
        <v>285</v>
      </c>
      <c r="AT1205" s="217" t="s">
        <v>150</v>
      </c>
      <c r="AU1205" s="217" t="s">
        <v>82</v>
      </c>
      <c r="AY1205" s="19" t="s">
        <v>148</v>
      </c>
      <c r="BE1205" s="218">
        <f>IF(N1205="základní",J1205,0)</f>
        <v>0</v>
      </c>
      <c r="BF1205" s="218">
        <f>IF(N1205="snížená",J1205,0)</f>
        <v>0</v>
      </c>
      <c r="BG1205" s="218">
        <f>IF(N1205="zákl. přenesená",J1205,0)</f>
        <v>0</v>
      </c>
      <c r="BH1205" s="218">
        <f>IF(N1205="sníž. přenesená",J1205,0)</f>
        <v>0</v>
      </c>
      <c r="BI1205" s="218">
        <f>IF(N1205="nulová",J1205,0)</f>
        <v>0</v>
      </c>
      <c r="BJ1205" s="19" t="s">
        <v>80</v>
      </c>
      <c r="BK1205" s="218">
        <f>ROUND(I1205*H1205,2)</f>
        <v>0</v>
      </c>
      <c r="BL1205" s="19" t="s">
        <v>285</v>
      </c>
      <c r="BM1205" s="217" t="s">
        <v>5048</v>
      </c>
    </row>
    <row r="1206" spans="1:47" s="2" customFormat="1" ht="12">
      <c r="A1206" s="40"/>
      <c r="B1206" s="41"/>
      <c r="C1206" s="42"/>
      <c r="D1206" s="219" t="s">
        <v>157</v>
      </c>
      <c r="E1206" s="42"/>
      <c r="F1206" s="220" t="s">
        <v>5049</v>
      </c>
      <c r="G1206" s="42"/>
      <c r="H1206" s="42"/>
      <c r="I1206" s="221"/>
      <c r="J1206" s="42"/>
      <c r="K1206" s="42"/>
      <c r="L1206" s="46"/>
      <c r="M1206" s="222"/>
      <c r="N1206" s="223"/>
      <c r="O1206" s="86"/>
      <c r="P1206" s="86"/>
      <c r="Q1206" s="86"/>
      <c r="R1206" s="86"/>
      <c r="S1206" s="86"/>
      <c r="T1206" s="87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T1206" s="19" t="s">
        <v>157</v>
      </c>
      <c r="AU1206" s="19" t="s">
        <v>82</v>
      </c>
    </row>
    <row r="1207" spans="1:51" s="14" customFormat="1" ht="12">
      <c r="A1207" s="14"/>
      <c r="B1207" s="235"/>
      <c r="C1207" s="236"/>
      <c r="D1207" s="226" t="s">
        <v>168</v>
      </c>
      <c r="E1207" s="237" t="s">
        <v>19</v>
      </c>
      <c r="F1207" s="238" t="s">
        <v>5050</v>
      </c>
      <c r="G1207" s="236"/>
      <c r="H1207" s="239">
        <v>4.34</v>
      </c>
      <c r="I1207" s="240"/>
      <c r="J1207" s="236"/>
      <c r="K1207" s="236"/>
      <c r="L1207" s="241"/>
      <c r="M1207" s="242"/>
      <c r="N1207" s="243"/>
      <c r="O1207" s="243"/>
      <c r="P1207" s="243"/>
      <c r="Q1207" s="243"/>
      <c r="R1207" s="243"/>
      <c r="S1207" s="243"/>
      <c r="T1207" s="24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T1207" s="245" t="s">
        <v>168</v>
      </c>
      <c r="AU1207" s="245" t="s">
        <v>82</v>
      </c>
      <c r="AV1207" s="14" t="s">
        <v>82</v>
      </c>
      <c r="AW1207" s="14" t="s">
        <v>34</v>
      </c>
      <c r="AX1207" s="14" t="s">
        <v>72</v>
      </c>
      <c r="AY1207" s="245" t="s">
        <v>148</v>
      </c>
    </row>
    <row r="1208" spans="1:51" s="14" customFormat="1" ht="12">
      <c r="A1208" s="14"/>
      <c r="B1208" s="235"/>
      <c r="C1208" s="236"/>
      <c r="D1208" s="226" t="s">
        <v>168</v>
      </c>
      <c r="E1208" s="237" t="s">
        <v>19</v>
      </c>
      <c r="F1208" s="238" t="s">
        <v>5051</v>
      </c>
      <c r="G1208" s="236"/>
      <c r="H1208" s="239">
        <v>4</v>
      </c>
      <c r="I1208" s="240"/>
      <c r="J1208" s="236"/>
      <c r="K1208" s="236"/>
      <c r="L1208" s="241"/>
      <c r="M1208" s="242"/>
      <c r="N1208" s="243"/>
      <c r="O1208" s="243"/>
      <c r="P1208" s="243"/>
      <c r="Q1208" s="243"/>
      <c r="R1208" s="243"/>
      <c r="S1208" s="243"/>
      <c r="T1208" s="24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45" t="s">
        <v>168</v>
      </c>
      <c r="AU1208" s="245" t="s">
        <v>82</v>
      </c>
      <c r="AV1208" s="14" t="s">
        <v>82</v>
      </c>
      <c r="AW1208" s="14" t="s">
        <v>34</v>
      </c>
      <c r="AX1208" s="14" t="s">
        <v>72</v>
      </c>
      <c r="AY1208" s="245" t="s">
        <v>148</v>
      </c>
    </row>
    <row r="1209" spans="1:51" s="15" customFormat="1" ht="12">
      <c r="A1209" s="15"/>
      <c r="B1209" s="246"/>
      <c r="C1209" s="247"/>
      <c r="D1209" s="226" t="s">
        <v>168</v>
      </c>
      <c r="E1209" s="248" t="s">
        <v>19</v>
      </c>
      <c r="F1209" s="249" t="s">
        <v>178</v>
      </c>
      <c r="G1209" s="247"/>
      <c r="H1209" s="250">
        <v>8.34</v>
      </c>
      <c r="I1209" s="251"/>
      <c r="J1209" s="247"/>
      <c r="K1209" s="247"/>
      <c r="L1209" s="252"/>
      <c r="M1209" s="253"/>
      <c r="N1209" s="254"/>
      <c r="O1209" s="254"/>
      <c r="P1209" s="254"/>
      <c r="Q1209" s="254"/>
      <c r="R1209" s="254"/>
      <c r="S1209" s="254"/>
      <c r="T1209" s="255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T1209" s="256" t="s">
        <v>168</v>
      </c>
      <c r="AU1209" s="256" t="s">
        <v>82</v>
      </c>
      <c r="AV1209" s="15" t="s">
        <v>155</v>
      </c>
      <c r="AW1209" s="15" t="s">
        <v>34</v>
      </c>
      <c r="AX1209" s="15" t="s">
        <v>80</v>
      </c>
      <c r="AY1209" s="256" t="s">
        <v>148</v>
      </c>
    </row>
    <row r="1210" spans="1:65" s="2" customFormat="1" ht="16.5" customHeight="1">
      <c r="A1210" s="40"/>
      <c r="B1210" s="41"/>
      <c r="C1210" s="206" t="s">
        <v>1922</v>
      </c>
      <c r="D1210" s="206" t="s">
        <v>150</v>
      </c>
      <c r="E1210" s="207" t="s">
        <v>2612</v>
      </c>
      <c r="F1210" s="208" t="s">
        <v>2613</v>
      </c>
      <c r="G1210" s="209" t="s">
        <v>173</v>
      </c>
      <c r="H1210" s="210">
        <v>27.9</v>
      </c>
      <c r="I1210" s="211"/>
      <c r="J1210" s="212">
        <f>ROUND(I1210*H1210,2)</f>
        <v>0</v>
      </c>
      <c r="K1210" s="208" t="s">
        <v>154</v>
      </c>
      <c r="L1210" s="46"/>
      <c r="M1210" s="213" t="s">
        <v>19</v>
      </c>
      <c r="N1210" s="214" t="s">
        <v>43</v>
      </c>
      <c r="O1210" s="86"/>
      <c r="P1210" s="215">
        <f>O1210*H1210</f>
        <v>0</v>
      </c>
      <c r="Q1210" s="215">
        <v>0</v>
      </c>
      <c r="R1210" s="215">
        <f>Q1210*H1210</f>
        <v>0</v>
      </c>
      <c r="S1210" s="215">
        <v>0.0026</v>
      </c>
      <c r="T1210" s="216">
        <f>S1210*H1210</f>
        <v>0.07254</v>
      </c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R1210" s="217" t="s">
        <v>285</v>
      </c>
      <c r="AT1210" s="217" t="s">
        <v>150</v>
      </c>
      <c r="AU1210" s="217" t="s">
        <v>82</v>
      </c>
      <c r="AY1210" s="19" t="s">
        <v>148</v>
      </c>
      <c r="BE1210" s="218">
        <f>IF(N1210="základní",J1210,0)</f>
        <v>0</v>
      </c>
      <c r="BF1210" s="218">
        <f>IF(N1210="snížená",J1210,0)</f>
        <v>0</v>
      </c>
      <c r="BG1210" s="218">
        <f>IF(N1210="zákl. přenesená",J1210,0)</f>
        <v>0</v>
      </c>
      <c r="BH1210" s="218">
        <f>IF(N1210="sníž. přenesená",J1210,0)</f>
        <v>0</v>
      </c>
      <c r="BI1210" s="218">
        <f>IF(N1210="nulová",J1210,0)</f>
        <v>0</v>
      </c>
      <c r="BJ1210" s="19" t="s">
        <v>80</v>
      </c>
      <c r="BK1210" s="218">
        <f>ROUND(I1210*H1210,2)</f>
        <v>0</v>
      </c>
      <c r="BL1210" s="19" t="s">
        <v>285</v>
      </c>
      <c r="BM1210" s="217" t="s">
        <v>5052</v>
      </c>
    </row>
    <row r="1211" spans="1:47" s="2" customFormat="1" ht="12">
      <c r="A1211" s="40"/>
      <c r="B1211" s="41"/>
      <c r="C1211" s="42"/>
      <c r="D1211" s="219" t="s">
        <v>157</v>
      </c>
      <c r="E1211" s="42"/>
      <c r="F1211" s="220" t="s">
        <v>2615</v>
      </c>
      <c r="G1211" s="42"/>
      <c r="H1211" s="42"/>
      <c r="I1211" s="221"/>
      <c r="J1211" s="42"/>
      <c r="K1211" s="42"/>
      <c r="L1211" s="46"/>
      <c r="M1211" s="222"/>
      <c r="N1211" s="223"/>
      <c r="O1211" s="86"/>
      <c r="P1211" s="86"/>
      <c r="Q1211" s="86"/>
      <c r="R1211" s="86"/>
      <c r="S1211" s="86"/>
      <c r="T1211" s="87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T1211" s="19" t="s">
        <v>157</v>
      </c>
      <c r="AU1211" s="19" t="s">
        <v>82</v>
      </c>
    </row>
    <row r="1212" spans="1:51" s="14" customFormat="1" ht="12">
      <c r="A1212" s="14"/>
      <c r="B1212" s="235"/>
      <c r="C1212" s="236"/>
      <c r="D1212" s="226" t="s">
        <v>168</v>
      </c>
      <c r="E1212" s="237" t="s">
        <v>19</v>
      </c>
      <c r="F1212" s="238" t="s">
        <v>5053</v>
      </c>
      <c r="G1212" s="236"/>
      <c r="H1212" s="239">
        <v>27.9</v>
      </c>
      <c r="I1212" s="240"/>
      <c r="J1212" s="236"/>
      <c r="K1212" s="236"/>
      <c r="L1212" s="241"/>
      <c r="M1212" s="242"/>
      <c r="N1212" s="243"/>
      <c r="O1212" s="243"/>
      <c r="P1212" s="243"/>
      <c r="Q1212" s="243"/>
      <c r="R1212" s="243"/>
      <c r="S1212" s="243"/>
      <c r="T1212" s="24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T1212" s="245" t="s">
        <v>168</v>
      </c>
      <c r="AU1212" s="245" t="s">
        <v>82</v>
      </c>
      <c r="AV1212" s="14" t="s">
        <v>82</v>
      </c>
      <c r="AW1212" s="14" t="s">
        <v>34</v>
      </c>
      <c r="AX1212" s="14" t="s">
        <v>80</v>
      </c>
      <c r="AY1212" s="245" t="s">
        <v>148</v>
      </c>
    </row>
    <row r="1213" spans="1:65" s="2" customFormat="1" ht="16.5" customHeight="1">
      <c r="A1213" s="40"/>
      <c r="B1213" s="41"/>
      <c r="C1213" s="206" t="s">
        <v>1926</v>
      </c>
      <c r="D1213" s="206" t="s">
        <v>150</v>
      </c>
      <c r="E1213" s="207" t="s">
        <v>5054</v>
      </c>
      <c r="F1213" s="208" t="s">
        <v>5055</v>
      </c>
      <c r="G1213" s="209" t="s">
        <v>173</v>
      </c>
      <c r="H1213" s="210">
        <v>18.49</v>
      </c>
      <c r="I1213" s="211"/>
      <c r="J1213" s="212">
        <f>ROUND(I1213*H1213,2)</f>
        <v>0</v>
      </c>
      <c r="K1213" s="208" t="s">
        <v>154</v>
      </c>
      <c r="L1213" s="46"/>
      <c r="M1213" s="213" t="s">
        <v>19</v>
      </c>
      <c r="N1213" s="214" t="s">
        <v>43</v>
      </c>
      <c r="O1213" s="86"/>
      <c r="P1213" s="215">
        <f>O1213*H1213</f>
        <v>0</v>
      </c>
      <c r="Q1213" s="215">
        <v>0</v>
      </c>
      <c r="R1213" s="215">
        <f>Q1213*H1213</f>
        <v>0</v>
      </c>
      <c r="S1213" s="215">
        <v>0.00605</v>
      </c>
      <c r="T1213" s="216">
        <f>S1213*H1213</f>
        <v>0.11186449999999999</v>
      </c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R1213" s="217" t="s">
        <v>285</v>
      </c>
      <c r="AT1213" s="217" t="s">
        <v>150</v>
      </c>
      <c r="AU1213" s="217" t="s">
        <v>82</v>
      </c>
      <c r="AY1213" s="19" t="s">
        <v>148</v>
      </c>
      <c r="BE1213" s="218">
        <f>IF(N1213="základní",J1213,0)</f>
        <v>0</v>
      </c>
      <c r="BF1213" s="218">
        <f>IF(N1213="snížená",J1213,0)</f>
        <v>0</v>
      </c>
      <c r="BG1213" s="218">
        <f>IF(N1213="zákl. přenesená",J1213,0)</f>
        <v>0</v>
      </c>
      <c r="BH1213" s="218">
        <f>IF(N1213="sníž. přenesená",J1213,0)</f>
        <v>0</v>
      </c>
      <c r="BI1213" s="218">
        <f>IF(N1213="nulová",J1213,0)</f>
        <v>0</v>
      </c>
      <c r="BJ1213" s="19" t="s">
        <v>80</v>
      </c>
      <c r="BK1213" s="218">
        <f>ROUND(I1213*H1213,2)</f>
        <v>0</v>
      </c>
      <c r="BL1213" s="19" t="s">
        <v>285</v>
      </c>
      <c r="BM1213" s="217" t="s">
        <v>5056</v>
      </c>
    </row>
    <row r="1214" spans="1:47" s="2" customFormat="1" ht="12">
      <c r="A1214" s="40"/>
      <c r="B1214" s="41"/>
      <c r="C1214" s="42"/>
      <c r="D1214" s="219" t="s">
        <v>157</v>
      </c>
      <c r="E1214" s="42"/>
      <c r="F1214" s="220" t="s">
        <v>5057</v>
      </c>
      <c r="G1214" s="42"/>
      <c r="H1214" s="42"/>
      <c r="I1214" s="221"/>
      <c r="J1214" s="42"/>
      <c r="K1214" s="42"/>
      <c r="L1214" s="46"/>
      <c r="M1214" s="222"/>
      <c r="N1214" s="223"/>
      <c r="O1214" s="86"/>
      <c r="P1214" s="86"/>
      <c r="Q1214" s="86"/>
      <c r="R1214" s="86"/>
      <c r="S1214" s="86"/>
      <c r="T1214" s="87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T1214" s="19" t="s">
        <v>157</v>
      </c>
      <c r="AU1214" s="19" t="s">
        <v>82</v>
      </c>
    </row>
    <row r="1215" spans="1:51" s="14" customFormat="1" ht="12">
      <c r="A1215" s="14"/>
      <c r="B1215" s="235"/>
      <c r="C1215" s="236"/>
      <c r="D1215" s="226" t="s">
        <v>168</v>
      </c>
      <c r="E1215" s="237" t="s">
        <v>19</v>
      </c>
      <c r="F1215" s="238" t="s">
        <v>5058</v>
      </c>
      <c r="G1215" s="236"/>
      <c r="H1215" s="239">
        <v>18.49</v>
      </c>
      <c r="I1215" s="240"/>
      <c r="J1215" s="236"/>
      <c r="K1215" s="236"/>
      <c r="L1215" s="241"/>
      <c r="M1215" s="242"/>
      <c r="N1215" s="243"/>
      <c r="O1215" s="243"/>
      <c r="P1215" s="243"/>
      <c r="Q1215" s="243"/>
      <c r="R1215" s="243"/>
      <c r="S1215" s="243"/>
      <c r="T1215" s="24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45" t="s">
        <v>168</v>
      </c>
      <c r="AU1215" s="245" t="s">
        <v>82</v>
      </c>
      <c r="AV1215" s="14" t="s">
        <v>82</v>
      </c>
      <c r="AW1215" s="14" t="s">
        <v>34</v>
      </c>
      <c r="AX1215" s="14" t="s">
        <v>80</v>
      </c>
      <c r="AY1215" s="245" t="s">
        <v>148</v>
      </c>
    </row>
    <row r="1216" spans="1:65" s="2" customFormat="1" ht="16.5" customHeight="1">
      <c r="A1216" s="40"/>
      <c r="B1216" s="41"/>
      <c r="C1216" s="206" t="s">
        <v>1931</v>
      </c>
      <c r="D1216" s="206" t="s">
        <v>150</v>
      </c>
      <c r="E1216" s="207" t="s">
        <v>2618</v>
      </c>
      <c r="F1216" s="208" t="s">
        <v>2619</v>
      </c>
      <c r="G1216" s="209" t="s">
        <v>173</v>
      </c>
      <c r="H1216" s="210">
        <v>9.4</v>
      </c>
      <c r="I1216" s="211"/>
      <c r="J1216" s="212">
        <f>ROUND(I1216*H1216,2)</f>
        <v>0</v>
      </c>
      <c r="K1216" s="208" t="s">
        <v>154</v>
      </c>
      <c r="L1216" s="46"/>
      <c r="M1216" s="213" t="s">
        <v>19</v>
      </c>
      <c r="N1216" s="214" t="s">
        <v>43</v>
      </c>
      <c r="O1216" s="86"/>
      <c r="P1216" s="215">
        <f>O1216*H1216</f>
        <v>0</v>
      </c>
      <c r="Q1216" s="215">
        <v>0</v>
      </c>
      <c r="R1216" s="215">
        <f>Q1216*H1216</f>
        <v>0</v>
      </c>
      <c r="S1216" s="215">
        <v>0.00394</v>
      </c>
      <c r="T1216" s="216">
        <f>S1216*H1216</f>
        <v>0.037036</v>
      </c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R1216" s="217" t="s">
        <v>285</v>
      </c>
      <c r="AT1216" s="217" t="s">
        <v>150</v>
      </c>
      <c r="AU1216" s="217" t="s">
        <v>82</v>
      </c>
      <c r="AY1216" s="19" t="s">
        <v>148</v>
      </c>
      <c r="BE1216" s="218">
        <f>IF(N1216="základní",J1216,0)</f>
        <v>0</v>
      </c>
      <c r="BF1216" s="218">
        <f>IF(N1216="snížená",J1216,0)</f>
        <v>0</v>
      </c>
      <c r="BG1216" s="218">
        <f>IF(N1216="zákl. přenesená",J1216,0)</f>
        <v>0</v>
      </c>
      <c r="BH1216" s="218">
        <f>IF(N1216="sníž. přenesená",J1216,0)</f>
        <v>0</v>
      </c>
      <c r="BI1216" s="218">
        <f>IF(N1216="nulová",J1216,0)</f>
        <v>0</v>
      </c>
      <c r="BJ1216" s="19" t="s">
        <v>80</v>
      </c>
      <c r="BK1216" s="218">
        <f>ROUND(I1216*H1216,2)</f>
        <v>0</v>
      </c>
      <c r="BL1216" s="19" t="s">
        <v>285</v>
      </c>
      <c r="BM1216" s="217" t="s">
        <v>5059</v>
      </c>
    </row>
    <row r="1217" spans="1:47" s="2" customFormat="1" ht="12">
      <c r="A1217" s="40"/>
      <c r="B1217" s="41"/>
      <c r="C1217" s="42"/>
      <c r="D1217" s="219" t="s">
        <v>157</v>
      </c>
      <c r="E1217" s="42"/>
      <c r="F1217" s="220" t="s">
        <v>2621</v>
      </c>
      <c r="G1217" s="42"/>
      <c r="H1217" s="42"/>
      <c r="I1217" s="221"/>
      <c r="J1217" s="42"/>
      <c r="K1217" s="42"/>
      <c r="L1217" s="46"/>
      <c r="M1217" s="222"/>
      <c r="N1217" s="223"/>
      <c r="O1217" s="86"/>
      <c r="P1217" s="86"/>
      <c r="Q1217" s="86"/>
      <c r="R1217" s="86"/>
      <c r="S1217" s="86"/>
      <c r="T1217" s="87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T1217" s="19" t="s">
        <v>157</v>
      </c>
      <c r="AU1217" s="19" t="s">
        <v>82</v>
      </c>
    </row>
    <row r="1218" spans="1:51" s="14" customFormat="1" ht="12">
      <c r="A1218" s="14"/>
      <c r="B1218" s="235"/>
      <c r="C1218" s="236"/>
      <c r="D1218" s="226" t="s">
        <v>168</v>
      </c>
      <c r="E1218" s="237" t="s">
        <v>19</v>
      </c>
      <c r="F1218" s="238" t="s">
        <v>5060</v>
      </c>
      <c r="G1218" s="236"/>
      <c r="H1218" s="239">
        <v>9.4</v>
      </c>
      <c r="I1218" s="240"/>
      <c r="J1218" s="236"/>
      <c r="K1218" s="236"/>
      <c r="L1218" s="241"/>
      <c r="M1218" s="242"/>
      <c r="N1218" s="243"/>
      <c r="O1218" s="243"/>
      <c r="P1218" s="243"/>
      <c r="Q1218" s="243"/>
      <c r="R1218" s="243"/>
      <c r="S1218" s="243"/>
      <c r="T1218" s="24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T1218" s="245" t="s">
        <v>168</v>
      </c>
      <c r="AU1218" s="245" t="s">
        <v>82</v>
      </c>
      <c r="AV1218" s="14" t="s">
        <v>82</v>
      </c>
      <c r="AW1218" s="14" t="s">
        <v>34</v>
      </c>
      <c r="AX1218" s="14" t="s">
        <v>80</v>
      </c>
      <c r="AY1218" s="245" t="s">
        <v>148</v>
      </c>
    </row>
    <row r="1219" spans="1:65" s="2" customFormat="1" ht="24.15" customHeight="1">
      <c r="A1219" s="40"/>
      <c r="B1219" s="41"/>
      <c r="C1219" s="206" t="s">
        <v>1935</v>
      </c>
      <c r="D1219" s="206" t="s">
        <v>150</v>
      </c>
      <c r="E1219" s="207" t="s">
        <v>5061</v>
      </c>
      <c r="F1219" s="208" t="s">
        <v>5062</v>
      </c>
      <c r="G1219" s="209" t="s">
        <v>173</v>
      </c>
      <c r="H1219" s="210">
        <v>82</v>
      </c>
      <c r="I1219" s="211"/>
      <c r="J1219" s="212">
        <f>ROUND(I1219*H1219,2)</f>
        <v>0</v>
      </c>
      <c r="K1219" s="208" t="s">
        <v>154</v>
      </c>
      <c r="L1219" s="46"/>
      <c r="M1219" s="213" t="s">
        <v>19</v>
      </c>
      <c r="N1219" s="214" t="s">
        <v>43</v>
      </c>
      <c r="O1219" s="86"/>
      <c r="P1219" s="215">
        <f>O1219*H1219</f>
        <v>0</v>
      </c>
      <c r="Q1219" s="215">
        <v>0.00228</v>
      </c>
      <c r="R1219" s="215">
        <f>Q1219*H1219</f>
        <v>0.18696</v>
      </c>
      <c r="S1219" s="215">
        <v>0</v>
      </c>
      <c r="T1219" s="216">
        <f>S1219*H1219</f>
        <v>0</v>
      </c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R1219" s="217" t="s">
        <v>285</v>
      </c>
      <c r="AT1219" s="217" t="s">
        <v>150</v>
      </c>
      <c r="AU1219" s="217" t="s">
        <v>82</v>
      </c>
      <c r="AY1219" s="19" t="s">
        <v>148</v>
      </c>
      <c r="BE1219" s="218">
        <f>IF(N1219="základní",J1219,0)</f>
        <v>0</v>
      </c>
      <c r="BF1219" s="218">
        <f>IF(N1219="snížená",J1219,0)</f>
        <v>0</v>
      </c>
      <c r="BG1219" s="218">
        <f>IF(N1219="zákl. přenesená",J1219,0)</f>
        <v>0</v>
      </c>
      <c r="BH1219" s="218">
        <f>IF(N1219="sníž. přenesená",J1219,0)</f>
        <v>0</v>
      </c>
      <c r="BI1219" s="218">
        <f>IF(N1219="nulová",J1219,0)</f>
        <v>0</v>
      </c>
      <c r="BJ1219" s="19" t="s">
        <v>80</v>
      </c>
      <c r="BK1219" s="218">
        <f>ROUND(I1219*H1219,2)</f>
        <v>0</v>
      </c>
      <c r="BL1219" s="19" t="s">
        <v>285</v>
      </c>
      <c r="BM1219" s="217" t="s">
        <v>5063</v>
      </c>
    </row>
    <row r="1220" spans="1:47" s="2" customFormat="1" ht="12">
      <c r="A1220" s="40"/>
      <c r="B1220" s="41"/>
      <c r="C1220" s="42"/>
      <c r="D1220" s="219" t="s">
        <v>157</v>
      </c>
      <c r="E1220" s="42"/>
      <c r="F1220" s="220" t="s">
        <v>5064</v>
      </c>
      <c r="G1220" s="42"/>
      <c r="H1220" s="42"/>
      <c r="I1220" s="221"/>
      <c r="J1220" s="42"/>
      <c r="K1220" s="42"/>
      <c r="L1220" s="46"/>
      <c r="M1220" s="222"/>
      <c r="N1220" s="223"/>
      <c r="O1220" s="86"/>
      <c r="P1220" s="86"/>
      <c r="Q1220" s="86"/>
      <c r="R1220" s="86"/>
      <c r="S1220" s="86"/>
      <c r="T1220" s="87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T1220" s="19" t="s">
        <v>157</v>
      </c>
      <c r="AU1220" s="19" t="s">
        <v>82</v>
      </c>
    </row>
    <row r="1221" spans="1:51" s="14" customFormat="1" ht="12">
      <c r="A1221" s="14"/>
      <c r="B1221" s="235"/>
      <c r="C1221" s="236"/>
      <c r="D1221" s="226" t="s">
        <v>168</v>
      </c>
      <c r="E1221" s="237" t="s">
        <v>19</v>
      </c>
      <c r="F1221" s="238" t="s">
        <v>5065</v>
      </c>
      <c r="G1221" s="236"/>
      <c r="H1221" s="239">
        <v>82</v>
      </c>
      <c r="I1221" s="240"/>
      <c r="J1221" s="236"/>
      <c r="K1221" s="236"/>
      <c r="L1221" s="241"/>
      <c r="M1221" s="242"/>
      <c r="N1221" s="243"/>
      <c r="O1221" s="243"/>
      <c r="P1221" s="243"/>
      <c r="Q1221" s="243"/>
      <c r="R1221" s="243"/>
      <c r="S1221" s="243"/>
      <c r="T1221" s="24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45" t="s">
        <v>168</v>
      </c>
      <c r="AU1221" s="245" t="s">
        <v>82</v>
      </c>
      <c r="AV1221" s="14" t="s">
        <v>82</v>
      </c>
      <c r="AW1221" s="14" t="s">
        <v>34</v>
      </c>
      <c r="AX1221" s="14" t="s">
        <v>80</v>
      </c>
      <c r="AY1221" s="245" t="s">
        <v>148</v>
      </c>
    </row>
    <row r="1222" spans="1:65" s="2" customFormat="1" ht="24.15" customHeight="1">
      <c r="A1222" s="40"/>
      <c r="B1222" s="41"/>
      <c r="C1222" s="206" t="s">
        <v>1940</v>
      </c>
      <c r="D1222" s="206" t="s">
        <v>150</v>
      </c>
      <c r="E1222" s="207" t="s">
        <v>5066</v>
      </c>
      <c r="F1222" s="208" t="s">
        <v>5067</v>
      </c>
      <c r="G1222" s="209" t="s">
        <v>173</v>
      </c>
      <c r="H1222" s="210">
        <v>3</v>
      </c>
      <c r="I1222" s="211"/>
      <c r="J1222" s="212">
        <f>ROUND(I1222*H1222,2)</f>
        <v>0</v>
      </c>
      <c r="K1222" s="208" t="s">
        <v>19</v>
      </c>
      <c r="L1222" s="46"/>
      <c r="M1222" s="213" t="s">
        <v>19</v>
      </c>
      <c r="N1222" s="214" t="s">
        <v>43</v>
      </c>
      <c r="O1222" s="86"/>
      <c r="P1222" s="215">
        <f>O1222*H1222</f>
        <v>0</v>
      </c>
      <c r="Q1222" s="215">
        <v>0.00222</v>
      </c>
      <c r="R1222" s="215">
        <f>Q1222*H1222</f>
        <v>0.006660000000000001</v>
      </c>
      <c r="S1222" s="215">
        <v>0</v>
      </c>
      <c r="T1222" s="216">
        <f>S1222*H1222</f>
        <v>0</v>
      </c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R1222" s="217" t="s">
        <v>285</v>
      </c>
      <c r="AT1222" s="217" t="s">
        <v>150</v>
      </c>
      <c r="AU1222" s="217" t="s">
        <v>82</v>
      </c>
      <c r="AY1222" s="19" t="s">
        <v>148</v>
      </c>
      <c r="BE1222" s="218">
        <f>IF(N1222="základní",J1222,0)</f>
        <v>0</v>
      </c>
      <c r="BF1222" s="218">
        <f>IF(N1222="snížená",J1222,0)</f>
        <v>0</v>
      </c>
      <c r="BG1222" s="218">
        <f>IF(N1222="zákl. přenesená",J1222,0)</f>
        <v>0</v>
      </c>
      <c r="BH1222" s="218">
        <f>IF(N1222="sníž. přenesená",J1222,0)</f>
        <v>0</v>
      </c>
      <c r="BI1222" s="218">
        <f>IF(N1222="nulová",J1222,0)</f>
        <v>0</v>
      </c>
      <c r="BJ1222" s="19" t="s">
        <v>80</v>
      </c>
      <c r="BK1222" s="218">
        <f>ROUND(I1222*H1222,2)</f>
        <v>0</v>
      </c>
      <c r="BL1222" s="19" t="s">
        <v>285</v>
      </c>
      <c r="BM1222" s="217" t="s">
        <v>5068</v>
      </c>
    </row>
    <row r="1223" spans="1:65" s="2" customFormat="1" ht="24.15" customHeight="1">
      <c r="A1223" s="40"/>
      <c r="B1223" s="41"/>
      <c r="C1223" s="206" t="s">
        <v>1944</v>
      </c>
      <c r="D1223" s="206" t="s">
        <v>150</v>
      </c>
      <c r="E1223" s="207" t="s">
        <v>5069</v>
      </c>
      <c r="F1223" s="208" t="s">
        <v>5070</v>
      </c>
      <c r="G1223" s="209" t="s">
        <v>173</v>
      </c>
      <c r="H1223" s="210">
        <v>2.2</v>
      </c>
      <c r="I1223" s="211"/>
      <c r="J1223" s="212">
        <f>ROUND(I1223*H1223,2)</f>
        <v>0</v>
      </c>
      <c r="K1223" s="208" t="s">
        <v>154</v>
      </c>
      <c r="L1223" s="46"/>
      <c r="M1223" s="213" t="s">
        <v>19</v>
      </c>
      <c r="N1223" s="214" t="s">
        <v>43</v>
      </c>
      <c r="O1223" s="86"/>
      <c r="P1223" s="215">
        <f>O1223*H1223</f>
        <v>0</v>
      </c>
      <c r="Q1223" s="215">
        <v>0.00436</v>
      </c>
      <c r="R1223" s="215">
        <f>Q1223*H1223</f>
        <v>0.009592000000000002</v>
      </c>
      <c r="S1223" s="215">
        <v>0</v>
      </c>
      <c r="T1223" s="216">
        <f>S1223*H1223</f>
        <v>0</v>
      </c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R1223" s="217" t="s">
        <v>285</v>
      </c>
      <c r="AT1223" s="217" t="s">
        <v>150</v>
      </c>
      <c r="AU1223" s="217" t="s">
        <v>82</v>
      </c>
      <c r="AY1223" s="19" t="s">
        <v>148</v>
      </c>
      <c r="BE1223" s="218">
        <f>IF(N1223="základní",J1223,0)</f>
        <v>0</v>
      </c>
      <c r="BF1223" s="218">
        <f>IF(N1223="snížená",J1223,0)</f>
        <v>0</v>
      </c>
      <c r="BG1223" s="218">
        <f>IF(N1223="zákl. přenesená",J1223,0)</f>
        <v>0</v>
      </c>
      <c r="BH1223" s="218">
        <f>IF(N1223="sníž. přenesená",J1223,0)</f>
        <v>0</v>
      </c>
      <c r="BI1223" s="218">
        <f>IF(N1223="nulová",J1223,0)</f>
        <v>0</v>
      </c>
      <c r="BJ1223" s="19" t="s">
        <v>80</v>
      </c>
      <c r="BK1223" s="218">
        <f>ROUND(I1223*H1223,2)</f>
        <v>0</v>
      </c>
      <c r="BL1223" s="19" t="s">
        <v>285</v>
      </c>
      <c r="BM1223" s="217" t="s">
        <v>5071</v>
      </c>
    </row>
    <row r="1224" spans="1:47" s="2" customFormat="1" ht="12">
      <c r="A1224" s="40"/>
      <c r="B1224" s="41"/>
      <c r="C1224" s="42"/>
      <c r="D1224" s="219" t="s">
        <v>157</v>
      </c>
      <c r="E1224" s="42"/>
      <c r="F1224" s="220" t="s">
        <v>5072</v>
      </c>
      <c r="G1224" s="42"/>
      <c r="H1224" s="42"/>
      <c r="I1224" s="221"/>
      <c r="J1224" s="42"/>
      <c r="K1224" s="42"/>
      <c r="L1224" s="46"/>
      <c r="M1224" s="222"/>
      <c r="N1224" s="223"/>
      <c r="O1224" s="86"/>
      <c r="P1224" s="86"/>
      <c r="Q1224" s="86"/>
      <c r="R1224" s="86"/>
      <c r="S1224" s="86"/>
      <c r="T1224" s="87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T1224" s="19" t="s">
        <v>157</v>
      </c>
      <c r="AU1224" s="19" t="s">
        <v>82</v>
      </c>
    </row>
    <row r="1225" spans="1:51" s="14" customFormat="1" ht="12">
      <c r="A1225" s="14"/>
      <c r="B1225" s="235"/>
      <c r="C1225" s="236"/>
      <c r="D1225" s="226" t="s">
        <v>168</v>
      </c>
      <c r="E1225" s="237" t="s">
        <v>19</v>
      </c>
      <c r="F1225" s="238" t="s">
        <v>5073</v>
      </c>
      <c r="G1225" s="236"/>
      <c r="H1225" s="239">
        <v>2.2</v>
      </c>
      <c r="I1225" s="240"/>
      <c r="J1225" s="236"/>
      <c r="K1225" s="236"/>
      <c r="L1225" s="241"/>
      <c r="M1225" s="242"/>
      <c r="N1225" s="243"/>
      <c r="O1225" s="243"/>
      <c r="P1225" s="243"/>
      <c r="Q1225" s="243"/>
      <c r="R1225" s="243"/>
      <c r="S1225" s="243"/>
      <c r="T1225" s="24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45" t="s">
        <v>168</v>
      </c>
      <c r="AU1225" s="245" t="s">
        <v>82</v>
      </c>
      <c r="AV1225" s="14" t="s">
        <v>82</v>
      </c>
      <c r="AW1225" s="14" t="s">
        <v>34</v>
      </c>
      <c r="AX1225" s="14" t="s">
        <v>80</v>
      </c>
      <c r="AY1225" s="245" t="s">
        <v>148</v>
      </c>
    </row>
    <row r="1226" spans="1:65" s="2" customFormat="1" ht="21.75" customHeight="1">
      <c r="A1226" s="40"/>
      <c r="B1226" s="41"/>
      <c r="C1226" s="206" t="s">
        <v>1948</v>
      </c>
      <c r="D1226" s="206" t="s">
        <v>150</v>
      </c>
      <c r="E1226" s="207" t="s">
        <v>2630</v>
      </c>
      <c r="F1226" s="208" t="s">
        <v>2631</v>
      </c>
      <c r="G1226" s="209" t="s">
        <v>173</v>
      </c>
      <c r="H1226" s="210">
        <v>74</v>
      </c>
      <c r="I1226" s="211"/>
      <c r="J1226" s="212">
        <f>ROUND(I1226*H1226,2)</f>
        <v>0</v>
      </c>
      <c r="K1226" s="208" t="s">
        <v>154</v>
      </c>
      <c r="L1226" s="46"/>
      <c r="M1226" s="213" t="s">
        <v>19</v>
      </c>
      <c r="N1226" s="214" t="s">
        <v>43</v>
      </c>
      <c r="O1226" s="86"/>
      <c r="P1226" s="215">
        <f>O1226*H1226</f>
        <v>0</v>
      </c>
      <c r="Q1226" s="215">
        <v>0.00228</v>
      </c>
      <c r="R1226" s="215">
        <f>Q1226*H1226</f>
        <v>0.16871999999999998</v>
      </c>
      <c r="S1226" s="215">
        <v>0</v>
      </c>
      <c r="T1226" s="216">
        <f>S1226*H1226</f>
        <v>0</v>
      </c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R1226" s="217" t="s">
        <v>285</v>
      </c>
      <c r="AT1226" s="217" t="s">
        <v>150</v>
      </c>
      <c r="AU1226" s="217" t="s">
        <v>82</v>
      </c>
      <c r="AY1226" s="19" t="s">
        <v>148</v>
      </c>
      <c r="BE1226" s="218">
        <f>IF(N1226="základní",J1226,0)</f>
        <v>0</v>
      </c>
      <c r="BF1226" s="218">
        <f>IF(N1226="snížená",J1226,0)</f>
        <v>0</v>
      </c>
      <c r="BG1226" s="218">
        <f>IF(N1226="zákl. přenesená",J1226,0)</f>
        <v>0</v>
      </c>
      <c r="BH1226" s="218">
        <f>IF(N1226="sníž. přenesená",J1226,0)</f>
        <v>0</v>
      </c>
      <c r="BI1226" s="218">
        <f>IF(N1226="nulová",J1226,0)</f>
        <v>0</v>
      </c>
      <c r="BJ1226" s="19" t="s">
        <v>80</v>
      </c>
      <c r="BK1226" s="218">
        <f>ROUND(I1226*H1226,2)</f>
        <v>0</v>
      </c>
      <c r="BL1226" s="19" t="s">
        <v>285</v>
      </c>
      <c r="BM1226" s="217" t="s">
        <v>5074</v>
      </c>
    </row>
    <row r="1227" spans="1:47" s="2" customFormat="1" ht="12">
      <c r="A1227" s="40"/>
      <c r="B1227" s="41"/>
      <c r="C1227" s="42"/>
      <c r="D1227" s="219" t="s">
        <v>157</v>
      </c>
      <c r="E1227" s="42"/>
      <c r="F1227" s="220" t="s">
        <v>2633</v>
      </c>
      <c r="G1227" s="42"/>
      <c r="H1227" s="42"/>
      <c r="I1227" s="221"/>
      <c r="J1227" s="42"/>
      <c r="K1227" s="42"/>
      <c r="L1227" s="46"/>
      <c r="M1227" s="222"/>
      <c r="N1227" s="223"/>
      <c r="O1227" s="86"/>
      <c r="P1227" s="86"/>
      <c r="Q1227" s="86"/>
      <c r="R1227" s="86"/>
      <c r="S1227" s="86"/>
      <c r="T1227" s="87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T1227" s="19" t="s">
        <v>157</v>
      </c>
      <c r="AU1227" s="19" t="s">
        <v>82</v>
      </c>
    </row>
    <row r="1228" spans="1:51" s="14" customFormat="1" ht="12">
      <c r="A1228" s="14"/>
      <c r="B1228" s="235"/>
      <c r="C1228" s="236"/>
      <c r="D1228" s="226" t="s">
        <v>168</v>
      </c>
      <c r="E1228" s="237" t="s">
        <v>19</v>
      </c>
      <c r="F1228" s="238" t="s">
        <v>5075</v>
      </c>
      <c r="G1228" s="236"/>
      <c r="H1228" s="239">
        <v>74</v>
      </c>
      <c r="I1228" s="240"/>
      <c r="J1228" s="236"/>
      <c r="K1228" s="236"/>
      <c r="L1228" s="241"/>
      <c r="M1228" s="242"/>
      <c r="N1228" s="243"/>
      <c r="O1228" s="243"/>
      <c r="P1228" s="243"/>
      <c r="Q1228" s="243"/>
      <c r="R1228" s="243"/>
      <c r="S1228" s="243"/>
      <c r="T1228" s="24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45" t="s">
        <v>168</v>
      </c>
      <c r="AU1228" s="245" t="s">
        <v>82</v>
      </c>
      <c r="AV1228" s="14" t="s">
        <v>82</v>
      </c>
      <c r="AW1228" s="14" t="s">
        <v>34</v>
      </c>
      <c r="AX1228" s="14" t="s">
        <v>80</v>
      </c>
      <c r="AY1228" s="245" t="s">
        <v>148</v>
      </c>
    </row>
    <row r="1229" spans="1:65" s="2" customFormat="1" ht="24.15" customHeight="1">
      <c r="A1229" s="40"/>
      <c r="B1229" s="41"/>
      <c r="C1229" s="206" t="s">
        <v>1953</v>
      </c>
      <c r="D1229" s="206" t="s">
        <v>150</v>
      </c>
      <c r="E1229" s="207" t="s">
        <v>5076</v>
      </c>
      <c r="F1229" s="208" t="s">
        <v>5077</v>
      </c>
      <c r="G1229" s="209" t="s">
        <v>153</v>
      </c>
      <c r="H1229" s="210">
        <v>5</v>
      </c>
      <c r="I1229" s="211"/>
      <c r="J1229" s="212">
        <f>ROUND(I1229*H1229,2)</f>
        <v>0</v>
      </c>
      <c r="K1229" s="208" t="s">
        <v>154</v>
      </c>
      <c r="L1229" s="46"/>
      <c r="M1229" s="213" t="s">
        <v>19</v>
      </c>
      <c r="N1229" s="214" t="s">
        <v>43</v>
      </c>
      <c r="O1229" s="86"/>
      <c r="P1229" s="215">
        <f>O1229*H1229</f>
        <v>0</v>
      </c>
      <c r="Q1229" s="215">
        <v>0.00036</v>
      </c>
      <c r="R1229" s="215">
        <f>Q1229*H1229</f>
        <v>0.0018000000000000002</v>
      </c>
      <c r="S1229" s="215">
        <v>0</v>
      </c>
      <c r="T1229" s="216">
        <f>S1229*H1229</f>
        <v>0</v>
      </c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R1229" s="217" t="s">
        <v>285</v>
      </c>
      <c r="AT1229" s="217" t="s">
        <v>150</v>
      </c>
      <c r="AU1229" s="217" t="s">
        <v>82</v>
      </c>
      <c r="AY1229" s="19" t="s">
        <v>148</v>
      </c>
      <c r="BE1229" s="218">
        <f>IF(N1229="základní",J1229,0)</f>
        <v>0</v>
      </c>
      <c r="BF1229" s="218">
        <f>IF(N1229="snížená",J1229,0)</f>
        <v>0</v>
      </c>
      <c r="BG1229" s="218">
        <f>IF(N1229="zákl. přenesená",J1229,0)</f>
        <v>0</v>
      </c>
      <c r="BH1229" s="218">
        <f>IF(N1229="sníž. přenesená",J1229,0)</f>
        <v>0</v>
      </c>
      <c r="BI1229" s="218">
        <f>IF(N1229="nulová",J1229,0)</f>
        <v>0</v>
      </c>
      <c r="BJ1229" s="19" t="s">
        <v>80</v>
      </c>
      <c r="BK1229" s="218">
        <f>ROUND(I1229*H1229,2)</f>
        <v>0</v>
      </c>
      <c r="BL1229" s="19" t="s">
        <v>285</v>
      </c>
      <c r="BM1229" s="217" t="s">
        <v>5078</v>
      </c>
    </row>
    <row r="1230" spans="1:47" s="2" customFormat="1" ht="12">
      <c r="A1230" s="40"/>
      <c r="B1230" s="41"/>
      <c r="C1230" s="42"/>
      <c r="D1230" s="219" t="s">
        <v>157</v>
      </c>
      <c r="E1230" s="42"/>
      <c r="F1230" s="220" t="s">
        <v>5079</v>
      </c>
      <c r="G1230" s="42"/>
      <c r="H1230" s="42"/>
      <c r="I1230" s="221"/>
      <c r="J1230" s="42"/>
      <c r="K1230" s="42"/>
      <c r="L1230" s="46"/>
      <c r="M1230" s="222"/>
      <c r="N1230" s="223"/>
      <c r="O1230" s="86"/>
      <c r="P1230" s="86"/>
      <c r="Q1230" s="86"/>
      <c r="R1230" s="86"/>
      <c r="S1230" s="86"/>
      <c r="T1230" s="87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T1230" s="19" t="s">
        <v>157</v>
      </c>
      <c r="AU1230" s="19" t="s">
        <v>82</v>
      </c>
    </row>
    <row r="1231" spans="1:65" s="2" customFormat="1" ht="24.15" customHeight="1">
      <c r="A1231" s="40"/>
      <c r="B1231" s="41"/>
      <c r="C1231" s="206" t="s">
        <v>1958</v>
      </c>
      <c r="D1231" s="206" t="s">
        <v>150</v>
      </c>
      <c r="E1231" s="207" t="s">
        <v>2652</v>
      </c>
      <c r="F1231" s="208" t="s">
        <v>2653</v>
      </c>
      <c r="G1231" s="209" t="s">
        <v>173</v>
      </c>
      <c r="H1231" s="210">
        <v>22</v>
      </c>
      <c r="I1231" s="211"/>
      <c r="J1231" s="212">
        <f>ROUND(I1231*H1231,2)</f>
        <v>0</v>
      </c>
      <c r="K1231" s="208" t="s">
        <v>154</v>
      </c>
      <c r="L1231" s="46"/>
      <c r="M1231" s="213" t="s">
        <v>19</v>
      </c>
      <c r="N1231" s="214" t="s">
        <v>43</v>
      </c>
      <c r="O1231" s="86"/>
      <c r="P1231" s="215">
        <f>O1231*H1231</f>
        <v>0</v>
      </c>
      <c r="Q1231" s="215">
        <v>0.00217</v>
      </c>
      <c r="R1231" s="215">
        <f>Q1231*H1231</f>
        <v>0.047740000000000005</v>
      </c>
      <c r="S1231" s="215">
        <v>0</v>
      </c>
      <c r="T1231" s="216">
        <f>S1231*H1231</f>
        <v>0</v>
      </c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R1231" s="217" t="s">
        <v>285</v>
      </c>
      <c r="AT1231" s="217" t="s">
        <v>150</v>
      </c>
      <c r="AU1231" s="217" t="s">
        <v>82</v>
      </c>
      <c r="AY1231" s="19" t="s">
        <v>148</v>
      </c>
      <c r="BE1231" s="218">
        <f>IF(N1231="základní",J1231,0)</f>
        <v>0</v>
      </c>
      <c r="BF1231" s="218">
        <f>IF(N1231="snížená",J1231,0)</f>
        <v>0</v>
      </c>
      <c r="BG1231" s="218">
        <f>IF(N1231="zákl. přenesená",J1231,0)</f>
        <v>0</v>
      </c>
      <c r="BH1231" s="218">
        <f>IF(N1231="sníž. přenesená",J1231,0)</f>
        <v>0</v>
      </c>
      <c r="BI1231" s="218">
        <f>IF(N1231="nulová",J1231,0)</f>
        <v>0</v>
      </c>
      <c r="BJ1231" s="19" t="s">
        <v>80</v>
      </c>
      <c r="BK1231" s="218">
        <f>ROUND(I1231*H1231,2)</f>
        <v>0</v>
      </c>
      <c r="BL1231" s="19" t="s">
        <v>285</v>
      </c>
      <c r="BM1231" s="217" t="s">
        <v>5080</v>
      </c>
    </row>
    <row r="1232" spans="1:47" s="2" customFormat="1" ht="12">
      <c r="A1232" s="40"/>
      <c r="B1232" s="41"/>
      <c r="C1232" s="42"/>
      <c r="D1232" s="219" t="s">
        <v>157</v>
      </c>
      <c r="E1232" s="42"/>
      <c r="F1232" s="220" t="s">
        <v>2655</v>
      </c>
      <c r="G1232" s="42"/>
      <c r="H1232" s="42"/>
      <c r="I1232" s="221"/>
      <c r="J1232" s="42"/>
      <c r="K1232" s="42"/>
      <c r="L1232" s="46"/>
      <c r="M1232" s="222"/>
      <c r="N1232" s="223"/>
      <c r="O1232" s="86"/>
      <c r="P1232" s="86"/>
      <c r="Q1232" s="86"/>
      <c r="R1232" s="86"/>
      <c r="S1232" s="86"/>
      <c r="T1232" s="87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T1232" s="19" t="s">
        <v>157</v>
      </c>
      <c r="AU1232" s="19" t="s">
        <v>82</v>
      </c>
    </row>
    <row r="1233" spans="1:51" s="14" customFormat="1" ht="12">
      <c r="A1233" s="14"/>
      <c r="B1233" s="235"/>
      <c r="C1233" s="236"/>
      <c r="D1233" s="226" t="s">
        <v>168</v>
      </c>
      <c r="E1233" s="237" t="s">
        <v>19</v>
      </c>
      <c r="F1233" s="238" t="s">
        <v>5081</v>
      </c>
      <c r="G1233" s="236"/>
      <c r="H1233" s="239">
        <v>22</v>
      </c>
      <c r="I1233" s="240"/>
      <c r="J1233" s="236"/>
      <c r="K1233" s="236"/>
      <c r="L1233" s="241"/>
      <c r="M1233" s="242"/>
      <c r="N1233" s="243"/>
      <c r="O1233" s="243"/>
      <c r="P1233" s="243"/>
      <c r="Q1233" s="243"/>
      <c r="R1233" s="243"/>
      <c r="S1233" s="243"/>
      <c r="T1233" s="24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T1233" s="245" t="s">
        <v>168</v>
      </c>
      <c r="AU1233" s="245" t="s">
        <v>82</v>
      </c>
      <c r="AV1233" s="14" t="s">
        <v>82</v>
      </c>
      <c r="AW1233" s="14" t="s">
        <v>34</v>
      </c>
      <c r="AX1233" s="14" t="s">
        <v>80</v>
      </c>
      <c r="AY1233" s="245" t="s">
        <v>148</v>
      </c>
    </row>
    <row r="1234" spans="1:65" s="2" customFormat="1" ht="16.5" customHeight="1">
      <c r="A1234" s="40"/>
      <c r="B1234" s="41"/>
      <c r="C1234" s="206" t="s">
        <v>1962</v>
      </c>
      <c r="D1234" s="206" t="s">
        <v>150</v>
      </c>
      <c r="E1234" s="207" t="s">
        <v>2668</v>
      </c>
      <c r="F1234" s="208" t="s">
        <v>2669</v>
      </c>
      <c r="G1234" s="209" t="s">
        <v>173</v>
      </c>
      <c r="H1234" s="210">
        <v>8</v>
      </c>
      <c r="I1234" s="211"/>
      <c r="J1234" s="212">
        <f>ROUND(I1234*H1234,2)</f>
        <v>0</v>
      </c>
      <c r="K1234" s="208" t="s">
        <v>19</v>
      </c>
      <c r="L1234" s="46"/>
      <c r="M1234" s="213" t="s">
        <v>19</v>
      </c>
      <c r="N1234" s="214" t="s">
        <v>43</v>
      </c>
      <c r="O1234" s="86"/>
      <c r="P1234" s="215">
        <f>O1234*H1234</f>
        <v>0</v>
      </c>
      <c r="Q1234" s="215">
        <v>0.00581</v>
      </c>
      <c r="R1234" s="215">
        <f>Q1234*H1234</f>
        <v>0.04648</v>
      </c>
      <c r="S1234" s="215">
        <v>0</v>
      </c>
      <c r="T1234" s="216">
        <f>S1234*H1234</f>
        <v>0</v>
      </c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R1234" s="217" t="s">
        <v>285</v>
      </c>
      <c r="AT1234" s="217" t="s">
        <v>150</v>
      </c>
      <c r="AU1234" s="217" t="s">
        <v>82</v>
      </c>
      <c r="AY1234" s="19" t="s">
        <v>148</v>
      </c>
      <c r="BE1234" s="218">
        <f>IF(N1234="základní",J1234,0)</f>
        <v>0</v>
      </c>
      <c r="BF1234" s="218">
        <f>IF(N1234="snížená",J1234,0)</f>
        <v>0</v>
      </c>
      <c r="BG1234" s="218">
        <f>IF(N1234="zákl. přenesená",J1234,0)</f>
        <v>0</v>
      </c>
      <c r="BH1234" s="218">
        <f>IF(N1234="sníž. přenesená",J1234,0)</f>
        <v>0</v>
      </c>
      <c r="BI1234" s="218">
        <f>IF(N1234="nulová",J1234,0)</f>
        <v>0</v>
      </c>
      <c r="BJ1234" s="19" t="s">
        <v>80</v>
      </c>
      <c r="BK1234" s="218">
        <f>ROUND(I1234*H1234,2)</f>
        <v>0</v>
      </c>
      <c r="BL1234" s="19" t="s">
        <v>285</v>
      </c>
      <c r="BM1234" s="217" t="s">
        <v>5082</v>
      </c>
    </row>
    <row r="1235" spans="1:51" s="14" customFormat="1" ht="12">
      <c r="A1235" s="14"/>
      <c r="B1235" s="235"/>
      <c r="C1235" s="236"/>
      <c r="D1235" s="226" t="s">
        <v>168</v>
      </c>
      <c r="E1235" s="237" t="s">
        <v>19</v>
      </c>
      <c r="F1235" s="238" t="s">
        <v>5083</v>
      </c>
      <c r="G1235" s="236"/>
      <c r="H1235" s="239">
        <v>8</v>
      </c>
      <c r="I1235" s="240"/>
      <c r="J1235" s="236"/>
      <c r="K1235" s="236"/>
      <c r="L1235" s="241"/>
      <c r="M1235" s="242"/>
      <c r="N1235" s="243"/>
      <c r="O1235" s="243"/>
      <c r="P1235" s="243"/>
      <c r="Q1235" s="243"/>
      <c r="R1235" s="243"/>
      <c r="S1235" s="243"/>
      <c r="T1235" s="24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45" t="s">
        <v>168</v>
      </c>
      <c r="AU1235" s="245" t="s">
        <v>82</v>
      </c>
      <c r="AV1235" s="14" t="s">
        <v>82</v>
      </c>
      <c r="AW1235" s="14" t="s">
        <v>34</v>
      </c>
      <c r="AX1235" s="14" t="s">
        <v>80</v>
      </c>
      <c r="AY1235" s="245" t="s">
        <v>148</v>
      </c>
    </row>
    <row r="1236" spans="1:65" s="2" customFormat="1" ht="24.15" customHeight="1">
      <c r="A1236" s="40"/>
      <c r="B1236" s="41"/>
      <c r="C1236" s="206" t="s">
        <v>1966</v>
      </c>
      <c r="D1236" s="206" t="s">
        <v>150</v>
      </c>
      <c r="E1236" s="207" t="s">
        <v>2678</v>
      </c>
      <c r="F1236" s="208" t="s">
        <v>2679</v>
      </c>
      <c r="G1236" s="209" t="s">
        <v>173</v>
      </c>
      <c r="H1236" s="210">
        <v>2</v>
      </c>
      <c r="I1236" s="211"/>
      <c r="J1236" s="212">
        <f>ROUND(I1236*H1236,2)</f>
        <v>0</v>
      </c>
      <c r="K1236" s="208" t="s">
        <v>19</v>
      </c>
      <c r="L1236" s="46"/>
      <c r="M1236" s="213" t="s">
        <v>19</v>
      </c>
      <c r="N1236" s="214" t="s">
        <v>43</v>
      </c>
      <c r="O1236" s="86"/>
      <c r="P1236" s="215">
        <f>O1236*H1236</f>
        <v>0</v>
      </c>
      <c r="Q1236" s="215">
        <v>0.00093</v>
      </c>
      <c r="R1236" s="215">
        <f>Q1236*H1236</f>
        <v>0.00186</v>
      </c>
      <c r="S1236" s="215">
        <v>0</v>
      </c>
      <c r="T1236" s="216">
        <f>S1236*H1236</f>
        <v>0</v>
      </c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R1236" s="217" t="s">
        <v>285</v>
      </c>
      <c r="AT1236" s="217" t="s">
        <v>150</v>
      </c>
      <c r="AU1236" s="217" t="s">
        <v>82</v>
      </c>
      <c r="AY1236" s="19" t="s">
        <v>148</v>
      </c>
      <c r="BE1236" s="218">
        <f>IF(N1236="základní",J1236,0)</f>
        <v>0</v>
      </c>
      <c r="BF1236" s="218">
        <f>IF(N1236="snížená",J1236,0)</f>
        <v>0</v>
      </c>
      <c r="BG1236" s="218">
        <f>IF(N1236="zákl. přenesená",J1236,0)</f>
        <v>0</v>
      </c>
      <c r="BH1236" s="218">
        <f>IF(N1236="sníž. přenesená",J1236,0)</f>
        <v>0</v>
      </c>
      <c r="BI1236" s="218">
        <f>IF(N1236="nulová",J1236,0)</f>
        <v>0</v>
      </c>
      <c r="BJ1236" s="19" t="s">
        <v>80</v>
      </c>
      <c r="BK1236" s="218">
        <f>ROUND(I1236*H1236,2)</f>
        <v>0</v>
      </c>
      <c r="BL1236" s="19" t="s">
        <v>285</v>
      </c>
      <c r="BM1236" s="217" t="s">
        <v>5084</v>
      </c>
    </row>
    <row r="1237" spans="1:51" s="14" customFormat="1" ht="12">
      <c r="A1237" s="14"/>
      <c r="B1237" s="235"/>
      <c r="C1237" s="236"/>
      <c r="D1237" s="226" t="s">
        <v>168</v>
      </c>
      <c r="E1237" s="237" t="s">
        <v>19</v>
      </c>
      <c r="F1237" s="238" t="s">
        <v>2691</v>
      </c>
      <c r="G1237" s="236"/>
      <c r="H1237" s="239">
        <v>2</v>
      </c>
      <c r="I1237" s="240"/>
      <c r="J1237" s="236"/>
      <c r="K1237" s="236"/>
      <c r="L1237" s="241"/>
      <c r="M1237" s="242"/>
      <c r="N1237" s="243"/>
      <c r="O1237" s="243"/>
      <c r="P1237" s="243"/>
      <c r="Q1237" s="243"/>
      <c r="R1237" s="243"/>
      <c r="S1237" s="243"/>
      <c r="T1237" s="24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T1237" s="245" t="s">
        <v>168</v>
      </c>
      <c r="AU1237" s="245" t="s">
        <v>82</v>
      </c>
      <c r="AV1237" s="14" t="s">
        <v>82</v>
      </c>
      <c r="AW1237" s="14" t="s">
        <v>34</v>
      </c>
      <c r="AX1237" s="14" t="s">
        <v>80</v>
      </c>
      <c r="AY1237" s="245" t="s">
        <v>148</v>
      </c>
    </row>
    <row r="1238" spans="1:65" s="2" customFormat="1" ht="24.15" customHeight="1">
      <c r="A1238" s="40"/>
      <c r="B1238" s="41"/>
      <c r="C1238" s="206" t="s">
        <v>1970</v>
      </c>
      <c r="D1238" s="206" t="s">
        <v>150</v>
      </c>
      <c r="E1238" s="207" t="s">
        <v>2688</v>
      </c>
      <c r="F1238" s="208" t="s">
        <v>2689</v>
      </c>
      <c r="G1238" s="209" t="s">
        <v>173</v>
      </c>
      <c r="H1238" s="210">
        <v>2</v>
      </c>
      <c r="I1238" s="211"/>
      <c r="J1238" s="212">
        <f>ROUND(I1238*H1238,2)</f>
        <v>0</v>
      </c>
      <c r="K1238" s="208" t="s">
        <v>19</v>
      </c>
      <c r="L1238" s="46"/>
      <c r="M1238" s="213" t="s">
        <v>19</v>
      </c>
      <c r="N1238" s="214" t="s">
        <v>43</v>
      </c>
      <c r="O1238" s="86"/>
      <c r="P1238" s="215">
        <f>O1238*H1238</f>
        <v>0</v>
      </c>
      <c r="Q1238" s="215">
        <v>0.00352</v>
      </c>
      <c r="R1238" s="215">
        <f>Q1238*H1238</f>
        <v>0.00704</v>
      </c>
      <c r="S1238" s="215">
        <v>0</v>
      </c>
      <c r="T1238" s="216">
        <f>S1238*H1238</f>
        <v>0</v>
      </c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R1238" s="217" t="s">
        <v>285</v>
      </c>
      <c r="AT1238" s="217" t="s">
        <v>150</v>
      </c>
      <c r="AU1238" s="217" t="s">
        <v>82</v>
      </c>
      <c r="AY1238" s="19" t="s">
        <v>148</v>
      </c>
      <c r="BE1238" s="218">
        <f>IF(N1238="základní",J1238,0)</f>
        <v>0</v>
      </c>
      <c r="BF1238" s="218">
        <f>IF(N1238="snížená",J1238,0)</f>
        <v>0</v>
      </c>
      <c r="BG1238" s="218">
        <f>IF(N1238="zákl. přenesená",J1238,0)</f>
        <v>0</v>
      </c>
      <c r="BH1238" s="218">
        <f>IF(N1238="sníž. přenesená",J1238,0)</f>
        <v>0</v>
      </c>
      <c r="BI1238" s="218">
        <f>IF(N1238="nulová",J1238,0)</f>
        <v>0</v>
      </c>
      <c r="BJ1238" s="19" t="s">
        <v>80</v>
      </c>
      <c r="BK1238" s="218">
        <f>ROUND(I1238*H1238,2)</f>
        <v>0</v>
      </c>
      <c r="BL1238" s="19" t="s">
        <v>285</v>
      </c>
      <c r="BM1238" s="217" t="s">
        <v>5085</v>
      </c>
    </row>
    <row r="1239" spans="1:51" s="14" customFormat="1" ht="12">
      <c r="A1239" s="14"/>
      <c r="B1239" s="235"/>
      <c r="C1239" s="236"/>
      <c r="D1239" s="226" t="s">
        <v>168</v>
      </c>
      <c r="E1239" s="237" t="s">
        <v>19</v>
      </c>
      <c r="F1239" s="238" t="s">
        <v>2671</v>
      </c>
      <c r="G1239" s="236"/>
      <c r="H1239" s="239">
        <v>2</v>
      </c>
      <c r="I1239" s="240"/>
      <c r="J1239" s="236"/>
      <c r="K1239" s="236"/>
      <c r="L1239" s="241"/>
      <c r="M1239" s="242"/>
      <c r="N1239" s="243"/>
      <c r="O1239" s="243"/>
      <c r="P1239" s="243"/>
      <c r="Q1239" s="243"/>
      <c r="R1239" s="243"/>
      <c r="S1239" s="243"/>
      <c r="T1239" s="24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45" t="s">
        <v>168</v>
      </c>
      <c r="AU1239" s="245" t="s">
        <v>82</v>
      </c>
      <c r="AV1239" s="14" t="s">
        <v>82</v>
      </c>
      <c r="AW1239" s="14" t="s">
        <v>34</v>
      </c>
      <c r="AX1239" s="14" t="s">
        <v>80</v>
      </c>
      <c r="AY1239" s="245" t="s">
        <v>148</v>
      </c>
    </row>
    <row r="1240" spans="1:65" s="2" customFormat="1" ht="24.15" customHeight="1">
      <c r="A1240" s="40"/>
      <c r="B1240" s="41"/>
      <c r="C1240" s="206" t="s">
        <v>1973</v>
      </c>
      <c r="D1240" s="206" t="s">
        <v>150</v>
      </c>
      <c r="E1240" s="207" t="s">
        <v>2693</v>
      </c>
      <c r="F1240" s="208" t="s">
        <v>2694</v>
      </c>
      <c r="G1240" s="209" t="s">
        <v>173</v>
      </c>
      <c r="H1240" s="210">
        <v>4</v>
      </c>
      <c r="I1240" s="211"/>
      <c r="J1240" s="212">
        <f>ROUND(I1240*H1240,2)</f>
        <v>0</v>
      </c>
      <c r="K1240" s="208" t="s">
        <v>19</v>
      </c>
      <c r="L1240" s="46"/>
      <c r="M1240" s="213" t="s">
        <v>19</v>
      </c>
      <c r="N1240" s="214" t="s">
        <v>43</v>
      </c>
      <c r="O1240" s="86"/>
      <c r="P1240" s="215">
        <f>O1240*H1240</f>
        <v>0</v>
      </c>
      <c r="Q1240" s="215">
        <v>0.00582</v>
      </c>
      <c r="R1240" s="215">
        <f>Q1240*H1240</f>
        <v>0.02328</v>
      </c>
      <c r="S1240" s="215">
        <v>0</v>
      </c>
      <c r="T1240" s="216">
        <f>S1240*H1240</f>
        <v>0</v>
      </c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R1240" s="217" t="s">
        <v>285</v>
      </c>
      <c r="AT1240" s="217" t="s">
        <v>150</v>
      </c>
      <c r="AU1240" s="217" t="s">
        <v>82</v>
      </c>
      <c r="AY1240" s="19" t="s">
        <v>148</v>
      </c>
      <c r="BE1240" s="218">
        <f>IF(N1240="základní",J1240,0)</f>
        <v>0</v>
      </c>
      <c r="BF1240" s="218">
        <f>IF(N1240="snížená",J1240,0)</f>
        <v>0</v>
      </c>
      <c r="BG1240" s="218">
        <f>IF(N1240="zákl. přenesená",J1240,0)</f>
        <v>0</v>
      </c>
      <c r="BH1240" s="218">
        <f>IF(N1240="sníž. přenesená",J1240,0)</f>
        <v>0</v>
      </c>
      <c r="BI1240" s="218">
        <f>IF(N1240="nulová",J1240,0)</f>
        <v>0</v>
      </c>
      <c r="BJ1240" s="19" t="s">
        <v>80</v>
      </c>
      <c r="BK1240" s="218">
        <f>ROUND(I1240*H1240,2)</f>
        <v>0</v>
      </c>
      <c r="BL1240" s="19" t="s">
        <v>285</v>
      </c>
      <c r="BM1240" s="217" t="s">
        <v>5086</v>
      </c>
    </row>
    <row r="1241" spans="1:51" s="14" customFormat="1" ht="12">
      <c r="A1241" s="14"/>
      <c r="B1241" s="235"/>
      <c r="C1241" s="236"/>
      <c r="D1241" s="226" t="s">
        <v>168</v>
      </c>
      <c r="E1241" s="237" t="s">
        <v>19</v>
      </c>
      <c r="F1241" s="238" t="s">
        <v>5087</v>
      </c>
      <c r="G1241" s="236"/>
      <c r="H1241" s="239">
        <v>4</v>
      </c>
      <c r="I1241" s="240"/>
      <c r="J1241" s="236"/>
      <c r="K1241" s="236"/>
      <c r="L1241" s="241"/>
      <c r="M1241" s="242"/>
      <c r="N1241" s="243"/>
      <c r="O1241" s="243"/>
      <c r="P1241" s="243"/>
      <c r="Q1241" s="243"/>
      <c r="R1241" s="243"/>
      <c r="S1241" s="243"/>
      <c r="T1241" s="24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45" t="s">
        <v>168</v>
      </c>
      <c r="AU1241" s="245" t="s">
        <v>82</v>
      </c>
      <c r="AV1241" s="14" t="s">
        <v>82</v>
      </c>
      <c r="AW1241" s="14" t="s">
        <v>34</v>
      </c>
      <c r="AX1241" s="14" t="s">
        <v>80</v>
      </c>
      <c r="AY1241" s="245" t="s">
        <v>148</v>
      </c>
    </row>
    <row r="1242" spans="1:65" s="2" customFormat="1" ht="16.5" customHeight="1">
      <c r="A1242" s="40"/>
      <c r="B1242" s="41"/>
      <c r="C1242" s="206" t="s">
        <v>1975</v>
      </c>
      <c r="D1242" s="206" t="s">
        <v>150</v>
      </c>
      <c r="E1242" s="207" t="s">
        <v>5088</v>
      </c>
      <c r="F1242" s="208" t="s">
        <v>5089</v>
      </c>
      <c r="G1242" s="209" t="s">
        <v>166</v>
      </c>
      <c r="H1242" s="210">
        <v>1.5</v>
      </c>
      <c r="I1242" s="211"/>
      <c r="J1242" s="212">
        <f>ROUND(I1242*H1242,2)</f>
        <v>0</v>
      </c>
      <c r="K1242" s="208" t="s">
        <v>19</v>
      </c>
      <c r="L1242" s="46"/>
      <c r="M1242" s="213" t="s">
        <v>19</v>
      </c>
      <c r="N1242" s="214" t="s">
        <v>43</v>
      </c>
      <c r="O1242" s="86"/>
      <c r="P1242" s="215">
        <f>O1242*H1242</f>
        <v>0</v>
      </c>
      <c r="Q1242" s="215">
        <v>0</v>
      </c>
      <c r="R1242" s="215">
        <f>Q1242*H1242</f>
        <v>0</v>
      </c>
      <c r="S1242" s="215">
        <v>0</v>
      </c>
      <c r="T1242" s="216">
        <f>S1242*H1242</f>
        <v>0</v>
      </c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R1242" s="217" t="s">
        <v>285</v>
      </c>
      <c r="AT1242" s="217" t="s">
        <v>150</v>
      </c>
      <c r="AU1242" s="217" t="s">
        <v>82</v>
      </c>
      <c r="AY1242" s="19" t="s">
        <v>148</v>
      </c>
      <c r="BE1242" s="218">
        <f>IF(N1242="základní",J1242,0)</f>
        <v>0</v>
      </c>
      <c r="BF1242" s="218">
        <f>IF(N1242="snížená",J1242,0)</f>
        <v>0</v>
      </c>
      <c r="BG1242" s="218">
        <f>IF(N1242="zákl. přenesená",J1242,0)</f>
        <v>0</v>
      </c>
      <c r="BH1242" s="218">
        <f>IF(N1242="sníž. přenesená",J1242,0)</f>
        <v>0</v>
      </c>
      <c r="BI1242" s="218">
        <f>IF(N1242="nulová",J1242,0)</f>
        <v>0</v>
      </c>
      <c r="BJ1242" s="19" t="s">
        <v>80</v>
      </c>
      <c r="BK1242" s="218">
        <f>ROUND(I1242*H1242,2)</f>
        <v>0</v>
      </c>
      <c r="BL1242" s="19" t="s">
        <v>285</v>
      </c>
      <c r="BM1242" s="217" t="s">
        <v>5090</v>
      </c>
    </row>
    <row r="1243" spans="1:65" s="2" customFormat="1" ht="24.15" customHeight="1">
      <c r="A1243" s="40"/>
      <c r="B1243" s="41"/>
      <c r="C1243" s="206" t="s">
        <v>1979</v>
      </c>
      <c r="D1243" s="206" t="s">
        <v>150</v>
      </c>
      <c r="E1243" s="207" t="s">
        <v>2658</v>
      </c>
      <c r="F1243" s="208" t="s">
        <v>2659</v>
      </c>
      <c r="G1243" s="209" t="s">
        <v>346</v>
      </c>
      <c r="H1243" s="210">
        <v>0.5</v>
      </c>
      <c r="I1243" s="211"/>
      <c r="J1243" s="212">
        <f>ROUND(I1243*H1243,2)</f>
        <v>0</v>
      </c>
      <c r="K1243" s="208" t="s">
        <v>154</v>
      </c>
      <c r="L1243" s="46"/>
      <c r="M1243" s="213" t="s">
        <v>19</v>
      </c>
      <c r="N1243" s="214" t="s">
        <v>43</v>
      </c>
      <c r="O1243" s="86"/>
      <c r="P1243" s="215">
        <f>O1243*H1243</f>
        <v>0</v>
      </c>
      <c r="Q1243" s="215">
        <v>0</v>
      </c>
      <c r="R1243" s="215">
        <f>Q1243*H1243</f>
        <v>0</v>
      </c>
      <c r="S1243" s="215">
        <v>0</v>
      </c>
      <c r="T1243" s="216">
        <f>S1243*H1243</f>
        <v>0</v>
      </c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R1243" s="217" t="s">
        <v>285</v>
      </c>
      <c r="AT1243" s="217" t="s">
        <v>150</v>
      </c>
      <c r="AU1243" s="217" t="s">
        <v>82</v>
      </c>
      <c r="AY1243" s="19" t="s">
        <v>148</v>
      </c>
      <c r="BE1243" s="218">
        <f>IF(N1243="základní",J1243,0)</f>
        <v>0</v>
      </c>
      <c r="BF1243" s="218">
        <f>IF(N1243="snížená",J1243,0)</f>
        <v>0</v>
      </c>
      <c r="BG1243" s="218">
        <f>IF(N1243="zákl. přenesená",J1243,0)</f>
        <v>0</v>
      </c>
      <c r="BH1243" s="218">
        <f>IF(N1243="sníž. přenesená",J1243,0)</f>
        <v>0</v>
      </c>
      <c r="BI1243" s="218">
        <f>IF(N1243="nulová",J1243,0)</f>
        <v>0</v>
      </c>
      <c r="BJ1243" s="19" t="s">
        <v>80</v>
      </c>
      <c r="BK1243" s="218">
        <f>ROUND(I1243*H1243,2)</f>
        <v>0</v>
      </c>
      <c r="BL1243" s="19" t="s">
        <v>285</v>
      </c>
      <c r="BM1243" s="217" t="s">
        <v>5091</v>
      </c>
    </row>
    <row r="1244" spans="1:47" s="2" customFormat="1" ht="12">
      <c r="A1244" s="40"/>
      <c r="B1244" s="41"/>
      <c r="C1244" s="42"/>
      <c r="D1244" s="219" t="s">
        <v>157</v>
      </c>
      <c r="E1244" s="42"/>
      <c r="F1244" s="220" t="s">
        <v>2661</v>
      </c>
      <c r="G1244" s="42"/>
      <c r="H1244" s="42"/>
      <c r="I1244" s="221"/>
      <c r="J1244" s="42"/>
      <c r="K1244" s="42"/>
      <c r="L1244" s="46"/>
      <c r="M1244" s="222"/>
      <c r="N1244" s="223"/>
      <c r="O1244" s="86"/>
      <c r="P1244" s="86"/>
      <c r="Q1244" s="86"/>
      <c r="R1244" s="86"/>
      <c r="S1244" s="86"/>
      <c r="T1244" s="87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T1244" s="19" t="s">
        <v>157</v>
      </c>
      <c r="AU1244" s="19" t="s">
        <v>82</v>
      </c>
    </row>
    <row r="1245" spans="1:65" s="2" customFormat="1" ht="24.15" customHeight="1">
      <c r="A1245" s="40"/>
      <c r="B1245" s="41"/>
      <c r="C1245" s="206" t="s">
        <v>1983</v>
      </c>
      <c r="D1245" s="206" t="s">
        <v>150</v>
      </c>
      <c r="E1245" s="207" t="s">
        <v>2663</v>
      </c>
      <c r="F1245" s="208" t="s">
        <v>2664</v>
      </c>
      <c r="G1245" s="209" t="s">
        <v>346</v>
      </c>
      <c r="H1245" s="210">
        <v>0.5</v>
      </c>
      <c r="I1245" s="211"/>
      <c r="J1245" s="212">
        <f>ROUND(I1245*H1245,2)</f>
        <v>0</v>
      </c>
      <c r="K1245" s="208" t="s">
        <v>154</v>
      </c>
      <c r="L1245" s="46"/>
      <c r="M1245" s="213" t="s">
        <v>19</v>
      </c>
      <c r="N1245" s="214" t="s">
        <v>43</v>
      </c>
      <c r="O1245" s="86"/>
      <c r="P1245" s="215">
        <f>O1245*H1245</f>
        <v>0</v>
      </c>
      <c r="Q1245" s="215">
        <v>0</v>
      </c>
      <c r="R1245" s="215">
        <f>Q1245*H1245</f>
        <v>0</v>
      </c>
      <c r="S1245" s="215">
        <v>0</v>
      </c>
      <c r="T1245" s="216">
        <f>S1245*H1245</f>
        <v>0</v>
      </c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R1245" s="217" t="s">
        <v>285</v>
      </c>
      <c r="AT1245" s="217" t="s">
        <v>150</v>
      </c>
      <c r="AU1245" s="217" t="s">
        <v>82</v>
      </c>
      <c r="AY1245" s="19" t="s">
        <v>148</v>
      </c>
      <c r="BE1245" s="218">
        <f>IF(N1245="základní",J1245,0)</f>
        <v>0</v>
      </c>
      <c r="BF1245" s="218">
        <f>IF(N1245="snížená",J1245,0)</f>
        <v>0</v>
      </c>
      <c r="BG1245" s="218">
        <f>IF(N1245="zákl. přenesená",J1245,0)</f>
        <v>0</v>
      </c>
      <c r="BH1245" s="218">
        <f>IF(N1245="sníž. přenesená",J1245,0)</f>
        <v>0</v>
      </c>
      <c r="BI1245" s="218">
        <f>IF(N1245="nulová",J1245,0)</f>
        <v>0</v>
      </c>
      <c r="BJ1245" s="19" t="s">
        <v>80</v>
      </c>
      <c r="BK1245" s="218">
        <f>ROUND(I1245*H1245,2)</f>
        <v>0</v>
      </c>
      <c r="BL1245" s="19" t="s">
        <v>285</v>
      </c>
      <c r="BM1245" s="217" t="s">
        <v>5092</v>
      </c>
    </row>
    <row r="1246" spans="1:47" s="2" customFormat="1" ht="12">
      <c r="A1246" s="40"/>
      <c r="B1246" s="41"/>
      <c r="C1246" s="42"/>
      <c r="D1246" s="219" t="s">
        <v>157</v>
      </c>
      <c r="E1246" s="42"/>
      <c r="F1246" s="220" t="s">
        <v>2666</v>
      </c>
      <c r="G1246" s="42"/>
      <c r="H1246" s="42"/>
      <c r="I1246" s="221"/>
      <c r="J1246" s="42"/>
      <c r="K1246" s="42"/>
      <c r="L1246" s="46"/>
      <c r="M1246" s="222"/>
      <c r="N1246" s="223"/>
      <c r="O1246" s="86"/>
      <c r="P1246" s="86"/>
      <c r="Q1246" s="86"/>
      <c r="R1246" s="86"/>
      <c r="S1246" s="86"/>
      <c r="T1246" s="87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T1246" s="19" t="s">
        <v>157</v>
      </c>
      <c r="AU1246" s="19" t="s">
        <v>82</v>
      </c>
    </row>
    <row r="1247" spans="1:63" s="12" customFormat="1" ht="22.8" customHeight="1">
      <c r="A1247" s="12"/>
      <c r="B1247" s="190"/>
      <c r="C1247" s="191"/>
      <c r="D1247" s="192" t="s">
        <v>71</v>
      </c>
      <c r="E1247" s="204" t="s">
        <v>2697</v>
      </c>
      <c r="F1247" s="204" t="s">
        <v>2698</v>
      </c>
      <c r="G1247" s="191"/>
      <c r="H1247" s="191"/>
      <c r="I1247" s="194"/>
      <c r="J1247" s="205">
        <f>BK1247</f>
        <v>0</v>
      </c>
      <c r="K1247" s="191"/>
      <c r="L1247" s="196"/>
      <c r="M1247" s="197"/>
      <c r="N1247" s="198"/>
      <c r="O1247" s="198"/>
      <c r="P1247" s="199">
        <f>SUM(P1248:P1334)</f>
        <v>0</v>
      </c>
      <c r="Q1247" s="198"/>
      <c r="R1247" s="199">
        <f>SUM(R1248:R1334)</f>
        <v>22.275141939999997</v>
      </c>
      <c r="S1247" s="198"/>
      <c r="T1247" s="200">
        <f>SUM(T1248:T1334)</f>
        <v>24.269999109999997</v>
      </c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R1247" s="201" t="s">
        <v>82</v>
      </c>
      <c r="AT1247" s="202" t="s">
        <v>71</v>
      </c>
      <c r="AU1247" s="202" t="s">
        <v>80</v>
      </c>
      <c r="AY1247" s="201" t="s">
        <v>148</v>
      </c>
      <c r="BK1247" s="203">
        <f>SUM(BK1248:BK1334)</f>
        <v>0</v>
      </c>
    </row>
    <row r="1248" spans="1:65" s="2" customFormat="1" ht="21.75" customHeight="1">
      <c r="A1248" s="40"/>
      <c r="B1248" s="41"/>
      <c r="C1248" s="206" t="s">
        <v>1987</v>
      </c>
      <c r="D1248" s="206" t="s">
        <v>150</v>
      </c>
      <c r="E1248" s="207" t="s">
        <v>2700</v>
      </c>
      <c r="F1248" s="208" t="s">
        <v>2701</v>
      </c>
      <c r="G1248" s="209" t="s">
        <v>166</v>
      </c>
      <c r="H1248" s="210">
        <v>326.242</v>
      </c>
      <c r="I1248" s="211"/>
      <c r="J1248" s="212">
        <f>ROUND(I1248*H1248,2)</f>
        <v>0</v>
      </c>
      <c r="K1248" s="208" t="s">
        <v>154</v>
      </c>
      <c r="L1248" s="46"/>
      <c r="M1248" s="213" t="s">
        <v>19</v>
      </c>
      <c r="N1248" s="214" t="s">
        <v>43</v>
      </c>
      <c r="O1248" s="86"/>
      <c r="P1248" s="215">
        <f>O1248*H1248</f>
        <v>0</v>
      </c>
      <c r="Q1248" s="215">
        <v>0</v>
      </c>
      <c r="R1248" s="215">
        <f>Q1248*H1248</f>
        <v>0</v>
      </c>
      <c r="S1248" s="215">
        <v>0</v>
      </c>
      <c r="T1248" s="216">
        <f>S1248*H1248</f>
        <v>0</v>
      </c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R1248" s="217" t="s">
        <v>285</v>
      </c>
      <c r="AT1248" s="217" t="s">
        <v>150</v>
      </c>
      <c r="AU1248" s="217" t="s">
        <v>82</v>
      </c>
      <c r="AY1248" s="19" t="s">
        <v>148</v>
      </c>
      <c r="BE1248" s="218">
        <f>IF(N1248="základní",J1248,0)</f>
        <v>0</v>
      </c>
      <c r="BF1248" s="218">
        <f>IF(N1248="snížená",J1248,0)</f>
        <v>0</v>
      </c>
      <c r="BG1248" s="218">
        <f>IF(N1248="zákl. přenesená",J1248,0)</f>
        <v>0</v>
      </c>
      <c r="BH1248" s="218">
        <f>IF(N1248="sníž. přenesená",J1248,0)</f>
        <v>0</v>
      </c>
      <c r="BI1248" s="218">
        <f>IF(N1248="nulová",J1248,0)</f>
        <v>0</v>
      </c>
      <c r="BJ1248" s="19" t="s">
        <v>80</v>
      </c>
      <c r="BK1248" s="218">
        <f>ROUND(I1248*H1248,2)</f>
        <v>0</v>
      </c>
      <c r="BL1248" s="19" t="s">
        <v>285</v>
      </c>
      <c r="BM1248" s="217" t="s">
        <v>5093</v>
      </c>
    </row>
    <row r="1249" spans="1:47" s="2" customFormat="1" ht="12">
      <c r="A1249" s="40"/>
      <c r="B1249" s="41"/>
      <c r="C1249" s="42"/>
      <c r="D1249" s="219" t="s">
        <v>157</v>
      </c>
      <c r="E1249" s="42"/>
      <c r="F1249" s="220" t="s">
        <v>2703</v>
      </c>
      <c r="G1249" s="42"/>
      <c r="H1249" s="42"/>
      <c r="I1249" s="221"/>
      <c r="J1249" s="42"/>
      <c r="K1249" s="42"/>
      <c r="L1249" s="46"/>
      <c r="M1249" s="222"/>
      <c r="N1249" s="223"/>
      <c r="O1249" s="86"/>
      <c r="P1249" s="86"/>
      <c r="Q1249" s="86"/>
      <c r="R1249" s="86"/>
      <c r="S1249" s="86"/>
      <c r="T1249" s="87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T1249" s="19" t="s">
        <v>157</v>
      </c>
      <c r="AU1249" s="19" t="s">
        <v>82</v>
      </c>
    </row>
    <row r="1250" spans="1:51" s="14" customFormat="1" ht="12">
      <c r="A1250" s="14"/>
      <c r="B1250" s="235"/>
      <c r="C1250" s="236"/>
      <c r="D1250" s="226" t="s">
        <v>168</v>
      </c>
      <c r="E1250" s="237" t="s">
        <v>19</v>
      </c>
      <c r="F1250" s="238" t="s">
        <v>4908</v>
      </c>
      <c r="G1250" s="236"/>
      <c r="H1250" s="239">
        <v>75.821</v>
      </c>
      <c r="I1250" s="240"/>
      <c r="J1250" s="236"/>
      <c r="K1250" s="236"/>
      <c r="L1250" s="241"/>
      <c r="M1250" s="242"/>
      <c r="N1250" s="243"/>
      <c r="O1250" s="243"/>
      <c r="P1250" s="243"/>
      <c r="Q1250" s="243"/>
      <c r="R1250" s="243"/>
      <c r="S1250" s="243"/>
      <c r="T1250" s="24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45" t="s">
        <v>168</v>
      </c>
      <c r="AU1250" s="245" t="s">
        <v>82</v>
      </c>
      <c r="AV1250" s="14" t="s">
        <v>82</v>
      </c>
      <c r="AW1250" s="14" t="s">
        <v>34</v>
      </c>
      <c r="AX1250" s="14" t="s">
        <v>72</v>
      </c>
      <c r="AY1250" s="245" t="s">
        <v>148</v>
      </c>
    </row>
    <row r="1251" spans="1:51" s="14" customFormat="1" ht="12">
      <c r="A1251" s="14"/>
      <c r="B1251" s="235"/>
      <c r="C1251" s="236"/>
      <c r="D1251" s="226" t="s">
        <v>168</v>
      </c>
      <c r="E1251" s="237" t="s">
        <v>19</v>
      </c>
      <c r="F1251" s="238" t="s">
        <v>4909</v>
      </c>
      <c r="G1251" s="236"/>
      <c r="H1251" s="239">
        <v>246.351</v>
      </c>
      <c r="I1251" s="240"/>
      <c r="J1251" s="236"/>
      <c r="K1251" s="236"/>
      <c r="L1251" s="241"/>
      <c r="M1251" s="242"/>
      <c r="N1251" s="243"/>
      <c r="O1251" s="243"/>
      <c r="P1251" s="243"/>
      <c r="Q1251" s="243"/>
      <c r="R1251" s="243"/>
      <c r="S1251" s="243"/>
      <c r="T1251" s="24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45" t="s">
        <v>168</v>
      </c>
      <c r="AU1251" s="245" t="s">
        <v>82</v>
      </c>
      <c r="AV1251" s="14" t="s">
        <v>82</v>
      </c>
      <c r="AW1251" s="14" t="s">
        <v>34</v>
      </c>
      <c r="AX1251" s="14" t="s">
        <v>72</v>
      </c>
      <c r="AY1251" s="245" t="s">
        <v>148</v>
      </c>
    </row>
    <row r="1252" spans="1:51" s="14" customFormat="1" ht="12">
      <c r="A1252" s="14"/>
      <c r="B1252" s="235"/>
      <c r="C1252" s="236"/>
      <c r="D1252" s="226" t="s">
        <v>168</v>
      </c>
      <c r="E1252" s="237" t="s">
        <v>19</v>
      </c>
      <c r="F1252" s="238" t="s">
        <v>4910</v>
      </c>
      <c r="G1252" s="236"/>
      <c r="H1252" s="239">
        <v>4.07</v>
      </c>
      <c r="I1252" s="240"/>
      <c r="J1252" s="236"/>
      <c r="K1252" s="236"/>
      <c r="L1252" s="241"/>
      <c r="M1252" s="242"/>
      <c r="N1252" s="243"/>
      <c r="O1252" s="243"/>
      <c r="P1252" s="243"/>
      <c r="Q1252" s="243"/>
      <c r="R1252" s="243"/>
      <c r="S1252" s="243"/>
      <c r="T1252" s="24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45" t="s">
        <v>168</v>
      </c>
      <c r="AU1252" s="245" t="s">
        <v>82</v>
      </c>
      <c r="AV1252" s="14" t="s">
        <v>82</v>
      </c>
      <c r="AW1252" s="14" t="s">
        <v>34</v>
      </c>
      <c r="AX1252" s="14" t="s">
        <v>72</v>
      </c>
      <c r="AY1252" s="245" t="s">
        <v>148</v>
      </c>
    </row>
    <row r="1253" spans="1:51" s="15" customFormat="1" ht="12">
      <c r="A1253" s="15"/>
      <c r="B1253" s="246"/>
      <c r="C1253" s="247"/>
      <c r="D1253" s="226" t="s">
        <v>168</v>
      </c>
      <c r="E1253" s="248" t="s">
        <v>19</v>
      </c>
      <c r="F1253" s="249" t="s">
        <v>178</v>
      </c>
      <c r="G1253" s="247"/>
      <c r="H1253" s="250">
        <v>326.242</v>
      </c>
      <c r="I1253" s="251"/>
      <c r="J1253" s="247"/>
      <c r="K1253" s="247"/>
      <c r="L1253" s="252"/>
      <c r="M1253" s="253"/>
      <c r="N1253" s="254"/>
      <c r="O1253" s="254"/>
      <c r="P1253" s="254"/>
      <c r="Q1253" s="254"/>
      <c r="R1253" s="254"/>
      <c r="S1253" s="254"/>
      <c r="T1253" s="255"/>
      <c r="U1253" s="15"/>
      <c r="V1253" s="15"/>
      <c r="W1253" s="15"/>
      <c r="X1253" s="15"/>
      <c r="Y1253" s="15"/>
      <c r="Z1253" s="15"/>
      <c r="AA1253" s="15"/>
      <c r="AB1253" s="15"/>
      <c r="AC1253" s="15"/>
      <c r="AD1253" s="15"/>
      <c r="AE1253" s="15"/>
      <c r="AT1253" s="256" t="s">
        <v>168</v>
      </c>
      <c r="AU1253" s="256" t="s">
        <v>82</v>
      </c>
      <c r="AV1253" s="15" t="s">
        <v>155</v>
      </c>
      <c r="AW1253" s="15" t="s">
        <v>34</v>
      </c>
      <c r="AX1253" s="15" t="s">
        <v>80</v>
      </c>
      <c r="AY1253" s="256" t="s">
        <v>148</v>
      </c>
    </row>
    <row r="1254" spans="1:65" s="2" customFormat="1" ht="16.5" customHeight="1">
      <c r="A1254" s="40"/>
      <c r="B1254" s="41"/>
      <c r="C1254" s="268" t="s">
        <v>1991</v>
      </c>
      <c r="D1254" s="268" t="s">
        <v>279</v>
      </c>
      <c r="E1254" s="269" t="s">
        <v>2708</v>
      </c>
      <c r="F1254" s="270" t="s">
        <v>2709</v>
      </c>
      <c r="G1254" s="271" t="s">
        <v>153</v>
      </c>
      <c r="H1254" s="272">
        <v>12769.112</v>
      </c>
      <c r="I1254" s="273"/>
      <c r="J1254" s="274">
        <f>ROUND(I1254*H1254,2)</f>
        <v>0</v>
      </c>
      <c r="K1254" s="270" t="s">
        <v>154</v>
      </c>
      <c r="L1254" s="275"/>
      <c r="M1254" s="276" t="s">
        <v>19</v>
      </c>
      <c r="N1254" s="277" t="s">
        <v>43</v>
      </c>
      <c r="O1254" s="86"/>
      <c r="P1254" s="215">
        <f>O1254*H1254</f>
        <v>0</v>
      </c>
      <c r="Q1254" s="215">
        <v>0.0017</v>
      </c>
      <c r="R1254" s="215">
        <f>Q1254*H1254</f>
        <v>21.707490399999998</v>
      </c>
      <c r="S1254" s="215">
        <v>0</v>
      </c>
      <c r="T1254" s="216">
        <f>S1254*H1254</f>
        <v>0</v>
      </c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R1254" s="217" t="s">
        <v>414</v>
      </c>
      <c r="AT1254" s="217" t="s">
        <v>279</v>
      </c>
      <c r="AU1254" s="217" t="s">
        <v>82</v>
      </c>
      <c r="AY1254" s="19" t="s">
        <v>148</v>
      </c>
      <c r="BE1254" s="218">
        <f>IF(N1254="základní",J1254,0)</f>
        <v>0</v>
      </c>
      <c r="BF1254" s="218">
        <f>IF(N1254="snížená",J1254,0)</f>
        <v>0</v>
      </c>
      <c r="BG1254" s="218">
        <f>IF(N1254="zákl. přenesená",J1254,0)</f>
        <v>0</v>
      </c>
      <c r="BH1254" s="218">
        <f>IF(N1254="sníž. přenesená",J1254,0)</f>
        <v>0</v>
      </c>
      <c r="BI1254" s="218">
        <f>IF(N1254="nulová",J1254,0)</f>
        <v>0</v>
      </c>
      <c r="BJ1254" s="19" t="s">
        <v>80</v>
      </c>
      <c r="BK1254" s="218">
        <f>ROUND(I1254*H1254,2)</f>
        <v>0</v>
      </c>
      <c r="BL1254" s="19" t="s">
        <v>285</v>
      </c>
      <c r="BM1254" s="217" t="s">
        <v>5094</v>
      </c>
    </row>
    <row r="1255" spans="1:51" s="14" customFormat="1" ht="12">
      <c r="A1255" s="14"/>
      <c r="B1255" s="235"/>
      <c r="C1255" s="236"/>
      <c r="D1255" s="226" t="s">
        <v>168</v>
      </c>
      <c r="E1255" s="236"/>
      <c r="F1255" s="238" t="s">
        <v>5095</v>
      </c>
      <c r="G1255" s="236"/>
      <c r="H1255" s="239">
        <v>12769.112</v>
      </c>
      <c r="I1255" s="240"/>
      <c r="J1255" s="236"/>
      <c r="K1255" s="236"/>
      <c r="L1255" s="241"/>
      <c r="M1255" s="242"/>
      <c r="N1255" s="243"/>
      <c r="O1255" s="243"/>
      <c r="P1255" s="243"/>
      <c r="Q1255" s="243"/>
      <c r="R1255" s="243"/>
      <c r="S1255" s="243"/>
      <c r="T1255" s="24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45" t="s">
        <v>168</v>
      </c>
      <c r="AU1255" s="245" t="s">
        <v>82</v>
      </c>
      <c r="AV1255" s="14" t="s">
        <v>82</v>
      </c>
      <c r="AW1255" s="14" t="s">
        <v>4</v>
      </c>
      <c r="AX1255" s="14" t="s">
        <v>80</v>
      </c>
      <c r="AY1255" s="245" t="s">
        <v>148</v>
      </c>
    </row>
    <row r="1256" spans="1:65" s="2" customFormat="1" ht="16.5" customHeight="1">
      <c r="A1256" s="40"/>
      <c r="B1256" s="41"/>
      <c r="C1256" s="206" t="s">
        <v>1995</v>
      </c>
      <c r="D1256" s="206" t="s">
        <v>150</v>
      </c>
      <c r="E1256" s="207" t="s">
        <v>2714</v>
      </c>
      <c r="F1256" s="208" t="s">
        <v>2715</v>
      </c>
      <c r="G1256" s="209" t="s">
        <v>173</v>
      </c>
      <c r="H1256" s="210">
        <v>73.06</v>
      </c>
      <c r="I1256" s="211"/>
      <c r="J1256" s="212">
        <f>ROUND(I1256*H1256,2)</f>
        <v>0</v>
      </c>
      <c r="K1256" s="208" t="s">
        <v>154</v>
      </c>
      <c r="L1256" s="46"/>
      <c r="M1256" s="213" t="s">
        <v>19</v>
      </c>
      <c r="N1256" s="214" t="s">
        <v>43</v>
      </c>
      <c r="O1256" s="86"/>
      <c r="P1256" s="215">
        <f>O1256*H1256</f>
        <v>0</v>
      </c>
      <c r="Q1256" s="215">
        <v>1E-05</v>
      </c>
      <c r="R1256" s="215">
        <f>Q1256*H1256</f>
        <v>0.0007306000000000001</v>
      </c>
      <c r="S1256" s="215">
        <v>0</v>
      </c>
      <c r="T1256" s="216">
        <f>S1256*H1256</f>
        <v>0</v>
      </c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R1256" s="217" t="s">
        <v>285</v>
      </c>
      <c r="AT1256" s="217" t="s">
        <v>150</v>
      </c>
      <c r="AU1256" s="217" t="s">
        <v>82</v>
      </c>
      <c r="AY1256" s="19" t="s">
        <v>148</v>
      </c>
      <c r="BE1256" s="218">
        <f>IF(N1256="základní",J1256,0)</f>
        <v>0</v>
      </c>
      <c r="BF1256" s="218">
        <f>IF(N1256="snížená",J1256,0)</f>
        <v>0</v>
      </c>
      <c r="BG1256" s="218">
        <f>IF(N1256="zákl. přenesená",J1256,0)</f>
        <v>0</v>
      </c>
      <c r="BH1256" s="218">
        <f>IF(N1256="sníž. přenesená",J1256,0)</f>
        <v>0</v>
      </c>
      <c r="BI1256" s="218">
        <f>IF(N1256="nulová",J1256,0)</f>
        <v>0</v>
      </c>
      <c r="BJ1256" s="19" t="s">
        <v>80</v>
      </c>
      <c r="BK1256" s="218">
        <f>ROUND(I1256*H1256,2)</f>
        <v>0</v>
      </c>
      <c r="BL1256" s="19" t="s">
        <v>285</v>
      </c>
      <c r="BM1256" s="217" t="s">
        <v>5096</v>
      </c>
    </row>
    <row r="1257" spans="1:47" s="2" customFormat="1" ht="12">
      <c r="A1257" s="40"/>
      <c r="B1257" s="41"/>
      <c r="C1257" s="42"/>
      <c r="D1257" s="219" t="s">
        <v>157</v>
      </c>
      <c r="E1257" s="42"/>
      <c r="F1257" s="220" t="s">
        <v>2717</v>
      </c>
      <c r="G1257" s="42"/>
      <c r="H1257" s="42"/>
      <c r="I1257" s="221"/>
      <c r="J1257" s="42"/>
      <c r="K1257" s="42"/>
      <c r="L1257" s="46"/>
      <c r="M1257" s="222"/>
      <c r="N1257" s="223"/>
      <c r="O1257" s="86"/>
      <c r="P1257" s="86"/>
      <c r="Q1257" s="86"/>
      <c r="R1257" s="86"/>
      <c r="S1257" s="86"/>
      <c r="T1257" s="87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T1257" s="19" t="s">
        <v>157</v>
      </c>
      <c r="AU1257" s="19" t="s">
        <v>82</v>
      </c>
    </row>
    <row r="1258" spans="1:51" s="14" customFormat="1" ht="12">
      <c r="A1258" s="14"/>
      <c r="B1258" s="235"/>
      <c r="C1258" s="236"/>
      <c r="D1258" s="226" t="s">
        <v>168</v>
      </c>
      <c r="E1258" s="237" t="s">
        <v>19</v>
      </c>
      <c r="F1258" s="238" t="s">
        <v>5097</v>
      </c>
      <c r="G1258" s="236"/>
      <c r="H1258" s="239">
        <v>73.06</v>
      </c>
      <c r="I1258" s="240"/>
      <c r="J1258" s="236"/>
      <c r="K1258" s="236"/>
      <c r="L1258" s="241"/>
      <c r="M1258" s="242"/>
      <c r="N1258" s="243"/>
      <c r="O1258" s="243"/>
      <c r="P1258" s="243"/>
      <c r="Q1258" s="243"/>
      <c r="R1258" s="243"/>
      <c r="S1258" s="243"/>
      <c r="T1258" s="24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45" t="s">
        <v>168</v>
      </c>
      <c r="AU1258" s="245" t="s">
        <v>82</v>
      </c>
      <c r="AV1258" s="14" t="s">
        <v>82</v>
      </c>
      <c r="AW1258" s="14" t="s">
        <v>34</v>
      </c>
      <c r="AX1258" s="14" t="s">
        <v>80</v>
      </c>
      <c r="AY1258" s="245" t="s">
        <v>148</v>
      </c>
    </row>
    <row r="1259" spans="1:65" s="2" customFormat="1" ht="16.5" customHeight="1">
      <c r="A1259" s="40"/>
      <c r="B1259" s="41"/>
      <c r="C1259" s="268" t="s">
        <v>1997</v>
      </c>
      <c r="D1259" s="268" t="s">
        <v>279</v>
      </c>
      <c r="E1259" s="269" t="s">
        <v>2722</v>
      </c>
      <c r="F1259" s="270" t="s">
        <v>2723</v>
      </c>
      <c r="G1259" s="271" t="s">
        <v>173</v>
      </c>
      <c r="H1259" s="272">
        <v>73.06</v>
      </c>
      <c r="I1259" s="273"/>
      <c r="J1259" s="274">
        <f>ROUND(I1259*H1259,2)</f>
        <v>0</v>
      </c>
      <c r="K1259" s="270" t="s">
        <v>154</v>
      </c>
      <c r="L1259" s="275"/>
      <c r="M1259" s="276" t="s">
        <v>19</v>
      </c>
      <c r="N1259" s="277" t="s">
        <v>43</v>
      </c>
      <c r="O1259" s="86"/>
      <c r="P1259" s="215">
        <f>O1259*H1259</f>
        <v>0</v>
      </c>
      <c r="Q1259" s="215">
        <v>0.0001</v>
      </c>
      <c r="R1259" s="215">
        <f>Q1259*H1259</f>
        <v>0.007306000000000001</v>
      </c>
      <c r="S1259" s="215">
        <v>0</v>
      </c>
      <c r="T1259" s="216">
        <f>S1259*H1259</f>
        <v>0</v>
      </c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R1259" s="217" t="s">
        <v>414</v>
      </c>
      <c r="AT1259" s="217" t="s">
        <v>279</v>
      </c>
      <c r="AU1259" s="217" t="s">
        <v>82</v>
      </c>
      <c r="AY1259" s="19" t="s">
        <v>148</v>
      </c>
      <c r="BE1259" s="218">
        <f>IF(N1259="základní",J1259,0)</f>
        <v>0</v>
      </c>
      <c r="BF1259" s="218">
        <f>IF(N1259="snížená",J1259,0)</f>
        <v>0</v>
      </c>
      <c r="BG1259" s="218">
        <f>IF(N1259="zákl. přenesená",J1259,0)</f>
        <v>0</v>
      </c>
      <c r="BH1259" s="218">
        <f>IF(N1259="sníž. přenesená",J1259,0)</f>
        <v>0</v>
      </c>
      <c r="BI1259" s="218">
        <f>IF(N1259="nulová",J1259,0)</f>
        <v>0</v>
      </c>
      <c r="BJ1259" s="19" t="s">
        <v>80</v>
      </c>
      <c r="BK1259" s="218">
        <f>ROUND(I1259*H1259,2)</f>
        <v>0</v>
      </c>
      <c r="BL1259" s="19" t="s">
        <v>285</v>
      </c>
      <c r="BM1259" s="217" t="s">
        <v>5098</v>
      </c>
    </row>
    <row r="1260" spans="1:65" s="2" customFormat="1" ht="16.5" customHeight="1">
      <c r="A1260" s="40"/>
      <c r="B1260" s="41"/>
      <c r="C1260" s="206" t="s">
        <v>2001</v>
      </c>
      <c r="D1260" s="206" t="s">
        <v>150</v>
      </c>
      <c r="E1260" s="207" t="s">
        <v>2726</v>
      </c>
      <c r="F1260" s="208" t="s">
        <v>2727</v>
      </c>
      <c r="G1260" s="209" t="s">
        <v>173</v>
      </c>
      <c r="H1260" s="210">
        <v>16.5</v>
      </c>
      <c r="I1260" s="211"/>
      <c r="J1260" s="212">
        <f>ROUND(I1260*H1260,2)</f>
        <v>0</v>
      </c>
      <c r="K1260" s="208" t="s">
        <v>154</v>
      </c>
      <c r="L1260" s="46"/>
      <c r="M1260" s="213" t="s">
        <v>19</v>
      </c>
      <c r="N1260" s="214" t="s">
        <v>43</v>
      </c>
      <c r="O1260" s="86"/>
      <c r="P1260" s="215">
        <f>O1260*H1260</f>
        <v>0</v>
      </c>
      <c r="Q1260" s="215">
        <v>0.008</v>
      </c>
      <c r="R1260" s="215">
        <f>Q1260*H1260</f>
        <v>0.132</v>
      </c>
      <c r="S1260" s="215">
        <v>0</v>
      </c>
      <c r="T1260" s="216">
        <f>S1260*H1260</f>
        <v>0</v>
      </c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R1260" s="217" t="s">
        <v>285</v>
      </c>
      <c r="AT1260" s="217" t="s">
        <v>150</v>
      </c>
      <c r="AU1260" s="217" t="s">
        <v>82</v>
      </c>
      <c r="AY1260" s="19" t="s">
        <v>148</v>
      </c>
      <c r="BE1260" s="218">
        <f>IF(N1260="základní",J1260,0)</f>
        <v>0</v>
      </c>
      <c r="BF1260" s="218">
        <f>IF(N1260="snížená",J1260,0)</f>
        <v>0</v>
      </c>
      <c r="BG1260" s="218">
        <f>IF(N1260="zákl. přenesená",J1260,0)</f>
        <v>0</v>
      </c>
      <c r="BH1260" s="218">
        <f>IF(N1260="sníž. přenesená",J1260,0)</f>
        <v>0</v>
      </c>
      <c r="BI1260" s="218">
        <f>IF(N1260="nulová",J1260,0)</f>
        <v>0</v>
      </c>
      <c r="BJ1260" s="19" t="s">
        <v>80</v>
      </c>
      <c r="BK1260" s="218">
        <f>ROUND(I1260*H1260,2)</f>
        <v>0</v>
      </c>
      <c r="BL1260" s="19" t="s">
        <v>285</v>
      </c>
      <c r="BM1260" s="217" t="s">
        <v>5099</v>
      </c>
    </row>
    <row r="1261" spans="1:47" s="2" customFormat="1" ht="12">
      <c r="A1261" s="40"/>
      <c r="B1261" s="41"/>
      <c r="C1261" s="42"/>
      <c r="D1261" s="219" t="s">
        <v>157</v>
      </c>
      <c r="E1261" s="42"/>
      <c r="F1261" s="220" t="s">
        <v>2729</v>
      </c>
      <c r="G1261" s="42"/>
      <c r="H1261" s="42"/>
      <c r="I1261" s="221"/>
      <c r="J1261" s="42"/>
      <c r="K1261" s="42"/>
      <c r="L1261" s="46"/>
      <c r="M1261" s="222"/>
      <c r="N1261" s="223"/>
      <c r="O1261" s="86"/>
      <c r="P1261" s="86"/>
      <c r="Q1261" s="86"/>
      <c r="R1261" s="86"/>
      <c r="S1261" s="86"/>
      <c r="T1261" s="87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T1261" s="19" t="s">
        <v>157</v>
      </c>
      <c r="AU1261" s="19" t="s">
        <v>82</v>
      </c>
    </row>
    <row r="1262" spans="1:51" s="13" customFormat="1" ht="12">
      <c r="A1262" s="13"/>
      <c r="B1262" s="224"/>
      <c r="C1262" s="225"/>
      <c r="D1262" s="226" t="s">
        <v>168</v>
      </c>
      <c r="E1262" s="227" t="s">
        <v>19</v>
      </c>
      <c r="F1262" s="228" t="s">
        <v>5100</v>
      </c>
      <c r="G1262" s="225"/>
      <c r="H1262" s="227" t="s">
        <v>19</v>
      </c>
      <c r="I1262" s="229"/>
      <c r="J1262" s="225"/>
      <c r="K1262" s="225"/>
      <c r="L1262" s="230"/>
      <c r="M1262" s="231"/>
      <c r="N1262" s="232"/>
      <c r="O1262" s="232"/>
      <c r="P1262" s="232"/>
      <c r="Q1262" s="232"/>
      <c r="R1262" s="232"/>
      <c r="S1262" s="232"/>
      <c r="T1262" s="23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34" t="s">
        <v>168</v>
      </c>
      <c r="AU1262" s="234" t="s">
        <v>82</v>
      </c>
      <c r="AV1262" s="13" t="s">
        <v>80</v>
      </c>
      <c r="AW1262" s="13" t="s">
        <v>34</v>
      </c>
      <c r="AX1262" s="13" t="s">
        <v>72</v>
      </c>
      <c r="AY1262" s="234" t="s">
        <v>148</v>
      </c>
    </row>
    <row r="1263" spans="1:51" s="14" customFormat="1" ht="12">
      <c r="A1263" s="14"/>
      <c r="B1263" s="235"/>
      <c r="C1263" s="236"/>
      <c r="D1263" s="226" t="s">
        <v>168</v>
      </c>
      <c r="E1263" s="237" t="s">
        <v>19</v>
      </c>
      <c r="F1263" s="238" t="s">
        <v>5101</v>
      </c>
      <c r="G1263" s="236"/>
      <c r="H1263" s="239">
        <v>16.5</v>
      </c>
      <c r="I1263" s="240"/>
      <c r="J1263" s="236"/>
      <c r="K1263" s="236"/>
      <c r="L1263" s="241"/>
      <c r="M1263" s="242"/>
      <c r="N1263" s="243"/>
      <c r="O1263" s="243"/>
      <c r="P1263" s="243"/>
      <c r="Q1263" s="243"/>
      <c r="R1263" s="243"/>
      <c r="S1263" s="243"/>
      <c r="T1263" s="24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45" t="s">
        <v>168</v>
      </c>
      <c r="AU1263" s="245" t="s">
        <v>82</v>
      </c>
      <c r="AV1263" s="14" t="s">
        <v>82</v>
      </c>
      <c r="AW1263" s="14" t="s">
        <v>34</v>
      </c>
      <c r="AX1263" s="14" t="s">
        <v>80</v>
      </c>
      <c r="AY1263" s="245" t="s">
        <v>148</v>
      </c>
    </row>
    <row r="1264" spans="1:65" s="2" customFormat="1" ht="16.5" customHeight="1">
      <c r="A1264" s="40"/>
      <c r="B1264" s="41"/>
      <c r="C1264" s="206" t="s">
        <v>2005</v>
      </c>
      <c r="D1264" s="206" t="s">
        <v>150</v>
      </c>
      <c r="E1264" s="207" t="s">
        <v>2739</v>
      </c>
      <c r="F1264" s="208" t="s">
        <v>2740</v>
      </c>
      <c r="G1264" s="209" t="s">
        <v>173</v>
      </c>
      <c r="H1264" s="210">
        <v>30.41</v>
      </c>
      <c r="I1264" s="211"/>
      <c r="J1264" s="212">
        <f>ROUND(I1264*H1264,2)</f>
        <v>0</v>
      </c>
      <c r="K1264" s="208" t="s">
        <v>154</v>
      </c>
      <c r="L1264" s="46"/>
      <c r="M1264" s="213" t="s">
        <v>19</v>
      </c>
      <c r="N1264" s="214" t="s">
        <v>43</v>
      </c>
      <c r="O1264" s="86"/>
      <c r="P1264" s="215">
        <f>O1264*H1264</f>
        <v>0</v>
      </c>
      <c r="Q1264" s="215">
        <v>0.008</v>
      </c>
      <c r="R1264" s="215">
        <f>Q1264*H1264</f>
        <v>0.24328</v>
      </c>
      <c r="S1264" s="215">
        <v>0</v>
      </c>
      <c r="T1264" s="216">
        <f>S1264*H1264</f>
        <v>0</v>
      </c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R1264" s="217" t="s">
        <v>285</v>
      </c>
      <c r="AT1264" s="217" t="s">
        <v>150</v>
      </c>
      <c r="AU1264" s="217" t="s">
        <v>82</v>
      </c>
      <c r="AY1264" s="19" t="s">
        <v>148</v>
      </c>
      <c r="BE1264" s="218">
        <f>IF(N1264="základní",J1264,0)</f>
        <v>0</v>
      </c>
      <c r="BF1264" s="218">
        <f>IF(N1264="snížená",J1264,0)</f>
        <v>0</v>
      </c>
      <c r="BG1264" s="218">
        <f>IF(N1264="zákl. přenesená",J1264,0)</f>
        <v>0</v>
      </c>
      <c r="BH1264" s="218">
        <f>IF(N1264="sníž. přenesená",J1264,0)</f>
        <v>0</v>
      </c>
      <c r="BI1264" s="218">
        <f>IF(N1264="nulová",J1264,0)</f>
        <v>0</v>
      </c>
      <c r="BJ1264" s="19" t="s">
        <v>80</v>
      </c>
      <c r="BK1264" s="218">
        <f>ROUND(I1264*H1264,2)</f>
        <v>0</v>
      </c>
      <c r="BL1264" s="19" t="s">
        <v>285</v>
      </c>
      <c r="BM1264" s="217" t="s">
        <v>5102</v>
      </c>
    </row>
    <row r="1265" spans="1:47" s="2" customFormat="1" ht="12">
      <c r="A1265" s="40"/>
      <c r="B1265" s="41"/>
      <c r="C1265" s="42"/>
      <c r="D1265" s="219" t="s">
        <v>157</v>
      </c>
      <c r="E1265" s="42"/>
      <c r="F1265" s="220" t="s">
        <v>2742</v>
      </c>
      <c r="G1265" s="42"/>
      <c r="H1265" s="42"/>
      <c r="I1265" s="221"/>
      <c r="J1265" s="42"/>
      <c r="K1265" s="42"/>
      <c r="L1265" s="46"/>
      <c r="M1265" s="222"/>
      <c r="N1265" s="223"/>
      <c r="O1265" s="86"/>
      <c r="P1265" s="86"/>
      <c r="Q1265" s="86"/>
      <c r="R1265" s="86"/>
      <c r="S1265" s="86"/>
      <c r="T1265" s="87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T1265" s="19" t="s">
        <v>157</v>
      </c>
      <c r="AU1265" s="19" t="s">
        <v>82</v>
      </c>
    </row>
    <row r="1266" spans="1:51" s="13" customFormat="1" ht="12">
      <c r="A1266" s="13"/>
      <c r="B1266" s="224"/>
      <c r="C1266" s="225"/>
      <c r="D1266" s="226" t="s">
        <v>168</v>
      </c>
      <c r="E1266" s="227" t="s">
        <v>19</v>
      </c>
      <c r="F1266" s="228" t="s">
        <v>5100</v>
      </c>
      <c r="G1266" s="225"/>
      <c r="H1266" s="227" t="s">
        <v>19</v>
      </c>
      <c r="I1266" s="229"/>
      <c r="J1266" s="225"/>
      <c r="K1266" s="225"/>
      <c r="L1266" s="230"/>
      <c r="M1266" s="231"/>
      <c r="N1266" s="232"/>
      <c r="O1266" s="232"/>
      <c r="P1266" s="232"/>
      <c r="Q1266" s="232"/>
      <c r="R1266" s="232"/>
      <c r="S1266" s="232"/>
      <c r="T1266" s="23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34" t="s">
        <v>168</v>
      </c>
      <c r="AU1266" s="234" t="s">
        <v>82</v>
      </c>
      <c r="AV1266" s="13" t="s">
        <v>80</v>
      </c>
      <c r="AW1266" s="13" t="s">
        <v>34</v>
      </c>
      <c r="AX1266" s="13" t="s">
        <v>72</v>
      </c>
      <c r="AY1266" s="234" t="s">
        <v>148</v>
      </c>
    </row>
    <row r="1267" spans="1:51" s="14" customFormat="1" ht="12">
      <c r="A1267" s="14"/>
      <c r="B1267" s="235"/>
      <c r="C1267" s="236"/>
      <c r="D1267" s="226" t="s">
        <v>168</v>
      </c>
      <c r="E1267" s="237" t="s">
        <v>19</v>
      </c>
      <c r="F1267" s="238" t="s">
        <v>5103</v>
      </c>
      <c r="G1267" s="236"/>
      <c r="H1267" s="239">
        <v>30.41</v>
      </c>
      <c r="I1267" s="240"/>
      <c r="J1267" s="236"/>
      <c r="K1267" s="236"/>
      <c r="L1267" s="241"/>
      <c r="M1267" s="242"/>
      <c r="N1267" s="243"/>
      <c r="O1267" s="243"/>
      <c r="P1267" s="243"/>
      <c r="Q1267" s="243"/>
      <c r="R1267" s="243"/>
      <c r="S1267" s="243"/>
      <c r="T1267" s="24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T1267" s="245" t="s">
        <v>168</v>
      </c>
      <c r="AU1267" s="245" t="s">
        <v>82</v>
      </c>
      <c r="AV1267" s="14" t="s">
        <v>82</v>
      </c>
      <c r="AW1267" s="14" t="s">
        <v>34</v>
      </c>
      <c r="AX1267" s="14" t="s">
        <v>80</v>
      </c>
      <c r="AY1267" s="245" t="s">
        <v>148</v>
      </c>
    </row>
    <row r="1268" spans="1:65" s="2" customFormat="1" ht="16.5" customHeight="1">
      <c r="A1268" s="40"/>
      <c r="B1268" s="41"/>
      <c r="C1268" s="268" t="s">
        <v>2009</v>
      </c>
      <c r="D1268" s="268" t="s">
        <v>279</v>
      </c>
      <c r="E1268" s="269" t="s">
        <v>2733</v>
      </c>
      <c r="F1268" s="270" t="s">
        <v>2734</v>
      </c>
      <c r="G1268" s="271" t="s">
        <v>153</v>
      </c>
      <c r="H1268" s="272">
        <v>144.952</v>
      </c>
      <c r="I1268" s="273"/>
      <c r="J1268" s="274">
        <f>ROUND(I1268*H1268,2)</f>
        <v>0</v>
      </c>
      <c r="K1268" s="270" t="s">
        <v>154</v>
      </c>
      <c r="L1268" s="275"/>
      <c r="M1268" s="276" t="s">
        <v>19</v>
      </c>
      <c r="N1268" s="277" t="s">
        <v>43</v>
      </c>
      <c r="O1268" s="86"/>
      <c r="P1268" s="215">
        <f>O1268*H1268</f>
        <v>0</v>
      </c>
      <c r="Q1268" s="215">
        <v>0</v>
      </c>
      <c r="R1268" s="215">
        <f>Q1268*H1268</f>
        <v>0</v>
      </c>
      <c r="S1268" s="215">
        <v>0</v>
      </c>
      <c r="T1268" s="216">
        <f>S1268*H1268</f>
        <v>0</v>
      </c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R1268" s="217" t="s">
        <v>414</v>
      </c>
      <c r="AT1268" s="217" t="s">
        <v>279</v>
      </c>
      <c r="AU1268" s="217" t="s">
        <v>82</v>
      </c>
      <c r="AY1268" s="19" t="s">
        <v>148</v>
      </c>
      <c r="BE1268" s="218">
        <f>IF(N1268="základní",J1268,0)</f>
        <v>0</v>
      </c>
      <c r="BF1268" s="218">
        <f>IF(N1268="snížená",J1268,0)</f>
        <v>0</v>
      </c>
      <c r="BG1268" s="218">
        <f>IF(N1268="zákl. přenesená",J1268,0)</f>
        <v>0</v>
      </c>
      <c r="BH1268" s="218">
        <f>IF(N1268="sníž. přenesená",J1268,0)</f>
        <v>0</v>
      </c>
      <c r="BI1268" s="218">
        <f>IF(N1268="nulová",J1268,0)</f>
        <v>0</v>
      </c>
      <c r="BJ1268" s="19" t="s">
        <v>80</v>
      </c>
      <c r="BK1268" s="218">
        <f>ROUND(I1268*H1268,2)</f>
        <v>0</v>
      </c>
      <c r="BL1268" s="19" t="s">
        <v>285</v>
      </c>
      <c r="BM1268" s="217" t="s">
        <v>5104</v>
      </c>
    </row>
    <row r="1269" spans="1:51" s="14" customFormat="1" ht="12">
      <c r="A1269" s="14"/>
      <c r="B1269" s="235"/>
      <c r="C1269" s="236"/>
      <c r="D1269" s="226" t="s">
        <v>168</v>
      </c>
      <c r="E1269" s="237" t="s">
        <v>19</v>
      </c>
      <c r="F1269" s="238" t="s">
        <v>5105</v>
      </c>
      <c r="G1269" s="236"/>
      <c r="H1269" s="239">
        <v>30.41</v>
      </c>
      <c r="I1269" s="240"/>
      <c r="J1269" s="236"/>
      <c r="K1269" s="236"/>
      <c r="L1269" s="241"/>
      <c r="M1269" s="242"/>
      <c r="N1269" s="243"/>
      <c r="O1269" s="243"/>
      <c r="P1269" s="243"/>
      <c r="Q1269" s="243"/>
      <c r="R1269" s="243"/>
      <c r="S1269" s="243"/>
      <c r="T1269" s="24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45" t="s">
        <v>168</v>
      </c>
      <c r="AU1269" s="245" t="s">
        <v>82</v>
      </c>
      <c r="AV1269" s="14" t="s">
        <v>82</v>
      </c>
      <c r="AW1269" s="14" t="s">
        <v>34</v>
      </c>
      <c r="AX1269" s="14" t="s">
        <v>72</v>
      </c>
      <c r="AY1269" s="245" t="s">
        <v>148</v>
      </c>
    </row>
    <row r="1270" spans="1:51" s="14" customFormat="1" ht="12">
      <c r="A1270" s="14"/>
      <c r="B1270" s="235"/>
      <c r="C1270" s="236"/>
      <c r="D1270" s="226" t="s">
        <v>168</v>
      </c>
      <c r="E1270" s="237" t="s">
        <v>19</v>
      </c>
      <c r="F1270" s="238" t="s">
        <v>5106</v>
      </c>
      <c r="G1270" s="236"/>
      <c r="H1270" s="239">
        <v>16.5</v>
      </c>
      <c r="I1270" s="240"/>
      <c r="J1270" s="236"/>
      <c r="K1270" s="236"/>
      <c r="L1270" s="241"/>
      <c r="M1270" s="242"/>
      <c r="N1270" s="243"/>
      <c r="O1270" s="243"/>
      <c r="P1270" s="243"/>
      <c r="Q1270" s="243"/>
      <c r="R1270" s="243"/>
      <c r="S1270" s="243"/>
      <c r="T1270" s="24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45" t="s">
        <v>168</v>
      </c>
      <c r="AU1270" s="245" t="s">
        <v>82</v>
      </c>
      <c r="AV1270" s="14" t="s">
        <v>82</v>
      </c>
      <c r="AW1270" s="14" t="s">
        <v>34</v>
      </c>
      <c r="AX1270" s="14" t="s">
        <v>72</v>
      </c>
      <c r="AY1270" s="245" t="s">
        <v>148</v>
      </c>
    </row>
    <row r="1271" spans="1:51" s="15" customFormat="1" ht="12">
      <c r="A1271" s="15"/>
      <c r="B1271" s="246"/>
      <c r="C1271" s="247"/>
      <c r="D1271" s="226" t="s">
        <v>168</v>
      </c>
      <c r="E1271" s="248" t="s">
        <v>19</v>
      </c>
      <c r="F1271" s="249" t="s">
        <v>178</v>
      </c>
      <c r="G1271" s="247"/>
      <c r="H1271" s="250">
        <v>46.91</v>
      </c>
      <c r="I1271" s="251"/>
      <c r="J1271" s="247"/>
      <c r="K1271" s="247"/>
      <c r="L1271" s="252"/>
      <c r="M1271" s="253"/>
      <c r="N1271" s="254"/>
      <c r="O1271" s="254"/>
      <c r="P1271" s="254"/>
      <c r="Q1271" s="254"/>
      <c r="R1271" s="254"/>
      <c r="S1271" s="254"/>
      <c r="T1271" s="255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5"/>
      <c r="AT1271" s="256" t="s">
        <v>168</v>
      </c>
      <c r="AU1271" s="256" t="s">
        <v>82</v>
      </c>
      <c r="AV1271" s="15" t="s">
        <v>155</v>
      </c>
      <c r="AW1271" s="15" t="s">
        <v>34</v>
      </c>
      <c r="AX1271" s="15" t="s">
        <v>80</v>
      </c>
      <c r="AY1271" s="256" t="s">
        <v>148</v>
      </c>
    </row>
    <row r="1272" spans="1:51" s="14" customFormat="1" ht="12">
      <c r="A1272" s="14"/>
      <c r="B1272" s="235"/>
      <c r="C1272" s="236"/>
      <c r="D1272" s="226" t="s">
        <v>168</v>
      </c>
      <c r="E1272" s="236"/>
      <c r="F1272" s="238" t="s">
        <v>5107</v>
      </c>
      <c r="G1272" s="236"/>
      <c r="H1272" s="239">
        <v>144.952</v>
      </c>
      <c r="I1272" s="240"/>
      <c r="J1272" s="236"/>
      <c r="K1272" s="236"/>
      <c r="L1272" s="241"/>
      <c r="M1272" s="242"/>
      <c r="N1272" s="243"/>
      <c r="O1272" s="243"/>
      <c r="P1272" s="243"/>
      <c r="Q1272" s="243"/>
      <c r="R1272" s="243"/>
      <c r="S1272" s="243"/>
      <c r="T1272" s="24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T1272" s="245" t="s">
        <v>168</v>
      </c>
      <c r="AU1272" s="245" t="s">
        <v>82</v>
      </c>
      <c r="AV1272" s="14" t="s">
        <v>82</v>
      </c>
      <c r="AW1272" s="14" t="s">
        <v>4</v>
      </c>
      <c r="AX1272" s="14" t="s">
        <v>80</v>
      </c>
      <c r="AY1272" s="245" t="s">
        <v>148</v>
      </c>
    </row>
    <row r="1273" spans="1:65" s="2" customFormat="1" ht="16.5" customHeight="1">
      <c r="A1273" s="40"/>
      <c r="B1273" s="41"/>
      <c r="C1273" s="206" t="s">
        <v>2013</v>
      </c>
      <c r="D1273" s="206" t="s">
        <v>150</v>
      </c>
      <c r="E1273" s="207" t="s">
        <v>5108</v>
      </c>
      <c r="F1273" s="208" t="s">
        <v>5109</v>
      </c>
      <c r="G1273" s="209" t="s">
        <v>173</v>
      </c>
      <c r="H1273" s="210">
        <v>5.5</v>
      </c>
      <c r="I1273" s="211"/>
      <c r="J1273" s="212">
        <f>ROUND(I1273*H1273,2)</f>
        <v>0</v>
      </c>
      <c r="K1273" s="208" t="s">
        <v>154</v>
      </c>
      <c r="L1273" s="46"/>
      <c r="M1273" s="213" t="s">
        <v>19</v>
      </c>
      <c r="N1273" s="214" t="s">
        <v>43</v>
      </c>
      <c r="O1273" s="86"/>
      <c r="P1273" s="215">
        <f>O1273*H1273</f>
        <v>0</v>
      </c>
      <c r="Q1273" s="215">
        <v>0</v>
      </c>
      <c r="R1273" s="215">
        <f>Q1273*H1273</f>
        <v>0</v>
      </c>
      <c r="S1273" s="215">
        <v>0</v>
      </c>
      <c r="T1273" s="216">
        <f>S1273*H1273</f>
        <v>0</v>
      </c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R1273" s="217" t="s">
        <v>285</v>
      </c>
      <c r="AT1273" s="217" t="s">
        <v>150</v>
      </c>
      <c r="AU1273" s="217" t="s">
        <v>82</v>
      </c>
      <c r="AY1273" s="19" t="s">
        <v>148</v>
      </c>
      <c r="BE1273" s="218">
        <f>IF(N1273="základní",J1273,0)</f>
        <v>0</v>
      </c>
      <c r="BF1273" s="218">
        <f>IF(N1273="snížená",J1273,0)</f>
        <v>0</v>
      </c>
      <c r="BG1273" s="218">
        <f>IF(N1273="zákl. přenesená",J1273,0)</f>
        <v>0</v>
      </c>
      <c r="BH1273" s="218">
        <f>IF(N1273="sníž. přenesená",J1273,0)</f>
        <v>0</v>
      </c>
      <c r="BI1273" s="218">
        <f>IF(N1273="nulová",J1273,0)</f>
        <v>0</v>
      </c>
      <c r="BJ1273" s="19" t="s">
        <v>80</v>
      </c>
      <c r="BK1273" s="218">
        <f>ROUND(I1273*H1273,2)</f>
        <v>0</v>
      </c>
      <c r="BL1273" s="19" t="s">
        <v>285</v>
      </c>
      <c r="BM1273" s="217" t="s">
        <v>5110</v>
      </c>
    </row>
    <row r="1274" spans="1:47" s="2" customFormat="1" ht="12">
      <c r="A1274" s="40"/>
      <c r="B1274" s="41"/>
      <c r="C1274" s="42"/>
      <c r="D1274" s="219" t="s">
        <v>157</v>
      </c>
      <c r="E1274" s="42"/>
      <c r="F1274" s="220" t="s">
        <v>5111</v>
      </c>
      <c r="G1274" s="42"/>
      <c r="H1274" s="42"/>
      <c r="I1274" s="221"/>
      <c r="J1274" s="42"/>
      <c r="K1274" s="42"/>
      <c r="L1274" s="46"/>
      <c r="M1274" s="222"/>
      <c r="N1274" s="223"/>
      <c r="O1274" s="86"/>
      <c r="P1274" s="86"/>
      <c r="Q1274" s="86"/>
      <c r="R1274" s="86"/>
      <c r="S1274" s="86"/>
      <c r="T1274" s="87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T1274" s="19" t="s">
        <v>157</v>
      </c>
      <c r="AU1274" s="19" t="s">
        <v>82</v>
      </c>
    </row>
    <row r="1275" spans="1:65" s="2" customFormat="1" ht="16.5" customHeight="1">
      <c r="A1275" s="40"/>
      <c r="B1275" s="41"/>
      <c r="C1275" s="206" t="s">
        <v>2017</v>
      </c>
      <c r="D1275" s="206" t="s">
        <v>150</v>
      </c>
      <c r="E1275" s="207" t="s">
        <v>5112</v>
      </c>
      <c r="F1275" s="208" t="s">
        <v>5113</v>
      </c>
      <c r="G1275" s="209" t="s">
        <v>173</v>
      </c>
      <c r="H1275" s="210">
        <v>12.14</v>
      </c>
      <c r="I1275" s="211"/>
      <c r="J1275" s="212">
        <f>ROUND(I1275*H1275,2)</f>
        <v>0</v>
      </c>
      <c r="K1275" s="208" t="s">
        <v>154</v>
      </c>
      <c r="L1275" s="46"/>
      <c r="M1275" s="213" t="s">
        <v>19</v>
      </c>
      <c r="N1275" s="214" t="s">
        <v>43</v>
      </c>
      <c r="O1275" s="86"/>
      <c r="P1275" s="215">
        <f>O1275*H1275</f>
        <v>0</v>
      </c>
      <c r="Q1275" s="215">
        <v>0.005</v>
      </c>
      <c r="R1275" s="215">
        <f>Q1275*H1275</f>
        <v>0.060700000000000004</v>
      </c>
      <c r="S1275" s="215">
        <v>0</v>
      </c>
      <c r="T1275" s="216">
        <f>S1275*H1275</f>
        <v>0</v>
      </c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R1275" s="217" t="s">
        <v>285</v>
      </c>
      <c r="AT1275" s="217" t="s">
        <v>150</v>
      </c>
      <c r="AU1275" s="217" t="s">
        <v>82</v>
      </c>
      <c r="AY1275" s="19" t="s">
        <v>148</v>
      </c>
      <c r="BE1275" s="218">
        <f>IF(N1275="základní",J1275,0)</f>
        <v>0</v>
      </c>
      <c r="BF1275" s="218">
        <f>IF(N1275="snížená",J1275,0)</f>
        <v>0</v>
      </c>
      <c r="BG1275" s="218">
        <f>IF(N1275="zákl. přenesená",J1275,0)</f>
        <v>0</v>
      </c>
      <c r="BH1275" s="218">
        <f>IF(N1275="sníž. přenesená",J1275,0)</f>
        <v>0</v>
      </c>
      <c r="BI1275" s="218">
        <f>IF(N1275="nulová",J1275,0)</f>
        <v>0</v>
      </c>
      <c r="BJ1275" s="19" t="s">
        <v>80</v>
      </c>
      <c r="BK1275" s="218">
        <f>ROUND(I1275*H1275,2)</f>
        <v>0</v>
      </c>
      <c r="BL1275" s="19" t="s">
        <v>285</v>
      </c>
      <c r="BM1275" s="217" t="s">
        <v>5114</v>
      </c>
    </row>
    <row r="1276" spans="1:47" s="2" customFormat="1" ht="12">
      <c r="A1276" s="40"/>
      <c r="B1276" s="41"/>
      <c r="C1276" s="42"/>
      <c r="D1276" s="219" t="s">
        <v>157</v>
      </c>
      <c r="E1276" s="42"/>
      <c r="F1276" s="220" t="s">
        <v>5115</v>
      </c>
      <c r="G1276" s="42"/>
      <c r="H1276" s="42"/>
      <c r="I1276" s="221"/>
      <c r="J1276" s="42"/>
      <c r="K1276" s="42"/>
      <c r="L1276" s="46"/>
      <c r="M1276" s="222"/>
      <c r="N1276" s="223"/>
      <c r="O1276" s="86"/>
      <c r="P1276" s="86"/>
      <c r="Q1276" s="86"/>
      <c r="R1276" s="86"/>
      <c r="S1276" s="86"/>
      <c r="T1276" s="87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T1276" s="19" t="s">
        <v>157</v>
      </c>
      <c r="AU1276" s="19" t="s">
        <v>82</v>
      </c>
    </row>
    <row r="1277" spans="1:51" s="14" customFormat="1" ht="12">
      <c r="A1277" s="14"/>
      <c r="B1277" s="235"/>
      <c r="C1277" s="236"/>
      <c r="D1277" s="226" t="s">
        <v>168</v>
      </c>
      <c r="E1277" s="237" t="s">
        <v>19</v>
      </c>
      <c r="F1277" s="238" t="s">
        <v>5116</v>
      </c>
      <c r="G1277" s="236"/>
      <c r="H1277" s="239">
        <v>12.14</v>
      </c>
      <c r="I1277" s="240"/>
      <c r="J1277" s="236"/>
      <c r="K1277" s="236"/>
      <c r="L1277" s="241"/>
      <c r="M1277" s="242"/>
      <c r="N1277" s="243"/>
      <c r="O1277" s="243"/>
      <c r="P1277" s="243"/>
      <c r="Q1277" s="243"/>
      <c r="R1277" s="243"/>
      <c r="S1277" s="243"/>
      <c r="T1277" s="24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45" t="s">
        <v>168</v>
      </c>
      <c r="AU1277" s="245" t="s">
        <v>82</v>
      </c>
      <c r="AV1277" s="14" t="s">
        <v>82</v>
      </c>
      <c r="AW1277" s="14" t="s">
        <v>34</v>
      </c>
      <c r="AX1277" s="14" t="s">
        <v>80</v>
      </c>
      <c r="AY1277" s="245" t="s">
        <v>148</v>
      </c>
    </row>
    <row r="1278" spans="1:65" s="2" customFormat="1" ht="16.5" customHeight="1">
      <c r="A1278" s="40"/>
      <c r="B1278" s="41"/>
      <c r="C1278" s="268" t="s">
        <v>2021</v>
      </c>
      <c r="D1278" s="268" t="s">
        <v>279</v>
      </c>
      <c r="E1278" s="269" t="s">
        <v>5117</v>
      </c>
      <c r="F1278" s="270" t="s">
        <v>5118</v>
      </c>
      <c r="G1278" s="271" t="s">
        <v>153</v>
      </c>
      <c r="H1278" s="272">
        <v>18.756</v>
      </c>
      <c r="I1278" s="273"/>
      <c r="J1278" s="274">
        <f>ROUND(I1278*H1278,2)</f>
        <v>0</v>
      </c>
      <c r="K1278" s="270" t="s">
        <v>154</v>
      </c>
      <c r="L1278" s="275"/>
      <c r="M1278" s="276" t="s">
        <v>19</v>
      </c>
      <c r="N1278" s="277" t="s">
        <v>43</v>
      </c>
      <c r="O1278" s="86"/>
      <c r="P1278" s="215">
        <f>O1278*H1278</f>
        <v>0</v>
      </c>
      <c r="Q1278" s="215">
        <v>0.0019</v>
      </c>
      <c r="R1278" s="215">
        <f>Q1278*H1278</f>
        <v>0.0356364</v>
      </c>
      <c r="S1278" s="215">
        <v>0</v>
      </c>
      <c r="T1278" s="216">
        <f>S1278*H1278</f>
        <v>0</v>
      </c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R1278" s="217" t="s">
        <v>414</v>
      </c>
      <c r="AT1278" s="217" t="s">
        <v>279</v>
      </c>
      <c r="AU1278" s="217" t="s">
        <v>82</v>
      </c>
      <c r="AY1278" s="19" t="s">
        <v>148</v>
      </c>
      <c r="BE1278" s="218">
        <f>IF(N1278="základní",J1278,0)</f>
        <v>0</v>
      </c>
      <c r="BF1278" s="218">
        <f>IF(N1278="snížená",J1278,0)</f>
        <v>0</v>
      </c>
      <c r="BG1278" s="218">
        <f>IF(N1278="zákl. přenesená",J1278,0)</f>
        <v>0</v>
      </c>
      <c r="BH1278" s="218">
        <f>IF(N1278="sníž. přenesená",J1278,0)</f>
        <v>0</v>
      </c>
      <c r="BI1278" s="218">
        <f>IF(N1278="nulová",J1278,0)</f>
        <v>0</v>
      </c>
      <c r="BJ1278" s="19" t="s">
        <v>80</v>
      </c>
      <c r="BK1278" s="218">
        <f>ROUND(I1278*H1278,2)</f>
        <v>0</v>
      </c>
      <c r="BL1278" s="19" t="s">
        <v>285</v>
      </c>
      <c r="BM1278" s="217" t="s">
        <v>5119</v>
      </c>
    </row>
    <row r="1279" spans="1:51" s="14" customFormat="1" ht="12">
      <c r="A1279" s="14"/>
      <c r="B1279" s="235"/>
      <c r="C1279" s="236"/>
      <c r="D1279" s="226" t="s">
        <v>168</v>
      </c>
      <c r="E1279" s="237" t="s">
        <v>19</v>
      </c>
      <c r="F1279" s="238" t="s">
        <v>5120</v>
      </c>
      <c r="G1279" s="236"/>
      <c r="H1279" s="239">
        <v>6.07</v>
      </c>
      <c r="I1279" s="240"/>
      <c r="J1279" s="236"/>
      <c r="K1279" s="236"/>
      <c r="L1279" s="241"/>
      <c r="M1279" s="242"/>
      <c r="N1279" s="243"/>
      <c r="O1279" s="243"/>
      <c r="P1279" s="243"/>
      <c r="Q1279" s="243"/>
      <c r="R1279" s="243"/>
      <c r="S1279" s="243"/>
      <c r="T1279" s="24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45" t="s">
        <v>168</v>
      </c>
      <c r="AU1279" s="245" t="s">
        <v>82</v>
      </c>
      <c r="AV1279" s="14" t="s">
        <v>82</v>
      </c>
      <c r="AW1279" s="14" t="s">
        <v>34</v>
      </c>
      <c r="AX1279" s="14" t="s">
        <v>80</v>
      </c>
      <c r="AY1279" s="245" t="s">
        <v>148</v>
      </c>
    </row>
    <row r="1280" spans="1:51" s="14" customFormat="1" ht="12">
      <c r="A1280" s="14"/>
      <c r="B1280" s="235"/>
      <c r="C1280" s="236"/>
      <c r="D1280" s="226" t="s">
        <v>168</v>
      </c>
      <c r="E1280" s="236"/>
      <c r="F1280" s="238" t="s">
        <v>5121</v>
      </c>
      <c r="G1280" s="236"/>
      <c r="H1280" s="239">
        <v>18.756</v>
      </c>
      <c r="I1280" s="240"/>
      <c r="J1280" s="236"/>
      <c r="K1280" s="236"/>
      <c r="L1280" s="241"/>
      <c r="M1280" s="242"/>
      <c r="N1280" s="243"/>
      <c r="O1280" s="243"/>
      <c r="P1280" s="243"/>
      <c r="Q1280" s="243"/>
      <c r="R1280" s="243"/>
      <c r="S1280" s="243"/>
      <c r="T1280" s="24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T1280" s="245" t="s">
        <v>168</v>
      </c>
      <c r="AU1280" s="245" t="s">
        <v>82</v>
      </c>
      <c r="AV1280" s="14" t="s">
        <v>82</v>
      </c>
      <c r="AW1280" s="14" t="s">
        <v>4</v>
      </c>
      <c r="AX1280" s="14" t="s">
        <v>80</v>
      </c>
      <c r="AY1280" s="245" t="s">
        <v>148</v>
      </c>
    </row>
    <row r="1281" spans="1:65" s="2" customFormat="1" ht="16.5" customHeight="1">
      <c r="A1281" s="40"/>
      <c r="B1281" s="41"/>
      <c r="C1281" s="268" t="s">
        <v>2023</v>
      </c>
      <c r="D1281" s="268" t="s">
        <v>279</v>
      </c>
      <c r="E1281" s="269" t="s">
        <v>2756</v>
      </c>
      <c r="F1281" s="270" t="s">
        <v>2757</v>
      </c>
      <c r="G1281" s="271" t="s">
        <v>153</v>
      </c>
      <c r="H1281" s="272">
        <v>18.756</v>
      </c>
      <c r="I1281" s="273"/>
      <c r="J1281" s="274">
        <f>ROUND(I1281*H1281,2)</f>
        <v>0</v>
      </c>
      <c r="K1281" s="270" t="s">
        <v>154</v>
      </c>
      <c r="L1281" s="275"/>
      <c r="M1281" s="276" t="s">
        <v>19</v>
      </c>
      <c r="N1281" s="277" t="s">
        <v>43</v>
      </c>
      <c r="O1281" s="86"/>
      <c r="P1281" s="215">
        <f>O1281*H1281</f>
        <v>0</v>
      </c>
      <c r="Q1281" s="215">
        <v>0.0019</v>
      </c>
      <c r="R1281" s="215">
        <f>Q1281*H1281</f>
        <v>0.0356364</v>
      </c>
      <c r="S1281" s="215">
        <v>0</v>
      </c>
      <c r="T1281" s="216">
        <f>S1281*H1281</f>
        <v>0</v>
      </c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R1281" s="217" t="s">
        <v>414</v>
      </c>
      <c r="AT1281" s="217" t="s">
        <v>279</v>
      </c>
      <c r="AU1281" s="217" t="s">
        <v>82</v>
      </c>
      <c r="AY1281" s="19" t="s">
        <v>148</v>
      </c>
      <c r="BE1281" s="218">
        <f>IF(N1281="základní",J1281,0)</f>
        <v>0</v>
      </c>
      <c r="BF1281" s="218">
        <f>IF(N1281="snížená",J1281,0)</f>
        <v>0</v>
      </c>
      <c r="BG1281" s="218">
        <f>IF(N1281="zákl. přenesená",J1281,0)</f>
        <v>0</v>
      </c>
      <c r="BH1281" s="218">
        <f>IF(N1281="sníž. přenesená",J1281,0)</f>
        <v>0</v>
      </c>
      <c r="BI1281" s="218">
        <f>IF(N1281="nulová",J1281,0)</f>
        <v>0</v>
      </c>
      <c r="BJ1281" s="19" t="s">
        <v>80</v>
      </c>
      <c r="BK1281" s="218">
        <f>ROUND(I1281*H1281,2)</f>
        <v>0</v>
      </c>
      <c r="BL1281" s="19" t="s">
        <v>285</v>
      </c>
      <c r="BM1281" s="217" t="s">
        <v>5122</v>
      </c>
    </row>
    <row r="1282" spans="1:51" s="14" customFormat="1" ht="12">
      <c r="A1282" s="14"/>
      <c r="B1282" s="235"/>
      <c r="C1282" s="236"/>
      <c r="D1282" s="226" t="s">
        <v>168</v>
      </c>
      <c r="E1282" s="237" t="s">
        <v>19</v>
      </c>
      <c r="F1282" s="238" t="s">
        <v>5120</v>
      </c>
      <c r="G1282" s="236"/>
      <c r="H1282" s="239">
        <v>6.07</v>
      </c>
      <c r="I1282" s="240"/>
      <c r="J1282" s="236"/>
      <c r="K1282" s="236"/>
      <c r="L1282" s="241"/>
      <c r="M1282" s="242"/>
      <c r="N1282" s="243"/>
      <c r="O1282" s="243"/>
      <c r="P1282" s="243"/>
      <c r="Q1282" s="243"/>
      <c r="R1282" s="243"/>
      <c r="S1282" s="243"/>
      <c r="T1282" s="24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T1282" s="245" t="s">
        <v>168</v>
      </c>
      <c r="AU1282" s="245" t="s">
        <v>82</v>
      </c>
      <c r="AV1282" s="14" t="s">
        <v>82</v>
      </c>
      <c r="AW1282" s="14" t="s">
        <v>34</v>
      </c>
      <c r="AX1282" s="14" t="s">
        <v>80</v>
      </c>
      <c r="AY1282" s="245" t="s">
        <v>148</v>
      </c>
    </row>
    <row r="1283" spans="1:51" s="14" customFormat="1" ht="12">
      <c r="A1283" s="14"/>
      <c r="B1283" s="235"/>
      <c r="C1283" s="236"/>
      <c r="D1283" s="226" t="s">
        <v>168</v>
      </c>
      <c r="E1283" s="236"/>
      <c r="F1283" s="238" t="s">
        <v>5121</v>
      </c>
      <c r="G1283" s="236"/>
      <c r="H1283" s="239">
        <v>18.756</v>
      </c>
      <c r="I1283" s="240"/>
      <c r="J1283" s="236"/>
      <c r="K1283" s="236"/>
      <c r="L1283" s="241"/>
      <c r="M1283" s="242"/>
      <c r="N1283" s="243"/>
      <c r="O1283" s="243"/>
      <c r="P1283" s="243"/>
      <c r="Q1283" s="243"/>
      <c r="R1283" s="243"/>
      <c r="S1283" s="243"/>
      <c r="T1283" s="24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T1283" s="245" t="s">
        <v>168</v>
      </c>
      <c r="AU1283" s="245" t="s">
        <v>82</v>
      </c>
      <c r="AV1283" s="14" t="s">
        <v>82</v>
      </c>
      <c r="AW1283" s="14" t="s">
        <v>4</v>
      </c>
      <c r="AX1283" s="14" t="s">
        <v>80</v>
      </c>
      <c r="AY1283" s="245" t="s">
        <v>148</v>
      </c>
    </row>
    <row r="1284" spans="1:65" s="2" customFormat="1" ht="21.75" customHeight="1">
      <c r="A1284" s="40"/>
      <c r="B1284" s="41"/>
      <c r="C1284" s="206" t="s">
        <v>2027</v>
      </c>
      <c r="D1284" s="206" t="s">
        <v>150</v>
      </c>
      <c r="E1284" s="207" t="s">
        <v>5123</v>
      </c>
      <c r="F1284" s="208" t="s">
        <v>5124</v>
      </c>
      <c r="G1284" s="209" t="s">
        <v>153</v>
      </c>
      <c r="H1284" s="210">
        <v>1</v>
      </c>
      <c r="I1284" s="211"/>
      <c r="J1284" s="212">
        <f>ROUND(I1284*H1284,2)</f>
        <v>0</v>
      </c>
      <c r="K1284" s="208" t="s">
        <v>154</v>
      </c>
      <c r="L1284" s="46"/>
      <c r="M1284" s="213" t="s">
        <v>19</v>
      </c>
      <c r="N1284" s="214" t="s">
        <v>43</v>
      </c>
      <c r="O1284" s="86"/>
      <c r="P1284" s="215">
        <f>O1284*H1284</f>
        <v>0</v>
      </c>
      <c r="Q1284" s="215">
        <v>0</v>
      </c>
      <c r="R1284" s="215">
        <f>Q1284*H1284</f>
        <v>0</v>
      </c>
      <c r="S1284" s="215">
        <v>0</v>
      </c>
      <c r="T1284" s="216">
        <f>S1284*H1284</f>
        <v>0</v>
      </c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R1284" s="217" t="s">
        <v>285</v>
      </c>
      <c r="AT1284" s="217" t="s">
        <v>150</v>
      </c>
      <c r="AU1284" s="217" t="s">
        <v>82</v>
      </c>
      <c r="AY1284" s="19" t="s">
        <v>148</v>
      </c>
      <c r="BE1284" s="218">
        <f>IF(N1284="základní",J1284,0)</f>
        <v>0</v>
      </c>
      <c r="BF1284" s="218">
        <f>IF(N1284="snížená",J1284,0)</f>
        <v>0</v>
      </c>
      <c r="BG1284" s="218">
        <f>IF(N1284="zákl. přenesená",J1284,0)</f>
        <v>0</v>
      </c>
      <c r="BH1284" s="218">
        <f>IF(N1284="sníž. přenesená",J1284,0)</f>
        <v>0</v>
      </c>
      <c r="BI1284" s="218">
        <f>IF(N1284="nulová",J1284,0)</f>
        <v>0</v>
      </c>
      <c r="BJ1284" s="19" t="s">
        <v>80</v>
      </c>
      <c r="BK1284" s="218">
        <f>ROUND(I1284*H1284,2)</f>
        <v>0</v>
      </c>
      <c r="BL1284" s="19" t="s">
        <v>285</v>
      </c>
      <c r="BM1284" s="217" t="s">
        <v>5125</v>
      </c>
    </row>
    <row r="1285" spans="1:47" s="2" customFormat="1" ht="12">
      <c r="A1285" s="40"/>
      <c r="B1285" s="41"/>
      <c r="C1285" s="42"/>
      <c r="D1285" s="219" t="s">
        <v>157</v>
      </c>
      <c r="E1285" s="42"/>
      <c r="F1285" s="220" t="s">
        <v>5126</v>
      </c>
      <c r="G1285" s="42"/>
      <c r="H1285" s="42"/>
      <c r="I1285" s="221"/>
      <c r="J1285" s="42"/>
      <c r="K1285" s="42"/>
      <c r="L1285" s="46"/>
      <c r="M1285" s="222"/>
      <c r="N1285" s="223"/>
      <c r="O1285" s="86"/>
      <c r="P1285" s="86"/>
      <c r="Q1285" s="86"/>
      <c r="R1285" s="86"/>
      <c r="S1285" s="86"/>
      <c r="T1285" s="87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T1285" s="19" t="s">
        <v>157</v>
      </c>
      <c r="AU1285" s="19" t="s">
        <v>82</v>
      </c>
    </row>
    <row r="1286" spans="1:51" s="14" customFormat="1" ht="12">
      <c r="A1286" s="14"/>
      <c r="B1286" s="235"/>
      <c r="C1286" s="236"/>
      <c r="D1286" s="226" t="s">
        <v>168</v>
      </c>
      <c r="E1286" s="237" t="s">
        <v>19</v>
      </c>
      <c r="F1286" s="238" t="s">
        <v>5127</v>
      </c>
      <c r="G1286" s="236"/>
      <c r="H1286" s="239">
        <v>1</v>
      </c>
      <c r="I1286" s="240"/>
      <c r="J1286" s="236"/>
      <c r="K1286" s="236"/>
      <c r="L1286" s="241"/>
      <c r="M1286" s="242"/>
      <c r="N1286" s="243"/>
      <c r="O1286" s="243"/>
      <c r="P1286" s="243"/>
      <c r="Q1286" s="243"/>
      <c r="R1286" s="243"/>
      <c r="S1286" s="243"/>
      <c r="T1286" s="24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T1286" s="245" t="s">
        <v>168</v>
      </c>
      <c r="AU1286" s="245" t="s">
        <v>82</v>
      </c>
      <c r="AV1286" s="14" t="s">
        <v>82</v>
      </c>
      <c r="AW1286" s="14" t="s">
        <v>34</v>
      </c>
      <c r="AX1286" s="14" t="s">
        <v>80</v>
      </c>
      <c r="AY1286" s="245" t="s">
        <v>148</v>
      </c>
    </row>
    <row r="1287" spans="1:65" s="2" customFormat="1" ht="21.75" customHeight="1">
      <c r="A1287" s="40"/>
      <c r="B1287" s="41"/>
      <c r="C1287" s="206" t="s">
        <v>2029</v>
      </c>
      <c r="D1287" s="206" t="s">
        <v>150</v>
      </c>
      <c r="E1287" s="207" t="s">
        <v>5128</v>
      </c>
      <c r="F1287" s="208" t="s">
        <v>5129</v>
      </c>
      <c r="G1287" s="209" t="s">
        <v>166</v>
      </c>
      <c r="H1287" s="210">
        <v>322.172</v>
      </c>
      <c r="I1287" s="211"/>
      <c r="J1287" s="212">
        <f>ROUND(I1287*H1287,2)</f>
        <v>0</v>
      </c>
      <c r="K1287" s="208" t="s">
        <v>154</v>
      </c>
      <c r="L1287" s="46"/>
      <c r="M1287" s="213" t="s">
        <v>19</v>
      </c>
      <c r="N1287" s="214" t="s">
        <v>43</v>
      </c>
      <c r="O1287" s="86"/>
      <c r="P1287" s="215">
        <f>O1287*H1287</f>
        <v>0</v>
      </c>
      <c r="Q1287" s="215">
        <v>4E-05</v>
      </c>
      <c r="R1287" s="215">
        <f>Q1287*H1287</f>
        <v>0.012886880000000002</v>
      </c>
      <c r="S1287" s="215">
        <v>0</v>
      </c>
      <c r="T1287" s="216">
        <f>S1287*H1287</f>
        <v>0</v>
      </c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R1287" s="217" t="s">
        <v>285</v>
      </c>
      <c r="AT1287" s="217" t="s">
        <v>150</v>
      </c>
      <c r="AU1287" s="217" t="s">
        <v>82</v>
      </c>
      <c r="AY1287" s="19" t="s">
        <v>148</v>
      </c>
      <c r="BE1287" s="218">
        <f>IF(N1287="základní",J1287,0)</f>
        <v>0</v>
      </c>
      <c r="BF1287" s="218">
        <f>IF(N1287="snížená",J1287,0)</f>
        <v>0</v>
      </c>
      <c r="BG1287" s="218">
        <f>IF(N1287="zákl. přenesená",J1287,0)</f>
        <v>0</v>
      </c>
      <c r="BH1287" s="218">
        <f>IF(N1287="sníž. přenesená",J1287,0)</f>
        <v>0</v>
      </c>
      <c r="BI1287" s="218">
        <f>IF(N1287="nulová",J1287,0)</f>
        <v>0</v>
      </c>
      <c r="BJ1287" s="19" t="s">
        <v>80</v>
      </c>
      <c r="BK1287" s="218">
        <f>ROUND(I1287*H1287,2)</f>
        <v>0</v>
      </c>
      <c r="BL1287" s="19" t="s">
        <v>285</v>
      </c>
      <c r="BM1287" s="217" t="s">
        <v>5130</v>
      </c>
    </row>
    <row r="1288" spans="1:47" s="2" customFormat="1" ht="12">
      <c r="A1288" s="40"/>
      <c r="B1288" s="41"/>
      <c r="C1288" s="42"/>
      <c r="D1288" s="219" t="s">
        <v>157</v>
      </c>
      <c r="E1288" s="42"/>
      <c r="F1288" s="220" t="s">
        <v>5131</v>
      </c>
      <c r="G1288" s="42"/>
      <c r="H1288" s="42"/>
      <c r="I1288" s="221"/>
      <c r="J1288" s="42"/>
      <c r="K1288" s="42"/>
      <c r="L1288" s="46"/>
      <c r="M1288" s="222"/>
      <c r="N1288" s="223"/>
      <c r="O1288" s="86"/>
      <c r="P1288" s="86"/>
      <c r="Q1288" s="86"/>
      <c r="R1288" s="86"/>
      <c r="S1288" s="86"/>
      <c r="T1288" s="87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T1288" s="19" t="s">
        <v>157</v>
      </c>
      <c r="AU1288" s="19" t="s">
        <v>82</v>
      </c>
    </row>
    <row r="1289" spans="1:51" s="14" customFormat="1" ht="12">
      <c r="A1289" s="14"/>
      <c r="B1289" s="235"/>
      <c r="C1289" s="236"/>
      <c r="D1289" s="226" t="s">
        <v>168</v>
      </c>
      <c r="E1289" s="237" t="s">
        <v>19</v>
      </c>
      <c r="F1289" s="238" t="s">
        <v>4908</v>
      </c>
      <c r="G1289" s="236"/>
      <c r="H1289" s="239">
        <v>75.821</v>
      </c>
      <c r="I1289" s="240"/>
      <c r="J1289" s="236"/>
      <c r="K1289" s="236"/>
      <c r="L1289" s="241"/>
      <c r="M1289" s="242"/>
      <c r="N1289" s="243"/>
      <c r="O1289" s="243"/>
      <c r="P1289" s="243"/>
      <c r="Q1289" s="243"/>
      <c r="R1289" s="243"/>
      <c r="S1289" s="243"/>
      <c r="T1289" s="24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245" t="s">
        <v>168</v>
      </c>
      <c r="AU1289" s="245" t="s">
        <v>82</v>
      </c>
      <c r="AV1289" s="14" t="s">
        <v>82</v>
      </c>
      <c r="AW1289" s="14" t="s">
        <v>34</v>
      </c>
      <c r="AX1289" s="14" t="s">
        <v>72</v>
      </c>
      <c r="AY1289" s="245" t="s">
        <v>148</v>
      </c>
    </row>
    <row r="1290" spans="1:51" s="14" customFormat="1" ht="12">
      <c r="A1290" s="14"/>
      <c r="B1290" s="235"/>
      <c r="C1290" s="236"/>
      <c r="D1290" s="226" t="s">
        <v>168</v>
      </c>
      <c r="E1290" s="237" t="s">
        <v>19</v>
      </c>
      <c r="F1290" s="238" t="s">
        <v>4909</v>
      </c>
      <c r="G1290" s="236"/>
      <c r="H1290" s="239">
        <v>246.351</v>
      </c>
      <c r="I1290" s="240"/>
      <c r="J1290" s="236"/>
      <c r="K1290" s="236"/>
      <c r="L1290" s="241"/>
      <c r="M1290" s="242"/>
      <c r="N1290" s="243"/>
      <c r="O1290" s="243"/>
      <c r="P1290" s="243"/>
      <c r="Q1290" s="243"/>
      <c r="R1290" s="243"/>
      <c r="S1290" s="243"/>
      <c r="T1290" s="24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45" t="s">
        <v>168</v>
      </c>
      <c r="AU1290" s="245" t="s">
        <v>82</v>
      </c>
      <c r="AV1290" s="14" t="s">
        <v>82</v>
      </c>
      <c r="AW1290" s="14" t="s">
        <v>34</v>
      </c>
      <c r="AX1290" s="14" t="s">
        <v>72</v>
      </c>
      <c r="AY1290" s="245" t="s">
        <v>148</v>
      </c>
    </row>
    <row r="1291" spans="1:51" s="15" customFormat="1" ht="12">
      <c r="A1291" s="15"/>
      <c r="B1291" s="246"/>
      <c r="C1291" s="247"/>
      <c r="D1291" s="226" t="s">
        <v>168</v>
      </c>
      <c r="E1291" s="248" t="s">
        <v>19</v>
      </c>
      <c r="F1291" s="249" t="s">
        <v>178</v>
      </c>
      <c r="G1291" s="247"/>
      <c r="H1291" s="250">
        <v>322.172</v>
      </c>
      <c r="I1291" s="251"/>
      <c r="J1291" s="247"/>
      <c r="K1291" s="247"/>
      <c r="L1291" s="252"/>
      <c r="M1291" s="253"/>
      <c r="N1291" s="254"/>
      <c r="O1291" s="254"/>
      <c r="P1291" s="254"/>
      <c r="Q1291" s="254"/>
      <c r="R1291" s="254"/>
      <c r="S1291" s="254"/>
      <c r="T1291" s="255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T1291" s="256" t="s">
        <v>168</v>
      </c>
      <c r="AU1291" s="256" t="s">
        <v>82</v>
      </c>
      <c r="AV1291" s="15" t="s">
        <v>155</v>
      </c>
      <c r="AW1291" s="15" t="s">
        <v>34</v>
      </c>
      <c r="AX1291" s="15" t="s">
        <v>80</v>
      </c>
      <c r="AY1291" s="256" t="s">
        <v>148</v>
      </c>
    </row>
    <row r="1292" spans="1:65" s="2" customFormat="1" ht="16.5" customHeight="1">
      <c r="A1292" s="40"/>
      <c r="B1292" s="41"/>
      <c r="C1292" s="206" t="s">
        <v>2033</v>
      </c>
      <c r="D1292" s="206" t="s">
        <v>150</v>
      </c>
      <c r="E1292" s="207" t="s">
        <v>2772</v>
      </c>
      <c r="F1292" s="208" t="s">
        <v>2773</v>
      </c>
      <c r="G1292" s="209" t="s">
        <v>166</v>
      </c>
      <c r="H1292" s="210">
        <v>353.316</v>
      </c>
      <c r="I1292" s="211"/>
      <c r="J1292" s="212">
        <f>ROUND(I1292*H1292,2)</f>
        <v>0</v>
      </c>
      <c r="K1292" s="208" t="s">
        <v>154</v>
      </c>
      <c r="L1292" s="46"/>
      <c r="M1292" s="213" t="s">
        <v>19</v>
      </c>
      <c r="N1292" s="214" t="s">
        <v>43</v>
      </c>
      <c r="O1292" s="86"/>
      <c r="P1292" s="215">
        <f>O1292*H1292</f>
        <v>0</v>
      </c>
      <c r="Q1292" s="215">
        <v>0</v>
      </c>
      <c r="R1292" s="215">
        <f>Q1292*H1292</f>
        <v>0</v>
      </c>
      <c r="S1292" s="215">
        <v>0.0664</v>
      </c>
      <c r="T1292" s="216">
        <f>S1292*H1292</f>
        <v>23.460182399999997</v>
      </c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R1292" s="217" t="s">
        <v>285</v>
      </c>
      <c r="AT1292" s="217" t="s">
        <v>150</v>
      </c>
      <c r="AU1292" s="217" t="s">
        <v>82</v>
      </c>
      <c r="AY1292" s="19" t="s">
        <v>148</v>
      </c>
      <c r="BE1292" s="218">
        <f>IF(N1292="základní",J1292,0)</f>
        <v>0</v>
      </c>
      <c r="BF1292" s="218">
        <f>IF(N1292="snížená",J1292,0)</f>
        <v>0</v>
      </c>
      <c r="BG1292" s="218">
        <f>IF(N1292="zákl. přenesená",J1292,0)</f>
        <v>0</v>
      </c>
      <c r="BH1292" s="218">
        <f>IF(N1292="sníž. přenesená",J1292,0)</f>
        <v>0</v>
      </c>
      <c r="BI1292" s="218">
        <f>IF(N1292="nulová",J1292,0)</f>
        <v>0</v>
      </c>
      <c r="BJ1292" s="19" t="s">
        <v>80</v>
      </c>
      <c r="BK1292" s="218">
        <f>ROUND(I1292*H1292,2)</f>
        <v>0</v>
      </c>
      <c r="BL1292" s="19" t="s">
        <v>285</v>
      </c>
      <c r="BM1292" s="217" t="s">
        <v>5132</v>
      </c>
    </row>
    <row r="1293" spans="1:47" s="2" customFormat="1" ht="12">
      <c r="A1293" s="40"/>
      <c r="B1293" s="41"/>
      <c r="C1293" s="42"/>
      <c r="D1293" s="219" t="s">
        <v>157</v>
      </c>
      <c r="E1293" s="42"/>
      <c r="F1293" s="220" t="s">
        <v>2775</v>
      </c>
      <c r="G1293" s="42"/>
      <c r="H1293" s="42"/>
      <c r="I1293" s="221"/>
      <c r="J1293" s="42"/>
      <c r="K1293" s="42"/>
      <c r="L1293" s="46"/>
      <c r="M1293" s="222"/>
      <c r="N1293" s="223"/>
      <c r="O1293" s="86"/>
      <c r="P1293" s="86"/>
      <c r="Q1293" s="86"/>
      <c r="R1293" s="86"/>
      <c r="S1293" s="86"/>
      <c r="T1293" s="87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T1293" s="19" t="s">
        <v>157</v>
      </c>
      <c r="AU1293" s="19" t="s">
        <v>82</v>
      </c>
    </row>
    <row r="1294" spans="1:51" s="14" customFormat="1" ht="12">
      <c r="A1294" s="14"/>
      <c r="B1294" s="235"/>
      <c r="C1294" s="236"/>
      <c r="D1294" s="226" t="s">
        <v>168</v>
      </c>
      <c r="E1294" s="237" t="s">
        <v>19</v>
      </c>
      <c r="F1294" s="238" t="s">
        <v>4923</v>
      </c>
      <c r="G1294" s="236"/>
      <c r="H1294" s="239">
        <v>20</v>
      </c>
      <c r="I1294" s="240"/>
      <c r="J1294" s="236"/>
      <c r="K1294" s="236"/>
      <c r="L1294" s="241"/>
      <c r="M1294" s="242"/>
      <c r="N1294" s="243"/>
      <c r="O1294" s="243"/>
      <c r="P1294" s="243"/>
      <c r="Q1294" s="243"/>
      <c r="R1294" s="243"/>
      <c r="S1294" s="243"/>
      <c r="T1294" s="24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T1294" s="245" t="s">
        <v>168</v>
      </c>
      <c r="AU1294" s="245" t="s">
        <v>82</v>
      </c>
      <c r="AV1294" s="14" t="s">
        <v>82</v>
      </c>
      <c r="AW1294" s="14" t="s">
        <v>34</v>
      </c>
      <c r="AX1294" s="14" t="s">
        <v>72</v>
      </c>
      <c r="AY1294" s="245" t="s">
        <v>148</v>
      </c>
    </row>
    <row r="1295" spans="1:51" s="14" customFormat="1" ht="12">
      <c r="A1295" s="14"/>
      <c r="B1295" s="235"/>
      <c r="C1295" s="236"/>
      <c r="D1295" s="226" t="s">
        <v>168</v>
      </c>
      <c r="E1295" s="237" t="s">
        <v>19</v>
      </c>
      <c r="F1295" s="238" t="s">
        <v>4924</v>
      </c>
      <c r="G1295" s="236"/>
      <c r="H1295" s="239">
        <v>39.194</v>
      </c>
      <c r="I1295" s="240"/>
      <c r="J1295" s="236"/>
      <c r="K1295" s="236"/>
      <c r="L1295" s="241"/>
      <c r="M1295" s="242"/>
      <c r="N1295" s="243"/>
      <c r="O1295" s="243"/>
      <c r="P1295" s="243"/>
      <c r="Q1295" s="243"/>
      <c r="R1295" s="243"/>
      <c r="S1295" s="243"/>
      <c r="T1295" s="24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45" t="s">
        <v>168</v>
      </c>
      <c r="AU1295" s="245" t="s">
        <v>82</v>
      </c>
      <c r="AV1295" s="14" t="s">
        <v>82</v>
      </c>
      <c r="AW1295" s="14" t="s">
        <v>34</v>
      </c>
      <c r="AX1295" s="14" t="s">
        <v>72</v>
      </c>
      <c r="AY1295" s="245" t="s">
        <v>148</v>
      </c>
    </row>
    <row r="1296" spans="1:51" s="14" customFormat="1" ht="12">
      <c r="A1296" s="14"/>
      <c r="B1296" s="235"/>
      <c r="C1296" s="236"/>
      <c r="D1296" s="226" t="s">
        <v>168</v>
      </c>
      <c r="E1296" s="237" t="s">
        <v>19</v>
      </c>
      <c r="F1296" s="238" t="s">
        <v>4925</v>
      </c>
      <c r="G1296" s="236"/>
      <c r="H1296" s="239">
        <v>135.46</v>
      </c>
      <c r="I1296" s="240"/>
      <c r="J1296" s="236"/>
      <c r="K1296" s="236"/>
      <c r="L1296" s="241"/>
      <c r="M1296" s="242"/>
      <c r="N1296" s="243"/>
      <c r="O1296" s="243"/>
      <c r="P1296" s="243"/>
      <c r="Q1296" s="243"/>
      <c r="R1296" s="243"/>
      <c r="S1296" s="243"/>
      <c r="T1296" s="24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T1296" s="245" t="s">
        <v>168</v>
      </c>
      <c r="AU1296" s="245" t="s">
        <v>82</v>
      </c>
      <c r="AV1296" s="14" t="s">
        <v>82</v>
      </c>
      <c r="AW1296" s="14" t="s">
        <v>34</v>
      </c>
      <c r="AX1296" s="14" t="s">
        <v>72</v>
      </c>
      <c r="AY1296" s="245" t="s">
        <v>148</v>
      </c>
    </row>
    <row r="1297" spans="1:51" s="14" customFormat="1" ht="12">
      <c r="A1297" s="14"/>
      <c r="B1297" s="235"/>
      <c r="C1297" s="236"/>
      <c r="D1297" s="226" t="s">
        <v>168</v>
      </c>
      <c r="E1297" s="237" t="s">
        <v>19</v>
      </c>
      <c r="F1297" s="238" t="s">
        <v>4926</v>
      </c>
      <c r="G1297" s="236"/>
      <c r="H1297" s="239">
        <v>130.996</v>
      </c>
      <c r="I1297" s="240"/>
      <c r="J1297" s="236"/>
      <c r="K1297" s="236"/>
      <c r="L1297" s="241"/>
      <c r="M1297" s="242"/>
      <c r="N1297" s="243"/>
      <c r="O1297" s="243"/>
      <c r="P1297" s="243"/>
      <c r="Q1297" s="243"/>
      <c r="R1297" s="243"/>
      <c r="S1297" s="243"/>
      <c r="T1297" s="24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45" t="s">
        <v>168</v>
      </c>
      <c r="AU1297" s="245" t="s">
        <v>82</v>
      </c>
      <c r="AV1297" s="14" t="s">
        <v>82</v>
      </c>
      <c r="AW1297" s="14" t="s">
        <v>34</v>
      </c>
      <c r="AX1297" s="14" t="s">
        <v>72</v>
      </c>
      <c r="AY1297" s="245" t="s">
        <v>148</v>
      </c>
    </row>
    <row r="1298" spans="1:51" s="14" customFormat="1" ht="12">
      <c r="A1298" s="14"/>
      <c r="B1298" s="235"/>
      <c r="C1298" s="236"/>
      <c r="D1298" s="226" t="s">
        <v>168</v>
      </c>
      <c r="E1298" s="237" t="s">
        <v>19</v>
      </c>
      <c r="F1298" s="238" t="s">
        <v>4927</v>
      </c>
      <c r="G1298" s="236"/>
      <c r="H1298" s="239">
        <v>4.51</v>
      </c>
      <c r="I1298" s="240"/>
      <c r="J1298" s="236"/>
      <c r="K1298" s="236"/>
      <c r="L1298" s="241"/>
      <c r="M1298" s="242"/>
      <c r="N1298" s="243"/>
      <c r="O1298" s="243"/>
      <c r="P1298" s="243"/>
      <c r="Q1298" s="243"/>
      <c r="R1298" s="243"/>
      <c r="S1298" s="243"/>
      <c r="T1298" s="24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45" t="s">
        <v>168</v>
      </c>
      <c r="AU1298" s="245" t="s">
        <v>82</v>
      </c>
      <c r="AV1298" s="14" t="s">
        <v>82</v>
      </c>
      <c r="AW1298" s="14" t="s">
        <v>34</v>
      </c>
      <c r="AX1298" s="14" t="s">
        <v>72</v>
      </c>
      <c r="AY1298" s="245" t="s">
        <v>148</v>
      </c>
    </row>
    <row r="1299" spans="1:51" s="14" customFormat="1" ht="12">
      <c r="A1299" s="14"/>
      <c r="B1299" s="235"/>
      <c r="C1299" s="236"/>
      <c r="D1299" s="226" t="s">
        <v>168</v>
      </c>
      <c r="E1299" s="237" t="s">
        <v>19</v>
      </c>
      <c r="F1299" s="238" t="s">
        <v>4928</v>
      </c>
      <c r="G1299" s="236"/>
      <c r="H1299" s="239">
        <v>23.156</v>
      </c>
      <c r="I1299" s="240"/>
      <c r="J1299" s="236"/>
      <c r="K1299" s="236"/>
      <c r="L1299" s="241"/>
      <c r="M1299" s="242"/>
      <c r="N1299" s="243"/>
      <c r="O1299" s="243"/>
      <c r="P1299" s="243"/>
      <c r="Q1299" s="243"/>
      <c r="R1299" s="243"/>
      <c r="S1299" s="243"/>
      <c r="T1299" s="24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T1299" s="245" t="s">
        <v>168</v>
      </c>
      <c r="AU1299" s="245" t="s">
        <v>82</v>
      </c>
      <c r="AV1299" s="14" t="s">
        <v>82</v>
      </c>
      <c r="AW1299" s="14" t="s">
        <v>34</v>
      </c>
      <c r="AX1299" s="14" t="s">
        <v>72</v>
      </c>
      <c r="AY1299" s="245" t="s">
        <v>148</v>
      </c>
    </row>
    <row r="1300" spans="1:51" s="15" customFormat="1" ht="12">
      <c r="A1300" s="15"/>
      <c r="B1300" s="246"/>
      <c r="C1300" s="247"/>
      <c r="D1300" s="226" t="s">
        <v>168</v>
      </c>
      <c r="E1300" s="248" t="s">
        <v>19</v>
      </c>
      <c r="F1300" s="249" t="s">
        <v>178</v>
      </c>
      <c r="G1300" s="247"/>
      <c r="H1300" s="250">
        <v>353.316</v>
      </c>
      <c r="I1300" s="251"/>
      <c r="J1300" s="247"/>
      <c r="K1300" s="247"/>
      <c r="L1300" s="252"/>
      <c r="M1300" s="253"/>
      <c r="N1300" s="254"/>
      <c r="O1300" s="254"/>
      <c r="P1300" s="254"/>
      <c r="Q1300" s="254"/>
      <c r="R1300" s="254"/>
      <c r="S1300" s="254"/>
      <c r="T1300" s="255"/>
      <c r="U1300" s="15"/>
      <c r="V1300" s="15"/>
      <c r="W1300" s="15"/>
      <c r="X1300" s="15"/>
      <c r="Y1300" s="15"/>
      <c r="Z1300" s="15"/>
      <c r="AA1300" s="15"/>
      <c r="AB1300" s="15"/>
      <c r="AC1300" s="15"/>
      <c r="AD1300" s="15"/>
      <c r="AE1300" s="15"/>
      <c r="AT1300" s="256" t="s">
        <v>168</v>
      </c>
      <c r="AU1300" s="256" t="s">
        <v>82</v>
      </c>
      <c r="AV1300" s="15" t="s">
        <v>155</v>
      </c>
      <c r="AW1300" s="15" t="s">
        <v>34</v>
      </c>
      <c r="AX1300" s="15" t="s">
        <v>80</v>
      </c>
      <c r="AY1300" s="256" t="s">
        <v>148</v>
      </c>
    </row>
    <row r="1301" spans="1:65" s="2" customFormat="1" ht="16.5" customHeight="1">
      <c r="A1301" s="40"/>
      <c r="B1301" s="41"/>
      <c r="C1301" s="206" t="s">
        <v>2037</v>
      </c>
      <c r="D1301" s="206" t="s">
        <v>150</v>
      </c>
      <c r="E1301" s="207" t="s">
        <v>5133</v>
      </c>
      <c r="F1301" s="208" t="s">
        <v>5134</v>
      </c>
      <c r="G1301" s="209" t="s">
        <v>166</v>
      </c>
      <c r="H1301" s="210">
        <v>2.159</v>
      </c>
      <c r="I1301" s="211"/>
      <c r="J1301" s="212">
        <f>ROUND(I1301*H1301,2)</f>
        <v>0</v>
      </c>
      <c r="K1301" s="208" t="s">
        <v>154</v>
      </c>
      <c r="L1301" s="46"/>
      <c r="M1301" s="213" t="s">
        <v>19</v>
      </c>
      <c r="N1301" s="214" t="s">
        <v>43</v>
      </c>
      <c r="O1301" s="86"/>
      <c r="P1301" s="215">
        <f>O1301*H1301</f>
        <v>0</v>
      </c>
      <c r="Q1301" s="215">
        <v>0</v>
      </c>
      <c r="R1301" s="215">
        <f>Q1301*H1301</f>
        <v>0</v>
      </c>
      <c r="S1301" s="215">
        <v>0.07519</v>
      </c>
      <c r="T1301" s="216">
        <f>S1301*H1301</f>
        <v>0.16233521</v>
      </c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R1301" s="217" t="s">
        <v>285</v>
      </c>
      <c r="AT1301" s="217" t="s">
        <v>150</v>
      </c>
      <c r="AU1301" s="217" t="s">
        <v>82</v>
      </c>
      <c r="AY1301" s="19" t="s">
        <v>148</v>
      </c>
      <c r="BE1301" s="218">
        <f>IF(N1301="základní",J1301,0)</f>
        <v>0</v>
      </c>
      <c r="BF1301" s="218">
        <f>IF(N1301="snížená",J1301,0)</f>
        <v>0</v>
      </c>
      <c r="BG1301" s="218">
        <f>IF(N1301="zákl. přenesená",J1301,0)</f>
        <v>0</v>
      </c>
      <c r="BH1301" s="218">
        <f>IF(N1301="sníž. přenesená",J1301,0)</f>
        <v>0</v>
      </c>
      <c r="BI1301" s="218">
        <f>IF(N1301="nulová",J1301,0)</f>
        <v>0</v>
      </c>
      <c r="BJ1301" s="19" t="s">
        <v>80</v>
      </c>
      <c r="BK1301" s="218">
        <f>ROUND(I1301*H1301,2)</f>
        <v>0</v>
      </c>
      <c r="BL1301" s="19" t="s">
        <v>285</v>
      </c>
      <c r="BM1301" s="217" t="s">
        <v>5135</v>
      </c>
    </row>
    <row r="1302" spans="1:47" s="2" customFormat="1" ht="12">
      <c r="A1302" s="40"/>
      <c r="B1302" s="41"/>
      <c r="C1302" s="42"/>
      <c r="D1302" s="219" t="s">
        <v>157</v>
      </c>
      <c r="E1302" s="42"/>
      <c r="F1302" s="220" t="s">
        <v>5136</v>
      </c>
      <c r="G1302" s="42"/>
      <c r="H1302" s="42"/>
      <c r="I1302" s="221"/>
      <c r="J1302" s="42"/>
      <c r="K1302" s="42"/>
      <c r="L1302" s="46"/>
      <c r="M1302" s="222"/>
      <c r="N1302" s="223"/>
      <c r="O1302" s="86"/>
      <c r="P1302" s="86"/>
      <c r="Q1302" s="86"/>
      <c r="R1302" s="86"/>
      <c r="S1302" s="86"/>
      <c r="T1302" s="87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T1302" s="19" t="s">
        <v>157</v>
      </c>
      <c r="AU1302" s="19" t="s">
        <v>82</v>
      </c>
    </row>
    <row r="1303" spans="1:51" s="14" customFormat="1" ht="12">
      <c r="A1303" s="14"/>
      <c r="B1303" s="235"/>
      <c r="C1303" s="236"/>
      <c r="D1303" s="226" t="s">
        <v>168</v>
      </c>
      <c r="E1303" s="237" t="s">
        <v>19</v>
      </c>
      <c r="F1303" s="238" t="s">
        <v>5137</v>
      </c>
      <c r="G1303" s="236"/>
      <c r="H1303" s="239">
        <v>2.159</v>
      </c>
      <c r="I1303" s="240"/>
      <c r="J1303" s="236"/>
      <c r="K1303" s="236"/>
      <c r="L1303" s="241"/>
      <c r="M1303" s="242"/>
      <c r="N1303" s="243"/>
      <c r="O1303" s="243"/>
      <c r="P1303" s="243"/>
      <c r="Q1303" s="243"/>
      <c r="R1303" s="243"/>
      <c r="S1303" s="243"/>
      <c r="T1303" s="24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45" t="s">
        <v>168</v>
      </c>
      <c r="AU1303" s="245" t="s">
        <v>82</v>
      </c>
      <c r="AV1303" s="14" t="s">
        <v>82</v>
      </c>
      <c r="AW1303" s="14" t="s">
        <v>34</v>
      </c>
      <c r="AX1303" s="14" t="s">
        <v>80</v>
      </c>
      <c r="AY1303" s="245" t="s">
        <v>148</v>
      </c>
    </row>
    <row r="1304" spans="1:65" s="2" customFormat="1" ht="16.5" customHeight="1">
      <c r="A1304" s="40"/>
      <c r="B1304" s="41"/>
      <c r="C1304" s="206" t="s">
        <v>2041</v>
      </c>
      <c r="D1304" s="206" t="s">
        <v>150</v>
      </c>
      <c r="E1304" s="207" t="s">
        <v>2778</v>
      </c>
      <c r="F1304" s="208" t="s">
        <v>2779</v>
      </c>
      <c r="G1304" s="209" t="s">
        <v>166</v>
      </c>
      <c r="H1304" s="210">
        <v>330.16</v>
      </c>
      <c r="I1304" s="211"/>
      <c r="J1304" s="212">
        <f>ROUND(I1304*H1304,2)</f>
        <v>0</v>
      </c>
      <c r="K1304" s="208" t="s">
        <v>154</v>
      </c>
      <c r="L1304" s="46"/>
      <c r="M1304" s="213" t="s">
        <v>19</v>
      </c>
      <c r="N1304" s="214" t="s">
        <v>43</v>
      </c>
      <c r="O1304" s="86"/>
      <c r="P1304" s="215">
        <f>O1304*H1304</f>
        <v>0</v>
      </c>
      <c r="Q1304" s="215">
        <v>0</v>
      </c>
      <c r="R1304" s="215">
        <f>Q1304*H1304</f>
        <v>0</v>
      </c>
      <c r="S1304" s="215">
        <v>0</v>
      </c>
      <c r="T1304" s="216">
        <f>S1304*H1304</f>
        <v>0</v>
      </c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R1304" s="217" t="s">
        <v>285</v>
      </c>
      <c r="AT1304" s="217" t="s">
        <v>150</v>
      </c>
      <c r="AU1304" s="217" t="s">
        <v>82</v>
      </c>
      <c r="AY1304" s="19" t="s">
        <v>148</v>
      </c>
      <c r="BE1304" s="218">
        <f>IF(N1304="základní",J1304,0)</f>
        <v>0</v>
      </c>
      <c r="BF1304" s="218">
        <f>IF(N1304="snížená",J1304,0)</f>
        <v>0</v>
      </c>
      <c r="BG1304" s="218">
        <f>IF(N1304="zákl. přenesená",J1304,0)</f>
        <v>0</v>
      </c>
      <c r="BH1304" s="218">
        <f>IF(N1304="sníž. přenesená",J1304,0)</f>
        <v>0</v>
      </c>
      <c r="BI1304" s="218">
        <f>IF(N1304="nulová",J1304,0)</f>
        <v>0</v>
      </c>
      <c r="BJ1304" s="19" t="s">
        <v>80</v>
      </c>
      <c r="BK1304" s="218">
        <f>ROUND(I1304*H1304,2)</f>
        <v>0</v>
      </c>
      <c r="BL1304" s="19" t="s">
        <v>285</v>
      </c>
      <c r="BM1304" s="217" t="s">
        <v>5138</v>
      </c>
    </row>
    <row r="1305" spans="1:47" s="2" customFormat="1" ht="12">
      <c r="A1305" s="40"/>
      <c r="B1305" s="41"/>
      <c r="C1305" s="42"/>
      <c r="D1305" s="219" t="s">
        <v>157</v>
      </c>
      <c r="E1305" s="42"/>
      <c r="F1305" s="220" t="s">
        <v>2781</v>
      </c>
      <c r="G1305" s="42"/>
      <c r="H1305" s="42"/>
      <c r="I1305" s="221"/>
      <c r="J1305" s="42"/>
      <c r="K1305" s="42"/>
      <c r="L1305" s="46"/>
      <c r="M1305" s="222"/>
      <c r="N1305" s="223"/>
      <c r="O1305" s="86"/>
      <c r="P1305" s="86"/>
      <c r="Q1305" s="86"/>
      <c r="R1305" s="86"/>
      <c r="S1305" s="86"/>
      <c r="T1305" s="87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T1305" s="19" t="s">
        <v>157</v>
      </c>
      <c r="AU1305" s="19" t="s">
        <v>82</v>
      </c>
    </row>
    <row r="1306" spans="1:51" s="14" customFormat="1" ht="12">
      <c r="A1306" s="14"/>
      <c r="B1306" s="235"/>
      <c r="C1306" s="236"/>
      <c r="D1306" s="226" t="s">
        <v>168</v>
      </c>
      <c r="E1306" s="237" t="s">
        <v>19</v>
      </c>
      <c r="F1306" s="238" t="s">
        <v>4923</v>
      </c>
      <c r="G1306" s="236"/>
      <c r="H1306" s="239">
        <v>20</v>
      </c>
      <c r="I1306" s="240"/>
      <c r="J1306" s="236"/>
      <c r="K1306" s="236"/>
      <c r="L1306" s="241"/>
      <c r="M1306" s="242"/>
      <c r="N1306" s="243"/>
      <c r="O1306" s="243"/>
      <c r="P1306" s="243"/>
      <c r="Q1306" s="243"/>
      <c r="R1306" s="243"/>
      <c r="S1306" s="243"/>
      <c r="T1306" s="24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45" t="s">
        <v>168</v>
      </c>
      <c r="AU1306" s="245" t="s">
        <v>82</v>
      </c>
      <c r="AV1306" s="14" t="s">
        <v>82</v>
      </c>
      <c r="AW1306" s="14" t="s">
        <v>34</v>
      </c>
      <c r="AX1306" s="14" t="s">
        <v>72</v>
      </c>
      <c r="AY1306" s="245" t="s">
        <v>148</v>
      </c>
    </row>
    <row r="1307" spans="1:51" s="14" customFormat="1" ht="12">
      <c r="A1307" s="14"/>
      <c r="B1307" s="235"/>
      <c r="C1307" s="236"/>
      <c r="D1307" s="226" t="s">
        <v>168</v>
      </c>
      <c r="E1307" s="237" t="s">
        <v>19</v>
      </c>
      <c r="F1307" s="238" t="s">
        <v>4924</v>
      </c>
      <c r="G1307" s="236"/>
      <c r="H1307" s="239">
        <v>39.194</v>
      </c>
      <c r="I1307" s="240"/>
      <c r="J1307" s="236"/>
      <c r="K1307" s="236"/>
      <c r="L1307" s="241"/>
      <c r="M1307" s="242"/>
      <c r="N1307" s="243"/>
      <c r="O1307" s="243"/>
      <c r="P1307" s="243"/>
      <c r="Q1307" s="243"/>
      <c r="R1307" s="243"/>
      <c r="S1307" s="243"/>
      <c r="T1307" s="24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45" t="s">
        <v>168</v>
      </c>
      <c r="AU1307" s="245" t="s">
        <v>82</v>
      </c>
      <c r="AV1307" s="14" t="s">
        <v>82</v>
      </c>
      <c r="AW1307" s="14" t="s">
        <v>34</v>
      </c>
      <c r="AX1307" s="14" t="s">
        <v>72</v>
      </c>
      <c r="AY1307" s="245" t="s">
        <v>148</v>
      </c>
    </row>
    <row r="1308" spans="1:51" s="14" customFormat="1" ht="12">
      <c r="A1308" s="14"/>
      <c r="B1308" s="235"/>
      <c r="C1308" s="236"/>
      <c r="D1308" s="226" t="s">
        <v>168</v>
      </c>
      <c r="E1308" s="237" t="s">
        <v>19</v>
      </c>
      <c r="F1308" s="238" t="s">
        <v>4925</v>
      </c>
      <c r="G1308" s="236"/>
      <c r="H1308" s="239">
        <v>135.46</v>
      </c>
      <c r="I1308" s="240"/>
      <c r="J1308" s="236"/>
      <c r="K1308" s="236"/>
      <c r="L1308" s="241"/>
      <c r="M1308" s="242"/>
      <c r="N1308" s="243"/>
      <c r="O1308" s="243"/>
      <c r="P1308" s="243"/>
      <c r="Q1308" s="243"/>
      <c r="R1308" s="243"/>
      <c r="S1308" s="243"/>
      <c r="T1308" s="24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45" t="s">
        <v>168</v>
      </c>
      <c r="AU1308" s="245" t="s">
        <v>82</v>
      </c>
      <c r="AV1308" s="14" t="s">
        <v>82</v>
      </c>
      <c r="AW1308" s="14" t="s">
        <v>34</v>
      </c>
      <c r="AX1308" s="14" t="s">
        <v>72</v>
      </c>
      <c r="AY1308" s="245" t="s">
        <v>148</v>
      </c>
    </row>
    <row r="1309" spans="1:51" s="14" customFormat="1" ht="12">
      <c r="A1309" s="14"/>
      <c r="B1309" s="235"/>
      <c r="C1309" s="236"/>
      <c r="D1309" s="226" t="s">
        <v>168</v>
      </c>
      <c r="E1309" s="237" t="s">
        <v>19</v>
      </c>
      <c r="F1309" s="238" t="s">
        <v>4926</v>
      </c>
      <c r="G1309" s="236"/>
      <c r="H1309" s="239">
        <v>130.996</v>
      </c>
      <c r="I1309" s="240"/>
      <c r="J1309" s="236"/>
      <c r="K1309" s="236"/>
      <c r="L1309" s="241"/>
      <c r="M1309" s="242"/>
      <c r="N1309" s="243"/>
      <c r="O1309" s="243"/>
      <c r="P1309" s="243"/>
      <c r="Q1309" s="243"/>
      <c r="R1309" s="243"/>
      <c r="S1309" s="243"/>
      <c r="T1309" s="24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45" t="s">
        <v>168</v>
      </c>
      <c r="AU1309" s="245" t="s">
        <v>82</v>
      </c>
      <c r="AV1309" s="14" t="s">
        <v>82</v>
      </c>
      <c r="AW1309" s="14" t="s">
        <v>34</v>
      </c>
      <c r="AX1309" s="14" t="s">
        <v>72</v>
      </c>
      <c r="AY1309" s="245" t="s">
        <v>148</v>
      </c>
    </row>
    <row r="1310" spans="1:51" s="14" customFormat="1" ht="12">
      <c r="A1310" s="14"/>
      <c r="B1310" s="235"/>
      <c r="C1310" s="236"/>
      <c r="D1310" s="226" t="s">
        <v>168</v>
      </c>
      <c r="E1310" s="237" t="s">
        <v>19</v>
      </c>
      <c r="F1310" s="238" t="s">
        <v>4927</v>
      </c>
      <c r="G1310" s="236"/>
      <c r="H1310" s="239">
        <v>4.51</v>
      </c>
      <c r="I1310" s="240"/>
      <c r="J1310" s="236"/>
      <c r="K1310" s="236"/>
      <c r="L1310" s="241"/>
      <c r="M1310" s="242"/>
      <c r="N1310" s="243"/>
      <c r="O1310" s="243"/>
      <c r="P1310" s="243"/>
      <c r="Q1310" s="243"/>
      <c r="R1310" s="243"/>
      <c r="S1310" s="243"/>
      <c r="T1310" s="24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T1310" s="245" t="s">
        <v>168</v>
      </c>
      <c r="AU1310" s="245" t="s">
        <v>82</v>
      </c>
      <c r="AV1310" s="14" t="s">
        <v>82</v>
      </c>
      <c r="AW1310" s="14" t="s">
        <v>34</v>
      </c>
      <c r="AX1310" s="14" t="s">
        <v>72</v>
      </c>
      <c r="AY1310" s="245" t="s">
        <v>148</v>
      </c>
    </row>
    <row r="1311" spans="1:51" s="15" customFormat="1" ht="12">
      <c r="A1311" s="15"/>
      <c r="B1311" s="246"/>
      <c r="C1311" s="247"/>
      <c r="D1311" s="226" t="s">
        <v>168</v>
      </c>
      <c r="E1311" s="248" t="s">
        <v>19</v>
      </c>
      <c r="F1311" s="249" t="s">
        <v>178</v>
      </c>
      <c r="G1311" s="247"/>
      <c r="H1311" s="250">
        <v>330.15999999999997</v>
      </c>
      <c r="I1311" s="251"/>
      <c r="J1311" s="247"/>
      <c r="K1311" s="247"/>
      <c r="L1311" s="252"/>
      <c r="M1311" s="253"/>
      <c r="N1311" s="254"/>
      <c r="O1311" s="254"/>
      <c r="P1311" s="254"/>
      <c r="Q1311" s="254"/>
      <c r="R1311" s="254"/>
      <c r="S1311" s="254"/>
      <c r="T1311" s="255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T1311" s="256" t="s">
        <v>168</v>
      </c>
      <c r="AU1311" s="256" t="s">
        <v>82</v>
      </c>
      <c r="AV1311" s="15" t="s">
        <v>155</v>
      </c>
      <c r="AW1311" s="15" t="s">
        <v>34</v>
      </c>
      <c r="AX1311" s="15" t="s">
        <v>80</v>
      </c>
      <c r="AY1311" s="256" t="s">
        <v>148</v>
      </c>
    </row>
    <row r="1312" spans="1:65" s="2" customFormat="1" ht="16.5" customHeight="1">
      <c r="A1312" s="40"/>
      <c r="B1312" s="41"/>
      <c r="C1312" s="206" t="s">
        <v>2045</v>
      </c>
      <c r="D1312" s="206" t="s">
        <v>150</v>
      </c>
      <c r="E1312" s="207" t="s">
        <v>5139</v>
      </c>
      <c r="F1312" s="208" t="s">
        <v>5140</v>
      </c>
      <c r="G1312" s="209" t="s">
        <v>173</v>
      </c>
      <c r="H1312" s="210">
        <v>56.45</v>
      </c>
      <c r="I1312" s="211"/>
      <c r="J1312" s="212">
        <f>ROUND(I1312*H1312,2)</f>
        <v>0</v>
      </c>
      <c r="K1312" s="208" t="s">
        <v>154</v>
      </c>
      <c r="L1312" s="46"/>
      <c r="M1312" s="213" t="s">
        <v>19</v>
      </c>
      <c r="N1312" s="214" t="s">
        <v>43</v>
      </c>
      <c r="O1312" s="86"/>
      <c r="P1312" s="215">
        <f>O1312*H1312</f>
        <v>0</v>
      </c>
      <c r="Q1312" s="215">
        <v>0</v>
      </c>
      <c r="R1312" s="215">
        <f>Q1312*H1312</f>
        <v>0</v>
      </c>
      <c r="S1312" s="215">
        <v>0.01147</v>
      </c>
      <c r="T1312" s="216">
        <f>S1312*H1312</f>
        <v>0.6474815</v>
      </c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R1312" s="217" t="s">
        <v>285</v>
      </c>
      <c r="AT1312" s="217" t="s">
        <v>150</v>
      </c>
      <c r="AU1312" s="217" t="s">
        <v>82</v>
      </c>
      <c r="AY1312" s="19" t="s">
        <v>148</v>
      </c>
      <c r="BE1312" s="218">
        <f>IF(N1312="základní",J1312,0)</f>
        <v>0</v>
      </c>
      <c r="BF1312" s="218">
        <f>IF(N1312="snížená",J1312,0)</f>
        <v>0</v>
      </c>
      <c r="BG1312" s="218">
        <f>IF(N1312="zákl. přenesená",J1312,0)</f>
        <v>0</v>
      </c>
      <c r="BH1312" s="218">
        <f>IF(N1312="sníž. přenesená",J1312,0)</f>
        <v>0</v>
      </c>
      <c r="BI1312" s="218">
        <f>IF(N1312="nulová",J1312,0)</f>
        <v>0</v>
      </c>
      <c r="BJ1312" s="19" t="s">
        <v>80</v>
      </c>
      <c r="BK1312" s="218">
        <f>ROUND(I1312*H1312,2)</f>
        <v>0</v>
      </c>
      <c r="BL1312" s="19" t="s">
        <v>285</v>
      </c>
      <c r="BM1312" s="217" t="s">
        <v>5141</v>
      </c>
    </row>
    <row r="1313" spans="1:47" s="2" customFormat="1" ht="12">
      <c r="A1313" s="40"/>
      <c r="B1313" s="41"/>
      <c r="C1313" s="42"/>
      <c r="D1313" s="219" t="s">
        <v>157</v>
      </c>
      <c r="E1313" s="42"/>
      <c r="F1313" s="220" t="s">
        <v>5142</v>
      </c>
      <c r="G1313" s="42"/>
      <c r="H1313" s="42"/>
      <c r="I1313" s="221"/>
      <c r="J1313" s="42"/>
      <c r="K1313" s="42"/>
      <c r="L1313" s="46"/>
      <c r="M1313" s="222"/>
      <c r="N1313" s="223"/>
      <c r="O1313" s="86"/>
      <c r="P1313" s="86"/>
      <c r="Q1313" s="86"/>
      <c r="R1313" s="86"/>
      <c r="S1313" s="86"/>
      <c r="T1313" s="87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T1313" s="19" t="s">
        <v>157</v>
      </c>
      <c r="AU1313" s="19" t="s">
        <v>82</v>
      </c>
    </row>
    <row r="1314" spans="1:51" s="14" customFormat="1" ht="12">
      <c r="A1314" s="14"/>
      <c r="B1314" s="235"/>
      <c r="C1314" s="236"/>
      <c r="D1314" s="226" t="s">
        <v>168</v>
      </c>
      <c r="E1314" s="237" t="s">
        <v>19</v>
      </c>
      <c r="F1314" s="238" t="s">
        <v>5143</v>
      </c>
      <c r="G1314" s="236"/>
      <c r="H1314" s="239">
        <v>28.15</v>
      </c>
      <c r="I1314" s="240"/>
      <c r="J1314" s="236"/>
      <c r="K1314" s="236"/>
      <c r="L1314" s="241"/>
      <c r="M1314" s="242"/>
      <c r="N1314" s="243"/>
      <c r="O1314" s="243"/>
      <c r="P1314" s="243"/>
      <c r="Q1314" s="243"/>
      <c r="R1314" s="243"/>
      <c r="S1314" s="243"/>
      <c r="T1314" s="24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45" t="s">
        <v>168</v>
      </c>
      <c r="AU1314" s="245" t="s">
        <v>82</v>
      </c>
      <c r="AV1314" s="14" t="s">
        <v>82</v>
      </c>
      <c r="AW1314" s="14" t="s">
        <v>34</v>
      </c>
      <c r="AX1314" s="14" t="s">
        <v>72</v>
      </c>
      <c r="AY1314" s="245" t="s">
        <v>148</v>
      </c>
    </row>
    <row r="1315" spans="1:51" s="14" customFormat="1" ht="12">
      <c r="A1315" s="14"/>
      <c r="B1315" s="235"/>
      <c r="C1315" s="236"/>
      <c r="D1315" s="226" t="s">
        <v>168</v>
      </c>
      <c r="E1315" s="237" t="s">
        <v>19</v>
      </c>
      <c r="F1315" s="238" t="s">
        <v>5144</v>
      </c>
      <c r="G1315" s="236"/>
      <c r="H1315" s="239">
        <v>18.9</v>
      </c>
      <c r="I1315" s="240"/>
      <c r="J1315" s="236"/>
      <c r="K1315" s="236"/>
      <c r="L1315" s="241"/>
      <c r="M1315" s="242"/>
      <c r="N1315" s="243"/>
      <c r="O1315" s="243"/>
      <c r="P1315" s="243"/>
      <c r="Q1315" s="243"/>
      <c r="R1315" s="243"/>
      <c r="S1315" s="243"/>
      <c r="T1315" s="24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T1315" s="245" t="s">
        <v>168</v>
      </c>
      <c r="AU1315" s="245" t="s">
        <v>82</v>
      </c>
      <c r="AV1315" s="14" t="s">
        <v>82</v>
      </c>
      <c r="AW1315" s="14" t="s">
        <v>34</v>
      </c>
      <c r="AX1315" s="14" t="s">
        <v>72</v>
      </c>
      <c r="AY1315" s="245" t="s">
        <v>148</v>
      </c>
    </row>
    <row r="1316" spans="1:51" s="14" customFormat="1" ht="12">
      <c r="A1316" s="14"/>
      <c r="B1316" s="235"/>
      <c r="C1316" s="236"/>
      <c r="D1316" s="226" t="s">
        <v>168</v>
      </c>
      <c r="E1316" s="237" t="s">
        <v>19</v>
      </c>
      <c r="F1316" s="238" t="s">
        <v>5145</v>
      </c>
      <c r="G1316" s="236"/>
      <c r="H1316" s="239">
        <v>9.4</v>
      </c>
      <c r="I1316" s="240"/>
      <c r="J1316" s="236"/>
      <c r="K1316" s="236"/>
      <c r="L1316" s="241"/>
      <c r="M1316" s="242"/>
      <c r="N1316" s="243"/>
      <c r="O1316" s="243"/>
      <c r="P1316" s="243"/>
      <c r="Q1316" s="243"/>
      <c r="R1316" s="243"/>
      <c r="S1316" s="243"/>
      <c r="T1316" s="24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T1316" s="245" t="s">
        <v>168</v>
      </c>
      <c r="AU1316" s="245" t="s">
        <v>82</v>
      </c>
      <c r="AV1316" s="14" t="s">
        <v>82</v>
      </c>
      <c r="AW1316" s="14" t="s">
        <v>34</v>
      </c>
      <c r="AX1316" s="14" t="s">
        <v>72</v>
      </c>
      <c r="AY1316" s="245" t="s">
        <v>148</v>
      </c>
    </row>
    <row r="1317" spans="1:51" s="15" customFormat="1" ht="12">
      <c r="A1317" s="15"/>
      <c r="B1317" s="246"/>
      <c r="C1317" s="247"/>
      <c r="D1317" s="226" t="s">
        <v>168</v>
      </c>
      <c r="E1317" s="248" t="s">
        <v>19</v>
      </c>
      <c r="F1317" s="249" t="s">
        <v>178</v>
      </c>
      <c r="G1317" s="247"/>
      <c r="H1317" s="250">
        <v>56.449999999999996</v>
      </c>
      <c r="I1317" s="251"/>
      <c r="J1317" s="247"/>
      <c r="K1317" s="247"/>
      <c r="L1317" s="252"/>
      <c r="M1317" s="253"/>
      <c r="N1317" s="254"/>
      <c r="O1317" s="254"/>
      <c r="P1317" s="254"/>
      <c r="Q1317" s="254"/>
      <c r="R1317" s="254"/>
      <c r="S1317" s="254"/>
      <c r="T1317" s="255"/>
      <c r="U1317" s="15"/>
      <c r="V1317" s="15"/>
      <c r="W1317" s="15"/>
      <c r="X1317" s="15"/>
      <c r="Y1317" s="15"/>
      <c r="Z1317" s="15"/>
      <c r="AA1317" s="15"/>
      <c r="AB1317" s="15"/>
      <c r="AC1317" s="15"/>
      <c r="AD1317" s="15"/>
      <c r="AE1317" s="15"/>
      <c r="AT1317" s="256" t="s">
        <v>168</v>
      </c>
      <c r="AU1317" s="256" t="s">
        <v>82</v>
      </c>
      <c r="AV1317" s="15" t="s">
        <v>155</v>
      </c>
      <c r="AW1317" s="15" t="s">
        <v>34</v>
      </c>
      <c r="AX1317" s="15" t="s">
        <v>80</v>
      </c>
      <c r="AY1317" s="256" t="s">
        <v>148</v>
      </c>
    </row>
    <row r="1318" spans="1:65" s="2" customFormat="1" ht="16.5" customHeight="1">
      <c r="A1318" s="40"/>
      <c r="B1318" s="41"/>
      <c r="C1318" s="206" t="s">
        <v>2049</v>
      </c>
      <c r="D1318" s="206" t="s">
        <v>150</v>
      </c>
      <c r="E1318" s="207" t="s">
        <v>2790</v>
      </c>
      <c r="F1318" s="208" t="s">
        <v>2779</v>
      </c>
      <c r="G1318" s="209" t="s">
        <v>173</v>
      </c>
      <c r="H1318" s="210">
        <v>47.05</v>
      </c>
      <c r="I1318" s="211"/>
      <c r="J1318" s="212">
        <f>ROUND(I1318*H1318,2)</f>
        <v>0</v>
      </c>
      <c r="K1318" s="208" t="s">
        <v>154</v>
      </c>
      <c r="L1318" s="46"/>
      <c r="M1318" s="213" t="s">
        <v>19</v>
      </c>
      <c r="N1318" s="214" t="s">
        <v>43</v>
      </c>
      <c r="O1318" s="86"/>
      <c r="P1318" s="215">
        <f>O1318*H1318</f>
        <v>0</v>
      </c>
      <c r="Q1318" s="215">
        <v>0</v>
      </c>
      <c r="R1318" s="215">
        <f>Q1318*H1318</f>
        <v>0</v>
      </c>
      <c r="S1318" s="215">
        <v>0</v>
      </c>
      <c r="T1318" s="216">
        <f>S1318*H1318</f>
        <v>0</v>
      </c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R1318" s="217" t="s">
        <v>285</v>
      </c>
      <c r="AT1318" s="217" t="s">
        <v>150</v>
      </c>
      <c r="AU1318" s="217" t="s">
        <v>82</v>
      </c>
      <c r="AY1318" s="19" t="s">
        <v>148</v>
      </c>
      <c r="BE1318" s="218">
        <f>IF(N1318="základní",J1318,0)</f>
        <v>0</v>
      </c>
      <c r="BF1318" s="218">
        <f>IF(N1318="snížená",J1318,0)</f>
        <v>0</v>
      </c>
      <c r="BG1318" s="218">
        <f>IF(N1318="zákl. přenesená",J1318,0)</f>
        <v>0</v>
      </c>
      <c r="BH1318" s="218">
        <f>IF(N1318="sníž. přenesená",J1318,0)</f>
        <v>0</v>
      </c>
      <c r="BI1318" s="218">
        <f>IF(N1318="nulová",J1318,0)</f>
        <v>0</v>
      </c>
      <c r="BJ1318" s="19" t="s">
        <v>80</v>
      </c>
      <c r="BK1318" s="218">
        <f>ROUND(I1318*H1318,2)</f>
        <v>0</v>
      </c>
      <c r="BL1318" s="19" t="s">
        <v>285</v>
      </c>
      <c r="BM1318" s="217" t="s">
        <v>5146</v>
      </c>
    </row>
    <row r="1319" spans="1:47" s="2" customFormat="1" ht="12">
      <c r="A1319" s="40"/>
      <c r="B1319" s="41"/>
      <c r="C1319" s="42"/>
      <c r="D1319" s="219" t="s">
        <v>157</v>
      </c>
      <c r="E1319" s="42"/>
      <c r="F1319" s="220" t="s">
        <v>2792</v>
      </c>
      <c r="G1319" s="42"/>
      <c r="H1319" s="42"/>
      <c r="I1319" s="221"/>
      <c r="J1319" s="42"/>
      <c r="K1319" s="42"/>
      <c r="L1319" s="46"/>
      <c r="M1319" s="222"/>
      <c r="N1319" s="223"/>
      <c r="O1319" s="86"/>
      <c r="P1319" s="86"/>
      <c r="Q1319" s="86"/>
      <c r="R1319" s="86"/>
      <c r="S1319" s="86"/>
      <c r="T1319" s="87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T1319" s="19" t="s">
        <v>157</v>
      </c>
      <c r="AU1319" s="19" t="s">
        <v>82</v>
      </c>
    </row>
    <row r="1320" spans="1:51" s="14" customFormat="1" ht="12">
      <c r="A1320" s="14"/>
      <c r="B1320" s="235"/>
      <c r="C1320" s="236"/>
      <c r="D1320" s="226" t="s">
        <v>168</v>
      </c>
      <c r="E1320" s="237" t="s">
        <v>19</v>
      </c>
      <c r="F1320" s="238" t="s">
        <v>5143</v>
      </c>
      <c r="G1320" s="236"/>
      <c r="H1320" s="239">
        <v>28.15</v>
      </c>
      <c r="I1320" s="240"/>
      <c r="J1320" s="236"/>
      <c r="K1320" s="236"/>
      <c r="L1320" s="241"/>
      <c r="M1320" s="242"/>
      <c r="N1320" s="243"/>
      <c r="O1320" s="243"/>
      <c r="P1320" s="243"/>
      <c r="Q1320" s="243"/>
      <c r="R1320" s="243"/>
      <c r="S1320" s="243"/>
      <c r="T1320" s="24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45" t="s">
        <v>168</v>
      </c>
      <c r="AU1320" s="245" t="s">
        <v>82</v>
      </c>
      <c r="AV1320" s="14" t="s">
        <v>82</v>
      </c>
      <c r="AW1320" s="14" t="s">
        <v>34</v>
      </c>
      <c r="AX1320" s="14" t="s">
        <v>72</v>
      </c>
      <c r="AY1320" s="245" t="s">
        <v>148</v>
      </c>
    </row>
    <row r="1321" spans="1:51" s="14" customFormat="1" ht="12">
      <c r="A1321" s="14"/>
      <c r="B1321" s="235"/>
      <c r="C1321" s="236"/>
      <c r="D1321" s="226" t="s">
        <v>168</v>
      </c>
      <c r="E1321" s="237" t="s">
        <v>19</v>
      </c>
      <c r="F1321" s="238" t="s">
        <v>5144</v>
      </c>
      <c r="G1321" s="236"/>
      <c r="H1321" s="239">
        <v>18.9</v>
      </c>
      <c r="I1321" s="240"/>
      <c r="J1321" s="236"/>
      <c r="K1321" s="236"/>
      <c r="L1321" s="241"/>
      <c r="M1321" s="242"/>
      <c r="N1321" s="243"/>
      <c r="O1321" s="243"/>
      <c r="P1321" s="243"/>
      <c r="Q1321" s="243"/>
      <c r="R1321" s="243"/>
      <c r="S1321" s="243"/>
      <c r="T1321" s="24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T1321" s="245" t="s">
        <v>168</v>
      </c>
      <c r="AU1321" s="245" t="s">
        <v>82</v>
      </c>
      <c r="AV1321" s="14" t="s">
        <v>82</v>
      </c>
      <c r="AW1321" s="14" t="s">
        <v>34</v>
      </c>
      <c r="AX1321" s="14" t="s">
        <v>72</v>
      </c>
      <c r="AY1321" s="245" t="s">
        <v>148</v>
      </c>
    </row>
    <row r="1322" spans="1:51" s="15" customFormat="1" ht="12">
      <c r="A1322" s="15"/>
      <c r="B1322" s="246"/>
      <c r="C1322" s="247"/>
      <c r="D1322" s="226" t="s">
        <v>168</v>
      </c>
      <c r="E1322" s="248" t="s">
        <v>19</v>
      </c>
      <c r="F1322" s="249" t="s">
        <v>178</v>
      </c>
      <c r="G1322" s="247"/>
      <c r="H1322" s="250">
        <v>47.05</v>
      </c>
      <c r="I1322" s="251"/>
      <c r="J1322" s="247"/>
      <c r="K1322" s="247"/>
      <c r="L1322" s="252"/>
      <c r="M1322" s="253"/>
      <c r="N1322" s="254"/>
      <c r="O1322" s="254"/>
      <c r="P1322" s="254"/>
      <c r="Q1322" s="254"/>
      <c r="R1322" s="254"/>
      <c r="S1322" s="254"/>
      <c r="T1322" s="255"/>
      <c r="U1322" s="15"/>
      <c r="V1322" s="15"/>
      <c r="W1322" s="15"/>
      <c r="X1322" s="15"/>
      <c r="Y1322" s="15"/>
      <c r="Z1322" s="15"/>
      <c r="AA1322" s="15"/>
      <c r="AB1322" s="15"/>
      <c r="AC1322" s="15"/>
      <c r="AD1322" s="15"/>
      <c r="AE1322" s="15"/>
      <c r="AT1322" s="256" t="s">
        <v>168</v>
      </c>
      <c r="AU1322" s="256" t="s">
        <v>82</v>
      </c>
      <c r="AV1322" s="15" t="s">
        <v>155</v>
      </c>
      <c r="AW1322" s="15" t="s">
        <v>34</v>
      </c>
      <c r="AX1322" s="15" t="s">
        <v>80</v>
      </c>
      <c r="AY1322" s="256" t="s">
        <v>148</v>
      </c>
    </row>
    <row r="1323" spans="1:65" s="2" customFormat="1" ht="16.5" customHeight="1">
      <c r="A1323" s="40"/>
      <c r="B1323" s="41"/>
      <c r="C1323" s="206" t="s">
        <v>2053</v>
      </c>
      <c r="D1323" s="206" t="s">
        <v>150</v>
      </c>
      <c r="E1323" s="207" t="s">
        <v>2815</v>
      </c>
      <c r="F1323" s="208" t="s">
        <v>2816</v>
      </c>
      <c r="G1323" s="209" t="s">
        <v>166</v>
      </c>
      <c r="H1323" s="210">
        <v>326.242</v>
      </c>
      <c r="I1323" s="211"/>
      <c r="J1323" s="212">
        <f>ROUND(I1323*H1323,2)</f>
        <v>0</v>
      </c>
      <c r="K1323" s="208" t="s">
        <v>154</v>
      </c>
      <c r="L1323" s="46"/>
      <c r="M1323" s="213" t="s">
        <v>19</v>
      </c>
      <c r="N1323" s="214" t="s">
        <v>43</v>
      </c>
      <c r="O1323" s="86"/>
      <c r="P1323" s="215">
        <f>O1323*H1323</f>
        <v>0</v>
      </c>
      <c r="Q1323" s="215">
        <v>0</v>
      </c>
      <c r="R1323" s="215">
        <f>Q1323*H1323</f>
        <v>0</v>
      </c>
      <c r="S1323" s="215">
        <v>0</v>
      </c>
      <c r="T1323" s="216">
        <f>S1323*H1323</f>
        <v>0</v>
      </c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R1323" s="217" t="s">
        <v>285</v>
      </c>
      <c r="AT1323" s="217" t="s">
        <v>150</v>
      </c>
      <c r="AU1323" s="217" t="s">
        <v>82</v>
      </c>
      <c r="AY1323" s="19" t="s">
        <v>148</v>
      </c>
      <c r="BE1323" s="218">
        <f>IF(N1323="základní",J1323,0)</f>
        <v>0</v>
      </c>
      <c r="BF1323" s="218">
        <f>IF(N1323="snížená",J1323,0)</f>
        <v>0</v>
      </c>
      <c r="BG1323" s="218">
        <f>IF(N1323="zákl. přenesená",J1323,0)</f>
        <v>0</v>
      </c>
      <c r="BH1323" s="218">
        <f>IF(N1323="sníž. přenesená",J1323,0)</f>
        <v>0</v>
      </c>
      <c r="BI1323" s="218">
        <f>IF(N1323="nulová",J1323,0)</f>
        <v>0</v>
      </c>
      <c r="BJ1323" s="19" t="s">
        <v>80</v>
      </c>
      <c r="BK1323" s="218">
        <f>ROUND(I1323*H1323,2)</f>
        <v>0</v>
      </c>
      <c r="BL1323" s="19" t="s">
        <v>285</v>
      </c>
      <c r="BM1323" s="217" t="s">
        <v>5147</v>
      </c>
    </row>
    <row r="1324" spans="1:47" s="2" customFormat="1" ht="12">
      <c r="A1324" s="40"/>
      <c r="B1324" s="41"/>
      <c r="C1324" s="42"/>
      <c r="D1324" s="219" t="s">
        <v>157</v>
      </c>
      <c r="E1324" s="42"/>
      <c r="F1324" s="220" t="s">
        <v>2818</v>
      </c>
      <c r="G1324" s="42"/>
      <c r="H1324" s="42"/>
      <c r="I1324" s="221"/>
      <c r="J1324" s="42"/>
      <c r="K1324" s="42"/>
      <c r="L1324" s="46"/>
      <c r="M1324" s="222"/>
      <c r="N1324" s="223"/>
      <c r="O1324" s="86"/>
      <c r="P1324" s="86"/>
      <c r="Q1324" s="86"/>
      <c r="R1324" s="86"/>
      <c r="S1324" s="86"/>
      <c r="T1324" s="87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T1324" s="19" t="s">
        <v>157</v>
      </c>
      <c r="AU1324" s="19" t="s">
        <v>82</v>
      </c>
    </row>
    <row r="1325" spans="1:51" s="14" customFormat="1" ht="12">
      <c r="A1325" s="14"/>
      <c r="B1325" s="235"/>
      <c r="C1325" s="236"/>
      <c r="D1325" s="226" t="s">
        <v>168</v>
      </c>
      <c r="E1325" s="237" t="s">
        <v>19</v>
      </c>
      <c r="F1325" s="238" t="s">
        <v>4908</v>
      </c>
      <c r="G1325" s="236"/>
      <c r="H1325" s="239">
        <v>75.821</v>
      </c>
      <c r="I1325" s="240"/>
      <c r="J1325" s="236"/>
      <c r="K1325" s="236"/>
      <c r="L1325" s="241"/>
      <c r="M1325" s="242"/>
      <c r="N1325" s="243"/>
      <c r="O1325" s="243"/>
      <c r="P1325" s="243"/>
      <c r="Q1325" s="243"/>
      <c r="R1325" s="243"/>
      <c r="S1325" s="243"/>
      <c r="T1325" s="24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45" t="s">
        <v>168</v>
      </c>
      <c r="AU1325" s="245" t="s">
        <v>82</v>
      </c>
      <c r="AV1325" s="14" t="s">
        <v>82</v>
      </c>
      <c r="AW1325" s="14" t="s">
        <v>34</v>
      </c>
      <c r="AX1325" s="14" t="s">
        <v>72</v>
      </c>
      <c r="AY1325" s="245" t="s">
        <v>148</v>
      </c>
    </row>
    <row r="1326" spans="1:51" s="14" customFormat="1" ht="12">
      <c r="A1326" s="14"/>
      <c r="B1326" s="235"/>
      <c r="C1326" s="236"/>
      <c r="D1326" s="226" t="s">
        <v>168</v>
      </c>
      <c r="E1326" s="237" t="s">
        <v>19</v>
      </c>
      <c r="F1326" s="238" t="s">
        <v>4909</v>
      </c>
      <c r="G1326" s="236"/>
      <c r="H1326" s="239">
        <v>246.351</v>
      </c>
      <c r="I1326" s="240"/>
      <c r="J1326" s="236"/>
      <c r="K1326" s="236"/>
      <c r="L1326" s="241"/>
      <c r="M1326" s="242"/>
      <c r="N1326" s="243"/>
      <c r="O1326" s="243"/>
      <c r="P1326" s="243"/>
      <c r="Q1326" s="243"/>
      <c r="R1326" s="243"/>
      <c r="S1326" s="243"/>
      <c r="T1326" s="24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45" t="s">
        <v>168</v>
      </c>
      <c r="AU1326" s="245" t="s">
        <v>82</v>
      </c>
      <c r="AV1326" s="14" t="s">
        <v>82</v>
      </c>
      <c r="AW1326" s="14" t="s">
        <v>34</v>
      </c>
      <c r="AX1326" s="14" t="s">
        <v>72</v>
      </c>
      <c r="AY1326" s="245" t="s">
        <v>148</v>
      </c>
    </row>
    <row r="1327" spans="1:51" s="14" customFormat="1" ht="12">
      <c r="A1327" s="14"/>
      <c r="B1327" s="235"/>
      <c r="C1327" s="236"/>
      <c r="D1327" s="226" t="s">
        <v>168</v>
      </c>
      <c r="E1327" s="237" t="s">
        <v>19</v>
      </c>
      <c r="F1327" s="238" t="s">
        <v>4910</v>
      </c>
      <c r="G1327" s="236"/>
      <c r="H1327" s="239">
        <v>4.07</v>
      </c>
      <c r="I1327" s="240"/>
      <c r="J1327" s="236"/>
      <c r="K1327" s="236"/>
      <c r="L1327" s="241"/>
      <c r="M1327" s="242"/>
      <c r="N1327" s="243"/>
      <c r="O1327" s="243"/>
      <c r="P1327" s="243"/>
      <c r="Q1327" s="243"/>
      <c r="R1327" s="243"/>
      <c r="S1327" s="243"/>
      <c r="T1327" s="24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T1327" s="245" t="s">
        <v>168</v>
      </c>
      <c r="AU1327" s="245" t="s">
        <v>82</v>
      </c>
      <c r="AV1327" s="14" t="s">
        <v>82</v>
      </c>
      <c r="AW1327" s="14" t="s">
        <v>34</v>
      </c>
      <c r="AX1327" s="14" t="s">
        <v>72</v>
      </c>
      <c r="AY1327" s="245" t="s">
        <v>148</v>
      </c>
    </row>
    <row r="1328" spans="1:51" s="15" customFormat="1" ht="12">
      <c r="A1328" s="15"/>
      <c r="B1328" s="246"/>
      <c r="C1328" s="247"/>
      <c r="D1328" s="226" t="s">
        <v>168</v>
      </c>
      <c r="E1328" s="248" t="s">
        <v>19</v>
      </c>
      <c r="F1328" s="249" t="s">
        <v>178</v>
      </c>
      <c r="G1328" s="247"/>
      <c r="H1328" s="250">
        <v>326.242</v>
      </c>
      <c r="I1328" s="251"/>
      <c r="J1328" s="247"/>
      <c r="K1328" s="247"/>
      <c r="L1328" s="252"/>
      <c r="M1328" s="253"/>
      <c r="N1328" s="254"/>
      <c r="O1328" s="254"/>
      <c r="P1328" s="254"/>
      <c r="Q1328" s="254"/>
      <c r="R1328" s="254"/>
      <c r="S1328" s="254"/>
      <c r="T1328" s="255"/>
      <c r="U1328" s="15"/>
      <c r="V1328" s="15"/>
      <c r="W1328" s="15"/>
      <c r="X1328" s="15"/>
      <c r="Y1328" s="15"/>
      <c r="Z1328" s="15"/>
      <c r="AA1328" s="15"/>
      <c r="AB1328" s="15"/>
      <c r="AC1328" s="15"/>
      <c r="AD1328" s="15"/>
      <c r="AE1328" s="15"/>
      <c r="AT1328" s="256" t="s">
        <v>168</v>
      </c>
      <c r="AU1328" s="256" t="s">
        <v>82</v>
      </c>
      <c r="AV1328" s="15" t="s">
        <v>155</v>
      </c>
      <c r="AW1328" s="15" t="s">
        <v>34</v>
      </c>
      <c r="AX1328" s="15" t="s">
        <v>80</v>
      </c>
      <c r="AY1328" s="256" t="s">
        <v>148</v>
      </c>
    </row>
    <row r="1329" spans="1:65" s="2" customFormat="1" ht="24.15" customHeight="1">
      <c r="A1329" s="40"/>
      <c r="B1329" s="41"/>
      <c r="C1329" s="268" t="s">
        <v>2057</v>
      </c>
      <c r="D1329" s="268" t="s">
        <v>279</v>
      </c>
      <c r="E1329" s="269" t="s">
        <v>2820</v>
      </c>
      <c r="F1329" s="270" t="s">
        <v>2821</v>
      </c>
      <c r="G1329" s="271" t="s">
        <v>166</v>
      </c>
      <c r="H1329" s="272">
        <v>358.866</v>
      </c>
      <c r="I1329" s="273"/>
      <c r="J1329" s="274">
        <f>ROUND(I1329*H1329,2)</f>
        <v>0</v>
      </c>
      <c r="K1329" s="270" t="s">
        <v>154</v>
      </c>
      <c r="L1329" s="275"/>
      <c r="M1329" s="276" t="s">
        <v>19</v>
      </c>
      <c r="N1329" s="277" t="s">
        <v>43</v>
      </c>
      <c r="O1329" s="86"/>
      <c r="P1329" s="215">
        <f>O1329*H1329</f>
        <v>0</v>
      </c>
      <c r="Q1329" s="215">
        <v>0.00011</v>
      </c>
      <c r="R1329" s="215">
        <f>Q1329*H1329</f>
        <v>0.03947526</v>
      </c>
      <c r="S1329" s="215">
        <v>0</v>
      </c>
      <c r="T1329" s="216">
        <f>S1329*H1329</f>
        <v>0</v>
      </c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R1329" s="217" t="s">
        <v>414</v>
      </c>
      <c r="AT1329" s="217" t="s">
        <v>279</v>
      </c>
      <c r="AU1329" s="217" t="s">
        <v>82</v>
      </c>
      <c r="AY1329" s="19" t="s">
        <v>148</v>
      </c>
      <c r="BE1329" s="218">
        <f>IF(N1329="základní",J1329,0)</f>
        <v>0</v>
      </c>
      <c r="BF1329" s="218">
        <f>IF(N1329="snížená",J1329,0)</f>
        <v>0</v>
      </c>
      <c r="BG1329" s="218">
        <f>IF(N1329="zákl. přenesená",J1329,0)</f>
        <v>0</v>
      </c>
      <c r="BH1329" s="218">
        <f>IF(N1329="sníž. přenesená",J1329,0)</f>
        <v>0</v>
      </c>
      <c r="BI1329" s="218">
        <f>IF(N1329="nulová",J1329,0)</f>
        <v>0</v>
      </c>
      <c r="BJ1329" s="19" t="s">
        <v>80</v>
      </c>
      <c r="BK1329" s="218">
        <f>ROUND(I1329*H1329,2)</f>
        <v>0</v>
      </c>
      <c r="BL1329" s="19" t="s">
        <v>285</v>
      </c>
      <c r="BM1329" s="217" t="s">
        <v>5148</v>
      </c>
    </row>
    <row r="1330" spans="1:51" s="14" customFormat="1" ht="12">
      <c r="A1330" s="14"/>
      <c r="B1330" s="235"/>
      <c r="C1330" s="236"/>
      <c r="D1330" s="226" t="s">
        <v>168</v>
      </c>
      <c r="E1330" s="236"/>
      <c r="F1330" s="238" t="s">
        <v>5149</v>
      </c>
      <c r="G1330" s="236"/>
      <c r="H1330" s="239">
        <v>358.866</v>
      </c>
      <c r="I1330" s="240"/>
      <c r="J1330" s="236"/>
      <c r="K1330" s="236"/>
      <c r="L1330" s="241"/>
      <c r="M1330" s="242"/>
      <c r="N1330" s="243"/>
      <c r="O1330" s="243"/>
      <c r="P1330" s="243"/>
      <c r="Q1330" s="243"/>
      <c r="R1330" s="243"/>
      <c r="S1330" s="243"/>
      <c r="T1330" s="24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T1330" s="245" t="s">
        <v>168</v>
      </c>
      <c r="AU1330" s="245" t="s">
        <v>82</v>
      </c>
      <c r="AV1330" s="14" t="s">
        <v>82</v>
      </c>
      <c r="AW1330" s="14" t="s">
        <v>4</v>
      </c>
      <c r="AX1330" s="14" t="s">
        <v>80</v>
      </c>
      <c r="AY1330" s="245" t="s">
        <v>148</v>
      </c>
    </row>
    <row r="1331" spans="1:65" s="2" customFormat="1" ht="24.15" customHeight="1">
      <c r="A1331" s="40"/>
      <c r="B1331" s="41"/>
      <c r="C1331" s="206" t="s">
        <v>2059</v>
      </c>
      <c r="D1331" s="206" t="s">
        <v>150</v>
      </c>
      <c r="E1331" s="207" t="s">
        <v>2835</v>
      </c>
      <c r="F1331" s="208" t="s">
        <v>2836</v>
      </c>
      <c r="G1331" s="209" t="s">
        <v>346</v>
      </c>
      <c r="H1331" s="210">
        <v>22.275</v>
      </c>
      <c r="I1331" s="211"/>
      <c r="J1331" s="212">
        <f>ROUND(I1331*H1331,2)</f>
        <v>0</v>
      </c>
      <c r="K1331" s="208" t="s">
        <v>154</v>
      </c>
      <c r="L1331" s="46"/>
      <c r="M1331" s="213" t="s">
        <v>19</v>
      </c>
      <c r="N1331" s="214" t="s">
        <v>43</v>
      </c>
      <c r="O1331" s="86"/>
      <c r="P1331" s="215">
        <f>O1331*H1331</f>
        <v>0</v>
      </c>
      <c r="Q1331" s="215">
        <v>0</v>
      </c>
      <c r="R1331" s="215">
        <f>Q1331*H1331</f>
        <v>0</v>
      </c>
      <c r="S1331" s="215">
        <v>0</v>
      </c>
      <c r="T1331" s="216">
        <f>S1331*H1331</f>
        <v>0</v>
      </c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R1331" s="217" t="s">
        <v>285</v>
      </c>
      <c r="AT1331" s="217" t="s">
        <v>150</v>
      </c>
      <c r="AU1331" s="217" t="s">
        <v>82</v>
      </c>
      <c r="AY1331" s="19" t="s">
        <v>148</v>
      </c>
      <c r="BE1331" s="218">
        <f>IF(N1331="základní",J1331,0)</f>
        <v>0</v>
      </c>
      <c r="BF1331" s="218">
        <f>IF(N1331="snížená",J1331,0)</f>
        <v>0</v>
      </c>
      <c r="BG1331" s="218">
        <f>IF(N1331="zákl. přenesená",J1331,0)</f>
        <v>0</v>
      </c>
      <c r="BH1331" s="218">
        <f>IF(N1331="sníž. přenesená",J1331,0)</f>
        <v>0</v>
      </c>
      <c r="BI1331" s="218">
        <f>IF(N1331="nulová",J1331,0)</f>
        <v>0</v>
      </c>
      <c r="BJ1331" s="19" t="s">
        <v>80</v>
      </c>
      <c r="BK1331" s="218">
        <f>ROUND(I1331*H1331,2)</f>
        <v>0</v>
      </c>
      <c r="BL1331" s="19" t="s">
        <v>285</v>
      </c>
      <c r="BM1331" s="217" t="s">
        <v>5150</v>
      </c>
    </row>
    <row r="1332" spans="1:47" s="2" customFormat="1" ht="12">
      <c r="A1332" s="40"/>
      <c r="B1332" s="41"/>
      <c r="C1332" s="42"/>
      <c r="D1332" s="219" t="s">
        <v>157</v>
      </c>
      <c r="E1332" s="42"/>
      <c r="F1332" s="220" t="s">
        <v>2838</v>
      </c>
      <c r="G1332" s="42"/>
      <c r="H1332" s="42"/>
      <c r="I1332" s="221"/>
      <c r="J1332" s="42"/>
      <c r="K1332" s="42"/>
      <c r="L1332" s="46"/>
      <c r="M1332" s="222"/>
      <c r="N1332" s="223"/>
      <c r="O1332" s="86"/>
      <c r="P1332" s="86"/>
      <c r="Q1332" s="86"/>
      <c r="R1332" s="86"/>
      <c r="S1332" s="86"/>
      <c r="T1332" s="87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T1332" s="19" t="s">
        <v>157</v>
      </c>
      <c r="AU1332" s="19" t="s">
        <v>82</v>
      </c>
    </row>
    <row r="1333" spans="1:65" s="2" customFormat="1" ht="24.15" customHeight="1">
      <c r="A1333" s="40"/>
      <c r="B1333" s="41"/>
      <c r="C1333" s="206" t="s">
        <v>2061</v>
      </c>
      <c r="D1333" s="206" t="s">
        <v>150</v>
      </c>
      <c r="E1333" s="207" t="s">
        <v>2840</v>
      </c>
      <c r="F1333" s="208" t="s">
        <v>2841</v>
      </c>
      <c r="G1333" s="209" t="s">
        <v>346</v>
      </c>
      <c r="H1333" s="210">
        <v>22.275</v>
      </c>
      <c r="I1333" s="211"/>
      <c r="J1333" s="212">
        <f>ROUND(I1333*H1333,2)</f>
        <v>0</v>
      </c>
      <c r="K1333" s="208" t="s">
        <v>154</v>
      </c>
      <c r="L1333" s="46"/>
      <c r="M1333" s="213" t="s">
        <v>19</v>
      </c>
      <c r="N1333" s="214" t="s">
        <v>43</v>
      </c>
      <c r="O1333" s="86"/>
      <c r="P1333" s="215">
        <f>O1333*H1333</f>
        <v>0</v>
      </c>
      <c r="Q1333" s="215">
        <v>0</v>
      </c>
      <c r="R1333" s="215">
        <f>Q1333*H1333</f>
        <v>0</v>
      </c>
      <c r="S1333" s="215">
        <v>0</v>
      </c>
      <c r="T1333" s="216">
        <f>S1333*H1333</f>
        <v>0</v>
      </c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R1333" s="217" t="s">
        <v>285</v>
      </c>
      <c r="AT1333" s="217" t="s">
        <v>150</v>
      </c>
      <c r="AU1333" s="217" t="s">
        <v>82</v>
      </c>
      <c r="AY1333" s="19" t="s">
        <v>148</v>
      </c>
      <c r="BE1333" s="218">
        <f>IF(N1333="základní",J1333,0)</f>
        <v>0</v>
      </c>
      <c r="BF1333" s="218">
        <f>IF(N1333="snížená",J1333,0)</f>
        <v>0</v>
      </c>
      <c r="BG1333" s="218">
        <f>IF(N1333="zákl. přenesená",J1333,0)</f>
        <v>0</v>
      </c>
      <c r="BH1333" s="218">
        <f>IF(N1333="sníž. přenesená",J1333,0)</f>
        <v>0</v>
      </c>
      <c r="BI1333" s="218">
        <f>IF(N1333="nulová",J1333,0)</f>
        <v>0</v>
      </c>
      <c r="BJ1333" s="19" t="s">
        <v>80</v>
      </c>
      <c r="BK1333" s="218">
        <f>ROUND(I1333*H1333,2)</f>
        <v>0</v>
      </c>
      <c r="BL1333" s="19" t="s">
        <v>285</v>
      </c>
      <c r="BM1333" s="217" t="s">
        <v>5151</v>
      </c>
    </row>
    <row r="1334" spans="1:47" s="2" customFormat="1" ht="12">
      <c r="A1334" s="40"/>
      <c r="B1334" s="41"/>
      <c r="C1334" s="42"/>
      <c r="D1334" s="219" t="s">
        <v>157</v>
      </c>
      <c r="E1334" s="42"/>
      <c r="F1334" s="220" t="s">
        <v>2843</v>
      </c>
      <c r="G1334" s="42"/>
      <c r="H1334" s="42"/>
      <c r="I1334" s="221"/>
      <c r="J1334" s="42"/>
      <c r="K1334" s="42"/>
      <c r="L1334" s="46"/>
      <c r="M1334" s="222"/>
      <c r="N1334" s="223"/>
      <c r="O1334" s="86"/>
      <c r="P1334" s="86"/>
      <c r="Q1334" s="86"/>
      <c r="R1334" s="86"/>
      <c r="S1334" s="86"/>
      <c r="T1334" s="87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T1334" s="19" t="s">
        <v>157</v>
      </c>
      <c r="AU1334" s="19" t="s">
        <v>82</v>
      </c>
    </row>
    <row r="1335" spans="1:63" s="12" customFormat="1" ht="22.8" customHeight="1">
      <c r="A1335" s="12"/>
      <c r="B1335" s="190"/>
      <c r="C1335" s="191"/>
      <c r="D1335" s="192" t="s">
        <v>71</v>
      </c>
      <c r="E1335" s="204" t="s">
        <v>2844</v>
      </c>
      <c r="F1335" s="204" t="s">
        <v>2845</v>
      </c>
      <c r="G1335" s="191"/>
      <c r="H1335" s="191"/>
      <c r="I1335" s="194"/>
      <c r="J1335" s="205">
        <f>BK1335</f>
        <v>0</v>
      </c>
      <c r="K1335" s="191"/>
      <c r="L1335" s="196"/>
      <c r="M1335" s="197"/>
      <c r="N1335" s="198"/>
      <c r="O1335" s="198"/>
      <c r="P1335" s="199">
        <f>SUM(P1336:P1388)</f>
        <v>0</v>
      </c>
      <c r="Q1335" s="198"/>
      <c r="R1335" s="199">
        <f>SUM(R1336:R1388)</f>
        <v>0.61802784</v>
      </c>
      <c r="S1335" s="198"/>
      <c r="T1335" s="200">
        <f>SUM(T1336:T1388)</f>
        <v>0</v>
      </c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R1335" s="201" t="s">
        <v>82</v>
      </c>
      <c r="AT1335" s="202" t="s">
        <v>71</v>
      </c>
      <c r="AU1335" s="202" t="s">
        <v>80</v>
      </c>
      <c r="AY1335" s="201" t="s">
        <v>148</v>
      </c>
      <c r="BK1335" s="203">
        <f>SUM(BK1336:BK1388)</f>
        <v>0</v>
      </c>
    </row>
    <row r="1336" spans="1:65" s="2" customFormat="1" ht="21.75" customHeight="1">
      <c r="A1336" s="40"/>
      <c r="B1336" s="41"/>
      <c r="C1336" s="206" t="s">
        <v>2065</v>
      </c>
      <c r="D1336" s="206" t="s">
        <v>150</v>
      </c>
      <c r="E1336" s="207" t="s">
        <v>5152</v>
      </c>
      <c r="F1336" s="208" t="s">
        <v>5153</v>
      </c>
      <c r="G1336" s="209" t="s">
        <v>166</v>
      </c>
      <c r="H1336" s="210">
        <v>4.147</v>
      </c>
      <c r="I1336" s="211"/>
      <c r="J1336" s="212">
        <f>ROUND(I1336*H1336,2)</f>
        <v>0</v>
      </c>
      <c r="K1336" s="208" t="s">
        <v>154</v>
      </c>
      <c r="L1336" s="46"/>
      <c r="M1336" s="213" t="s">
        <v>19</v>
      </c>
      <c r="N1336" s="214" t="s">
        <v>43</v>
      </c>
      <c r="O1336" s="86"/>
      <c r="P1336" s="215">
        <f>O1336*H1336</f>
        <v>0</v>
      </c>
      <c r="Q1336" s="215">
        <v>0.00027</v>
      </c>
      <c r="R1336" s="215">
        <f>Q1336*H1336</f>
        <v>0.00111969</v>
      </c>
      <c r="S1336" s="215">
        <v>0</v>
      </c>
      <c r="T1336" s="216">
        <f>S1336*H1336</f>
        <v>0</v>
      </c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R1336" s="217" t="s">
        <v>285</v>
      </c>
      <c r="AT1336" s="217" t="s">
        <v>150</v>
      </c>
      <c r="AU1336" s="217" t="s">
        <v>82</v>
      </c>
      <c r="AY1336" s="19" t="s">
        <v>148</v>
      </c>
      <c r="BE1336" s="218">
        <f>IF(N1336="základní",J1336,0)</f>
        <v>0</v>
      </c>
      <c r="BF1336" s="218">
        <f>IF(N1336="snížená",J1336,0)</f>
        <v>0</v>
      </c>
      <c r="BG1336" s="218">
        <f>IF(N1336="zákl. přenesená",J1336,0)</f>
        <v>0</v>
      </c>
      <c r="BH1336" s="218">
        <f>IF(N1336="sníž. přenesená",J1336,0)</f>
        <v>0</v>
      </c>
      <c r="BI1336" s="218">
        <f>IF(N1336="nulová",J1336,0)</f>
        <v>0</v>
      </c>
      <c r="BJ1336" s="19" t="s">
        <v>80</v>
      </c>
      <c r="BK1336" s="218">
        <f>ROUND(I1336*H1336,2)</f>
        <v>0</v>
      </c>
      <c r="BL1336" s="19" t="s">
        <v>285</v>
      </c>
      <c r="BM1336" s="217" t="s">
        <v>5154</v>
      </c>
    </row>
    <row r="1337" spans="1:47" s="2" customFormat="1" ht="12">
      <c r="A1337" s="40"/>
      <c r="B1337" s="41"/>
      <c r="C1337" s="42"/>
      <c r="D1337" s="219" t="s">
        <v>157</v>
      </c>
      <c r="E1337" s="42"/>
      <c r="F1337" s="220" t="s">
        <v>5155</v>
      </c>
      <c r="G1337" s="42"/>
      <c r="H1337" s="42"/>
      <c r="I1337" s="221"/>
      <c r="J1337" s="42"/>
      <c r="K1337" s="42"/>
      <c r="L1337" s="46"/>
      <c r="M1337" s="222"/>
      <c r="N1337" s="223"/>
      <c r="O1337" s="86"/>
      <c r="P1337" s="86"/>
      <c r="Q1337" s="86"/>
      <c r="R1337" s="86"/>
      <c r="S1337" s="86"/>
      <c r="T1337" s="87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T1337" s="19" t="s">
        <v>157</v>
      </c>
      <c r="AU1337" s="19" t="s">
        <v>82</v>
      </c>
    </row>
    <row r="1338" spans="1:65" s="2" customFormat="1" ht="16.5" customHeight="1">
      <c r="A1338" s="40"/>
      <c r="B1338" s="41"/>
      <c r="C1338" s="268" t="s">
        <v>2069</v>
      </c>
      <c r="D1338" s="268" t="s">
        <v>279</v>
      </c>
      <c r="E1338" s="269" t="s">
        <v>5156</v>
      </c>
      <c r="F1338" s="270" t="s">
        <v>5157</v>
      </c>
      <c r="G1338" s="271" t="s">
        <v>166</v>
      </c>
      <c r="H1338" s="272">
        <v>4.147</v>
      </c>
      <c r="I1338" s="273"/>
      <c r="J1338" s="274">
        <f>ROUND(I1338*H1338,2)</f>
        <v>0</v>
      </c>
      <c r="K1338" s="270" t="s">
        <v>154</v>
      </c>
      <c r="L1338" s="275"/>
      <c r="M1338" s="276" t="s">
        <v>19</v>
      </c>
      <c r="N1338" s="277" t="s">
        <v>43</v>
      </c>
      <c r="O1338" s="86"/>
      <c r="P1338" s="215">
        <f>O1338*H1338</f>
        <v>0</v>
      </c>
      <c r="Q1338" s="215">
        <v>0.03333</v>
      </c>
      <c r="R1338" s="215">
        <f>Q1338*H1338</f>
        <v>0.13821951</v>
      </c>
      <c r="S1338" s="215">
        <v>0</v>
      </c>
      <c r="T1338" s="216">
        <f>S1338*H1338</f>
        <v>0</v>
      </c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R1338" s="217" t="s">
        <v>414</v>
      </c>
      <c r="AT1338" s="217" t="s">
        <v>279</v>
      </c>
      <c r="AU1338" s="217" t="s">
        <v>82</v>
      </c>
      <c r="AY1338" s="19" t="s">
        <v>148</v>
      </c>
      <c r="BE1338" s="218">
        <f>IF(N1338="základní",J1338,0)</f>
        <v>0</v>
      </c>
      <c r="BF1338" s="218">
        <f>IF(N1338="snížená",J1338,0)</f>
        <v>0</v>
      </c>
      <c r="BG1338" s="218">
        <f>IF(N1338="zákl. přenesená",J1338,0)</f>
        <v>0</v>
      </c>
      <c r="BH1338" s="218">
        <f>IF(N1338="sníž. přenesená",J1338,0)</f>
        <v>0</v>
      </c>
      <c r="BI1338" s="218">
        <f>IF(N1338="nulová",J1338,0)</f>
        <v>0</v>
      </c>
      <c r="BJ1338" s="19" t="s">
        <v>80</v>
      </c>
      <c r="BK1338" s="218">
        <f>ROUND(I1338*H1338,2)</f>
        <v>0</v>
      </c>
      <c r="BL1338" s="19" t="s">
        <v>285</v>
      </c>
      <c r="BM1338" s="217" t="s">
        <v>5158</v>
      </c>
    </row>
    <row r="1339" spans="1:51" s="13" customFormat="1" ht="12">
      <c r="A1339" s="13"/>
      <c r="B1339" s="224"/>
      <c r="C1339" s="225"/>
      <c r="D1339" s="226" t="s">
        <v>168</v>
      </c>
      <c r="E1339" s="227" t="s">
        <v>19</v>
      </c>
      <c r="F1339" s="228" t="s">
        <v>5159</v>
      </c>
      <c r="G1339" s="225"/>
      <c r="H1339" s="227" t="s">
        <v>19</v>
      </c>
      <c r="I1339" s="229"/>
      <c r="J1339" s="225"/>
      <c r="K1339" s="225"/>
      <c r="L1339" s="230"/>
      <c r="M1339" s="231"/>
      <c r="N1339" s="232"/>
      <c r="O1339" s="232"/>
      <c r="P1339" s="232"/>
      <c r="Q1339" s="232"/>
      <c r="R1339" s="232"/>
      <c r="S1339" s="232"/>
      <c r="T1339" s="23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34" t="s">
        <v>168</v>
      </c>
      <c r="AU1339" s="234" t="s">
        <v>82</v>
      </c>
      <c r="AV1339" s="13" t="s">
        <v>80</v>
      </c>
      <c r="AW1339" s="13" t="s">
        <v>34</v>
      </c>
      <c r="AX1339" s="13" t="s">
        <v>72</v>
      </c>
      <c r="AY1339" s="234" t="s">
        <v>148</v>
      </c>
    </row>
    <row r="1340" spans="1:51" s="14" customFormat="1" ht="12">
      <c r="A1340" s="14"/>
      <c r="B1340" s="235"/>
      <c r="C1340" s="236"/>
      <c r="D1340" s="226" t="s">
        <v>168</v>
      </c>
      <c r="E1340" s="237" t="s">
        <v>19</v>
      </c>
      <c r="F1340" s="238" t="s">
        <v>5160</v>
      </c>
      <c r="G1340" s="236"/>
      <c r="H1340" s="239">
        <v>4.147</v>
      </c>
      <c r="I1340" s="240"/>
      <c r="J1340" s="236"/>
      <c r="K1340" s="236"/>
      <c r="L1340" s="241"/>
      <c r="M1340" s="242"/>
      <c r="N1340" s="243"/>
      <c r="O1340" s="243"/>
      <c r="P1340" s="243"/>
      <c r="Q1340" s="243"/>
      <c r="R1340" s="243"/>
      <c r="S1340" s="243"/>
      <c r="T1340" s="24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45" t="s">
        <v>168</v>
      </c>
      <c r="AU1340" s="245" t="s">
        <v>82</v>
      </c>
      <c r="AV1340" s="14" t="s">
        <v>82</v>
      </c>
      <c r="AW1340" s="14" t="s">
        <v>34</v>
      </c>
      <c r="AX1340" s="14" t="s">
        <v>80</v>
      </c>
      <c r="AY1340" s="245" t="s">
        <v>148</v>
      </c>
    </row>
    <row r="1341" spans="1:65" s="2" customFormat="1" ht="16.5" customHeight="1">
      <c r="A1341" s="40"/>
      <c r="B1341" s="41"/>
      <c r="C1341" s="206" t="s">
        <v>2073</v>
      </c>
      <c r="D1341" s="206" t="s">
        <v>150</v>
      </c>
      <c r="E1341" s="207" t="s">
        <v>2873</v>
      </c>
      <c r="F1341" s="208" t="s">
        <v>2874</v>
      </c>
      <c r="G1341" s="209" t="s">
        <v>153</v>
      </c>
      <c r="H1341" s="210">
        <v>3</v>
      </c>
      <c r="I1341" s="211"/>
      <c r="J1341" s="212">
        <f>ROUND(I1341*H1341,2)</f>
        <v>0</v>
      </c>
      <c r="K1341" s="208" t="s">
        <v>154</v>
      </c>
      <c r="L1341" s="46"/>
      <c r="M1341" s="213" t="s">
        <v>19</v>
      </c>
      <c r="N1341" s="214" t="s">
        <v>43</v>
      </c>
      <c r="O1341" s="86"/>
      <c r="P1341" s="215">
        <f>O1341*H1341</f>
        <v>0</v>
      </c>
      <c r="Q1341" s="215">
        <v>0</v>
      </c>
      <c r="R1341" s="215">
        <f>Q1341*H1341</f>
        <v>0</v>
      </c>
      <c r="S1341" s="215">
        <v>0</v>
      </c>
      <c r="T1341" s="216">
        <f>S1341*H1341</f>
        <v>0</v>
      </c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R1341" s="217" t="s">
        <v>285</v>
      </c>
      <c r="AT1341" s="217" t="s">
        <v>150</v>
      </c>
      <c r="AU1341" s="217" t="s">
        <v>82</v>
      </c>
      <c r="AY1341" s="19" t="s">
        <v>148</v>
      </c>
      <c r="BE1341" s="218">
        <f>IF(N1341="základní",J1341,0)</f>
        <v>0</v>
      </c>
      <c r="BF1341" s="218">
        <f>IF(N1341="snížená",J1341,0)</f>
        <v>0</v>
      </c>
      <c r="BG1341" s="218">
        <f>IF(N1341="zákl. přenesená",J1341,0)</f>
        <v>0</v>
      </c>
      <c r="BH1341" s="218">
        <f>IF(N1341="sníž. přenesená",J1341,0)</f>
        <v>0</v>
      </c>
      <c r="BI1341" s="218">
        <f>IF(N1341="nulová",J1341,0)</f>
        <v>0</v>
      </c>
      <c r="BJ1341" s="19" t="s">
        <v>80</v>
      </c>
      <c r="BK1341" s="218">
        <f>ROUND(I1341*H1341,2)</f>
        <v>0</v>
      </c>
      <c r="BL1341" s="19" t="s">
        <v>285</v>
      </c>
      <c r="BM1341" s="217" t="s">
        <v>5161</v>
      </c>
    </row>
    <row r="1342" spans="1:47" s="2" customFormat="1" ht="12">
      <c r="A1342" s="40"/>
      <c r="B1342" s="41"/>
      <c r="C1342" s="42"/>
      <c r="D1342" s="219" t="s">
        <v>157</v>
      </c>
      <c r="E1342" s="42"/>
      <c r="F1342" s="220" t="s">
        <v>2876</v>
      </c>
      <c r="G1342" s="42"/>
      <c r="H1342" s="42"/>
      <c r="I1342" s="221"/>
      <c r="J1342" s="42"/>
      <c r="K1342" s="42"/>
      <c r="L1342" s="46"/>
      <c r="M1342" s="222"/>
      <c r="N1342" s="223"/>
      <c r="O1342" s="86"/>
      <c r="P1342" s="86"/>
      <c r="Q1342" s="86"/>
      <c r="R1342" s="86"/>
      <c r="S1342" s="86"/>
      <c r="T1342" s="87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T1342" s="19" t="s">
        <v>157</v>
      </c>
      <c r="AU1342" s="19" t="s">
        <v>82</v>
      </c>
    </row>
    <row r="1343" spans="1:65" s="2" customFormat="1" ht="16.5" customHeight="1">
      <c r="A1343" s="40"/>
      <c r="B1343" s="41"/>
      <c r="C1343" s="268" t="s">
        <v>2077</v>
      </c>
      <c r="D1343" s="268" t="s">
        <v>279</v>
      </c>
      <c r="E1343" s="269" t="s">
        <v>5162</v>
      </c>
      <c r="F1343" s="270" t="s">
        <v>5163</v>
      </c>
      <c r="G1343" s="271" t="s">
        <v>153</v>
      </c>
      <c r="H1343" s="272">
        <v>3</v>
      </c>
      <c r="I1343" s="273"/>
      <c r="J1343" s="274">
        <f>ROUND(I1343*H1343,2)</f>
        <v>0</v>
      </c>
      <c r="K1343" s="270" t="s">
        <v>19</v>
      </c>
      <c r="L1343" s="275"/>
      <c r="M1343" s="276" t="s">
        <v>19</v>
      </c>
      <c r="N1343" s="277" t="s">
        <v>43</v>
      </c>
      <c r="O1343" s="86"/>
      <c r="P1343" s="215">
        <f>O1343*H1343</f>
        <v>0</v>
      </c>
      <c r="Q1343" s="215">
        <v>0.001</v>
      </c>
      <c r="R1343" s="215">
        <f>Q1343*H1343</f>
        <v>0.003</v>
      </c>
      <c r="S1343" s="215">
        <v>0</v>
      </c>
      <c r="T1343" s="216">
        <f>S1343*H1343</f>
        <v>0</v>
      </c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R1343" s="217" t="s">
        <v>414</v>
      </c>
      <c r="AT1343" s="217" t="s">
        <v>279</v>
      </c>
      <c r="AU1343" s="217" t="s">
        <v>82</v>
      </c>
      <c r="AY1343" s="19" t="s">
        <v>148</v>
      </c>
      <c r="BE1343" s="218">
        <f>IF(N1343="základní",J1343,0)</f>
        <v>0</v>
      </c>
      <c r="BF1343" s="218">
        <f>IF(N1343="snížená",J1343,0)</f>
        <v>0</v>
      </c>
      <c r="BG1343" s="218">
        <f>IF(N1343="zákl. přenesená",J1343,0)</f>
        <v>0</v>
      </c>
      <c r="BH1343" s="218">
        <f>IF(N1343="sníž. přenesená",J1343,0)</f>
        <v>0</v>
      </c>
      <c r="BI1343" s="218">
        <f>IF(N1343="nulová",J1343,0)</f>
        <v>0</v>
      </c>
      <c r="BJ1343" s="19" t="s">
        <v>80</v>
      </c>
      <c r="BK1343" s="218">
        <f>ROUND(I1343*H1343,2)</f>
        <v>0</v>
      </c>
      <c r="BL1343" s="19" t="s">
        <v>285</v>
      </c>
      <c r="BM1343" s="217" t="s">
        <v>5164</v>
      </c>
    </row>
    <row r="1344" spans="1:65" s="2" customFormat="1" ht="24.15" customHeight="1">
      <c r="A1344" s="40"/>
      <c r="B1344" s="41"/>
      <c r="C1344" s="206" t="s">
        <v>5165</v>
      </c>
      <c r="D1344" s="206" t="s">
        <v>150</v>
      </c>
      <c r="E1344" s="207" t="s">
        <v>5166</v>
      </c>
      <c r="F1344" s="208" t="s">
        <v>5167</v>
      </c>
      <c r="G1344" s="209" t="s">
        <v>153</v>
      </c>
      <c r="H1344" s="210">
        <v>2</v>
      </c>
      <c r="I1344" s="211"/>
      <c r="J1344" s="212">
        <f>ROUND(I1344*H1344,2)</f>
        <v>0</v>
      </c>
      <c r="K1344" s="208" t="s">
        <v>154</v>
      </c>
      <c r="L1344" s="46"/>
      <c r="M1344" s="213" t="s">
        <v>19</v>
      </c>
      <c r="N1344" s="214" t="s">
        <v>43</v>
      </c>
      <c r="O1344" s="86"/>
      <c r="P1344" s="215">
        <f>O1344*H1344</f>
        <v>0</v>
      </c>
      <c r="Q1344" s="215">
        <v>0</v>
      </c>
      <c r="R1344" s="215">
        <f>Q1344*H1344</f>
        <v>0</v>
      </c>
      <c r="S1344" s="215">
        <v>0</v>
      </c>
      <c r="T1344" s="216">
        <f>S1344*H1344</f>
        <v>0</v>
      </c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R1344" s="217" t="s">
        <v>285</v>
      </c>
      <c r="AT1344" s="217" t="s">
        <v>150</v>
      </c>
      <c r="AU1344" s="217" t="s">
        <v>82</v>
      </c>
      <c r="AY1344" s="19" t="s">
        <v>148</v>
      </c>
      <c r="BE1344" s="218">
        <f>IF(N1344="základní",J1344,0)</f>
        <v>0</v>
      </c>
      <c r="BF1344" s="218">
        <f>IF(N1344="snížená",J1344,0)</f>
        <v>0</v>
      </c>
      <c r="BG1344" s="218">
        <f>IF(N1344="zákl. přenesená",J1344,0)</f>
        <v>0</v>
      </c>
      <c r="BH1344" s="218">
        <f>IF(N1344="sníž. přenesená",J1344,0)</f>
        <v>0</v>
      </c>
      <c r="BI1344" s="218">
        <f>IF(N1344="nulová",J1344,0)</f>
        <v>0</v>
      </c>
      <c r="BJ1344" s="19" t="s">
        <v>80</v>
      </c>
      <c r="BK1344" s="218">
        <f>ROUND(I1344*H1344,2)</f>
        <v>0</v>
      </c>
      <c r="BL1344" s="19" t="s">
        <v>285</v>
      </c>
      <c r="BM1344" s="217" t="s">
        <v>5168</v>
      </c>
    </row>
    <row r="1345" spans="1:47" s="2" customFormat="1" ht="12">
      <c r="A1345" s="40"/>
      <c r="B1345" s="41"/>
      <c r="C1345" s="42"/>
      <c r="D1345" s="219" t="s">
        <v>157</v>
      </c>
      <c r="E1345" s="42"/>
      <c r="F1345" s="220" t="s">
        <v>5169</v>
      </c>
      <c r="G1345" s="42"/>
      <c r="H1345" s="42"/>
      <c r="I1345" s="221"/>
      <c r="J1345" s="42"/>
      <c r="K1345" s="42"/>
      <c r="L1345" s="46"/>
      <c r="M1345" s="222"/>
      <c r="N1345" s="223"/>
      <c r="O1345" s="86"/>
      <c r="P1345" s="86"/>
      <c r="Q1345" s="86"/>
      <c r="R1345" s="86"/>
      <c r="S1345" s="86"/>
      <c r="T1345" s="87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T1345" s="19" t="s">
        <v>157</v>
      </c>
      <c r="AU1345" s="19" t="s">
        <v>82</v>
      </c>
    </row>
    <row r="1346" spans="1:51" s="14" customFormat="1" ht="12">
      <c r="A1346" s="14"/>
      <c r="B1346" s="235"/>
      <c r="C1346" s="236"/>
      <c r="D1346" s="226" t="s">
        <v>168</v>
      </c>
      <c r="E1346" s="237" t="s">
        <v>19</v>
      </c>
      <c r="F1346" s="238" t="s">
        <v>5170</v>
      </c>
      <c r="G1346" s="236"/>
      <c r="H1346" s="239">
        <v>2</v>
      </c>
      <c r="I1346" s="240"/>
      <c r="J1346" s="236"/>
      <c r="K1346" s="236"/>
      <c r="L1346" s="241"/>
      <c r="M1346" s="242"/>
      <c r="N1346" s="243"/>
      <c r="O1346" s="243"/>
      <c r="P1346" s="243"/>
      <c r="Q1346" s="243"/>
      <c r="R1346" s="243"/>
      <c r="S1346" s="243"/>
      <c r="T1346" s="24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T1346" s="245" t="s">
        <v>168</v>
      </c>
      <c r="AU1346" s="245" t="s">
        <v>82</v>
      </c>
      <c r="AV1346" s="14" t="s">
        <v>82</v>
      </c>
      <c r="AW1346" s="14" t="s">
        <v>34</v>
      </c>
      <c r="AX1346" s="14" t="s">
        <v>80</v>
      </c>
      <c r="AY1346" s="245" t="s">
        <v>148</v>
      </c>
    </row>
    <row r="1347" spans="1:65" s="2" customFormat="1" ht="16.5" customHeight="1">
      <c r="A1347" s="40"/>
      <c r="B1347" s="41"/>
      <c r="C1347" s="268" t="s">
        <v>2081</v>
      </c>
      <c r="D1347" s="268" t="s">
        <v>279</v>
      </c>
      <c r="E1347" s="269" t="s">
        <v>2911</v>
      </c>
      <c r="F1347" s="270" t="s">
        <v>2912</v>
      </c>
      <c r="G1347" s="271" t="s">
        <v>153</v>
      </c>
      <c r="H1347" s="272">
        <v>2</v>
      </c>
      <c r="I1347" s="273"/>
      <c r="J1347" s="274">
        <f>ROUND(I1347*H1347,2)</f>
        <v>0</v>
      </c>
      <c r="K1347" s="270" t="s">
        <v>154</v>
      </c>
      <c r="L1347" s="275"/>
      <c r="M1347" s="276" t="s">
        <v>19</v>
      </c>
      <c r="N1347" s="277" t="s">
        <v>43</v>
      </c>
      <c r="O1347" s="86"/>
      <c r="P1347" s="215">
        <f>O1347*H1347</f>
        <v>0</v>
      </c>
      <c r="Q1347" s="215">
        <v>0.0175</v>
      </c>
      <c r="R1347" s="215">
        <f>Q1347*H1347</f>
        <v>0.035</v>
      </c>
      <c r="S1347" s="215">
        <v>0</v>
      </c>
      <c r="T1347" s="216">
        <f>S1347*H1347</f>
        <v>0</v>
      </c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R1347" s="217" t="s">
        <v>414</v>
      </c>
      <c r="AT1347" s="217" t="s">
        <v>279</v>
      </c>
      <c r="AU1347" s="217" t="s">
        <v>82</v>
      </c>
      <c r="AY1347" s="19" t="s">
        <v>148</v>
      </c>
      <c r="BE1347" s="218">
        <f>IF(N1347="základní",J1347,0)</f>
        <v>0</v>
      </c>
      <c r="BF1347" s="218">
        <f>IF(N1347="snížená",J1347,0)</f>
        <v>0</v>
      </c>
      <c r="BG1347" s="218">
        <f>IF(N1347="zákl. přenesená",J1347,0)</f>
        <v>0</v>
      </c>
      <c r="BH1347" s="218">
        <f>IF(N1347="sníž. přenesená",J1347,0)</f>
        <v>0</v>
      </c>
      <c r="BI1347" s="218">
        <f>IF(N1347="nulová",J1347,0)</f>
        <v>0</v>
      </c>
      <c r="BJ1347" s="19" t="s">
        <v>80</v>
      </c>
      <c r="BK1347" s="218">
        <f>ROUND(I1347*H1347,2)</f>
        <v>0</v>
      </c>
      <c r="BL1347" s="19" t="s">
        <v>285</v>
      </c>
      <c r="BM1347" s="217" t="s">
        <v>5171</v>
      </c>
    </row>
    <row r="1348" spans="1:65" s="2" customFormat="1" ht="24.15" customHeight="1">
      <c r="A1348" s="40"/>
      <c r="B1348" s="41"/>
      <c r="C1348" s="206" t="s">
        <v>2103</v>
      </c>
      <c r="D1348" s="206" t="s">
        <v>150</v>
      </c>
      <c r="E1348" s="207" t="s">
        <v>5172</v>
      </c>
      <c r="F1348" s="208" t="s">
        <v>5173</v>
      </c>
      <c r="G1348" s="209" t="s">
        <v>153</v>
      </c>
      <c r="H1348" s="210">
        <v>5</v>
      </c>
      <c r="I1348" s="211"/>
      <c r="J1348" s="212">
        <f>ROUND(I1348*H1348,2)</f>
        <v>0</v>
      </c>
      <c r="K1348" s="208" t="s">
        <v>154</v>
      </c>
      <c r="L1348" s="46"/>
      <c r="M1348" s="213" t="s">
        <v>19</v>
      </c>
      <c r="N1348" s="214" t="s">
        <v>43</v>
      </c>
      <c r="O1348" s="86"/>
      <c r="P1348" s="215">
        <f>O1348*H1348</f>
        <v>0</v>
      </c>
      <c r="Q1348" s="215">
        <v>0</v>
      </c>
      <c r="R1348" s="215">
        <f>Q1348*H1348</f>
        <v>0</v>
      </c>
      <c r="S1348" s="215">
        <v>0</v>
      </c>
      <c r="T1348" s="216">
        <f>S1348*H1348</f>
        <v>0</v>
      </c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R1348" s="217" t="s">
        <v>285</v>
      </c>
      <c r="AT1348" s="217" t="s">
        <v>150</v>
      </c>
      <c r="AU1348" s="217" t="s">
        <v>82</v>
      </c>
      <c r="AY1348" s="19" t="s">
        <v>148</v>
      </c>
      <c r="BE1348" s="218">
        <f>IF(N1348="základní",J1348,0)</f>
        <v>0</v>
      </c>
      <c r="BF1348" s="218">
        <f>IF(N1348="snížená",J1348,0)</f>
        <v>0</v>
      </c>
      <c r="BG1348" s="218">
        <f>IF(N1348="zákl. přenesená",J1348,0)</f>
        <v>0</v>
      </c>
      <c r="BH1348" s="218">
        <f>IF(N1348="sníž. přenesená",J1348,0)</f>
        <v>0</v>
      </c>
      <c r="BI1348" s="218">
        <f>IF(N1348="nulová",J1348,0)</f>
        <v>0</v>
      </c>
      <c r="BJ1348" s="19" t="s">
        <v>80</v>
      </c>
      <c r="BK1348" s="218">
        <f>ROUND(I1348*H1348,2)</f>
        <v>0</v>
      </c>
      <c r="BL1348" s="19" t="s">
        <v>285</v>
      </c>
      <c r="BM1348" s="217" t="s">
        <v>5174</v>
      </c>
    </row>
    <row r="1349" spans="1:47" s="2" customFormat="1" ht="12">
      <c r="A1349" s="40"/>
      <c r="B1349" s="41"/>
      <c r="C1349" s="42"/>
      <c r="D1349" s="219" t="s">
        <v>157</v>
      </c>
      <c r="E1349" s="42"/>
      <c r="F1349" s="220" t="s">
        <v>5175</v>
      </c>
      <c r="G1349" s="42"/>
      <c r="H1349" s="42"/>
      <c r="I1349" s="221"/>
      <c r="J1349" s="42"/>
      <c r="K1349" s="42"/>
      <c r="L1349" s="46"/>
      <c r="M1349" s="222"/>
      <c r="N1349" s="223"/>
      <c r="O1349" s="86"/>
      <c r="P1349" s="86"/>
      <c r="Q1349" s="86"/>
      <c r="R1349" s="86"/>
      <c r="S1349" s="86"/>
      <c r="T1349" s="87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T1349" s="19" t="s">
        <v>157</v>
      </c>
      <c r="AU1349" s="19" t="s">
        <v>82</v>
      </c>
    </row>
    <row r="1350" spans="1:65" s="2" customFormat="1" ht="21.75" customHeight="1">
      <c r="A1350" s="40"/>
      <c r="B1350" s="41"/>
      <c r="C1350" s="268" t="s">
        <v>2107</v>
      </c>
      <c r="D1350" s="268" t="s">
        <v>279</v>
      </c>
      <c r="E1350" s="269" t="s">
        <v>5176</v>
      </c>
      <c r="F1350" s="270" t="s">
        <v>5177</v>
      </c>
      <c r="G1350" s="271" t="s">
        <v>166</v>
      </c>
      <c r="H1350" s="272">
        <v>1</v>
      </c>
      <c r="I1350" s="273"/>
      <c r="J1350" s="274">
        <f>ROUND(I1350*H1350,2)</f>
        <v>0</v>
      </c>
      <c r="K1350" s="270" t="s">
        <v>19</v>
      </c>
      <c r="L1350" s="275"/>
      <c r="M1350" s="276" t="s">
        <v>19</v>
      </c>
      <c r="N1350" s="277" t="s">
        <v>43</v>
      </c>
      <c r="O1350" s="86"/>
      <c r="P1350" s="215">
        <f>O1350*H1350</f>
        <v>0</v>
      </c>
      <c r="Q1350" s="215">
        <v>0.02423</v>
      </c>
      <c r="R1350" s="215">
        <f>Q1350*H1350</f>
        <v>0.02423</v>
      </c>
      <c r="S1350" s="215">
        <v>0</v>
      </c>
      <c r="T1350" s="216">
        <f>S1350*H1350</f>
        <v>0</v>
      </c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R1350" s="217" t="s">
        <v>414</v>
      </c>
      <c r="AT1350" s="217" t="s">
        <v>279</v>
      </c>
      <c r="AU1350" s="217" t="s">
        <v>82</v>
      </c>
      <c r="AY1350" s="19" t="s">
        <v>148</v>
      </c>
      <c r="BE1350" s="218">
        <f>IF(N1350="základní",J1350,0)</f>
        <v>0</v>
      </c>
      <c r="BF1350" s="218">
        <f>IF(N1350="snížená",J1350,0)</f>
        <v>0</v>
      </c>
      <c r="BG1350" s="218">
        <f>IF(N1350="zákl. přenesená",J1350,0)</f>
        <v>0</v>
      </c>
      <c r="BH1350" s="218">
        <f>IF(N1350="sníž. přenesená",J1350,0)</f>
        <v>0</v>
      </c>
      <c r="BI1350" s="218">
        <f>IF(N1350="nulová",J1350,0)</f>
        <v>0</v>
      </c>
      <c r="BJ1350" s="19" t="s">
        <v>80</v>
      </c>
      <c r="BK1350" s="218">
        <f>ROUND(I1350*H1350,2)</f>
        <v>0</v>
      </c>
      <c r="BL1350" s="19" t="s">
        <v>285</v>
      </c>
      <c r="BM1350" s="217" t="s">
        <v>5178</v>
      </c>
    </row>
    <row r="1351" spans="1:51" s="14" customFormat="1" ht="12">
      <c r="A1351" s="14"/>
      <c r="B1351" s="235"/>
      <c r="C1351" s="236"/>
      <c r="D1351" s="226" t="s">
        <v>168</v>
      </c>
      <c r="E1351" s="237" t="s">
        <v>19</v>
      </c>
      <c r="F1351" s="238" t="s">
        <v>5179</v>
      </c>
      <c r="G1351" s="236"/>
      <c r="H1351" s="239">
        <v>1</v>
      </c>
      <c r="I1351" s="240"/>
      <c r="J1351" s="236"/>
      <c r="K1351" s="236"/>
      <c r="L1351" s="241"/>
      <c r="M1351" s="242"/>
      <c r="N1351" s="243"/>
      <c r="O1351" s="243"/>
      <c r="P1351" s="243"/>
      <c r="Q1351" s="243"/>
      <c r="R1351" s="243"/>
      <c r="S1351" s="243"/>
      <c r="T1351" s="24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T1351" s="245" t="s">
        <v>168</v>
      </c>
      <c r="AU1351" s="245" t="s">
        <v>82</v>
      </c>
      <c r="AV1351" s="14" t="s">
        <v>82</v>
      </c>
      <c r="AW1351" s="14" t="s">
        <v>34</v>
      </c>
      <c r="AX1351" s="14" t="s">
        <v>80</v>
      </c>
      <c r="AY1351" s="245" t="s">
        <v>148</v>
      </c>
    </row>
    <row r="1352" spans="1:65" s="2" customFormat="1" ht="37.8" customHeight="1">
      <c r="A1352" s="40"/>
      <c r="B1352" s="41"/>
      <c r="C1352" s="268" t="s">
        <v>2112</v>
      </c>
      <c r="D1352" s="268" t="s">
        <v>279</v>
      </c>
      <c r="E1352" s="269" t="s">
        <v>5180</v>
      </c>
      <c r="F1352" s="270" t="s">
        <v>5181</v>
      </c>
      <c r="G1352" s="271" t="s">
        <v>166</v>
      </c>
      <c r="H1352" s="272">
        <v>4</v>
      </c>
      <c r="I1352" s="273"/>
      <c r="J1352" s="274">
        <f>ROUND(I1352*H1352,2)</f>
        <v>0</v>
      </c>
      <c r="K1352" s="270" t="s">
        <v>19</v>
      </c>
      <c r="L1352" s="275"/>
      <c r="M1352" s="276" t="s">
        <v>19</v>
      </c>
      <c r="N1352" s="277" t="s">
        <v>43</v>
      </c>
      <c r="O1352" s="86"/>
      <c r="P1352" s="215">
        <f>O1352*H1352</f>
        <v>0</v>
      </c>
      <c r="Q1352" s="215">
        <v>0.02423</v>
      </c>
      <c r="R1352" s="215">
        <f>Q1352*H1352</f>
        <v>0.09692</v>
      </c>
      <c r="S1352" s="215">
        <v>0</v>
      </c>
      <c r="T1352" s="216">
        <f>S1352*H1352</f>
        <v>0</v>
      </c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R1352" s="217" t="s">
        <v>414</v>
      </c>
      <c r="AT1352" s="217" t="s">
        <v>279</v>
      </c>
      <c r="AU1352" s="217" t="s">
        <v>82</v>
      </c>
      <c r="AY1352" s="19" t="s">
        <v>148</v>
      </c>
      <c r="BE1352" s="218">
        <f>IF(N1352="základní",J1352,0)</f>
        <v>0</v>
      </c>
      <c r="BF1352" s="218">
        <f>IF(N1352="snížená",J1352,0)</f>
        <v>0</v>
      </c>
      <c r="BG1352" s="218">
        <f>IF(N1352="zákl. přenesená",J1352,0)</f>
        <v>0</v>
      </c>
      <c r="BH1352" s="218">
        <f>IF(N1352="sníž. přenesená",J1352,0)</f>
        <v>0</v>
      </c>
      <c r="BI1352" s="218">
        <f>IF(N1352="nulová",J1352,0)</f>
        <v>0</v>
      </c>
      <c r="BJ1352" s="19" t="s">
        <v>80</v>
      </c>
      <c r="BK1352" s="218">
        <f>ROUND(I1352*H1352,2)</f>
        <v>0</v>
      </c>
      <c r="BL1352" s="19" t="s">
        <v>285</v>
      </c>
      <c r="BM1352" s="217" t="s">
        <v>5182</v>
      </c>
    </row>
    <row r="1353" spans="1:51" s="14" customFormat="1" ht="12">
      <c r="A1353" s="14"/>
      <c r="B1353" s="235"/>
      <c r="C1353" s="236"/>
      <c r="D1353" s="226" t="s">
        <v>168</v>
      </c>
      <c r="E1353" s="237" t="s">
        <v>19</v>
      </c>
      <c r="F1353" s="238" t="s">
        <v>5183</v>
      </c>
      <c r="G1353" s="236"/>
      <c r="H1353" s="239">
        <v>4</v>
      </c>
      <c r="I1353" s="240"/>
      <c r="J1353" s="236"/>
      <c r="K1353" s="236"/>
      <c r="L1353" s="241"/>
      <c r="M1353" s="242"/>
      <c r="N1353" s="243"/>
      <c r="O1353" s="243"/>
      <c r="P1353" s="243"/>
      <c r="Q1353" s="243"/>
      <c r="R1353" s="243"/>
      <c r="S1353" s="243"/>
      <c r="T1353" s="24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T1353" s="245" t="s">
        <v>168</v>
      </c>
      <c r="AU1353" s="245" t="s">
        <v>82</v>
      </c>
      <c r="AV1353" s="14" t="s">
        <v>82</v>
      </c>
      <c r="AW1353" s="14" t="s">
        <v>34</v>
      </c>
      <c r="AX1353" s="14" t="s">
        <v>80</v>
      </c>
      <c r="AY1353" s="245" t="s">
        <v>148</v>
      </c>
    </row>
    <row r="1354" spans="1:65" s="2" customFormat="1" ht="24.15" customHeight="1">
      <c r="A1354" s="40"/>
      <c r="B1354" s="41"/>
      <c r="C1354" s="206" t="s">
        <v>2117</v>
      </c>
      <c r="D1354" s="206" t="s">
        <v>150</v>
      </c>
      <c r="E1354" s="207" t="s">
        <v>5184</v>
      </c>
      <c r="F1354" s="208" t="s">
        <v>5185</v>
      </c>
      <c r="G1354" s="209" t="s">
        <v>153</v>
      </c>
      <c r="H1354" s="210">
        <v>1</v>
      </c>
      <c r="I1354" s="211"/>
      <c r="J1354" s="212">
        <f>ROUND(I1354*H1354,2)</f>
        <v>0</v>
      </c>
      <c r="K1354" s="208" t="s">
        <v>154</v>
      </c>
      <c r="L1354" s="46"/>
      <c r="M1354" s="213" t="s">
        <v>19</v>
      </c>
      <c r="N1354" s="214" t="s">
        <v>43</v>
      </c>
      <c r="O1354" s="86"/>
      <c r="P1354" s="215">
        <f>O1354*H1354</f>
        <v>0</v>
      </c>
      <c r="Q1354" s="215">
        <v>0</v>
      </c>
      <c r="R1354" s="215">
        <f>Q1354*H1354</f>
        <v>0</v>
      </c>
      <c r="S1354" s="215">
        <v>0</v>
      </c>
      <c r="T1354" s="216">
        <f>S1354*H1354</f>
        <v>0</v>
      </c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R1354" s="217" t="s">
        <v>285</v>
      </c>
      <c r="AT1354" s="217" t="s">
        <v>150</v>
      </c>
      <c r="AU1354" s="217" t="s">
        <v>82</v>
      </c>
      <c r="AY1354" s="19" t="s">
        <v>148</v>
      </c>
      <c r="BE1354" s="218">
        <f>IF(N1354="základní",J1354,0)</f>
        <v>0</v>
      </c>
      <c r="BF1354" s="218">
        <f>IF(N1354="snížená",J1354,0)</f>
        <v>0</v>
      </c>
      <c r="BG1354" s="218">
        <f>IF(N1354="zákl. přenesená",J1354,0)</f>
        <v>0</v>
      </c>
      <c r="BH1354" s="218">
        <f>IF(N1354="sníž. přenesená",J1354,0)</f>
        <v>0</v>
      </c>
      <c r="BI1354" s="218">
        <f>IF(N1354="nulová",J1354,0)</f>
        <v>0</v>
      </c>
      <c r="BJ1354" s="19" t="s">
        <v>80</v>
      </c>
      <c r="BK1354" s="218">
        <f>ROUND(I1354*H1354,2)</f>
        <v>0</v>
      </c>
      <c r="BL1354" s="19" t="s">
        <v>285</v>
      </c>
      <c r="BM1354" s="217" t="s">
        <v>5186</v>
      </c>
    </row>
    <row r="1355" spans="1:47" s="2" customFormat="1" ht="12">
      <c r="A1355" s="40"/>
      <c r="B1355" s="41"/>
      <c r="C1355" s="42"/>
      <c r="D1355" s="219" t="s">
        <v>157</v>
      </c>
      <c r="E1355" s="42"/>
      <c r="F1355" s="220" t="s">
        <v>5187</v>
      </c>
      <c r="G1355" s="42"/>
      <c r="H1355" s="42"/>
      <c r="I1355" s="221"/>
      <c r="J1355" s="42"/>
      <c r="K1355" s="42"/>
      <c r="L1355" s="46"/>
      <c r="M1355" s="222"/>
      <c r="N1355" s="223"/>
      <c r="O1355" s="86"/>
      <c r="P1355" s="86"/>
      <c r="Q1355" s="86"/>
      <c r="R1355" s="86"/>
      <c r="S1355" s="86"/>
      <c r="T1355" s="87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T1355" s="19" t="s">
        <v>157</v>
      </c>
      <c r="AU1355" s="19" t="s">
        <v>82</v>
      </c>
    </row>
    <row r="1356" spans="1:51" s="14" customFormat="1" ht="12">
      <c r="A1356" s="14"/>
      <c r="B1356" s="235"/>
      <c r="C1356" s="236"/>
      <c r="D1356" s="226" t="s">
        <v>168</v>
      </c>
      <c r="E1356" s="237" t="s">
        <v>19</v>
      </c>
      <c r="F1356" s="238" t="s">
        <v>5188</v>
      </c>
      <c r="G1356" s="236"/>
      <c r="H1356" s="239">
        <v>1</v>
      </c>
      <c r="I1356" s="240"/>
      <c r="J1356" s="236"/>
      <c r="K1356" s="236"/>
      <c r="L1356" s="241"/>
      <c r="M1356" s="242"/>
      <c r="N1356" s="243"/>
      <c r="O1356" s="243"/>
      <c r="P1356" s="243"/>
      <c r="Q1356" s="243"/>
      <c r="R1356" s="243"/>
      <c r="S1356" s="243"/>
      <c r="T1356" s="244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T1356" s="245" t="s">
        <v>168</v>
      </c>
      <c r="AU1356" s="245" t="s">
        <v>82</v>
      </c>
      <c r="AV1356" s="14" t="s">
        <v>82</v>
      </c>
      <c r="AW1356" s="14" t="s">
        <v>34</v>
      </c>
      <c r="AX1356" s="14" t="s">
        <v>80</v>
      </c>
      <c r="AY1356" s="245" t="s">
        <v>148</v>
      </c>
    </row>
    <row r="1357" spans="1:65" s="2" customFormat="1" ht="24.15" customHeight="1">
      <c r="A1357" s="40"/>
      <c r="B1357" s="41"/>
      <c r="C1357" s="268" t="s">
        <v>2121</v>
      </c>
      <c r="D1357" s="268" t="s">
        <v>279</v>
      </c>
      <c r="E1357" s="269" t="s">
        <v>5189</v>
      </c>
      <c r="F1357" s="270" t="s">
        <v>5190</v>
      </c>
      <c r="G1357" s="271" t="s">
        <v>166</v>
      </c>
      <c r="H1357" s="272">
        <v>4.768</v>
      </c>
      <c r="I1357" s="273"/>
      <c r="J1357" s="274">
        <f>ROUND(I1357*H1357,2)</f>
        <v>0</v>
      </c>
      <c r="K1357" s="270" t="s">
        <v>19</v>
      </c>
      <c r="L1357" s="275"/>
      <c r="M1357" s="276" t="s">
        <v>19</v>
      </c>
      <c r="N1357" s="277" t="s">
        <v>43</v>
      </c>
      <c r="O1357" s="86"/>
      <c r="P1357" s="215">
        <f>O1357*H1357</f>
        <v>0</v>
      </c>
      <c r="Q1357" s="215">
        <v>0.02423</v>
      </c>
      <c r="R1357" s="215">
        <f>Q1357*H1357</f>
        <v>0.11552864</v>
      </c>
      <c r="S1357" s="215">
        <v>0</v>
      </c>
      <c r="T1357" s="216">
        <f>S1357*H1357</f>
        <v>0</v>
      </c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R1357" s="217" t="s">
        <v>414</v>
      </c>
      <c r="AT1357" s="217" t="s">
        <v>279</v>
      </c>
      <c r="AU1357" s="217" t="s">
        <v>82</v>
      </c>
      <c r="AY1357" s="19" t="s">
        <v>148</v>
      </c>
      <c r="BE1357" s="218">
        <f>IF(N1357="základní",J1357,0)</f>
        <v>0</v>
      </c>
      <c r="BF1357" s="218">
        <f>IF(N1357="snížená",J1357,0)</f>
        <v>0</v>
      </c>
      <c r="BG1357" s="218">
        <f>IF(N1357="zákl. přenesená",J1357,0)</f>
        <v>0</v>
      </c>
      <c r="BH1357" s="218">
        <f>IF(N1357="sníž. přenesená",J1357,0)</f>
        <v>0</v>
      </c>
      <c r="BI1357" s="218">
        <f>IF(N1357="nulová",J1357,0)</f>
        <v>0</v>
      </c>
      <c r="BJ1357" s="19" t="s">
        <v>80</v>
      </c>
      <c r="BK1357" s="218">
        <f>ROUND(I1357*H1357,2)</f>
        <v>0</v>
      </c>
      <c r="BL1357" s="19" t="s">
        <v>285</v>
      </c>
      <c r="BM1357" s="217" t="s">
        <v>5191</v>
      </c>
    </row>
    <row r="1358" spans="1:51" s="14" customFormat="1" ht="12">
      <c r="A1358" s="14"/>
      <c r="B1358" s="235"/>
      <c r="C1358" s="236"/>
      <c r="D1358" s="226" t="s">
        <v>168</v>
      </c>
      <c r="E1358" s="237" t="s">
        <v>19</v>
      </c>
      <c r="F1358" s="238" t="s">
        <v>5192</v>
      </c>
      <c r="G1358" s="236"/>
      <c r="H1358" s="239">
        <v>4.768</v>
      </c>
      <c r="I1358" s="240"/>
      <c r="J1358" s="236"/>
      <c r="K1358" s="236"/>
      <c r="L1358" s="241"/>
      <c r="M1358" s="242"/>
      <c r="N1358" s="243"/>
      <c r="O1358" s="243"/>
      <c r="P1358" s="243"/>
      <c r="Q1358" s="243"/>
      <c r="R1358" s="243"/>
      <c r="S1358" s="243"/>
      <c r="T1358" s="24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45" t="s">
        <v>168</v>
      </c>
      <c r="AU1358" s="245" t="s">
        <v>82</v>
      </c>
      <c r="AV1358" s="14" t="s">
        <v>82</v>
      </c>
      <c r="AW1358" s="14" t="s">
        <v>34</v>
      </c>
      <c r="AX1358" s="14" t="s">
        <v>80</v>
      </c>
      <c r="AY1358" s="245" t="s">
        <v>148</v>
      </c>
    </row>
    <row r="1359" spans="1:65" s="2" customFormat="1" ht="21.75" customHeight="1">
      <c r="A1359" s="40"/>
      <c r="B1359" s="41"/>
      <c r="C1359" s="206" t="s">
        <v>2125</v>
      </c>
      <c r="D1359" s="206" t="s">
        <v>150</v>
      </c>
      <c r="E1359" s="207" t="s">
        <v>5193</v>
      </c>
      <c r="F1359" s="208" t="s">
        <v>5194</v>
      </c>
      <c r="G1359" s="209" t="s">
        <v>153</v>
      </c>
      <c r="H1359" s="210">
        <v>1</v>
      </c>
      <c r="I1359" s="211"/>
      <c r="J1359" s="212">
        <f>ROUND(I1359*H1359,2)</f>
        <v>0</v>
      </c>
      <c r="K1359" s="208" t="s">
        <v>19</v>
      </c>
      <c r="L1359" s="46"/>
      <c r="M1359" s="213" t="s">
        <v>19</v>
      </c>
      <c r="N1359" s="214" t="s">
        <v>43</v>
      </c>
      <c r="O1359" s="86"/>
      <c r="P1359" s="215">
        <f>O1359*H1359</f>
        <v>0</v>
      </c>
      <c r="Q1359" s="215">
        <v>0</v>
      </c>
      <c r="R1359" s="215">
        <f>Q1359*H1359</f>
        <v>0</v>
      </c>
      <c r="S1359" s="215">
        <v>0</v>
      </c>
      <c r="T1359" s="216">
        <f>S1359*H1359</f>
        <v>0</v>
      </c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R1359" s="217" t="s">
        <v>285</v>
      </c>
      <c r="AT1359" s="217" t="s">
        <v>150</v>
      </c>
      <c r="AU1359" s="217" t="s">
        <v>82</v>
      </c>
      <c r="AY1359" s="19" t="s">
        <v>148</v>
      </c>
      <c r="BE1359" s="218">
        <f>IF(N1359="základní",J1359,0)</f>
        <v>0</v>
      </c>
      <c r="BF1359" s="218">
        <f>IF(N1359="snížená",J1359,0)</f>
        <v>0</v>
      </c>
      <c r="BG1359" s="218">
        <f>IF(N1359="zákl. přenesená",J1359,0)</f>
        <v>0</v>
      </c>
      <c r="BH1359" s="218">
        <f>IF(N1359="sníž. přenesená",J1359,0)</f>
        <v>0</v>
      </c>
      <c r="BI1359" s="218">
        <f>IF(N1359="nulová",J1359,0)</f>
        <v>0</v>
      </c>
      <c r="BJ1359" s="19" t="s">
        <v>80</v>
      </c>
      <c r="BK1359" s="218">
        <f>ROUND(I1359*H1359,2)</f>
        <v>0</v>
      </c>
      <c r="BL1359" s="19" t="s">
        <v>285</v>
      </c>
      <c r="BM1359" s="217" t="s">
        <v>5195</v>
      </c>
    </row>
    <row r="1360" spans="1:65" s="2" customFormat="1" ht="16.5" customHeight="1">
      <c r="A1360" s="40"/>
      <c r="B1360" s="41"/>
      <c r="C1360" s="268" t="s">
        <v>2129</v>
      </c>
      <c r="D1360" s="268" t="s">
        <v>279</v>
      </c>
      <c r="E1360" s="269" t="s">
        <v>5196</v>
      </c>
      <c r="F1360" s="270" t="s">
        <v>5197</v>
      </c>
      <c r="G1360" s="271" t="s">
        <v>166</v>
      </c>
      <c r="H1360" s="272">
        <v>1</v>
      </c>
      <c r="I1360" s="273"/>
      <c r="J1360" s="274">
        <f>ROUND(I1360*H1360,2)</f>
        <v>0</v>
      </c>
      <c r="K1360" s="270" t="s">
        <v>19</v>
      </c>
      <c r="L1360" s="275"/>
      <c r="M1360" s="276" t="s">
        <v>19</v>
      </c>
      <c r="N1360" s="277" t="s">
        <v>43</v>
      </c>
      <c r="O1360" s="86"/>
      <c r="P1360" s="215">
        <f>O1360*H1360</f>
        <v>0</v>
      </c>
      <c r="Q1360" s="215">
        <v>0.02423</v>
      </c>
      <c r="R1360" s="215">
        <f>Q1360*H1360</f>
        <v>0.02423</v>
      </c>
      <c r="S1360" s="215">
        <v>0</v>
      </c>
      <c r="T1360" s="216">
        <f>S1360*H1360</f>
        <v>0</v>
      </c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R1360" s="217" t="s">
        <v>414</v>
      </c>
      <c r="AT1360" s="217" t="s">
        <v>279</v>
      </c>
      <c r="AU1360" s="217" t="s">
        <v>82</v>
      </c>
      <c r="AY1360" s="19" t="s">
        <v>148</v>
      </c>
      <c r="BE1360" s="218">
        <f>IF(N1360="základní",J1360,0)</f>
        <v>0</v>
      </c>
      <c r="BF1360" s="218">
        <f>IF(N1360="snížená",J1360,0)</f>
        <v>0</v>
      </c>
      <c r="BG1360" s="218">
        <f>IF(N1360="zákl. přenesená",J1360,0)</f>
        <v>0</v>
      </c>
      <c r="BH1360" s="218">
        <f>IF(N1360="sníž. přenesená",J1360,0)</f>
        <v>0</v>
      </c>
      <c r="BI1360" s="218">
        <f>IF(N1360="nulová",J1360,0)</f>
        <v>0</v>
      </c>
      <c r="BJ1360" s="19" t="s">
        <v>80</v>
      </c>
      <c r="BK1360" s="218">
        <f>ROUND(I1360*H1360,2)</f>
        <v>0</v>
      </c>
      <c r="BL1360" s="19" t="s">
        <v>285</v>
      </c>
      <c r="BM1360" s="217" t="s">
        <v>5198</v>
      </c>
    </row>
    <row r="1361" spans="1:65" s="2" customFormat="1" ht="16.5" customHeight="1">
      <c r="A1361" s="40"/>
      <c r="B1361" s="41"/>
      <c r="C1361" s="206" t="s">
        <v>2133</v>
      </c>
      <c r="D1361" s="206" t="s">
        <v>150</v>
      </c>
      <c r="E1361" s="207" t="s">
        <v>5199</v>
      </c>
      <c r="F1361" s="208" t="s">
        <v>3029</v>
      </c>
      <c r="G1361" s="209" t="s">
        <v>153</v>
      </c>
      <c r="H1361" s="210">
        <v>8</v>
      </c>
      <c r="I1361" s="211"/>
      <c r="J1361" s="212">
        <f>ROUND(I1361*H1361,2)</f>
        <v>0</v>
      </c>
      <c r="K1361" s="208" t="s">
        <v>154</v>
      </c>
      <c r="L1361" s="46"/>
      <c r="M1361" s="213" t="s">
        <v>19</v>
      </c>
      <c r="N1361" s="214" t="s">
        <v>43</v>
      </c>
      <c r="O1361" s="86"/>
      <c r="P1361" s="215">
        <f>O1361*H1361</f>
        <v>0</v>
      </c>
      <c r="Q1361" s="215">
        <v>0</v>
      </c>
      <c r="R1361" s="215">
        <f>Q1361*H1361</f>
        <v>0</v>
      </c>
      <c r="S1361" s="215">
        <v>0</v>
      </c>
      <c r="T1361" s="216">
        <f>S1361*H1361</f>
        <v>0</v>
      </c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R1361" s="217" t="s">
        <v>285</v>
      </c>
      <c r="AT1361" s="217" t="s">
        <v>150</v>
      </c>
      <c r="AU1361" s="217" t="s">
        <v>82</v>
      </c>
      <c r="AY1361" s="19" t="s">
        <v>148</v>
      </c>
      <c r="BE1361" s="218">
        <f>IF(N1361="základní",J1361,0)</f>
        <v>0</v>
      </c>
      <c r="BF1361" s="218">
        <f>IF(N1361="snížená",J1361,0)</f>
        <v>0</v>
      </c>
      <c r="BG1361" s="218">
        <f>IF(N1361="zákl. přenesená",J1361,0)</f>
        <v>0</v>
      </c>
      <c r="BH1361" s="218">
        <f>IF(N1361="sníž. přenesená",J1361,0)</f>
        <v>0</v>
      </c>
      <c r="BI1361" s="218">
        <f>IF(N1361="nulová",J1361,0)</f>
        <v>0</v>
      </c>
      <c r="BJ1361" s="19" t="s">
        <v>80</v>
      </c>
      <c r="BK1361" s="218">
        <f>ROUND(I1361*H1361,2)</f>
        <v>0</v>
      </c>
      <c r="BL1361" s="19" t="s">
        <v>285</v>
      </c>
      <c r="BM1361" s="217" t="s">
        <v>5200</v>
      </c>
    </row>
    <row r="1362" spans="1:47" s="2" customFormat="1" ht="12">
      <c r="A1362" s="40"/>
      <c r="B1362" s="41"/>
      <c r="C1362" s="42"/>
      <c r="D1362" s="219" t="s">
        <v>157</v>
      </c>
      <c r="E1362" s="42"/>
      <c r="F1362" s="220" t="s">
        <v>5201</v>
      </c>
      <c r="G1362" s="42"/>
      <c r="H1362" s="42"/>
      <c r="I1362" s="221"/>
      <c r="J1362" s="42"/>
      <c r="K1362" s="42"/>
      <c r="L1362" s="46"/>
      <c r="M1362" s="222"/>
      <c r="N1362" s="223"/>
      <c r="O1362" s="86"/>
      <c r="P1362" s="86"/>
      <c r="Q1362" s="86"/>
      <c r="R1362" s="86"/>
      <c r="S1362" s="86"/>
      <c r="T1362" s="87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T1362" s="19" t="s">
        <v>157</v>
      </c>
      <c r="AU1362" s="19" t="s">
        <v>82</v>
      </c>
    </row>
    <row r="1363" spans="1:51" s="14" customFormat="1" ht="12">
      <c r="A1363" s="14"/>
      <c r="B1363" s="235"/>
      <c r="C1363" s="236"/>
      <c r="D1363" s="226" t="s">
        <v>168</v>
      </c>
      <c r="E1363" s="237" t="s">
        <v>19</v>
      </c>
      <c r="F1363" s="238" t="s">
        <v>5202</v>
      </c>
      <c r="G1363" s="236"/>
      <c r="H1363" s="239">
        <v>8</v>
      </c>
      <c r="I1363" s="240"/>
      <c r="J1363" s="236"/>
      <c r="K1363" s="236"/>
      <c r="L1363" s="241"/>
      <c r="M1363" s="242"/>
      <c r="N1363" s="243"/>
      <c r="O1363" s="243"/>
      <c r="P1363" s="243"/>
      <c r="Q1363" s="243"/>
      <c r="R1363" s="243"/>
      <c r="S1363" s="243"/>
      <c r="T1363" s="24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T1363" s="245" t="s">
        <v>168</v>
      </c>
      <c r="AU1363" s="245" t="s">
        <v>82</v>
      </c>
      <c r="AV1363" s="14" t="s">
        <v>82</v>
      </c>
      <c r="AW1363" s="14" t="s">
        <v>34</v>
      </c>
      <c r="AX1363" s="14" t="s">
        <v>80</v>
      </c>
      <c r="AY1363" s="245" t="s">
        <v>148</v>
      </c>
    </row>
    <row r="1364" spans="1:65" s="2" customFormat="1" ht="16.5" customHeight="1">
      <c r="A1364" s="40"/>
      <c r="B1364" s="41"/>
      <c r="C1364" s="268" t="s">
        <v>2137</v>
      </c>
      <c r="D1364" s="268" t="s">
        <v>279</v>
      </c>
      <c r="E1364" s="269" t="s">
        <v>5203</v>
      </c>
      <c r="F1364" s="270" t="s">
        <v>5204</v>
      </c>
      <c r="G1364" s="271" t="s">
        <v>153</v>
      </c>
      <c r="H1364" s="272">
        <v>8</v>
      </c>
      <c r="I1364" s="273"/>
      <c r="J1364" s="274">
        <f>ROUND(I1364*H1364,2)</f>
        <v>0</v>
      </c>
      <c r="K1364" s="270" t="s">
        <v>19</v>
      </c>
      <c r="L1364" s="275"/>
      <c r="M1364" s="276" t="s">
        <v>19</v>
      </c>
      <c r="N1364" s="277" t="s">
        <v>43</v>
      </c>
      <c r="O1364" s="86"/>
      <c r="P1364" s="215">
        <f>O1364*H1364</f>
        <v>0</v>
      </c>
      <c r="Q1364" s="215">
        <v>0.0012</v>
      </c>
      <c r="R1364" s="215">
        <f>Q1364*H1364</f>
        <v>0.0096</v>
      </c>
      <c r="S1364" s="215">
        <v>0</v>
      </c>
      <c r="T1364" s="216">
        <f>S1364*H1364</f>
        <v>0</v>
      </c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R1364" s="217" t="s">
        <v>414</v>
      </c>
      <c r="AT1364" s="217" t="s">
        <v>279</v>
      </c>
      <c r="AU1364" s="217" t="s">
        <v>82</v>
      </c>
      <c r="AY1364" s="19" t="s">
        <v>148</v>
      </c>
      <c r="BE1364" s="218">
        <f>IF(N1364="základní",J1364,0)</f>
        <v>0</v>
      </c>
      <c r="BF1364" s="218">
        <f>IF(N1364="snížená",J1364,0)</f>
        <v>0</v>
      </c>
      <c r="BG1364" s="218">
        <f>IF(N1364="zákl. přenesená",J1364,0)</f>
        <v>0</v>
      </c>
      <c r="BH1364" s="218">
        <f>IF(N1364="sníž. přenesená",J1364,0)</f>
        <v>0</v>
      </c>
      <c r="BI1364" s="218">
        <f>IF(N1364="nulová",J1364,0)</f>
        <v>0</v>
      </c>
      <c r="BJ1364" s="19" t="s">
        <v>80</v>
      </c>
      <c r="BK1364" s="218">
        <f>ROUND(I1364*H1364,2)</f>
        <v>0</v>
      </c>
      <c r="BL1364" s="19" t="s">
        <v>285</v>
      </c>
      <c r="BM1364" s="217" t="s">
        <v>5205</v>
      </c>
    </row>
    <row r="1365" spans="1:65" s="2" customFormat="1" ht="21.75" customHeight="1">
      <c r="A1365" s="40"/>
      <c r="B1365" s="41"/>
      <c r="C1365" s="206" t="s">
        <v>2141</v>
      </c>
      <c r="D1365" s="206" t="s">
        <v>150</v>
      </c>
      <c r="E1365" s="207" t="s">
        <v>5206</v>
      </c>
      <c r="F1365" s="208" t="s">
        <v>5207</v>
      </c>
      <c r="G1365" s="209" t="s">
        <v>153</v>
      </c>
      <c r="H1365" s="210">
        <v>5</v>
      </c>
      <c r="I1365" s="211"/>
      <c r="J1365" s="212">
        <f>ROUND(I1365*H1365,2)</f>
        <v>0</v>
      </c>
      <c r="K1365" s="208" t="s">
        <v>154</v>
      </c>
      <c r="L1365" s="46"/>
      <c r="M1365" s="213" t="s">
        <v>19</v>
      </c>
      <c r="N1365" s="214" t="s">
        <v>43</v>
      </c>
      <c r="O1365" s="86"/>
      <c r="P1365" s="215">
        <f>O1365*H1365</f>
        <v>0</v>
      </c>
      <c r="Q1365" s="215">
        <v>0.00047</v>
      </c>
      <c r="R1365" s="215">
        <f>Q1365*H1365</f>
        <v>0.00235</v>
      </c>
      <c r="S1365" s="215">
        <v>0</v>
      </c>
      <c r="T1365" s="216">
        <f>S1365*H1365</f>
        <v>0</v>
      </c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R1365" s="217" t="s">
        <v>285</v>
      </c>
      <c r="AT1365" s="217" t="s">
        <v>150</v>
      </c>
      <c r="AU1365" s="217" t="s">
        <v>82</v>
      </c>
      <c r="AY1365" s="19" t="s">
        <v>148</v>
      </c>
      <c r="BE1365" s="218">
        <f>IF(N1365="základní",J1365,0)</f>
        <v>0</v>
      </c>
      <c r="BF1365" s="218">
        <f>IF(N1365="snížená",J1365,0)</f>
        <v>0</v>
      </c>
      <c r="BG1365" s="218">
        <f>IF(N1365="zákl. přenesená",J1365,0)</f>
        <v>0</v>
      </c>
      <c r="BH1365" s="218">
        <f>IF(N1365="sníž. přenesená",J1365,0)</f>
        <v>0</v>
      </c>
      <c r="BI1365" s="218">
        <f>IF(N1365="nulová",J1365,0)</f>
        <v>0</v>
      </c>
      <c r="BJ1365" s="19" t="s">
        <v>80</v>
      </c>
      <c r="BK1365" s="218">
        <f>ROUND(I1365*H1365,2)</f>
        <v>0</v>
      </c>
      <c r="BL1365" s="19" t="s">
        <v>285</v>
      </c>
      <c r="BM1365" s="217" t="s">
        <v>5208</v>
      </c>
    </row>
    <row r="1366" spans="1:47" s="2" customFormat="1" ht="12">
      <c r="A1366" s="40"/>
      <c r="B1366" s="41"/>
      <c r="C1366" s="42"/>
      <c r="D1366" s="219" t="s">
        <v>157</v>
      </c>
      <c r="E1366" s="42"/>
      <c r="F1366" s="220" t="s">
        <v>5209</v>
      </c>
      <c r="G1366" s="42"/>
      <c r="H1366" s="42"/>
      <c r="I1366" s="221"/>
      <c r="J1366" s="42"/>
      <c r="K1366" s="42"/>
      <c r="L1366" s="46"/>
      <c r="M1366" s="222"/>
      <c r="N1366" s="223"/>
      <c r="O1366" s="86"/>
      <c r="P1366" s="86"/>
      <c r="Q1366" s="86"/>
      <c r="R1366" s="86"/>
      <c r="S1366" s="86"/>
      <c r="T1366" s="87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T1366" s="19" t="s">
        <v>157</v>
      </c>
      <c r="AU1366" s="19" t="s">
        <v>82</v>
      </c>
    </row>
    <row r="1367" spans="1:51" s="14" customFormat="1" ht="12">
      <c r="A1367" s="14"/>
      <c r="B1367" s="235"/>
      <c r="C1367" s="236"/>
      <c r="D1367" s="226" t="s">
        <v>168</v>
      </c>
      <c r="E1367" s="237" t="s">
        <v>19</v>
      </c>
      <c r="F1367" s="238" t="s">
        <v>5210</v>
      </c>
      <c r="G1367" s="236"/>
      <c r="H1367" s="239">
        <v>5</v>
      </c>
      <c r="I1367" s="240"/>
      <c r="J1367" s="236"/>
      <c r="K1367" s="236"/>
      <c r="L1367" s="241"/>
      <c r="M1367" s="242"/>
      <c r="N1367" s="243"/>
      <c r="O1367" s="243"/>
      <c r="P1367" s="243"/>
      <c r="Q1367" s="243"/>
      <c r="R1367" s="243"/>
      <c r="S1367" s="243"/>
      <c r="T1367" s="24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T1367" s="245" t="s">
        <v>168</v>
      </c>
      <c r="AU1367" s="245" t="s">
        <v>82</v>
      </c>
      <c r="AV1367" s="14" t="s">
        <v>82</v>
      </c>
      <c r="AW1367" s="14" t="s">
        <v>34</v>
      </c>
      <c r="AX1367" s="14" t="s">
        <v>80</v>
      </c>
      <c r="AY1367" s="245" t="s">
        <v>148</v>
      </c>
    </row>
    <row r="1368" spans="1:65" s="2" customFormat="1" ht="16.5" customHeight="1">
      <c r="A1368" s="40"/>
      <c r="B1368" s="41"/>
      <c r="C1368" s="268" t="s">
        <v>2145</v>
      </c>
      <c r="D1368" s="268" t="s">
        <v>279</v>
      </c>
      <c r="E1368" s="269" t="s">
        <v>5211</v>
      </c>
      <c r="F1368" s="270" t="s">
        <v>5212</v>
      </c>
      <c r="G1368" s="271" t="s">
        <v>153</v>
      </c>
      <c r="H1368" s="272">
        <v>5</v>
      </c>
      <c r="I1368" s="273"/>
      <c r="J1368" s="274">
        <f>ROUND(I1368*H1368,2)</f>
        <v>0</v>
      </c>
      <c r="K1368" s="270" t="s">
        <v>19</v>
      </c>
      <c r="L1368" s="275"/>
      <c r="M1368" s="276" t="s">
        <v>19</v>
      </c>
      <c r="N1368" s="277" t="s">
        <v>43</v>
      </c>
      <c r="O1368" s="86"/>
      <c r="P1368" s="215">
        <f>O1368*H1368</f>
        <v>0</v>
      </c>
      <c r="Q1368" s="215">
        <v>0.009</v>
      </c>
      <c r="R1368" s="215">
        <f>Q1368*H1368</f>
        <v>0.045</v>
      </c>
      <c r="S1368" s="215">
        <v>0</v>
      </c>
      <c r="T1368" s="216">
        <f>S1368*H1368</f>
        <v>0</v>
      </c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R1368" s="217" t="s">
        <v>414</v>
      </c>
      <c r="AT1368" s="217" t="s">
        <v>279</v>
      </c>
      <c r="AU1368" s="217" t="s">
        <v>82</v>
      </c>
      <c r="AY1368" s="19" t="s">
        <v>148</v>
      </c>
      <c r="BE1368" s="218">
        <f>IF(N1368="základní",J1368,0)</f>
        <v>0</v>
      </c>
      <c r="BF1368" s="218">
        <f>IF(N1368="snížená",J1368,0)</f>
        <v>0</v>
      </c>
      <c r="BG1368" s="218">
        <f>IF(N1368="zákl. přenesená",J1368,0)</f>
        <v>0</v>
      </c>
      <c r="BH1368" s="218">
        <f>IF(N1368="sníž. přenesená",J1368,0)</f>
        <v>0</v>
      </c>
      <c r="BI1368" s="218">
        <f>IF(N1368="nulová",J1368,0)</f>
        <v>0</v>
      </c>
      <c r="BJ1368" s="19" t="s">
        <v>80</v>
      </c>
      <c r="BK1368" s="218">
        <f>ROUND(I1368*H1368,2)</f>
        <v>0</v>
      </c>
      <c r="BL1368" s="19" t="s">
        <v>285</v>
      </c>
      <c r="BM1368" s="217" t="s">
        <v>5213</v>
      </c>
    </row>
    <row r="1369" spans="1:65" s="2" customFormat="1" ht="16.5" customHeight="1">
      <c r="A1369" s="40"/>
      <c r="B1369" s="41"/>
      <c r="C1369" s="268" t="s">
        <v>2149</v>
      </c>
      <c r="D1369" s="268" t="s">
        <v>279</v>
      </c>
      <c r="E1369" s="269" t="s">
        <v>5214</v>
      </c>
      <c r="F1369" s="270" t="s">
        <v>5215</v>
      </c>
      <c r="G1369" s="271" t="s">
        <v>153</v>
      </c>
      <c r="H1369" s="272">
        <v>1</v>
      </c>
      <c r="I1369" s="273"/>
      <c r="J1369" s="274">
        <f>ROUND(I1369*H1369,2)</f>
        <v>0</v>
      </c>
      <c r="K1369" s="270" t="s">
        <v>19</v>
      </c>
      <c r="L1369" s="275"/>
      <c r="M1369" s="276" t="s">
        <v>19</v>
      </c>
      <c r="N1369" s="277" t="s">
        <v>43</v>
      </c>
      <c r="O1369" s="86"/>
      <c r="P1369" s="215">
        <f>O1369*H1369</f>
        <v>0</v>
      </c>
      <c r="Q1369" s="215">
        <v>0.009</v>
      </c>
      <c r="R1369" s="215">
        <f>Q1369*H1369</f>
        <v>0.009</v>
      </c>
      <c r="S1369" s="215">
        <v>0</v>
      </c>
      <c r="T1369" s="216">
        <f>S1369*H1369</f>
        <v>0</v>
      </c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R1369" s="217" t="s">
        <v>414</v>
      </c>
      <c r="AT1369" s="217" t="s">
        <v>279</v>
      </c>
      <c r="AU1369" s="217" t="s">
        <v>82</v>
      </c>
      <c r="AY1369" s="19" t="s">
        <v>148</v>
      </c>
      <c r="BE1369" s="218">
        <f>IF(N1369="základní",J1369,0)</f>
        <v>0</v>
      </c>
      <c r="BF1369" s="218">
        <f>IF(N1369="snížená",J1369,0)</f>
        <v>0</v>
      </c>
      <c r="BG1369" s="218">
        <f>IF(N1369="zákl. přenesená",J1369,0)</f>
        <v>0</v>
      </c>
      <c r="BH1369" s="218">
        <f>IF(N1369="sníž. přenesená",J1369,0)</f>
        <v>0</v>
      </c>
      <c r="BI1369" s="218">
        <f>IF(N1369="nulová",J1369,0)</f>
        <v>0</v>
      </c>
      <c r="BJ1369" s="19" t="s">
        <v>80</v>
      </c>
      <c r="BK1369" s="218">
        <f>ROUND(I1369*H1369,2)</f>
        <v>0</v>
      </c>
      <c r="BL1369" s="19" t="s">
        <v>285</v>
      </c>
      <c r="BM1369" s="217" t="s">
        <v>5216</v>
      </c>
    </row>
    <row r="1370" spans="1:65" s="2" customFormat="1" ht="16.5" customHeight="1">
      <c r="A1370" s="40"/>
      <c r="B1370" s="41"/>
      <c r="C1370" s="268" t="s">
        <v>2153</v>
      </c>
      <c r="D1370" s="268" t="s">
        <v>279</v>
      </c>
      <c r="E1370" s="269" t="s">
        <v>5217</v>
      </c>
      <c r="F1370" s="270" t="s">
        <v>5218</v>
      </c>
      <c r="G1370" s="271" t="s">
        <v>153</v>
      </c>
      <c r="H1370" s="272">
        <v>5</v>
      </c>
      <c r="I1370" s="273"/>
      <c r="J1370" s="274">
        <f>ROUND(I1370*H1370,2)</f>
        <v>0</v>
      </c>
      <c r="K1370" s="270" t="s">
        <v>19</v>
      </c>
      <c r="L1370" s="275"/>
      <c r="M1370" s="276" t="s">
        <v>19</v>
      </c>
      <c r="N1370" s="277" t="s">
        <v>43</v>
      </c>
      <c r="O1370" s="86"/>
      <c r="P1370" s="215">
        <f>O1370*H1370</f>
        <v>0</v>
      </c>
      <c r="Q1370" s="215">
        <v>0.009</v>
      </c>
      <c r="R1370" s="215">
        <f>Q1370*H1370</f>
        <v>0.045</v>
      </c>
      <c r="S1370" s="215">
        <v>0</v>
      </c>
      <c r="T1370" s="216">
        <f>S1370*H1370</f>
        <v>0</v>
      </c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R1370" s="217" t="s">
        <v>414</v>
      </c>
      <c r="AT1370" s="217" t="s">
        <v>279</v>
      </c>
      <c r="AU1370" s="217" t="s">
        <v>82</v>
      </c>
      <c r="AY1370" s="19" t="s">
        <v>148</v>
      </c>
      <c r="BE1370" s="218">
        <f>IF(N1370="základní",J1370,0)</f>
        <v>0</v>
      </c>
      <c r="BF1370" s="218">
        <f>IF(N1370="snížená",J1370,0)</f>
        <v>0</v>
      </c>
      <c r="BG1370" s="218">
        <f>IF(N1370="zákl. přenesená",J1370,0)</f>
        <v>0</v>
      </c>
      <c r="BH1370" s="218">
        <f>IF(N1370="sníž. přenesená",J1370,0)</f>
        <v>0</v>
      </c>
      <c r="BI1370" s="218">
        <f>IF(N1370="nulová",J1370,0)</f>
        <v>0</v>
      </c>
      <c r="BJ1370" s="19" t="s">
        <v>80</v>
      </c>
      <c r="BK1370" s="218">
        <f>ROUND(I1370*H1370,2)</f>
        <v>0</v>
      </c>
      <c r="BL1370" s="19" t="s">
        <v>285</v>
      </c>
      <c r="BM1370" s="217" t="s">
        <v>5219</v>
      </c>
    </row>
    <row r="1371" spans="1:65" s="2" customFormat="1" ht="24.15" customHeight="1">
      <c r="A1371" s="40"/>
      <c r="B1371" s="41"/>
      <c r="C1371" s="206" t="s">
        <v>2157</v>
      </c>
      <c r="D1371" s="206" t="s">
        <v>150</v>
      </c>
      <c r="E1371" s="207" t="s">
        <v>5220</v>
      </c>
      <c r="F1371" s="208" t="s">
        <v>5221</v>
      </c>
      <c r="G1371" s="209" t="s">
        <v>153</v>
      </c>
      <c r="H1371" s="210">
        <v>3</v>
      </c>
      <c r="I1371" s="211"/>
      <c r="J1371" s="212">
        <f>ROUND(I1371*H1371,2)</f>
        <v>0</v>
      </c>
      <c r="K1371" s="208" t="s">
        <v>154</v>
      </c>
      <c r="L1371" s="46"/>
      <c r="M1371" s="213" t="s">
        <v>19</v>
      </c>
      <c r="N1371" s="214" t="s">
        <v>43</v>
      </c>
      <c r="O1371" s="86"/>
      <c r="P1371" s="215">
        <f>O1371*H1371</f>
        <v>0</v>
      </c>
      <c r="Q1371" s="215">
        <v>0</v>
      </c>
      <c r="R1371" s="215">
        <f>Q1371*H1371</f>
        <v>0</v>
      </c>
      <c r="S1371" s="215">
        <v>0</v>
      </c>
      <c r="T1371" s="216">
        <f>S1371*H1371</f>
        <v>0</v>
      </c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R1371" s="217" t="s">
        <v>285</v>
      </c>
      <c r="AT1371" s="217" t="s">
        <v>150</v>
      </c>
      <c r="AU1371" s="217" t="s">
        <v>82</v>
      </c>
      <c r="AY1371" s="19" t="s">
        <v>148</v>
      </c>
      <c r="BE1371" s="218">
        <f>IF(N1371="základní",J1371,0)</f>
        <v>0</v>
      </c>
      <c r="BF1371" s="218">
        <f>IF(N1371="snížená",J1371,0)</f>
        <v>0</v>
      </c>
      <c r="BG1371" s="218">
        <f>IF(N1371="zákl. přenesená",J1371,0)</f>
        <v>0</v>
      </c>
      <c r="BH1371" s="218">
        <f>IF(N1371="sníž. přenesená",J1371,0)</f>
        <v>0</v>
      </c>
      <c r="BI1371" s="218">
        <f>IF(N1371="nulová",J1371,0)</f>
        <v>0</v>
      </c>
      <c r="BJ1371" s="19" t="s">
        <v>80</v>
      </c>
      <c r="BK1371" s="218">
        <f>ROUND(I1371*H1371,2)</f>
        <v>0</v>
      </c>
      <c r="BL1371" s="19" t="s">
        <v>285</v>
      </c>
      <c r="BM1371" s="217" t="s">
        <v>5222</v>
      </c>
    </row>
    <row r="1372" spans="1:47" s="2" customFormat="1" ht="12">
      <c r="A1372" s="40"/>
      <c r="B1372" s="41"/>
      <c r="C1372" s="42"/>
      <c r="D1372" s="219" t="s">
        <v>157</v>
      </c>
      <c r="E1372" s="42"/>
      <c r="F1372" s="220" t="s">
        <v>5223</v>
      </c>
      <c r="G1372" s="42"/>
      <c r="H1372" s="42"/>
      <c r="I1372" s="221"/>
      <c r="J1372" s="42"/>
      <c r="K1372" s="42"/>
      <c r="L1372" s="46"/>
      <c r="M1372" s="222"/>
      <c r="N1372" s="223"/>
      <c r="O1372" s="86"/>
      <c r="P1372" s="86"/>
      <c r="Q1372" s="86"/>
      <c r="R1372" s="86"/>
      <c r="S1372" s="86"/>
      <c r="T1372" s="87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T1372" s="19" t="s">
        <v>157</v>
      </c>
      <c r="AU1372" s="19" t="s">
        <v>82</v>
      </c>
    </row>
    <row r="1373" spans="1:65" s="2" customFormat="1" ht="16.5" customHeight="1">
      <c r="A1373" s="40"/>
      <c r="B1373" s="41"/>
      <c r="C1373" s="268" t="s">
        <v>2161</v>
      </c>
      <c r="D1373" s="268" t="s">
        <v>279</v>
      </c>
      <c r="E1373" s="269" t="s">
        <v>5224</v>
      </c>
      <c r="F1373" s="270" t="s">
        <v>5225</v>
      </c>
      <c r="G1373" s="271" t="s">
        <v>173</v>
      </c>
      <c r="H1373" s="272">
        <v>2.88</v>
      </c>
      <c r="I1373" s="273"/>
      <c r="J1373" s="274">
        <f>ROUND(I1373*H1373,2)</f>
        <v>0</v>
      </c>
      <c r="K1373" s="270" t="s">
        <v>154</v>
      </c>
      <c r="L1373" s="275"/>
      <c r="M1373" s="276" t="s">
        <v>19</v>
      </c>
      <c r="N1373" s="277" t="s">
        <v>43</v>
      </c>
      <c r="O1373" s="86"/>
      <c r="P1373" s="215">
        <f>O1373*H1373</f>
        <v>0</v>
      </c>
      <c r="Q1373" s="215">
        <v>0.007</v>
      </c>
      <c r="R1373" s="215">
        <f>Q1373*H1373</f>
        <v>0.02016</v>
      </c>
      <c r="S1373" s="215">
        <v>0</v>
      </c>
      <c r="T1373" s="216">
        <f>S1373*H1373</f>
        <v>0</v>
      </c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R1373" s="217" t="s">
        <v>414</v>
      </c>
      <c r="AT1373" s="217" t="s">
        <v>279</v>
      </c>
      <c r="AU1373" s="217" t="s">
        <v>82</v>
      </c>
      <c r="AY1373" s="19" t="s">
        <v>148</v>
      </c>
      <c r="BE1373" s="218">
        <f>IF(N1373="základní",J1373,0)</f>
        <v>0</v>
      </c>
      <c r="BF1373" s="218">
        <f>IF(N1373="snížená",J1373,0)</f>
        <v>0</v>
      </c>
      <c r="BG1373" s="218">
        <f>IF(N1373="zákl. přenesená",J1373,0)</f>
        <v>0</v>
      </c>
      <c r="BH1373" s="218">
        <f>IF(N1373="sníž. přenesená",J1373,0)</f>
        <v>0</v>
      </c>
      <c r="BI1373" s="218">
        <f>IF(N1373="nulová",J1373,0)</f>
        <v>0</v>
      </c>
      <c r="BJ1373" s="19" t="s">
        <v>80</v>
      </c>
      <c r="BK1373" s="218">
        <f>ROUND(I1373*H1373,2)</f>
        <v>0</v>
      </c>
      <c r="BL1373" s="19" t="s">
        <v>285</v>
      </c>
      <c r="BM1373" s="217" t="s">
        <v>5226</v>
      </c>
    </row>
    <row r="1374" spans="1:51" s="14" customFormat="1" ht="12">
      <c r="A1374" s="14"/>
      <c r="B1374" s="235"/>
      <c r="C1374" s="236"/>
      <c r="D1374" s="226" t="s">
        <v>168</v>
      </c>
      <c r="E1374" s="237" t="s">
        <v>19</v>
      </c>
      <c r="F1374" s="238" t="s">
        <v>5227</v>
      </c>
      <c r="G1374" s="236"/>
      <c r="H1374" s="239">
        <v>2.88</v>
      </c>
      <c r="I1374" s="240"/>
      <c r="J1374" s="236"/>
      <c r="K1374" s="236"/>
      <c r="L1374" s="241"/>
      <c r="M1374" s="242"/>
      <c r="N1374" s="243"/>
      <c r="O1374" s="243"/>
      <c r="P1374" s="243"/>
      <c r="Q1374" s="243"/>
      <c r="R1374" s="243"/>
      <c r="S1374" s="243"/>
      <c r="T1374" s="244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T1374" s="245" t="s">
        <v>168</v>
      </c>
      <c r="AU1374" s="245" t="s">
        <v>82</v>
      </c>
      <c r="AV1374" s="14" t="s">
        <v>82</v>
      </c>
      <c r="AW1374" s="14" t="s">
        <v>34</v>
      </c>
      <c r="AX1374" s="14" t="s">
        <v>80</v>
      </c>
      <c r="AY1374" s="245" t="s">
        <v>148</v>
      </c>
    </row>
    <row r="1375" spans="1:65" s="2" customFormat="1" ht="24.15" customHeight="1">
      <c r="A1375" s="40"/>
      <c r="B1375" s="41"/>
      <c r="C1375" s="206" t="s">
        <v>2165</v>
      </c>
      <c r="D1375" s="206" t="s">
        <v>150</v>
      </c>
      <c r="E1375" s="207" t="s">
        <v>3125</v>
      </c>
      <c r="F1375" s="208" t="s">
        <v>3126</v>
      </c>
      <c r="G1375" s="209" t="s">
        <v>346</v>
      </c>
      <c r="H1375" s="210">
        <v>0.618</v>
      </c>
      <c r="I1375" s="211"/>
      <c r="J1375" s="212">
        <f>ROUND(I1375*H1375,2)</f>
        <v>0</v>
      </c>
      <c r="K1375" s="208" t="s">
        <v>154</v>
      </c>
      <c r="L1375" s="46"/>
      <c r="M1375" s="213" t="s">
        <v>19</v>
      </c>
      <c r="N1375" s="214" t="s">
        <v>43</v>
      </c>
      <c r="O1375" s="86"/>
      <c r="P1375" s="215">
        <f>O1375*H1375</f>
        <v>0</v>
      </c>
      <c r="Q1375" s="215">
        <v>0</v>
      </c>
      <c r="R1375" s="215">
        <f>Q1375*H1375</f>
        <v>0</v>
      </c>
      <c r="S1375" s="215">
        <v>0</v>
      </c>
      <c r="T1375" s="216">
        <f>S1375*H1375</f>
        <v>0</v>
      </c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R1375" s="217" t="s">
        <v>285</v>
      </c>
      <c r="AT1375" s="217" t="s">
        <v>150</v>
      </c>
      <c r="AU1375" s="217" t="s">
        <v>82</v>
      </c>
      <c r="AY1375" s="19" t="s">
        <v>148</v>
      </c>
      <c r="BE1375" s="218">
        <f>IF(N1375="základní",J1375,0)</f>
        <v>0</v>
      </c>
      <c r="BF1375" s="218">
        <f>IF(N1375="snížená",J1375,0)</f>
        <v>0</v>
      </c>
      <c r="BG1375" s="218">
        <f>IF(N1375="zákl. přenesená",J1375,0)</f>
        <v>0</v>
      </c>
      <c r="BH1375" s="218">
        <f>IF(N1375="sníž. přenesená",J1375,0)</f>
        <v>0</v>
      </c>
      <c r="BI1375" s="218">
        <f>IF(N1375="nulová",J1375,0)</f>
        <v>0</v>
      </c>
      <c r="BJ1375" s="19" t="s">
        <v>80</v>
      </c>
      <c r="BK1375" s="218">
        <f>ROUND(I1375*H1375,2)</f>
        <v>0</v>
      </c>
      <c r="BL1375" s="19" t="s">
        <v>285</v>
      </c>
      <c r="BM1375" s="217" t="s">
        <v>5228</v>
      </c>
    </row>
    <row r="1376" spans="1:47" s="2" customFormat="1" ht="12">
      <c r="A1376" s="40"/>
      <c r="B1376" s="41"/>
      <c r="C1376" s="42"/>
      <c r="D1376" s="219" t="s">
        <v>157</v>
      </c>
      <c r="E1376" s="42"/>
      <c r="F1376" s="220" t="s">
        <v>3128</v>
      </c>
      <c r="G1376" s="42"/>
      <c r="H1376" s="42"/>
      <c r="I1376" s="221"/>
      <c r="J1376" s="42"/>
      <c r="K1376" s="42"/>
      <c r="L1376" s="46"/>
      <c r="M1376" s="222"/>
      <c r="N1376" s="223"/>
      <c r="O1376" s="86"/>
      <c r="P1376" s="86"/>
      <c r="Q1376" s="86"/>
      <c r="R1376" s="86"/>
      <c r="S1376" s="86"/>
      <c r="T1376" s="87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T1376" s="19" t="s">
        <v>157</v>
      </c>
      <c r="AU1376" s="19" t="s">
        <v>82</v>
      </c>
    </row>
    <row r="1377" spans="1:65" s="2" customFormat="1" ht="24.15" customHeight="1">
      <c r="A1377" s="40"/>
      <c r="B1377" s="41"/>
      <c r="C1377" s="206" t="s">
        <v>2169</v>
      </c>
      <c r="D1377" s="206" t="s">
        <v>150</v>
      </c>
      <c r="E1377" s="207" t="s">
        <v>3130</v>
      </c>
      <c r="F1377" s="208" t="s">
        <v>3131</v>
      </c>
      <c r="G1377" s="209" t="s">
        <v>346</v>
      </c>
      <c r="H1377" s="210">
        <v>0.618</v>
      </c>
      <c r="I1377" s="211"/>
      <c r="J1377" s="212">
        <f>ROUND(I1377*H1377,2)</f>
        <v>0</v>
      </c>
      <c r="K1377" s="208" t="s">
        <v>154</v>
      </c>
      <c r="L1377" s="46"/>
      <c r="M1377" s="213" t="s">
        <v>19</v>
      </c>
      <c r="N1377" s="214" t="s">
        <v>43</v>
      </c>
      <c r="O1377" s="86"/>
      <c r="P1377" s="215">
        <f>O1377*H1377</f>
        <v>0</v>
      </c>
      <c r="Q1377" s="215">
        <v>0</v>
      </c>
      <c r="R1377" s="215">
        <f>Q1377*H1377</f>
        <v>0</v>
      </c>
      <c r="S1377" s="215">
        <v>0</v>
      </c>
      <c r="T1377" s="216">
        <f>S1377*H1377</f>
        <v>0</v>
      </c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R1377" s="217" t="s">
        <v>285</v>
      </c>
      <c r="AT1377" s="217" t="s">
        <v>150</v>
      </c>
      <c r="AU1377" s="217" t="s">
        <v>82</v>
      </c>
      <c r="AY1377" s="19" t="s">
        <v>148</v>
      </c>
      <c r="BE1377" s="218">
        <f>IF(N1377="základní",J1377,0)</f>
        <v>0</v>
      </c>
      <c r="BF1377" s="218">
        <f>IF(N1377="snížená",J1377,0)</f>
        <v>0</v>
      </c>
      <c r="BG1377" s="218">
        <f>IF(N1377="zákl. přenesená",J1377,0)</f>
        <v>0</v>
      </c>
      <c r="BH1377" s="218">
        <f>IF(N1377="sníž. přenesená",J1377,0)</f>
        <v>0</v>
      </c>
      <c r="BI1377" s="218">
        <f>IF(N1377="nulová",J1377,0)</f>
        <v>0</v>
      </c>
      <c r="BJ1377" s="19" t="s">
        <v>80</v>
      </c>
      <c r="BK1377" s="218">
        <f>ROUND(I1377*H1377,2)</f>
        <v>0</v>
      </c>
      <c r="BL1377" s="19" t="s">
        <v>285</v>
      </c>
      <c r="BM1377" s="217" t="s">
        <v>5229</v>
      </c>
    </row>
    <row r="1378" spans="1:47" s="2" customFormat="1" ht="12">
      <c r="A1378" s="40"/>
      <c r="B1378" s="41"/>
      <c r="C1378" s="42"/>
      <c r="D1378" s="219" t="s">
        <v>157</v>
      </c>
      <c r="E1378" s="42"/>
      <c r="F1378" s="220" t="s">
        <v>3133</v>
      </c>
      <c r="G1378" s="42"/>
      <c r="H1378" s="42"/>
      <c r="I1378" s="221"/>
      <c r="J1378" s="42"/>
      <c r="K1378" s="42"/>
      <c r="L1378" s="46"/>
      <c r="M1378" s="222"/>
      <c r="N1378" s="223"/>
      <c r="O1378" s="86"/>
      <c r="P1378" s="86"/>
      <c r="Q1378" s="86"/>
      <c r="R1378" s="86"/>
      <c r="S1378" s="86"/>
      <c r="T1378" s="87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T1378" s="19" t="s">
        <v>157</v>
      </c>
      <c r="AU1378" s="19" t="s">
        <v>82</v>
      </c>
    </row>
    <row r="1379" spans="1:65" s="2" customFormat="1" ht="16.5" customHeight="1">
      <c r="A1379" s="40"/>
      <c r="B1379" s="41"/>
      <c r="C1379" s="206" t="s">
        <v>2175</v>
      </c>
      <c r="D1379" s="206" t="s">
        <v>150</v>
      </c>
      <c r="E1379" s="207" t="s">
        <v>5230</v>
      </c>
      <c r="F1379" s="208" t="s">
        <v>5231</v>
      </c>
      <c r="G1379" s="209" t="s">
        <v>166</v>
      </c>
      <c r="H1379" s="210">
        <v>0.36</v>
      </c>
      <c r="I1379" s="211"/>
      <c r="J1379" s="212">
        <f>ROUND(I1379*H1379,2)</f>
        <v>0</v>
      </c>
      <c r="K1379" s="208" t="s">
        <v>19</v>
      </c>
      <c r="L1379" s="46"/>
      <c r="M1379" s="213" t="s">
        <v>19</v>
      </c>
      <c r="N1379" s="214" t="s">
        <v>43</v>
      </c>
      <c r="O1379" s="86"/>
      <c r="P1379" s="215">
        <f>O1379*H1379</f>
        <v>0</v>
      </c>
      <c r="Q1379" s="215">
        <v>0</v>
      </c>
      <c r="R1379" s="215">
        <f>Q1379*H1379</f>
        <v>0</v>
      </c>
      <c r="S1379" s="215">
        <v>0</v>
      </c>
      <c r="T1379" s="216">
        <f>S1379*H1379</f>
        <v>0</v>
      </c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R1379" s="217" t="s">
        <v>285</v>
      </c>
      <c r="AT1379" s="217" t="s">
        <v>150</v>
      </c>
      <c r="AU1379" s="217" t="s">
        <v>82</v>
      </c>
      <c r="AY1379" s="19" t="s">
        <v>148</v>
      </c>
      <c r="BE1379" s="218">
        <f>IF(N1379="základní",J1379,0)</f>
        <v>0</v>
      </c>
      <c r="BF1379" s="218">
        <f>IF(N1379="snížená",J1379,0)</f>
        <v>0</v>
      </c>
      <c r="BG1379" s="218">
        <f>IF(N1379="zákl. přenesená",J1379,0)</f>
        <v>0</v>
      </c>
      <c r="BH1379" s="218">
        <f>IF(N1379="sníž. přenesená",J1379,0)</f>
        <v>0</v>
      </c>
      <c r="BI1379" s="218">
        <f>IF(N1379="nulová",J1379,0)</f>
        <v>0</v>
      </c>
      <c r="BJ1379" s="19" t="s">
        <v>80</v>
      </c>
      <c r="BK1379" s="218">
        <f>ROUND(I1379*H1379,2)</f>
        <v>0</v>
      </c>
      <c r="BL1379" s="19" t="s">
        <v>285</v>
      </c>
      <c r="BM1379" s="217" t="s">
        <v>5232</v>
      </c>
    </row>
    <row r="1380" spans="1:51" s="14" customFormat="1" ht="12">
      <c r="A1380" s="14"/>
      <c r="B1380" s="235"/>
      <c r="C1380" s="236"/>
      <c r="D1380" s="226" t="s">
        <v>168</v>
      </c>
      <c r="E1380" s="237" t="s">
        <v>19</v>
      </c>
      <c r="F1380" s="238" t="s">
        <v>5233</v>
      </c>
      <c r="G1380" s="236"/>
      <c r="H1380" s="239">
        <v>0.36</v>
      </c>
      <c r="I1380" s="240"/>
      <c r="J1380" s="236"/>
      <c r="K1380" s="236"/>
      <c r="L1380" s="241"/>
      <c r="M1380" s="242"/>
      <c r="N1380" s="243"/>
      <c r="O1380" s="243"/>
      <c r="P1380" s="243"/>
      <c r="Q1380" s="243"/>
      <c r="R1380" s="243"/>
      <c r="S1380" s="243"/>
      <c r="T1380" s="24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T1380" s="245" t="s">
        <v>168</v>
      </c>
      <c r="AU1380" s="245" t="s">
        <v>82</v>
      </c>
      <c r="AV1380" s="14" t="s">
        <v>82</v>
      </c>
      <c r="AW1380" s="14" t="s">
        <v>34</v>
      </c>
      <c r="AX1380" s="14" t="s">
        <v>80</v>
      </c>
      <c r="AY1380" s="245" t="s">
        <v>148</v>
      </c>
    </row>
    <row r="1381" spans="1:65" s="2" customFormat="1" ht="24.15" customHeight="1">
      <c r="A1381" s="40"/>
      <c r="B1381" s="41"/>
      <c r="C1381" s="206" t="s">
        <v>2177</v>
      </c>
      <c r="D1381" s="206" t="s">
        <v>150</v>
      </c>
      <c r="E1381" s="207" t="s">
        <v>5234</v>
      </c>
      <c r="F1381" s="208" t="s">
        <v>5235</v>
      </c>
      <c r="G1381" s="209" t="s">
        <v>153</v>
      </c>
      <c r="H1381" s="210">
        <v>1</v>
      </c>
      <c r="I1381" s="211"/>
      <c r="J1381" s="212">
        <f>ROUND(I1381*H1381,2)</f>
        <v>0</v>
      </c>
      <c r="K1381" s="208" t="s">
        <v>19</v>
      </c>
      <c r="L1381" s="46"/>
      <c r="M1381" s="213" t="s">
        <v>19</v>
      </c>
      <c r="N1381" s="214" t="s">
        <v>43</v>
      </c>
      <c r="O1381" s="86"/>
      <c r="P1381" s="215">
        <f>O1381*H1381</f>
        <v>0</v>
      </c>
      <c r="Q1381" s="215">
        <v>0</v>
      </c>
      <c r="R1381" s="215">
        <f>Q1381*H1381</f>
        <v>0</v>
      </c>
      <c r="S1381" s="215">
        <v>0</v>
      </c>
      <c r="T1381" s="216">
        <f>S1381*H1381</f>
        <v>0</v>
      </c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R1381" s="217" t="s">
        <v>285</v>
      </c>
      <c r="AT1381" s="217" t="s">
        <v>150</v>
      </c>
      <c r="AU1381" s="217" t="s">
        <v>82</v>
      </c>
      <c r="AY1381" s="19" t="s">
        <v>148</v>
      </c>
      <c r="BE1381" s="218">
        <f>IF(N1381="základní",J1381,0)</f>
        <v>0</v>
      </c>
      <c r="BF1381" s="218">
        <f>IF(N1381="snížená",J1381,0)</f>
        <v>0</v>
      </c>
      <c r="BG1381" s="218">
        <f>IF(N1381="zákl. přenesená",J1381,0)</f>
        <v>0</v>
      </c>
      <c r="BH1381" s="218">
        <f>IF(N1381="sníž. přenesená",J1381,0)</f>
        <v>0</v>
      </c>
      <c r="BI1381" s="218">
        <f>IF(N1381="nulová",J1381,0)</f>
        <v>0</v>
      </c>
      <c r="BJ1381" s="19" t="s">
        <v>80</v>
      </c>
      <c r="BK1381" s="218">
        <f>ROUND(I1381*H1381,2)</f>
        <v>0</v>
      </c>
      <c r="BL1381" s="19" t="s">
        <v>285</v>
      </c>
      <c r="BM1381" s="217" t="s">
        <v>5236</v>
      </c>
    </row>
    <row r="1382" spans="1:51" s="14" customFormat="1" ht="12">
      <c r="A1382" s="14"/>
      <c r="B1382" s="235"/>
      <c r="C1382" s="236"/>
      <c r="D1382" s="226" t="s">
        <v>168</v>
      </c>
      <c r="E1382" s="237" t="s">
        <v>19</v>
      </c>
      <c r="F1382" s="238" t="s">
        <v>5237</v>
      </c>
      <c r="G1382" s="236"/>
      <c r="H1382" s="239">
        <v>1</v>
      </c>
      <c r="I1382" s="240"/>
      <c r="J1382" s="236"/>
      <c r="K1382" s="236"/>
      <c r="L1382" s="241"/>
      <c r="M1382" s="242"/>
      <c r="N1382" s="243"/>
      <c r="O1382" s="243"/>
      <c r="P1382" s="243"/>
      <c r="Q1382" s="243"/>
      <c r="R1382" s="243"/>
      <c r="S1382" s="243"/>
      <c r="T1382" s="24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45" t="s">
        <v>168</v>
      </c>
      <c r="AU1382" s="245" t="s">
        <v>82</v>
      </c>
      <c r="AV1382" s="14" t="s">
        <v>82</v>
      </c>
      <c r="AW1382" s="14" t="s">
        <v>34</v>
      </c>
      <c r="AX1382" s="14" t="s">
        <v>80</v>
      </c>
      <c r="AY1382" s="245" t="s">
        <v>148</v>
      </c>
    </row>
    <row r="1383" spans="1:65" s="2" customFormat="1" ht="24.15" customHeight="1">
      <c r="A1383" s="40"/>
      <c r="B1383" s="41"/>
      <c r="C1383" s="268" t="s">
        <v>2182</v>
      </c>
      <c r="D1383" s="268" t="s">
        <v>279</v>
      </c>
      <c r="E1383" s="269" t="s">
        <v>5238</v>
      </c>
      <c r="F1383" s="270" t="s">
        <v>5239</v>
      </c>
      <c r="G1383" s="271" t="s">
        <v>153</v>
      </c>
      <c r="H1383" s="272">
        <v>1</v>
      </c>
      <c r="I1383" s="273"/>
      <c r="J1383" s="274">
        <f>ROUND(I1383*H1383,2)</f>
        <v>0</v>
      </c>
      <c r="K1383" s="270" t="s">
        <v>19</v>
      </c>
      <c r="L1383" s="275"/>
      <c r="M1383" s="276" t="s">
        <v>19</v>
      </c>
      <c r="N1383" s="277" t="s">
        <v>43</v>
      </c>
      <c r="O1383" s="86"/>
      <c r="P1383" s="215">
        <f>O1383*H1383</f>
        <v>0</v>
      </c>
      <c r="Q1383" s="215">
        <v>0.0032</v>
      </c>
      <c r="R1383" s="215">
        <f>Q1383*H1383</f>
        <v>0.0032</v>
      </c>
      <c r="S1383" s="215">
        <v>0</v>
      </c>
      <c r="T1383" s="216">
        <f>S1383*H1383</f>
        <v>0</v>
      </c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R1383" s="217" t="s">
        <v>414</v>
      </c>
      <c r="AT1383" s="217" t="s">
        <v>279</v>
      </c>
      <c r="AU1383" s="217" t="s">
        <v>82</v>
      </c>
      <c r="AY1383" s="19" t="s">
        <v>148</v>
      </c>
      <c r="BE1383" s="218">
        <f>IF(N1383="základní",J1383,0)</f>
        <v>0</v>
      </c>
      <c r="BF1383" s="218">
        <f>IF(N1383="snížená",J1383,0)</f>
        <v>0</v>
      </c>
      <c r="BG1383" s="218">
        <f>IF(N1383="zákl. přenesená",J1383,0)</f>
        <v>0</v>
      </c>
      <c r="BH1383" s="218">
        <f>IF(N1383="sníž. přenesená",J1383,0)</f>
        <v>0</v>
      </c>
      <c r="BI1383" s="218">
        <f>IF(N1383="nulová",J1383,0)</f>
        <v>0</v>
      </c>
      <c r="BJ1383" s="19" t="s">
        <v>80</v>
      </c>
      <c r="BK1383" s="218">
        <f>ROUND(I1383*H1383,2)</f>
        <v>0</v>
      </c>
      <c r="BL1383" s="19" t="s">
        <v>285</v>
      </c>
      <c r="BM1383" s="217" t="s">
        <v>5240</v>
      </c>
    </row>
    <row r="1384" spans="1:65" s="2" customFormat="1" ht="24.15" customHeight="1">
      <c r="A1384" s="40"/>
      <c r="B1384" s="41"/>
      <c r="C1384" s="268" t="s">
        <v>2186</v>
      </c>
      <c r="D1384" s="268" t="s">
        <v>279</v>
      </c>
      <c r="E1384" s="269" t="s">
        <v>5241</v>
      </c>
      <c r="F1384" s="270" t="s">
        <v>5242</v>
      </c>
      <c r="G1384" s="271" t="s">
        <v>153</v>
      </c>
      <c r="H1384" s="272">
        <v>1</v>
      </c>
      <c r="I1384" s="273"/>
      <c r="J1384" s="274">
        <f>ROUND(I1384*H1384,2)</f>
        <v>0</v>
      </c>
      <c r="K1384" s="270" t="s">
        <v>19</v>
      </c>
      <c r="L1384" s="275"/>
      <c r="M1384" s="276" t="s">
        <v>19</v>
      </c>
      <c r="N1384" s="277" t="s">
        <v>43</v>
      </c>
      <c r="O1384" s="86"/>
      <c r="P1384" s="215">
        <f>O1384*H1384</f>
        <v>0</v>
      </c>
      <c r="Q1384" s="215">
        <v>0.045</v>
      </c>
      <c r="R1384" s="215">
        <f>Q1384*H1384</f>
        <v>0.045</v>
      </c>
      <c r="S1384" s="215">
        <v>0</v>
      </c>
      <c r="T1384" s="216">
        <f>S1384*H1384</f>
        <v>0</v>
      </c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R1384" s="217" t="s">
        <v>414</v>
      </c>
      <c r="AT1384" s="217" t="s">
        <v>279</v>
      </c>
      <c r="AU1384" s="217" t="s">
        <v>82</v>
      </c>
      <c r="AY1384" s="19" t="s">
        <v>148</v>
      </c>
      <c r="BE1384" s="218">
        <f>IF(N1384="základní",J1384,0)</f>
        <v>0</v>
      </c>
      <c r="BF1384" s="218">
        <f>IF(N1384="snížená",J1384,0)</f>
        <v>0</v>
      </c>
      <c r="BG1384" s="218">
        <f>IF(N1384="zákl. přenesená",J1384,0)</f>
        <v>0</v>
      </c>
      <c r="BH1384" s="218">
        <f>IF(N1384="sníž. přenesená",J1384,0)</f>
        <v>0</v>
      </c>
      <c r="BI1384" s="218">
        <f>IF(N1384="nulová",J1384,0)</f>
        <v>0</v>
      </c>
      <c r="BJ1384" s="19" t="s">
        <v>80</v>
      </c>
      <c r="BK1384" s="218">
        <f>ROUND(I1384*H1384,2)</f>
        <v>0</v>
      </c>
      <c r="BL1384" s="19" t="s">
        <v>285</v>
      </c>
      <c r="BM1384" s="217" t="s">
        <v>5243</v>
      </c>
    </row>
    <row r="1385" spans="1:65" s="2" customFormat="1" ht="16.5" customHeight="1">
      <c r="A1385" s="40"/>
      <c r="B1385" s="41"/>
      <c r="C1385" s="206" t="s">
        <v>2191</v>
      </c>
      <c r="D1385" s="206" t="s">
        <v>150</v>
      </c>
      <c r="E1385" s="207" t="s">
        <v>5244</v>
      </c>
      <c r="F1385" s="208" t="s">
        <v>5245</v>
      </c>
      <c r="G1385" s="209" t="s">
        <v>153</v>
      </c>
      <c r="H1385" s="210">
        <v>1</v>
      </c>
      <c r="I1385" s="211"/>
      <c r="J1385" s="212">
        <f>ROUND(I1385*H1385,2)</f>
        <v>0</v>
      </c>
      <c r="K1385" s="208" t="s">
        <v>154</v>
      </c>
      <c r="L1385" s="46"/>
      <c r="M1385" s="213" t="s">
        <v>19</v>
      </c>
      <c r="N1385" s="214" t="s">
        <v>43</v>
      </c>
      <c r="O1385" s="86"/>
      <c r="P1385" s="215">
        <f>O1385*H1385</f>
        <v>0</v>
      </c>
      <c r="Q1385" s="215">
        <v>0</v>
      </c>
      <c r="R1385" s="215">
        <f>Q1385*H1385</f>
        <v>0</v>
      </c>
      <c r="S1385" s="215">
        <v>0</v>
      </c>
      <c r="T1385" s="216">
        <f>S1385*H1385</f>
        <v>0</v>
      </c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R1385" s="217" t="s">
        <v>285</v>
      </c>
      <c r="AT1385" s="217" t="s">
        <v>150</v>
      </c>
      <c r="AU1385" s="217" t="s">
        <v>82</v>
      </c>
      <c r="AY1385" s="19" t="s">
        <v>148</v>
      </c>
      <c r="BE1385" s="218">
        <f>IF(N1385="základní",J1385,0)</f>
        <v>0</v>
      </c>
      <c r="BF1385" s="218">
        <f>IF(N1385="snížená",J1385,0)</f>
        <v>0</v>
      </c>
      <c r="BG1385" s="218">
        <f>IF(N1385="zákl. přenesená",J1385,0)</f>
        <v>0</v>
      </c>
      <c r="BH1385" s="218">
        <f>IF(N1385="sníž. přenesená",J1385,0)</f>
        <v>0</v>
      </c>
      <c r="BI1385" s="218">
        <f>IF(N1385="nulová",J1385,0)</f>
        <v>0</v>
      </c>
      <c r="BJ1385" s="19" t="s">
        <v>80</v>
      </c>
      <c r="BK1385" s="218">
        <f>ROUND(I1385*H1385,2)</f>
        <v>0</v>
      </c>
      <c r="BL1385" s="19" t="s">
        <v>285</v>
      </c>
      <c r="BM1385" s="217" t="s">
        <v>5246</v>
      </c>
    </row>
    <row r="1386" spans="1:47" s="2" customFormat="1" ht="12">
      <c r="A1386" s="40"/>
      <c r="B1386" s="41"/>
      <c r="C1386" s="42"/>
      <c r="D1386" s="219" t="s">
        <v>157</v>
      </c>
      <c r="E1386" s="42"/>
      <c r="F1386" s="220" t="s">
        <v>5247</v>
      </c>
      <c r="G1386" s="42"/>
      <c r="H1386" s="42"/>
      <c r="I1386" s="221"/>
      <c r="J1386" s="42"/>
      <c r="K1386" s="42"/>
      <c r="L1386" s="46"/>
      <c r="M1386" s="222"/>
      <c r="N1386" s="223"/>
      <c r="O1386" s="86"/>
      <c r="P1386" s="86"/>
      <c r="Q1386" s="86"/>
      <c r="R1386" s="86"/>
      <c r="S1386" s="86"/>
      <c r="T1386" s="87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T1386" s="19" t="s">
        <v>157</v>
      </c>
      <c r="AU1386" s="19" t="s">
        <v>82</v>
      </c>
    </row>
    <row r="1387" spans="1:65" s="2" customFormat="1" ht="21.75" customHeight="1">
      <c r="A1387" s="40"/>
      <c r="B1387" s="41"/>
      <c r="C1387" s="206" t="s">
        <v>2195</v>
      </c>
      <c r="D1387" s="206" t="s">
        <v>150</v>
      </c>
      <c r="E1387" s="207" t="s">
        <v>5248</v>
      </c>
      <c r="F1387" s="208" t="s">
        <v>5249</v>
      </c>
      <c r="G1387" s="209" t="s">
        <v>153</v>
      </c>
      <c r="H1387" s="210">
        <v>1</v>
      </c>
      <c r="I1387" s="211"/>
      <c r="J1387" s="212">
        <f>ROUND(I1387*H1387,2)</f>
        <v>0</v>
      </c>
      <c r="K1387" s="208" t="s">
        <v>19</v>
      </c>
      <c r="L1387" s="46"/>
      <c r="M1387" s="213" t="s">
        <v>19</v>
      </c>
      <c r="N1387" s="214" t="s">
        <v>43</v>
      </c>
      <c r="O1387" s="86"/>
      <c r="P1387" s="215">
        <f>O1387*H1387</f>
        <v>0</v>
      </c>
      <c r="Q1387" s="215">
        <v>0.00047</v>
      </c>
      <c r="R1387" s="215">
        <f>Q1387*H1387</f>
        <v>0.00047</v>
      </c>
      <c r="S1387" s="215">
        <v>0</v>
      </c>
      <c r="T1387" s="216">
        <f>S1387*H1387</f>
        <v>0</v>
      </c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R1387" s="217" t="s">
        <v>285</v>
      </c>
      <c r="AT1387" s="217" t="s">
        <v>150</v>
      </c>
      <c r="AU1387" s="217" t="s">
        <v>82</v>
      </c>
      <c r="AY1387" s="19" t="s">
        <v>148</v>
      </c>
      <c r="BE1387" s="218">
        <f>IF(N1387="základní",J1387,0)</f>
        <v>0</v>
      </c>
      <c r="BF1387" s="218">
        <f>IF(N1387="snížená",J1387,0)</f>
        <v>0</v>
      </c>
      <c r="BG1387" s="218">
        <f>IF(N1387="zákl. přenesená",J1387,0)</f>
        <v>0</v>
      </c>
      <c r="BH1387" s="218">
        <f>IF(N1387="sníž. přenesená",J1387,0)</f>
        <v>0</v>
      </c>
      <c r="BI1387" s="218">
        <f>IF(N1387="nulová",J1387,0)</f>
        <v>0</v>
      </c>
      <c r="BJ1387" s="19" t="s">
        <v>80</v>
      </c>
      <c r="BK1387" s="218">
        <f>ROUND(I1387*H1387,2)</f>
        <v>0</v>
      </c>
      <c r="BL1387" s="19" t="s">
        <v>285</v>
      </c>
      <c r="BM1387" s="217" t="s">
        <v>5250</v>
      </c>
    </row>
    <row r="1388" spans="1:51" s="14" customFormat="1" ht="12">
      <c r="A1388" s="14"/>
      <c r="B1388" s="235"/>
      <c r="C1388" s="236"/>
      <c r="D1388" s="226" t="s">
        <v>168</v>
      </c>
      <c r="E1388" s="237" t="s">
        <v>19</v>
      </c>
      <c r="F1388" s="238" t="s">
        <v>5188</v>
      </c>
      <c r="G1388" s="236"/>
      <c r="H1388" s="239">
        <v>1</v>
      </c>
      <c r="I1388" s="240"/>
      <c r="J1388" s="236"/>
      <c r="K1388" s="236"/>
      <c r="L1388" s="241"/>
      <c r="M1388" s="242"/>
      <c r="N1388" s="243"/>
      <c r="O1388" s="243"/>
      <c r="P1388" s="243"/>
      <c r="Q1388" s="243"/>
      <c r="R1388" s="243"/>
      <c r="S1388" s="243"/>
      <c r="T1388" s="24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T1388" s="245" t="s">
        <v>168</v>
      </c>
      <c r="AU1388" s="245" t="s">
        <v>82</v>
      </c>
      <c r="AV1388" s="14" t="s">
        <v>82</v>
      </c>
      <c r="AW1388" s="14" t="s">
        <v>34</v>
      </c>
      <c r="AX1388" s="14" t="s">
        <v>80</v>
      </c>
      <c r="AY1388" s="245" t="s">
        <v>148</v>
      </c>
    </row>
    <row r="1389" spans="1:63" s="12" customFormat="1" ht="22.8" customHeight="1">
      <c r="A1389" s="12"/>
      <c r="B1389" s="190"/>
      <c r="C1389" s="191"/>
      <c r="D1389" s="192" t="s">
        <v>71</v>
      </c>
      <c r="E1389" s="204" t="s">
        <v>3178</v>
      </c>
      <c r="F1389" s="204" t="s">
        <v>3179</v>
      </c>
      <c r="G1389" s="191"/>
      <c r="H1389" s="191"/>
      <c r="I1389" s="194"/>
      <c r="J1389" s="205">
        <f>BK1389</f>
        <v>0</v>
      </c>
      <c r="K1389" s="191"/>
      <c r="L1389" s="196"/>
      <c r="M1389" s="197"/>
      <c r="N1389" s="198"/>
      <c r="O1389" s="198"/>
      <c r="P1389" s="199">
        <f>SUM(P1390:P1405)</f>
        <v>0</v>
      </c>
      <c r="Q1389" s="198"/>
      <c r="R1389" s="199">
        <f>SUM(R1390:R1405)</f>
        <v>0.033399729999999996</v>
      </c>
      <c r="S1389" s="198"/>
      <c r="T1389" s="200">
        <f>SUM(T1390:T1405)</f>
        <v>1.12356</v>
      </c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R1389" s="201" t="s">
        <v>82</v>
      </c>
      <c r="AT1389" s="202" t="s">
        <v>71</v>
      </c>
      <c r="AU1389" s="202" t="s">
        <v>80</v>
      </c>
      <c r="AY1389" s="201" t="s">
        <v>148</v>
      </c>
      <c r="BK1389" s="203">
        <f>SUM(BK1390:BK1405)</f>
        <v>0</v>
      </c>
    </row>
    <row r="1390" spans="1:65" s="2" customFormat="1" ht="24.15" customHeight="1">
      <c r="A1390" s="40"/>
      <c r="B1390" s="41"/>
      <c r="C1390" s="206" t="s">
        <v>2199</v>
      </c>
      <c r="D1390" s="206" t="s">
        <v>150</v>
      </c>
      <c r="E1390" s="207" t="s">
        <v>3206</v>
      </c>
      <c r="F1390" s="208" t="s">
        <v>3207</v>
      </c>
      <c r="G1390" s="209" t="s">
        <v>166</v>
      </c>
      <c r="H1390" s="210">
        <v>1.651</v>
      </c>
      <c r="I1390" s="211"/>
      <c r="J1390" s="212">
        <f>ROUND(I1390*H1390,2)</f>
        <v>0</v>
      </c>
      <c r="K1390" s="208" t="s">
        <v>154</v>
      </c>
      <c r="L1390" s="46"/>
      <c r="M1390" s="213" t="s">
        <v>19</v>
      </c>
      <c r="N1390" s="214" t="s">
        <v>43</v>
      </c>
      <c r="O1390" s="86"/>
      <c r="P1390" s="215">
        <f>O1390*H1390</f>
        <v>0</v>
      </c>
      <c r="Q1390" s="215">
        <v>0.00037</v>
      </c>
      <c r="R1390" s="215">
        <f>Q1390*H1390</f>
        <v>0.00061087</v>
      </c>
      <c r="S1390" s="215">
        <v>0</v>
      </c>
      <c r="T1390" s="216">
        <f>S1390*H1390</f>
        <v>0</v>
      </c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R1390" s="217" t="s">
        <v>285</v>
      </c>
      <c r="AT1390" s="217" t="s">
        <v>150</v>
      </c>
      <c r="AU1390" s="217" t="s">
        <v>82</v>
      </c>
      <c r="AY1390" s="19" t="s">
        <v>148</v>
      </c>
      <c r="BE1390" s="218">
        <f>IF(N1390="základní",J1390,0)</f>
        <v>0</v>
      </c>
      <c r="BF1390" s="218">
        <f>IF(N1390="snížená",J1390,0)</f>
        <v>0</v>
      </c>
      <c r="BG1390" s="218">
        <f>IF(N1390="zákl. přenesená",J1390,0)</f>
        <v>0</v>
      </c>
      <c r="BH1390" s="218">
        <f>IF(N1390="sníž. přenesená",J1390,0)</f>
        <v>0</v>
      </c>
      <c r="BI1390" s="218">
        <f>IF(N1390="nulová",J1390,0)</f>
        <v>0</v>
      </c>
      <c r="BJ1390" s="19" t="s">
        <v>80</v>
      </c>
      <c r="BK1390" s="218">
        <f>ROUND(I1390*H1390,2)</f>
        <v>0</v>
      </c>
      <c r="BL1390" s="19" t="s">
        <v>285</v>
      </c>
      <c r="BM1390" s="217" t="s">
        <v>5251</v>
      </c>
    </row>
    <row r="1391" spans="1:47" s="2" customFormat="1" ht="12">
      <c r="A1391" s="40"/>
      <c r="B1391" s="41"/>
      <c r="C1391" s="42"/>
      <c r="D1391" s="219" t="s">
        <v>157</v>
      </c>
      <c r="E1391" s="42"/>
      <c r="F1391" s="220" t="s">
        <v>3209</v>
      </c>
      <c r="G1391" s="42"/>
      <c r="H1391" s="42"/>
      <c r="I1391" s="221"/>
      <c r="J1391" s="42"/>
      <c r="K1391" s="42"/>
      <c r="L1391" s="46"/>
      <c r="M1391" s="222"/>
      <c r="N1391" s="223"/>
      <c r="O1391" s="86"/>
      <c r="P1391" s="86"/>
      <c r="Q1391" s="86"/>
      <c r="R1391" s="86"/>
      <c r="S1391" s="86"/>
      <c r="T1391" s="87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T1391" s="19" t="s">
        <v>157</v>
      </c>
      <c r="AU1391" s="19" t="s">
        <v>82</v>
      </c>
    </row>
    <row r="1392" spans="1:51" s="14" customFormat="1" ht="12">
      <c r="A1392" s="14"/>
      <c r="B1392" s="235"/>
      <c r="C1392" s="236"/>
      <c r="D1392" s="226" t="s">
        <v>168</v>
      </c>
      <c r="E1392" s="237" t="s">
        <v>19</v>
      </c>
      <c r="F1392" s="238" t="s">
        <v>5252</v>
      </c>
      <c r="G1392" s="236"/>
      <c r="H1392" s="239">
        <v>1.651</v>
      </c>
      <c r="I1392" s="240"/>
      <c r="J1392" s="236"/>
      <c r="K1392" s="236"/>
      <c r="L1392" s="241"/>
      <c r="M1392" s="242"/>
      <c r="N1392" s="243"/>
      <c r="O1392" s="243"/>
      <c r="P1392" s="243"/>
      <c r="Q1392" s="243"/>
      <c r="R1392" s="243"/>
      <c r="S1392" s="243"/>
      <c r="T1392" s="24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T1392" s="245" t="s">
        <v>168</v>
      </c>
      <c r="AU1392" s="245" t="s">
        <v>82</v>
      </c>
      <c r="AV1392" s="14" t="s">
        <v>82</v>
      </c>
      <c r="AW1392" s="14" t="s">
        <v>34</v>
      </c>
      <c r="AX1392" s="14" t="s">
        <v>80</v>
      </c>
      <c r="AY1392" s="245" t="s">
        <v>148</v>
      </c>
    </row>
    <row r="1393" spans="1:65" s="2" customFormat="1" ht="24.15" customHeight="1">
      <c r="A1393" s="40"/>
      <c r="B1393" s="41"/>
      <c r="C1393" s="268" t="s">
        <v>2203</v>
      </c>
      <c r="D1393" s="268" t="s">
        <v>279</v>
      </c>
      <c r="E1393" s="269" t="s">
        <v>5253</v>
      </c>
      <c r="F1393" s="270" t="s">
        <v>5254</v>
      </c>
      <c r="G1393" s="271" t="s">
        <v>166</v>
      </c>
      <c r="H1393" s="272">
        <v>1.651</v>
      </c>
      <c r="I1393" s="273"/>
      <c r="J1393" s="274">
        <f>ROUND(I1393*H1393,2)</f>
        <v>0</v>
      </c>
      <c r="K1393" s="270" t="s">
        <v>19</v>
      </c>
      <c r="L1393" s="275"/>
      <c r="M1393" s="276" t="s">
        <v>19</v>
      </c>
      <c r="N1393" s="277" t="s">
        <v>43</v>
      </c>
      <c r="O1393" s="86"/>
      <c r="P1393" s="215">
        <f>O1393*H1393</f>
        <v>0</v>
      </c>
      <c r="Q1393" s="215">
        <v>0.01986</v>
      </c>
      <c r="R1393" s="215">
        <f>Q1393*H1393</f>
        <v>0.032788859999999996</v>
      </c>
      <c r="S1393" s="215">
        <v>0</v>
      </c>
      <c r="T1393" s="216">
        <f>S1393*H1393</f>
        <v>0</v>
      </c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R1393" s="217" t="s">
        <v>414</v>
      </c>
      <c r="AT1393" s="217" t="s">
        <v>279</v>
      </c>
      <c r="AU1393" s="217" t="s">
        <v>82</v>
      </c>
      <c r="AY1393" s="19" t="s">
        <v>148</v>
      </c>
      <c r="BE1393" s="218">
        <f>IF(N1393="základní",J1393,0)</f>
        <v>0</v>
      </c>
      <c r="BF1393" s="218">
        <f>IF(N1393="snížená",J1393,0)</f>
        <v>0</v>
      </c>
      <c r="BG1393" s="218">
        <f>IF(N1393="zákl. přenesená",J1393,0)</f>
        <v>0</v>
      </c>
      <c r="BH1393" s="218">
        <f>IF(N1393="sníž. přenesená",J1393,0)</f>
        <v>0</v>
      </c>
      <c r="BI1393" s="218">
        <f>IF(N1393="nulová",J1393,0)</f>
        <v>0</v>
      </c>
      <c r="BJ1393" s="19" t="s">
        <v>80</v>
      </c>
      <c r="BK1393" s="218">
        <f>ROUND(I1393*H1393,2)</f>
        <v>0</v>
      </c>
      <c r="BL1393" s="19" t="s">
        <v>285</v>
      </c>
      <c r="BM1393" s="217" t="s">
        <v>5255</v>
      </c>
    </row>
    <row r="1394" spans="1:65" s="2" customFormat="1" ht="16.5" customHeight="1">
      <c r="A1394" s="40"/>
      <c r="B1394" s="41"/>
      <c r="C1394" s="206" t="s">
        <v>2208</v>
      </c>
      <c r="D1394" s="206" t="s">
        <v>150</v>
      </c>
      <c r="E1394" s="207" t="s">
        <v>3228</v>
      </c>
      <c r="F1394" s="208" t="s">
        <v>3229</v>
      </c>
      <c r="G1394" s="209" t="s">
        <v>166</v>
      </c>
      <c r="H1394" s="210">
        <v>6.178</v>
      </c>
      <c r="I1394" s="211"/>
      <c r="J1394" s="212">
        <f>ROUND(I1394*H1394,2)</f>
        <v>0</v>
      </c>
      <c r="K1394" s="208" t="s">
        <v>154</v>
      </c>
      <c r="L1394" s="46"/>
      <c r="M1394" s="213" t="s">
        <v>19</v>
      </c>
      <c r="N1394" s="214" t="s">
        <v>43</v>
      </c>
      <c r="O1394" s="86"/>
      <c r="P1394" s="215">
        <f>O1394*H1394</f>
        <v>0</v>
      </c>
      <c r="Q1394" s="215">
        <v>0</v>
      </c>
      <c r="R1394" s="215">
        <f>Q1394*H1394</f>
        <v>0</v>
      </c>
      <c r="S1394" s="215">
        <v>0.02</v>
      </c>
      <c r="T1394" s="216">
        <f>S1394*H1394</f>
        <v>0.12356</v>
      </c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R1394" s="217" t="s">
        <v>285</v>
      </c>
      <c r="AT1394" s="217" t="s">
        <v>150</v>
      </c>
      <c r="AU1394" s="217" t="s">
        <v>82</v>
      </c>
      <c r="AY1394" s="19" t="s">
        <v>148</v>
      </c>
      <c r="BE1394" s="218">
        <f>IF(N1394="základní",J1394,0)</f>
        <v>0</v>
      </c>
      <c r="BF1394" s="218">
        <f>IF(N1394="snížená",J1394,0)</f>
        <v>0</v>
      </c>
      <c r="BG1394" s="218">
        <f>IF(N1394="zákl. přenesená",J1394,0)</f>
        <v>0</v>
      </c>
      <c r="BH1394" s="218">
        <f>IF(N1394="sníž. přenesená",J1394,0)</f>
        <v>0</v>
      </c>
      <c r="BI1394" s="218">
        <f>IF(N1394="nulová",J1394,0)</f>
        <v>0</v>
      </c>
      <c r="BJ1394" s="19" t="s">
        <v>80</v>
      </c>
      <c r="BK1394" s="218">
        <f>ROUND(I1394*H1394,2)</f>
        <v>0</v>
      </c>
      <c r="BL1394" s="19" t="s">
        <v>285</v>
      </c>
      <c r="BM1394" s="217" t="s">
        <v>5256</v>
      </c>
    </row>
    <row r="1395" spans="1:47" s="2" customFormat="1" ht="12">
      <c r="A1395" s="40"/>
      <c r="B1395" s="41"/>
      <c r="C1395" s="42"/>
      <c r="D1395" s="219" t="s">
        <v>157</v>
      </c>
      <c r="E1395" s="42"/>
      <c r="F1395" s="220" t="s">
        <v>3231</v>
      </c>
      <c r="G1395" s="42"/>
      <c r="H1395" s="42"/>
      <c r="I1395" s="221"/>
      <c r="J1395" s="42"/>
      <c r="K1395" s="42"/>
      <c r="L1395" s="46"/>
      <c r="M1395" s="222"/>
      <c r="N1395" s="223"/>
      <c r="O1395" s="86"/>
      <c r="P1395" s="86"/>
      <c r="Q1395" s="86"/>
      <c r="R1395" s="86"/>
      <c r="S1395" s="86"/>
      <c r="T1395" s="87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T1395" s="19" t="s">
        <v>157</v>
      </c>
      <c r="AU1395" s="19" t="s">
        <v>82</v>
      </c>
    </row>
    <row r="1396" spans="1:51" s="14" customFormat="1" ht="12">
      <c r="A1396" s="14"/>
      <c r="B1396" s="235"/>
      <c r="C1396" s="236"/>
      <c r="D1396" s="226" t="s">
        <v>168</v>
      </c>
      <c r="E1396" s="237" t="s">
        <v>19</v>
      </c>
      <c r="F1396" s="238" t="s">
        <v>5257</v>
      </c>
      <c r="G1396" s="236"/>
      <c r="H1396" s="239">
        <v>3.758</v>
      </c>
      <c r="I1396" s="240"/>
      <c r="J1396" s="236"/>
      <c r="K1396" s="236"/>
      <c r="L1396" s="241"/>
      <c r="M1396" s="242"/>
      <c r="N1396" s="243"/>
      <c r="O1396" s="243"/>
      <c r="P1396" s="243"/>
      <c r="Q1396" s="243"/>
      <c r="R1396" s="243"/>
      <c r="S1396" s="243"/>
      <c r="T1396" s="24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T1396" s="245" t="s">
        <v>168</v>
      </c>
      <c r="AU1396" s="245" t="s">
        <v>82</v>
      </c>
      <c r="AV1396" s="14" t="s">
        <v>82</v>
      </c>
      <c r="AW1396" s="14" t="s">
        <v>34</v>
      </c>
      <c r="AX1396" s="14" t="s">
        <v>72</v>
      </c>
      <c r="AY1396" s="245" t="s">
        <v>148</v>
      </c>
    </row>
    <row r="1397" spans="1:51" s="14" customFormat="1" ht="12">
      <c r="A1397" s="14"/>
      <c r="B1397" s="235"/>
      <c r="C1397" s="236"/>
      <c r="D1397" s="226" t="s">
        <v>168</v>
      </c>
      <c r="E1397" s="237" t="s">
        <v>19</v>
      </c>
      <c r="F1397" s="238" t="s">
        <v>5258</v>
      </c>
      <c r="G1397" s="236"/>
      <c r="H1397" s="239">
        <v>2.42</v>
      </c>
      <c r="I1397" s="240"/>
      <c r="J1397" s="236"/>
      <c r="K1397" s="236"/>
      <c r="L1397" s="241"/>
      <c r="M1397" s="242"/>
      <c r="N1397" s="243"/>
      <c r="O1397" s="243"/>
      <c r="P1397" s="243"/>
      <c r="Q1397" s="243"/>
      <c r="R1397" s="243"/>
      <c r="S1397" s="243"/>
      <c r="T1397" s="24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T1397" s="245" t="s">
        <v>168</v>
      </c>
      <c r="AU1397" s="245" t="s">
        <v>82</v>
      </c>
      <c r="AV1397" s="14" t="s">
        <v>82</v>
      </c>
      <c r="AW1397" s="14" t="s">
        <v>34</v>
      </c>
      <c r="AX1397" s="14" t="s">
        <v>72</v>
      </c>
      <c r="AY1397" s="245" t="s">
        <v>148</v>
      </c>
    </row>
    <row r="1398" spans="1:51" s="15" customFormat="1" ht="12">
      <c r="A1398" s="15"/>
      <c r="B1398" s="246"/>
      <c r="C1398" s="247"/>
      <c r="D1398" s="226" t="s">
        <v>168</v>
      </c>
      <c r="E1398" s="248" t="s">
        <v>19</v>
      </c>
      <c r="F1398" s="249" t="s">
        <v>178</v>
      </c>
      <c r="G1398" s="247"/>
      <c r="H1398" s="250">
        <v>6.178</v>
      </c>
      <c r="I1398" s="251"/>
      <c r="J1398" s="247"/>
      <c r="K1398" s="247"/>
      <c r="L1398" s="252"/>
      <c r="M1398" s="253"/>
      <c r="N1398" s="254"/>
      <c r="O1398" s="254"/>
      <c r="P1398" s="254"/>
      <c r="Q1398" s="254"/>
      <c r="R1398" s="254"/>
      <c r="S1398" s="254"/>
      <c r="T1398" s="255"/>
      <c r="U1398" s="15"/>
      <c r="V1398" s="15"/>
      <c r="W1398" s="15"/>
      <c r="X1398" s="15"/>
      <c r="Y1398" s="15"/>
      <c r="Z1398" s="15"/>
      <c r="AA1398" s="15"/>
      <c r="AB1398" s="15"/>
      <c r="AC1398" s="15"/>
      <c r="AD1398" s="15"/>
      <c r="AE1398" s="15"/>
      <c r="AT1398" s="256" t="s">
        <v>168</v>
      </c>
      <c r="AU1398" s="256" t="s">
        <v>82</v>
      </c>
      <c r="AV1398" s="15" t="s">
        <v>155</v>
      </c>
      <c r="AW1398" s="15" t="s">
        <v>34</v>
      </c>
      <c r="AX1398" s="15" t="s">
        <v>80</v>
      </c>
      <c r="AY1398" s="256" t="s">
        <v>148</v>
      </c>
    </row>
    <row r="1399" spans="1:65" s="2" customFormat="1" ht="16.5" customHeight="1">
      <c r="A1399" s="40"/>
      <c r="B1399" s="41"/>
      <c r="C1399" s="206" t="s">
        <v>2215</v>
      </c>
      <c r="D1399" s="206" t="s">
        <v>150</v>
      </c>
      <c r="E1399" s="207" t="s">
        <v>5259</v>
      </c>
      <c r="F1399" s="208" t="s">
        <v>5260</v>
      </c>
      <c r="G1399" s="209" t="s">
        <v>1873</v>
      </c>
      <c r="H1399" s="210">
        <v>1000</v>
      </c>
      <c r="I1399" s="211"/>
      <c r="J1399" s="212">
        <f>ROUND(I1399*H1399,2)</f>
        <v>0</v>
      </c>
      <c r="K1399" s="208" t="s">
        <v>154</v>
      </c>
      <c r="L1399" s="46"/>
      <c r="M1399" s="213" t="s">
        <v>19</v>
      </c>
      <c r="N1399" s="214" t="s">
        <v>43</v>
      </c>
      <c r="O1399" s="86"/>
      <c r="P1399" s="215">
        <f>O1399*H1399</f>
        <v>0</v>
      </c>
      <c r="Q1399" s="215">
        <v>0</v>
      </c>
      <c r="R1399" s="215">
        <f>Q1399*H1399</f>
        <v>0</v>
      </c>
      <c r="S1399" s="215">
        <v>0.001</v>
      </c>
      <c r="T1399" s="216">
        <f>S1399*H1399</f>
        <v>1</v>
      </c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R1399" s="217" t="s">
        <v>285</v>
      </c>
      <c r="AT1399" s="217" t="s">
        <v>150</v>
      </c>
      <c r="AU1399" s="217" t="s">
        <v>82</v>
      </c>
      <c r="AY1399" s="19" t="s">
        <v>148</v>
      </c>
      <c r="BE1399" s="218">
        <f>IF(N1399="základní",J1399,0)</f>
        <v>0</v>
      </c>
      <c r="BF1399" s="218">
        <f>IF(N1399="snížená",J1399,0)</f>
        <v>0</v>
      </c>
      <c r="BG1399" s="218">
        <f>IF(N1399="zákl. přenesená",J1399,0)</f>
        <v>0</v>
      </c>
      <c r="BH1399" s="218">
        <f>IF(N1399="sníž. přenesená",J1399,0)</f>
        <v>0</v>
      </c>
      <c r="BI1399" s="218">
        <f>IF(N1399="nulová",J1399,0)</f>
        <v>0</v>
      </c>
      <c r="BJ1399" s="19" t="s">
        <v>80</v>
      </c>
      <c r="BK1399" s="218">
        <f>ROUND(I1399*H1399,2)</f>
        <v>0</v>
      </c>
      <c r="BL1399" s="19" t="s">
        <v>285</v>
      </c>
      <c r="BM1399" s="217" t="s">
        <v>5261</v>
      </c>
    </row>
    <row r="1400" spans="1:47" s="2" customFormat="1" ht="12">
      <c r="A1400" s="40"/>
      <c r="B1400" s="41"/>
      <c r="C1400" s="42"/>
      <c r="D1400" s="219" t="s">
        <v>157</v>
      </c>
      <c r="E1400" s="42"/>
      <c r="F1400" s="220" t="s">
        <v>5262</v>
      </c>
      <c r="G1400" s="42"/>
      <c r="H1400" s="42"/>
      <c r="I1400" s="221"/>
      <c r="J1400" s="42"/>
      <c r="K1400" s="42"/>
      <c r="L1400" s="46"/>
      <c r="M1400" s="222"/>
      <c r="N1400" s="223"/>
      <c r="O1400" s="86"/>
      <c r="P1400" s="86"/>
      <c r="Q1400" s="86"/>
      <c r="R1400" s="86"/>
      <c r="S1400" s="86"/>
      <c r="T1400" s="87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T1400" s="19" t="s">
        <v>157</v>
      </c>
      <c r="AU1400" s="19" t="s">
        <v>82</v>
      </c>
    </row>
    <row r="1401" spans="1:51" s="14" customFormat="1" ht="12">
      <c r="A1401" s="14"/>
      <c r="B1401" s="235"/>
      <c r="C1401" s="236"/>
      <c r="D1401" s="226" t="s">
        <v>168</v>
      </c>
      <c r="E1401" s="237" t="s">
        <v>19</v>
      </c>
      <c r="F1401" s="238" t="s">
        <v>5263</v>
      </c>
      <c r="G1401" s="236"/>
      <c r="H1401" s="239">
        <v>1000</v>
      </c>
      <c r="I1401" s="240"/>
      <c r="J1401" s="236"/>
      <c r="K1401" s="236"/>
      <c r="L1401" s="241"/>
      <c r="M1401" s="242"/>
      <c r="N1401" s="243"/>
      <c r="O1401" s="243"/>
      <c r="P1401" s="243"/>
      <c r="Q1401" s="243"/>
      <c r="R1401" s="243"/>
      <c r="S1401" s="243"/>
      <c r="T1401" s="24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45" t="s">
        <v>168</v>
      </c>
      <c r="AU1401" s="245" t="s">
        <v>82</v>
      </c>
      <c r="AV1401" s="14" t="s">
        <v>82</v>
      </c>
      <c r="AW1401" s="14" t="s">
        <v>34</v>
      </c>
      <c r="AX1401" s="14" t="s">
        <v>80</v>
      </c>
      <c r="AY1401" s="245" t="s">
        <v>148</v>
      </c>
    </row>
    <row r="1402" spans="1:65" s="2" customFormat="1" ht="24.15" customHeight="1">
      <c r="A1402" s="40"/>
      <c r="B1402" s="41"/>
      <c r="C1402" s="206" t="s">
        <v>2220</v>
      </c>
      <c r="D1402" s="206" t="s">
        <v>150</v>
      </c>
      <c r="E1402" s="207" t="s">
        <v>3246</v>
      </c>
      <c r="F1402" s="208" t="s">
        <v>3247</v>
      </c>
      <c r="G1402" s="209" t="s">
        <v>346</v>
      </c>
      <c r="H1402" s="210">
        <v>0.033</v>
      </c>
      <c r="I1402" s="211"/>
      <c r="J1402" s="212">
        <f>ROUND(I1402*H1402,2)</f>
        <v>0</v>
      </c>
      <c r="K1402" s="208" t="s">
        <v>154</v>
      </c>
      <c r="L1402" s="46"/>
      <c r="M1402" s="213" t="s">
        <v>19</v>
      </c>
      <c r="N1402" s="214" t="s">
        <v>43</v>
      </c>
      <c r="O1402" s="86"/>
      <c r="P1402" s="215">
        <f>O1402*H1402</f>
        <v>0</v>
      </c>
      <c r="Q1402" s="215">
        <v>0</v>
      </c>
      <c r="R1402" s="215">
        <f>Q1402*H1402</f>
        <v>0</v>
      </c>
      <c r="S1402" s="215">
        <v>0</v>
      </c>
      <c r="T1402" s="216">
        <f>S1402*H1402</f>
        <v>0</v>
      </c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R1402" s="217" t="s">
        <v>285</v>
      </c>
      <c r="AT1402" s="217" t="s">
        <v>150</v>
      </c>
      <c r="AU1402" s="217" t="s">
        <v>82</v>
      </c>
      <c r="AY1402" s="19" t="s">
        <v>148</v>
      </c>
      <c r="BE1402" s="218">
        <f>IF(N1402="základní",J1402,0)</f>
        <v>0</v>
      </c>
      <c r="BF1402" s="218">
        <f>IF(N1402="snížená",J1402,0)</f>
        <v>0</v>
      </c>
      <c r="BG1402" s="218">
        <f>IF(N1402="zákl. přenesená",J1402,0)</f>
        <v>0</v>
      </c>
      <c r="BH1402" s="218">
        <f>IF(N1402="sníž. přenesená",J1402,0)</f>
        <v>0</v>
      </c>
      <c r="BI1402" s="218">
        <f>IF(N1402="nulová",J1402,0)</f>
        <v>0</v>
      </c>
      <c r="BJ1402" s="19" t="s">
        <v>80</v>
      </c>
      <c r="BK1402" s="218">
        <f>ROUND(I1402*H1402,2)</f>
        <v>0</v>
      </c>
      <c r="BL1402" s="19" t="s">
        <v>285</v>
      </c>
      <c r="BM1402" s="217" t="s">
        <v>5264</v>
      </c>
    </row>
    <row r="1403" spans="1:47" s="2" customFormat="1" ht="12">
      <c r="A1403" s="40"/>
      <c r="B1403" s="41"/>
      <c r="C1403" s="42"/>
      <c r="D1403" s="219" t="s">
        <v>157</v>
      </c>
      <c r="E1403" s="42"/>
      <c r="F1403" s="220" t="s">
        <v>3249</v>
      </c>
      <c r="G1403" s="42"/>
      <c r="H1403" s="42"/>
      <c r="I1403" s="221"/>
      <c r="J1403" s="42"/>
      <c r="K1403" s="42"/>
      <c r="L1403" s="46"/>
      <c r="M1403" s="222"/>
      <c r="N1403" s="223"/>
      <c r="O1403" s="86"/>
      <c r="P1403" s="86"/>
      <c r="Q1403" s="86"/>
      <c r="R1403" s="86"/>
      <c r="S1403" s="86"/>
      <c r="T1403" s="87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T1403" s="19" t="s">
        <v>157</v>
      </c>
      <c r="AU1403" s="19" t="s">
        <v>82</v>
      </c>
    </row>
    <row r="1404" spans="1:65" s="2" customFormat="1" ht="24.15" customHeight="1">
      <c r="A1404" s="40"/>
      <c r="B1404" s="41"/>
      <c r="C1404" s="206" t="s">
        <v>2224</v>
      </c>
      <c r="D1404" s="206" t="s">
        <v>150</v>
      </c>
      <c r="E1404" s="207" t="s">
        <v>3251</v>
      </c>
      <c r="F1404" s="208" t="s">
        <v>3252</v>
      </c>
      <c r="G1404" s="209" t="s">
        <v>346</v>
      </c>
      <c r="H1404" s="210">
        <v>0.033</v>
      </c>
      <c r="I1404" s="211"/>
      <c r="J1404" s="212">
        <f>ROUND(I1404*H1404,2)</f>
        <v>0</v>
      </c>
      <c r="K1404" s="208" t="s">
        <v>154</v>
      </c>
      <c r="L1404" s="46"/>
      <c r="M1404" s="213" t="s">
        <v>19</v>
      </c>
      <c r="N1404" s="214" t="s">
        <v>43</v>
      </c>
      <c r="O1404" s="86"/>
      <c r="P1404" s="215">
        <f>O1404*H1404</f>
        <v>0</v>
      </c>
      <c r="Q1404" s="215">
        <v>0</v>
      </c>
      <c r="R1404" s="215">
        <f>Q1404*H1404</f>
        <v>0</v>
      </c>
      <c r="S1404" s="215">
        <v>0</v>
      </c>
      <c r="T1404" s="216">
        <f>S1404*H1404</f>
        <v>0</v>
      </c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R1404" s="217" t="s">
        <v>285</v>
      </c>
      <c r="AT1404" s="217" t="s">
        <v>150</v>
      </c>
      <c r="AU1404" s="217" t="s">
        <v>82</v>
      </c>
      <c r="AY1404" s="19" t="s">
        <v>148</v>
      </c>
      <c r="BE1404" s="218">
        <f>IF(N1404="základní",J1404,0)</f>
        <v>0</v>
      </c>
      <c r="BF1404" s="218">
        <f>IF(N1404="snížená",J1404,0)</f>
        <v>0</v>
      </c>
      <c r="BG1404" s="218">
        <f>IF(N1404="zákl. přenesená",J1404,0)</f>
        <v>0</v>
      </c>
      <c r="BH1404" s="218">
        <f>IF(N1404="sníž. přenesená",J1404,0)</f>
        <v>0</v>
      </c>
      <c r="BI1404" s="218">
        <f>IF(N1404="nulová",J1404,0)</f>
        <v>0</v>
      </c>
      <c r="BJ1404" s="19" t="s">
        <v>80</v>
      </c>
      <c r="BK1404" s="218">
        <f>ROUND(I1404*H1404,2)</f>
        <v>0</v>
      </c>
      <c r="BL1404" s="19" t="s">
        <v>285</v>
      </c>
      <c r="BM1404" s="217" t="s">
        <v>5265</v>
      </c>
    </row>
    <row r="1405" spans="1:47" s="2" customFormat="1" ht="12">
      <c r="A1405" s="40"/>
      <c r="B1405" s="41"/>
      <c r="C1405" s="42"/>
      <c r="D1405" s="219" t="s">
        <v>157</v>
      </c>
      <c r="E1405" s="42"/>
      <c r="F1405" s="220" t="s">
        <v>3254</v>
      </c>
      <c r="G1405" s="42"/>
      <c r="H1405" s="42"/>
      <c r="I1405" s="221"/>
      <c r="J1405" s="42"/>
      <c r="K1405" s="42"/>
      <c r="L1405" s="46"/>
      <c r="M1405" s="222"/>
      <c r="N1405" s="223"/>
      <c r="O1405" s="86"/>
      <c r="P1405" s="86"/>
      <c r="Q1405" s="86"/>
      <c r="R1405" s="86"/>
      <c r="S1405" s="86"/>
      <c r="T1405" s="87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T1405" s="19" t="s">
        <v>157</v>
      </c>
      <c r="AU1405" s="19" t="s">
        <v>82</v>
      </c>
    </row>
    <row r="1406" spans="1:63" s="12" customFormat="1" ht="22.8" customHeight="1">
      <c r="A1406" s="12"/>
      <c r="B1406" s="190"/>
      <c r="C1406" s="191"/>
      <c r="D1406" s="192" t="s">
        <v>71</v>
      </c>
      <c r="E1406" s="204" t="s">
        <v>3255</v>
      </c>
      <c r="F1406" s="204" t="s">
        <v>3256</v>
      </c>
      <c r="G1406" s="191"/>
      <c r="H1406" s="191"/>
      <c r="I1406" s="194"/>
      <c r="J1406" s="205">
        <f>BK1406</f>
        <v>0</v>
      </c>
      <c r="K1406" s="191"/>
      <c r="L1406" s="196"/>
      <c r="M1406" s="197"/>
      <c r="N1406" s="198"/>
      <c r="O1406" s="198"/>
      <c r="P1406" s="199">
        <f>SUM(P1407:P1419)</f>
        <v>0</v>
      </c>
      <c r="Q1406" s="198"/>
      <c r="R1406" s="199">
        <f>SUM(R1407:R1419)</f>
        <v>0</v>
      </c>
      <c r="S1406" s="198"/>
      <c r="T1406" s="200">
        <f>SUM(T1407:T1419)</f>
        <v>3.63354295</v>
      </c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R1406" s="201" t="s">
        <v>82</v>
      </c>
      <c r="AT1406" s="202" t="s">
        <v>71</v>
      </c>
      <c r="AU1406" s="202" t="s">
        <v>80</v>
      </c>
      <c r="AY1406" s="201" t="s">
        <v>148</v>
      </c>
      <c r="BK1406" s="203">
        <f>SUM(BK1407:BK1419)</f>
        <v>0</v>
      </c>
    </row>
    <row r="1407" spans="1:65" s="2" customFormat="1" ht="16.5" customHeight="1">
      <c r="A1407" s="40"/>
      <c r="B1407" s="41"/>
      <c r="C1407" s="206" t="s">
        <v>2229</v>
      </c>
      <c r="D1407" s="206" t="s">
        <v>150</v>
      </c>
      <c r="E1407" s="207" t="s">
        <v>5266</v>
      </c>
      <c r="F1407" s="208" t="s">
        <v>5267</v>
      </c>
      <c r="G1407" s="209" t="s">
        <v>173</v>
      </c>
      <c r="H1407" s="210">
        <v>12.505</v>
      </c>
      <c r="I1407" s="211"/>
      <c r="J1407" s="212">
        <f>ROUND(I1407*H1407,2)</f>
        <v>0</v>
      </c>
      <c r="K1407" s="208" t="s">
        <v>154</v>
      </c>
      <c r="L1407" s="46"/>
      <c r="M1407" s="213" t="s">
        <v>19</v>
      </c>
      <c r="N1407" s="214" t="s">
        <v>43</v>
      </c>
      <c r="O1407" s="86"/>
      <c r="P1407" s="215">
        <f>O1407*H1407</f>
        <v>0</v>
      </c>
      <c r="Q1407" s="215">
        <v>0</v>
      </c>
      <c r="R1407" s="215">
        <f>Q1407*H1407</f>
        <v>0</v>
      </c>
      <c r="S1407" s="215">
        <v>0.00325</v>
      </c>
      <c r="T1407" s="216">
        <f>S1407*H1407</f>
        <v>0.040641250000000004</v>
      </c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R1407" s="217" t="s">
        <v>285</v>
      </c>
      <c r="AT1407" s="217" t="s">
        <v>150</v>
      </c>
      <c r="AU1407" s="217" t="s">
        <v>82</v>
      </c>
      <c r="AY1407" s="19" t="s">
        <v>148</v>
      </c>
      <c r="BE1407" s="218">
        <f>IF(N1407="základní",J1407,0)</f>
        <v>0</v>
      </c>
      <c r="BF1407" s="218">
        <f>IF(N1407="snížená",J1407,0)</f>
        <v>0</v>
      </c>
      <c r="BG1407" s="218">
        <f>IF(N1407="zákl. přenesená",J1407,0)</f>
        <v>0</v>
      </c>
      <c r="BH1407" s="218">
        <f>IF(N1407="sníž. přenesená",J1407,0)</f>
        <v>0</v>
      </c>
      <c r="BI1407" s="218">
        <f>IF(N1407="nulová",J1407,0)</f>
        <v>0</v>
      </c>
      <c r="BJ1407" s="19" t="s">
        <v>80</v>
      </c>
      <c r="BK1407" s="218">
        <f>ROUND(I1407*H1407,2)</f>
        <v>0</v>
      </c>
      <c r="BL1407" s="19" t="s">
        <v>285</v>
      </c>
      <c r="BM1407" s="217" t="s">
        <v>5268</v>
      </c>
    </row>
    <row r="1408" spans="1:47" s="2" customFormat="1" ht="12">
      <c r="A1408" s="40"/>
      <c r="B1408" s="41"/>
      <c r="C1408" s="42"/>
      <c r="D1408" s="219" t="s">
        <v>157</v>
      </c>
      <c r="E1408" s="42"/>
      <c r="F1408" s="220" t="s">
        <v>5269</v>
      </c>
      <c r="G1408" s="42"/>
      <c r="H1408" s="42"/>
      <c r="I1408" s="221"/>
      <c r="J1408" s="42"/>
      <c r="K1408" s="42"/>
      <c r="L1408" s="46"/>
      <c r="M1408" s="222"/>
      <c r="N1408" s="223"/>
      <c r="O1408" s="86"/>
      <c r="P1408" s="86"/>
      <c r="Q1408" s="86"/>
      <c r="R1408" s="86"/>
      <c r="S1408" s="86"/>
      <c r="T1408" s="87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T1408" s="19" t="s">
        <v>157</v>
      </c>
      <c r="AU1408" s="19" t="s">
        <v>82</v>
      </c>
    </row>
    <row r="1409" spans="1:51" s="14" customFormat="1" ht="12">
      <c r="A1409" s="14"/>
      <c r="B1409" s="235"/>
      <c r="C1409" s="236"/>
      <c r="D1409" s="226" t="s">
        <v>168</v>
      </c>
      <c r="E1409" s="237" t="s">
        <v>19</v>
      </c>
      <c r="F1409" s="238" t="s">
        <v>5270</v>
      </c>
      <c r="G1409" s="236"/>
      <c r="H1409" s="239">
        <v>12.505</v>
      </c>
      <c r="I1409" s="240"/>
      <c r="J1409" s="236"/>
      <c r="K1409" s="236"/>
      <c r="L1409" s="241"/>
      <c r="M1409" s="242"/>
      <c r="N1409" s="243"/>
      <c r="O1409" s="243"/>
      <c r="P1409" s="243"/>
      <c r="Q1409" s="243"/>
      <c r="R1409" s="243"/>
      <c r="S1409" s="243"/>
      <c r="T1409" s="24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T1409" s="245" t="s">
        <v>168</v>
      </c>
      <c r="AU1409" s="245" t="s">
        <v>82</v>
      </c>
      <c r="AV1409" s="14" t="s">
        <v>82</v>
      </c>
      <c r="AW1409" s="14" t="s">
        <v>34</v>
      </c>
      <c r="AX1409" s="14" t="s">
        <v>80</v>
      </c>
      <c r="AY1409" s="245" t="s">
        <v>148</v>
      </c>
    </row>
    <row r="1410" spans="1:65" s="2" customFormat="1" ht="16.5" customHeight="1">
      <c r="A1410" s="40"/>
      <c r="B1410" s="41"/>
      <c r="C1410" s="206" t="s">
        <v>2233</v>
      </c>
      <c r="D1410" s="206" t="s">
        <v>150</v>
      </c>
      <c r="E1410" s="207" t="s">
        <v>5271</v>
      </c>
      <c r="F1410" s="208" t="s">
        <v>5272</v>
      </c>
      <c r="G1410" s="209" t="s">
        <v>166</v>
      </c>
      <c r="H1410" s="210">
        <v>12.014</v>
      </c>
      <c r="I1410" s="211"/>
      <c r="J1410" s="212">
        <f>ROUND(I1410*H1410,2)</f>
        <v>0</v>
      </c>
      <c r="K1410" s="208" t="s">
        <v>154</v>
      </c>
      <c r="L1410" s="46"/>
      <c r="M1410" s="213" t="s">
        <v>19</v>
      </c>
      <c r="N1410" s="214" t="s">
        <v>43</v>
      </c>
      <c r="O1410" s="86"/>
      <c r="P1410" s="215">
        <f>O1410*H1410</f>
        <v>0</v>
      </c>
      <c r="Q1410" s="215">
        <v>0</v>
      </c>
      <c r="R1410" s="215">
        <f>Q1410*H1410</f>
        <v>0</v>
      </c>
      <c r="S1410" s="215">
        <v>0.0475</v>
      </c>
      <c r="T1410" s="216">
        <f>S1410*H1410</f>
        <v>0.570665</v>
      </c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R1410" s="217" t="s">
        <v>285</v>
      </c>
      <c r="AT1410" s="217" t="s">
        <v>150</v>
      </c>
      <c r="AU1410" s="217" t="s">
        <v>82</v>
      </c>
      <c r="AY1410" s="19" t="s">
        <v>148</v>
      </c>
      <c r="BE1410" s="218">
        <f>IF(N1410="základní",J1410,0)</f>
        <v>0</v>
      </c>
      <c r="BF1410" s="218">
        <f>IF(N1410="snížená",J1410,0)</f>
        <v>0</v>
      </c>
      <c r="BG1410" s="218">
        <f>IF(N1410="zákl. přenesená",J1410,0)</f>
        <v>0</v>
      </c>
      <c r="BH1410" s="218">
        <f>IF(N1410="sníž. přenesená",J1410,0)</f>
        <v>0</v>
      </c>
      <c r="BI1410" s="218">
        <f>IF(N1410="nulová",J1410,0)</f>
        <v>0</v>
      </c>
      <c r="BJ1410" s="19" t="s">
        <v>80</v>
      </c>
      <c r="BK1410" s="218">
        <f>ROUND(I1410*H1410,2)</f>
        <v>0</v>
      </c>
      <c r="BL1410" s="19" t="s">
        <v>285</v>
      </c>
      <c r="BM1410" s="217" t="s">
        <v>5273</v>
      </c>
    </row>
    <row r="1411" spans="1:47" s="2" customFormat="1" ht="12">
      <c r="A1411" s="40"/>
      <c r="B1411" s="41"/>
      <c r="C1411" s="42"/>
      <c r="D1411" s="219" t="s">
        <v>157</v>
      </c>
      <c r="E1411" s="42"/>
      <c r="F1411" s="220" t="s">
        <v>5274</v>
      </c>
      <c r="G1411" s="42"/>
      <c r="H1411" s="42"/>
      <c r="I1411" s="221"/>
      <c r="J1411" s="42"/>
      <c r="K1411" s="42"/>
      <c r="L1411" s="46"/>
      <c r="M1411" s="222"/>
      <c r="N1411" s="223"/>
      <c r="O1411" s="86"/>
      <c r="P1411" s="86"/>
      <c r="Q1411" s="86"/>
      <c r="R1411" s="86"/>
      <c r="S1411" s="86"/>
      <c r="T1411" s="87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T1411" s="19" t="s">
        <v>157</v>
      </c>
      <c r="AU1411" s="19" t="s">
        <v>82</v>
      </c>
    </row>
    <row r="1412" spans="1:51" s="14" customFormat="1" ht="12">
      <c r="A1412" s="14"/>
      <c r="B1412" s="235"/>
      <c r="C1412" s="236"/>
      <c r="D1412" s="226" t="s">
        <v>168</v>
      </c>
      <c r="E1412" s="237" t="s">
        <v>19</v>
      </c>
      <c r="F1412" s="238" t="s">
        <v>5275</v>
      </c>
      <c r="G1412" s="236"/>
      <c r="H1412" s="239">
        <v>12.014</v>
      </c>
      <c r="I1412" s="240"/>
      <c r="J1412" s="236"/>
      <c r="K1412" s="236"/>
      <c r="L1412" s="241"/>
      <c r="M1412" s="242"/>
      <c r="N1412" s="243"/>
      <c r="O1412" s="243"/>
      <c r="P1412" s="243"/>
      <c r="Q1412" s="243"/>
      <c r="R1412" s="243"/>
      <c r="S1412" s="243"/>
      <c r="T1412" s="24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45" t="s">
        <v>168</v>
      </c>
      <c r="AU1412" s="245" t="s">
        <v>82</v>
      </c>
      <c r="AV1412" s="14" t="s">
        <v>82</v>
      </c>
      <c r="AW1412" s="14" t="s">
        <v>34</v>
      </c>
      <c r="AX1412" s="14" t="s">
        <v>80</v>
      </c>
      <c r="AY1412" s="245" t="s">
        <v>148</v>
      </c>
    </row>
    <row r="1413" spans="1:65" s="2" customFormat="1" ht="16.5" customHeight="1">
      <c r="A1413" s="40"/>
      <c r="B1413" s="41"/>
      <c r="C1413" s="206" t="s">
        <v>2239</v>
      </c>
      <c r="D1413" s="206" t="s">
        <v>150</v>
      </c>
      <c r="E1413" s="207" t="s">
        <v>5276</v>
      </c>
      <c r="F1413" s="208" t="s">
        <v>5277</v>
      </c>
      <c r="G1413" s="209" t="s">
        <v>166</v>
      </c>
      <c r="H1413" s="210">
        <v>31.107</v>
      </c>
      <c r="I1413" s="211"/>
      <c r="J1413" s="212">
        <f>ROUND(I1413*H1413,2)</f>
        <v>0</v>
      </c>
      <c r="K1413" s="208" t="s">
        <v>154</v>
      </c>
      <c r="L1413" s="46"/>
      <c r="M1413" s="213" t="s">
        <v>19</v>
      </c>
      <c r="N1413" s="214" t="s">
        <v>43</v>
      </c>
      <c r="O1413" s="86"/>
      <c r="P1413" s="215">
        <f>O1413*H1413</f>
        <v>0</v>
      </c>
      <c r="Q1413" s="215">
        <v>0</v>
      </c>
      <c r="R1413" s="215">
        <f>Q1413*H1413</f>
        <v>0</v>
      </c>
      <c r="S1413" s="215">
        <v>0.0778</v>
      </c>
      <c r="T1413" s="216">
        <f>S1413*H1413</f>
        <v>2.4201246</v>
      </c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R1413" s="217" t="s">
        <v>285</v>
      </c>
      <c r="AT1413" s="217" t="s">
        <v>150</v>
      </c>
      <c r="AU1413" s="217" t="s">
        <v>82</v>
      </c>
      <c r="AY1413" s="19" t="s">
        <v>148</v>
      </c>
      <c r="BE1413" s="218">
        <f>IF(N1413="základní",J1413,0)</f>
        <v>0</v>
      </c>
      <c r="BF1413" s="218">
        <f>IF(N1413="snížená",J1413,0)</f>
        <v>0</v>
      </c>
      <c r="BG1413" s="218">
        <f>IF(N1413="zákl. přenesená",J1413,0)</f>
        <v>0</v>
      </c>
      <c r="BH1413" s="218">
        <f>IF(N1413="sníž. přenesená",J1413,0)</f>
        <v>0</v>
      </c>
      <c r="BI1413" s="218">
        <f>IF(N1413="nulová",J1413,0)</f>
        <v>0</v>
      </c>
      <c r="BJ1413" s="19" t="s">
        <v>80</v>
      </c>
      <c r="BK1413" s="218">
        <f>ROUND(I1413*H1413,2)</f>
        <v>0</v>
      </c>
      <c r="BL1413" s="19" t="s">
        <v>285</v>
      </c>
      <c r="BM1413" s="217" t="s">
        <v>5278</v>
      </c>
    </row>
    <row r="1414" spans="1:47" s="2" customFormat="1" ht="12">
      <c r="A1414" s="40"/>
      <c r="B1414" s="41"/>
      <c r="C1414" s="42"/>
      <c r="D1414" s="219" t="s">
        <v>157</v>
      </c>
      <c r="E1414" s="42"/>
      <c r="F1414" s="220" t="s">
        <v>5279</v>
      </c>
      <c r="G1414" s="42"/>
      <c r="H1414" s="42"/>
      <c r="I1414" s="221"/>
      <c r="J1414" s="42"/>
      <c r="K1414" s="42"/>
      <c r="L1414" s="46"/>
      <c r="M1414" s="222"/>
      <c r="N1414" s="223"/>
      <c r="O1414" s="86"/>
      <c r="P1414" s="86"/>
      <c r="Q1414" s="86"/>
      <c r="R1414" s="86"/>
      <c r="S1414" s="86"/>
      <c r="T1414" s="87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T1414" s="19" t="s">
        <v>157</v>
      </c>
      <c r="AU1414" s="19" t="s">
        <v>82</v>
      </c>
    </row>
    <row r="1415" spans="1:51" s="13" customFormat="1" ht="12">
      <c r="A1415" s="13"/>
      <c r="B1415" s="224"/>
      <c r="C1415" s="225"/>
      <c r="D1415" s="226" t="s">
        <v>168</v>
      </c>
      <c r="E1415" s="227" t="s">
        <v>19</v>
      </c>
      <c r="F1415" s="228" t="s">
        <v>5280</v>
      </c>
      <c r="G1415" s="225"/>
      <c r="H1415" s="227" t="s">
        <v>19</v>
      </c>
      <c r="I1415" s="229"/>
      <c r="J1415" s="225"/>
      <c r="K1415" s="225"/>
      <c r="L1415" s="230"/>
      <c r="M1415" s="231"/>
      <c r="N1415" s="232"/>
      <c r="O1415" s="232"/>
      <c r="P1415" s="232"/>
      <c r="Q1415" s="232"/>
      <c r="R1415" s="232"/>
      <c r="S1415" s="232"/>
      <c r="T1415" s="23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34" t="s">
        <v>168</v>
      </c>
      <c r="AU1415" s="234" t="s">
        <v>82</v>
      </c>
      <c r="AV1415" s="13" t="s">
        <v>80</v>
      </c>
      <c r="AW1415" s="13" t="s">
        <v>34</v>
      </c>
      <c r="AX1415" s="13" t="s">
        <v>72</v>
      </c>
      <c r="AY1415" s="234" t="s">
        <v>148</v>
      </c>
    </row>
    <row r="1416" spans="1:51" s="14" customFormat="1" ht="12">
      <c r="A1416" s="14"/>
      <c r="B1416" s="235"/>
      <c r="C1416" s="236"/>
      <c r="D1416" s="226" t="s">
        <v>168</v>
      </c>
      <c r="E1416" s="237" t="s">
        <v>19</v>
      </c>
      <c r="F1416" s="238" t="s">
        <v>5281</v>
      </c>
      <c r="G1416" s="236"/>
      <c r="H1416" s="239">
        <v>31.107</v>
      </c>
      <c r="I1416" s="240"/>
      <c r="J1416" s="236"/>
      <c r="K1416" s="236"/>
      <c r="L1416" s="241"/>
      <c r="M1416" s="242"/>
      <c r="N1416" s="243"/>
      <c r="O1416" s="243"/>
      <c r="P1416" s="243"/>
      <c r="Q1416" s="243"/>
      <c r="R1416" s="243"/>
      <c r="S1416" s="243"/>
      <c r="T1416" s="244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T1416" s="245" t="s">
        <v>168</v>
      </c>
      <c r="AU1416" s="245" t="s">
        <v>82</v>
      </c>
      <c r="AV1416" s="14" t="s">
        <v>82</v>
      </c>
      <c r="AW1416" s="14" t="s">
        <v>34</v>
      </c>
      <c r="AX1416" s="14" t="s">
        <v>80</v>
      </c>
      <c r="AY1416" s="245" t="s">
        <v>148</v>
      </c>
    </row>
    <row r="1417" spans="1:65" s="2" customFormat="1" ht="16.5" customHeight="1">
      <c r="A1417" s="40"/>
      <c r="B1417" s="41"/>
      <c r="C1417" s="206" t="s">
        <v>2244</v>
      </c>
      <c r="D1417" s="206" t="s">
        <v>150</v>
      </c>
      <c r="E1417" s="207" t="s">
        <v>5282</v>
      </c>
      <c r="F1417" s="208" t="s">
        <v>5283</v>
      </c>
      <c r="G1417" s="209" t="s">
        <v>166</v>
      </c>
      <c r="H1417" s="210">
        <v>17.057</v>
      </c>
      <c r="I1417" s="211"/>
      <c r="J1417" s="212">
        <f>ROUND(I1417*H1417,2)</f>
        <v>0</v>
      </c>
      <c r="K1417" s="208" t="s">
        <v>154</v>
      </c>
      <c r="L1417" s="46"/>
      <c r="M1417" s="213" t="s">
        <v>19</v>
      </c>
      <c r="N1417" s="214" t="s">
        <v>43</v>
      </c>
      <c r="O1417" s="86"/>
      <c r="P1417" s="215">
        <f>O1417*H1417</f>
        <v>0</v>
      </c>
      <c r="Q1417" s="215">
        <v>0</v>
      </c>
      <c r="R1417" s="215">
        <f>Q1417*H1417</f>
        <v>0</v>
      </c>
      <c r="S1417" s="215">
        <v>0.0353</v>
      </c>
      <c r="T1417" s="216">
        <f>S1417*H1417</f>
        <v>0.6021120999999999</v>
      </c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R1417" s="217" t="s">
        <v>285</v>
      </c>
      <c r="AT1417" s="217" t="s">
        <v>150</v>
      </c>
      <c r="AU1417" s="217" t="s">
        <v>82</v>
      </c>
      <c r="AY1417" s="19" t="s">
        <v>148</v>
      </c>
      <c r="BE1417" s="218">
        <f>IF(N1417="základní",J1417,0)</f>
        <v>0</v>
      </c>
      <c r="BF1417" s="218">
        <f>IF(N1417="snížená",J1417,0)</f>
        <v>0</v>
      </c>
      <c r="BG1417" s="218">
        <f>IF(N1417="zákl. přenesená",J1417,0)</f>
        <v>0</v>
      </c>
      <c r="BH1417" s="218">
        <f>IF(N1417="sníž. přenesená",J1417,0)</f>
        <v>0</v>
      </c>
      <c r="BI1417" s="218">
        <f>IF(N1417="nulová",J1417,0)</f>
        <v>0</v>
      </c>
      <c r="BJ1417" s="19" t="s">
        <v>80</v>
      </c>
      <c r="BK1417" s="218">
        <f>ROUND(I1417*H1417,2)</f>
        <v>0</v>
      </c>
      <c r="BL1417" s="19" t="s">
        <v>285</v>
      </c>
      <c r="BM1417" s="217" t="s">
        <v>5284</v>
      </c>
    </row>
    <row r="1418" spans="1:47" s="2" customFormat="1" ht="12">
      <c r="A1418" s="40"/>
      <c r="B1418" s="41"/>
      <c r="C1418" s="42"/>
      <c r="D1418" s="219" t="s">
        <v>157</v>
      </c>
      <c r="E1418" s="42"/>
      <c r="F1418" s="220" t="s">
        <v>5285</v>
      </c>
      <c r="G1418" s="42"/>
      <c r="H1418" s="42"/>
      <c r="I1418" s="221"/>
      <c r="J1418" s="42"/>
      <c r="K1418" s="42"/>
      <c r="L1418" s="46"/>
      <c r="M1418" s="222"/>
      <c r="N1418" s="223"/>
      <c r="O1418" s="86"/>
      <c r="P1418" s="86"/>
      <c r="Q1418" s="86"/>
      <c r="R1418" s="86"/>
      <c r="S1418" s="86"/>
      <c r="T1418" s="87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T1418" s="19" t="s">
        <v>157</v>
      </c>
      <c r="AU1418" s="19" t="s">
        <v>82</v>
      </c>
    </row>
    <row r="1419" spans="1:51" s="14" customFormat="1" ht="12">
      <c r="A1419" s="14"/>
      <c r="B1419" s="235"/>
      <c r="C1419" s="236"/>
      <c r="D1419" s="226" t="s">
        <v>168</v>
      </c>
      <c r="E1419" s="237" t="s">
        <v>19</v>
      </c>
      <c r="F1419" s="238" t="s">
        <v>5286</v>
      </c>
      <c r="G1419" s="236"/>
      <c r="H1419" s="239">
        <v>17.057</v>
      </c>
      <c r="I1419" s="240"/>
      <c r="J1419" s="236"/>
      <c r="K1419" s="236"/>
      <c r="L1419" s="241"/>
      <c r="M1419" s="242"/>
      <c r="N1419" s="243"/>
      <c r="O1419" s="243"/>
      <c r="P1419" s="243"/>
      <c r="Q1419" s="243"/>
      <c r="R1419" s="243"/>
      <c r="S1419" s="243"/>
      <c r="T1419" s="24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45" t="s">
        <v>168</v>
      </c>
      <c r="AU1419" s="245" t="s">
        <v>82</v>
      </c>
      <c r="AV1419" s="14" t="s">
        <v>82</v>
      </c>
      <c r="AW1419" s="14" t="s">
        <v>34</v>
      </c>
      <c r="AX1419" s="14" t="s">
        <v>80</v>
      </c>
      <c r="AY1419" s="245" t="s">
        <v>148</v>
      </c>
    </row>
    <row r="1420" spans="1:63" s="12" customFormat="1" ht="22.8" customHeight="1">
      <c r="A1420" s="12"/>
      <c r="B1420" s="190"/>
      <c r="C1420" s="191"/>
      <c r="D1420" s="192" t="s">
        <v>71</v>
      </c>
      <c r="E1420" s="204" t="s">
        <v>3316</v>
      </c>
      <c r="F1420" s="204" t="s">
        <v>3317</v>
      </c>
      <c r="G1420" s="191"/>
      <c r="H1420" s="191"/>
      <c r="I1420" s="194"/>
      <c r="J1420" s="205">
        <f>BK1420</f>
        <v>0</v>
      </c>
      <c r="K1420" s="191"/>
      <c r="L1420" s="196"/>
      <c r="M1420" s="197"/>
      <c r="N1420" s="198"/>
      <c r="O1420" s="198"/>
      <c r="P1420" s="199">
        <f>SUM(P1421:P1433)</f>
        <v>0</v>
      </c>
      <c r="Q1420" s="198"/>
      <c r="R1420" s="199">
        <f>SUM(R1421:R1433)</f>
        <v>6.40959</v>
      </c>
      <c r="S1420" s="198"/>
      <c r="T1420" s="200">
        <f>SUM(T1421:T1433)</f>
        <v>0</v>
      </c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R1420" s="201" t="s">
        <v>82</v>
      </c>
      <c r="AT1420" s="202" t="s">
        <v>71</v>
      </c>
      <c r="AU1420" s="202" t="s">
        <v>80</v>
      </c>
      <c r="AY1420" s="201" t="s">
        <v>148</v>
      </c>
      <c r="BK1420" s="203">
        <f>SUM(BK1421:BK1433)</f>
        <v>0</v>
      </c>
    </row>
    <row r="1421" spans="1:65" s="2" customFormat="1" ht="33" customHeight="1">
      <c r="A1421" s="40"/>
      <c r="B1421" s="41"/>
      <c r="C1421" s="206" t="s">
        <v>2249</v>
      </c>
      <c r="D1421" s="206" t="s">
        <v>150</v>
      </c>
      <c r="E1421" s="207" t="s">
        <v>3329</v>
      </c>
      <c r="F1421" s="208" t="s">
        <v>3330</v>
      </c>
      <c r="G1421" s="209" t="s">
        <v>346</v>
      </c>
      <c r="H1421" s="210">
        <v>6.41</v>
      </c>
      <c r="I1421" s="211"/>
      <c r="J1421" s="212">
        <f>ROUND(I1421*H1421,2)</f>
        <v>0</v>
      </c>
      <c r="K1421" s="208" t="s">
        <v>154</v>
      </c>
      <c r="L1421" s="46"/>
      <c r="M1421" s="213" t="s">
        <v>19</v>
      </c>
      <c r="N1421" s="214" t="s">
        <v>43</v>
      </c>
      <c r="O1421" s="86"/>
      <c r="P1421" s="215">
        <f>O1421*H1421</f>
        <v>0</v>
      </c>
      <c r="Q1421" s="215">
        <v>0</v>
      </c>
      <c r="R1421" s="215">
        <f>Q1421*H1421</f>
        <v>0</v>
      </c>
      <c r="S1421" s="215">
        <v>0</v>
      </c>
      <c r="T1421" s="216">
        <f>S1421*H1421</f>
        <v>0</v>
      </c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R1421" s="217" t="s">
        <v>285</v>
      </c>
      <c r="AT1421" s="217" t="s">
        <v>150</v>
      </c>
      <c r="AU1421" s="217" t="s">
        <v>82</v>
      </c>
      <c r="AY1421" s="19" t="s">
        <v>148</v>
      </c>
      <c r="BE1421" s="218">
        <f>IF(N1421="základní",J1421,0)</f>
        <v>0</v>
      </c>
      <c r="BF1421" s="218">
        <f>IF(N1421="snížená",J1421,0)</f>
        <v>0</v>
      </c>
      <c r="BG1421" s="218">
        <f>IF(N1421="zákl. přenesená",J1421,0)</f>
        <v>0</v>
      </c>
      <c r="BH1421" s="218">
        <f>IF(N1421="sníž. přenesená",J1421,0)</f>
        <v>0</v>
      </c>
      <c r="BI1421" s="218">
        <f>IF(N1421="nulová",J1421,0)</f>
        <v>0</v>
      </c>
      <c r="BJ1421" s="19" t="s">
        <v>80</v>
      </c>
      <c r="BK1421" s="218">
        <f>ROUND(I1421*H1421,2)</f>
        <v>0</v>
      </c>
      <c r="BL1421" s="19" t="s">
        <v>285</v>
      </c>
      <c r="BM1421" s="217" t="s">
        <v>5287</v>
      </c>
    </row>
    <row r="1422" spans="1:47" s="2" customFormat="1" ht="12">
      <c r="A1422" s="40"/>
      <c r="B1422" s="41"/>
      <c r="C1422" s="42"/>
      <c r="D1422" s="219" t="s">
        <v>157</v>
      </c>
      <c r="E1422" s="42"/>
      <c r="F1422" s="220" t="s">
        <v>3332</v>
      </c>
      <c r="G1422" s="42"/>
      <c r="H1422" s="42"/>
      <c r="I1422" s="221"/>
      <c r="J1422" s="42"/>
      <c r="K1422" s="42"/>
      <c r="L1422" s="46"/>
      <c r="M1422" s="222"/>
      <c r="N1422" s="223"/>
      <c r="O1422" s="86"/>
      <c r="P1422" s="86"/>
      <c r="Q1422" s="86"/>
      <c r="R1422" s="86"/>
      <c r="S1422" s="86"/>
      <c r="T1422" s="87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T1422" s="19" t="s">
        <v>157</v>
      </c>
      <c r="AU1422" s="19" t="s">
        <v>82</v>
      </c>
    </row>
    <row r="1423" spans="1:65" s="2" customFormat="1" ht="37.8" customHeight="1">
      <c r="A1423" s="40"/>
      <c r="B1423" s="41"/>
      <c r="C1423" s="206" t="s">
        <v>2253</v>
      </c>
      <c r="D1423" s="206" t="s">
        <v>150</v>
      </c>
      <c r="E1423" s="207" t="s">
        <v>3334</v>
      </c>
      <c r="F1423" s="208" t="s">
        <v>3335</v>
      </c>
      <c r="G1423" s="209" t="s">
        <v>346</v>
      </c>
      <c r="H1423" s="210">
        <v>6.41</v>
      </c>
      <c r="I1423" s="211"/>
      <c r="J1423" s="212">
        <f>ROUND(I1423*H1423,2)</f>
        <v>0</v>
      </c>
      <c r="K1423" s="208" t="s">
        <v>154</v>
      </c>
      <c r="L1423" s="46"/>
      <c r="M1423" s="213" t="s">
        <v>19</v>
      </c>
      <c r="N1423" s="214" t="s">
        <v>43</v>
      </c>
      <c r="O1423" s="86"/>
      <c r="P1423" s="215">
        <f>O1423*H1423</f>
        <v>0</v>
      </c>
      <c r="Q1423" s="215">
        <v>0</v>
      </c>
      <c r="R1423" s="215">
        <f>Q1423*H1423</f>
        <v>0</v>
      </c>
      <c r="S1423" s="215">
        <v>0</v>
      </c>
      <c r="T1423" s="216">
        <f>S1423*H1423</f>
        <v>0</v>
      </c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R1423" s="217" t="s">
        <v>285</v>
      </c>
      <c r="AT1423" s="217" t="s">
        <v>150</v>
      </c>
      <c r="AU1423" s="217" t="s">
        <v>82</v>
      </c>
      <c r="AY1423" s="19" t="s">
        <v>148</v>
      </c>
      <c r="BE1423" s="218">
        <f>IF(N1423="základní",J1423,0)</f>
        <v>0</v>
      </c>
      <c r="BF1423" s="218">
        <f>IF(N1423="snížená",J1423,0)</f>
        <v>0</v>
      </c>
      <c r="BG1423" s="218">
        <f>IF(N1423="zákl. přenesená",J1423,0)</f>
        <v>0</v>
      </c>
      <c r="BH1423" s="218">
        <f>IF(N1423="sníž. přenesená",J1423,0)</f>
        <v>0</v>
      </c>
      <c r="BI1423" s="218">
        <f>IF(N1423="nulová",J1423,0)</f>
        <v>0</v>
      </c>
      <c r="BJ1423" s="19" t="s">
        <v>80</v>
      </c>
      <c r="BK1423" s="218">
        <f>ROUND(I1423*H1423,2)</f>
        <v>0</v>
      </c>
      <c r="BL1423" s="19" t="s">
        <v>285</v>
      </c>
      <c r="BM1423" s="217" t="s">
        <v>5288</v>
      </c>
    </row>
    <row r="1424" spans="1:47" s="2" customFormat="1" ht="12">
      <c r="A1424" s="40"/>
      <c r="B1424" s="41"/>
      <c r="C1424" s="42"/>
      <c r="D1424" s="219" t="s">
        <v>157</v>
      </c>
      <c r="E1424" s="42"/>
      <c r="F1424" s="220" t="s">
        <v>3337</v>
      </c>
      <c r="G1424" s="42"/>
      <c r="H1424" s="42"/>
      <c r="I1424" s="221"/>
      <c r="J1424" s="42"/>
      <c r="K1424" s="42"/>
      <c r="L1424" s="46"/>
      <c r="M1424" s="222"/>
      <c r="N1424" s="223"/>
      <c r="O1424" s="86"/>
      <c r="P1424" s="86"/>
      <c r="Q1424" s="86"/>
      <c r="R1424" s="86"/>
      <c r="S1424" s="86"/>
      <c r="T1424" s="87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T1424" s="19" t="s">
        <v>157</v>
      </c>
      <c r="AU1424" s="19" t="s">
        <v>82</v>
      </c>
    </row>
    <row r="1425" spans="1:65" s="2" customFormat="1" ht="21.75" customHeight="1">
      <c r="A1425" s="40"/>
      <c r="B1425" s="41"/>
      <c r="C1425" s="206" t="s">
        <v>2257</v>
      </c>
      <c r="D1425" s="206" t="s">
        <v>150</v>
      </c>
      <c r="E1425" s="207" t="s">
        <v>3319</v>
      </c>
      <c r="F1425" s="208" t="s">
        <v>3320</v>
      </c>
      <c r="G1425" s="209" t="s">
        <v>166</v>
      </c>
      <c r="H1425" s="210">
        <v>58.269</v>
      </c>
      <c r="I1425" s="211"/>
      <c r="J1425" s="212">
        <f>ROUND(I1425*H1425,2)</f>
        <v>0</v>
      </c>
      <c r="K1425" s="208" t="s">
        <v>19</v>
      </c>
      <c r="L1425" s="46"/>
      <c r="M1425" s="213" t="s">
        <v>19</v>
      </c>
      <c r="N1425" s="214" t="s">
        <v>43</v>
      </c>
      <c r="O1425" s="86"/>
      <c r="P1425" s="215">
        <f>O1425*H1425</f>
        <v>0</v>
      </c>
      <c r="Q1425" s="215">
        <v>0.04</v>
      </c>
      <c r="R1425" s="215">
        <f>Q1425*H1425</f>
        <v>2.33076</v>
      </c>
      <c r="S1425" s="215">
        <v>0</v>
      </c>
      <c r="T1425" s="216">
        <f>S1425*H1425</f>
        <v>0</v>
      </c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R1425" s="217" t="s">
        <v>285</v>
      </c>
      <c r="AT1425" s="217" t="s">
        <v>150</v>
      </c>
      <c r="AU1425" s="217" t="s">
        <v>82</v>
      </c>
      <c r="AY1425" s="19" t="s">
        <v>148</v>
      </c>
      <c r="BE1425" s="218">
        <f>IF(N1425="základní",J1425,0)</f>
        <v>0</v>
      </c>
      <c r="BF1425" s="218">
        <f>IF(N1425="snížená",J1425,0)</f>
        <v>0</v>
      </c>
      <c r="BG1425" s="218">
        <f>IF(N1425="zákl. přenesená",J1425,0)</f>
        <v>0</v>
      </c>
      <c r="BH1425" s="218">
        <f>IF(N1425="sníž. přenesená",J1425,0)</f>
        <v>0</v>
      </c>
      <c r="BI1425" s="218">
        <f>IF(N1425="nulová",J1425,0)</f>
        <v>0</v>
      </c>
      <c r="BJ1425" s="19" t="s">
        <v>80</v>
      </c>
      <c r="BK1425" s="218">
        <f>ROUND(I1425*H1425,2)</f>
        <v>0</v>
      </c>
      <c r="BL1425" s="19" t="s">
        <v>285</v>
      </c>
      <c r="BM1425" s="217" t="s">
        <v>5289</v>
      </c>
    </row>
    <row r="1426" spans="1:51" s="14" customFormat="1" ht="12">
      <c r="A1426" s="14"/>
      <c r="B1426" s="235"/>
      <c r="C1426" s="236"/>
      <c r="D1426" s="226" t="s">
        <v>168</v>
      </c>
      <c r="E1426" s="237" t="s">
        <v>19</v>
      </c>
      <c r="F1426" s="238" t="s">
        <v>5290</v>
      </c>
      <c r="G1426" s="236"/>
      <c r="H1426" s="239">
        <v>15.66</v>
      </c>
      <c r="I1426" s="240"/>
      <c r="J1426" s="236"/>
      <c r="K1426" s="236"/>
      <c r="L1426" s="241"/>
      <c r="M1426" s="242"/>
      <c r="N1426" s="243"/>
      <c r="O1426" s="243"/>
      <c r="P1426" s="243"/>
      <c r="Q1426" s="243"/>
      <c r="R1426" s="243"/>
      <c r="S1426" s="243"/>
      <c r="T1426" s="24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45" t="s">
        <v>168</v>
      </c>
      <c r="AU1426" s="245" t="s">
        <v>82</v>
      </c>
      <c r="AV1426" s="14" t="s">
        <v>82</v>
      </c>
      <c r="AW1426" s="14" t="s">
        <v>34</v>
      </c>
      <c r="AX1426" s="14" t="s">
        <v>72</v>
      </c>
      <c r="AY1426" s="245" t="s">
        <v>148</v>
      </c>
    </row>
    <row r="1427" spans="1:51" s="14" customFormat="1" ht="12">
      <c r="A1427" s="14"/>
      <c r="B1427" s="235"/>
      <c r="C1427" s="236"/>
      <c r="D1427" s="226" t="s">
        <v>168</v>
      </c>
      <c r="E1427" s="237" t="s">
        <v>19</v>
      </c>
      <c r="F1427" s="238" t="s">
        <v>5291</v>
      </c>
      <c r="G1427" s="236"/>
      <c r="H1427" s="239">
        <v>36.027</v>
      </c>
      <c r="I1427" s="240"/>
      <c r="J1427" s="236"/>
      <c r="K1427" s="236"/>
      <c r="L1427" s="241"/>
      <c r="M1427" s="242"/>
      <c r="N1427" s="243"/>
      <c r="O1427" s="243"/>
      <c r="P1427" s="243"/>
      <c r="Q1427" s="243"/>
      <c r="R1427" s="243"/>
      <c r="S1427" s="243"/>
      <c r="T1427" s="24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T1427" s="245" t="s">
        <v>168</v>
      </c>
      <c r="AU1427" s="245" t="s">
        <v>82</v>
      </c>
      <c r="AV1427" s="14" t="s">
        <v>82</v>
      </c>
      <c r="AW1427" s="14" t="s">
        <v>34</v>
      </c>
      <c r="AX1427" s="14" t="s">
        <v>72</v>
      </c>
      <c r="AY1427" s="245" t="s">
        <v>148</v>
      </c>
    </row>
    <row r="1428" spans="1:51" s="14" customFormat="1" ht="12">
      <c r="A1428" s="14"/>
      <c r="B1428" s="235"/>
      <c r="C1428" s="236"/>
      <c r="D1428" s="226" t="s">
        <v>168</v>
      </c>
      <c r="E1428" s="237" t="s">
        <v>19</v>
      </c>
      <c r="F1428" s="238" t="s">
        <v>5292</v>
      </c>
      <c r="G1428" s="236"/>
      <c r="H1428" s="239">
        <v>3.132</v>
      </c>
      <c r="I1428" s="240"/>
      <c r="J1428" s="236"/>
      <c r="K1428" s="236"/>
      <c r="L1428" s="241"/>
      <c r="M1428" s="242"/>
      <c r="N1428" s="243"/>
      <c r="O1428" s="243"/>
      <c r="P1428" s="243"/>
      <c r="Q1428" s="243"/>
      <c r="R1428" s="243"/>
      <c r="S1428" s="243"/>
      <c r="T1428" s="24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T1428" s="245" t="s">
        <v>168</v>
      </c>
      <c r="AU1428" s="245" t="s">
        <v>82</v>
      </c>
      <c r="AV1428" s="14" t="s">
        <v>82</v>
      </c>
      <c r="AW1428" s="14" t="s">
        <v>34</v>
      </c>
      <c r="AX1428" s="14" t="s">
        <v>72</v>
      </c>
      <c r="AY1428" s="245" t="s">
        <v>148</v>
      </c>
    </row>
    <row r="1429" spans="1:51" s="14" customFormat="1" ht="12">
      <c r="A1429" s="14"/>
      <c r="B1429" s="235"/>
      <c r="C1429" s="236"/>
      <c r="D1429" s="226" t="s">
        <v>168</v>
      </c>
      <c r="E1429" s="237" t="s">
        <v>19</v>
      </c>
      <c r="F1429" s="238" t="s">
        <v>5293</v>
      </c>
      <c r="G1429" s="236"/>
      <c r="H1429" s="239">
        <v>3.45</v>
      </c>
      <c r="I1429" s="240"/>
      <c r="J1429" s="236"/>
      <c r="K1429" s="236"/>
      <c r="L1429" s="241"/>
      <c r="M1429" s="242"/>
      <c r="N1429" s="243"/>
      <c r="O1429" s="243"/>
      <c r="P1429" s="243"/>
      <c r="Q1429" s="243"/>
      <c r="R1429" s="243"/>
      <c r="S1429" s="243"/>
      <c r="T1429" s="24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T1429" s="245" t="s">
        <v>168</v>
      </c>
      <c r="AU1429" s="245" t="s">
        <v>82</v>
      </c>
      <c r="AV1429" s="14" t="s">
        <v>82</v>
      </c>
      <c r="AW1429" s="14" t="s">
        <v>34</v>
      </c>
      <c r="AX1429" s="14" t="s">
        <v>72</v>
      </c>
      <c r="AY1429" s="245" t="s">
        <v>148</v>
      </c>
    </row>
    <row r="1430" spans="1:51" s="15" customFormat="1" ht="12">
      <c r="A1430" s="15"/>
      <c r="B1430" s="246"/>
      <c r="C1430" s="247"/>
      <c r="D1430" s="226" t="s">
        <v>168</v>
      </c>
      <c r="E1430" s="248" t="s">
        <v>19</v>
      </c>
      <c r="F1430" s="249" t="s">
        <v>178</v>
      </c>
      <c r="G1430" s="247"/>
      <c r="H1430" s="250">
        <v>58.269</v>
      </c>
      <c r="I1430" s="251"/>
      <c r="J1430" s="247"/>
      <c r="K1430" s="247"/>
      <c r="L1430" s="252"/>
      <c r="M1430" s="253"/>
      <c r="N1430" s="254"/>
      <c r="O1430" s="254"/>
      <c r="P1430" s="254"/>
      <c r="Q1430" s="254"/>
      <c r="R1430" s="254"/>
      <c r="S1430" s="254"/>
      <c r="T1430" s="255"/>
      <c r="U1430" s="15"/>
      <c r="V1430" s="15"/>
      <c r="W1430" s="15"/>
      <c r="X1430" s="15"/>
      <c r="Y1430" s="15"/>
      <c r="Z1430" s="15"/>
      <c r="AA1430" s="15"/>
      <c r="AB1430" s="15"/>
      <c r="AC1430" s="15"/>
      <c r="AD1430" s="15"/>
      <c r="AE1430" s="15"/>
      <c r="AT1430" s="256" t="s">
        <v>168</v>
      </c>
      <c r="AU1430" s="256" t="s">
        <v>82</v>
      </c>
      <c r="AV1430" s="15" t="s">
        <v>155</v>
      </c>
      <c r="AW1430" s="15" t="s">
        <v>34</v>
      </c>
      <c r="AX1430" s="15" t="s">
        <v>80</v>
      </c>
      <c r="AY1430" s="256" t="s">
        <v>148</v>
      </c>
    </row>
    <row r="1431" spans="1:65" s="2" customFormat="1" ht="16.5" customHeight="1">
      <c r="A1431" s="40"/>
      <c r="B1431" s="41"/>
      <c r="C1431" s="268" t="s">
        <v>2261</v>
      </c>
      <c r="D1431" s="268" t="s">
        <v>279</v>
      </c>
      <c r="E1431" s="269" t="s">
        <v>3324</v>
      </c>
      <c r="F1431" s="270" t="s">
        <v>3325</v>
      </c>
      <c r="G1431" s="271" t="s">
        <v>166</v>
      </c>
      <c r="H1431" s="272">
        <v>58.269</v>
      </c>
      <c r="I1431" s="273"/>
      <c r="J1431" s="274">
        <f>ROUND(I1431*H1431,2)</f>
        <v>0</v>
      </c>
      <c r="K1431" s="270" t="s">
        <v>19</v>
      </c>
      <c r="L1431" s="275"/>
      <c r="M1431" s="276" t="s">
        <v>19</v>
      </c>
      <c r="N1431" s="277" t="s">
        <v>43</v>
      </c>
      <c r="O1431" s="86"/>
      <c r="P1431" s="215">
        <f>O1431*H1431</f>
        <v>0</v>
      </c>
      <c r="Q1431" s="215">
        <v>0.07</v>
      </c>
      <c r="R1431" s="215">
        <f>Q1431*H1431</f>
        <v>4.07883</v>
      </c>
      <c r="S1431" s="215">
        <v>0</v>
      </c>
      <c r="T1431" s="216">
        <f>S1431*H1431</f>
        <v>0</v>
      </c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R1431" s="217" t="s">
        <v>414</v>
      </c>
      <c r="AT1431" s="217" t="s">
        <v>279</v>
      </c>
      <c r="AU1431" s="217" t="s">
        <v>82</v>
      </c>
      <c r="AY1431" s="19" t="s">
        <v>148</v>
      </c>
      <c r="BE1431" s="218">
        <f>IF(N1431="základní",J1431,0)</f>
        <v>0</v>
      </c>
      <c r="BF1431" s="218">
        <f>IF(N1431="snížená",J1431,0)</f>
        <v>0</v>
      </c>
      <c r="BG1431" s="218">
        <f>IF(N1431="zákl. přenesená",J1431,0)</f>
        <v>0</v>
      </c>
      <c r="BH1431" s="218">
        <f>IF(N1431="sníž. přenesená",J1431,0)</f>
        <v>0</v>
      </c>
      <c r="BI1431" s="218">
        <f>IF(N1431="nulová",J1431,0)</f>
        <v>0</v>
      </c>
      <c r="BJ1431" s="19" t="s">
        <v>80</v>
      </c>
      <c r="BK1431" s="218">
        <f>ROUND(I1431*H1431,2)</f>
        <v>0</v>
      </c>
      <c r="BL1431" s="19" t="s">
        <v>285</v>
      </c>
      <c r="BM1431" s="217" t="s">
        <v>5294</v>
      </c>
    </row>
    <row r="1432" spans="1:51" s="13" customFormat="1" ht="12">
      <c r="A1432" s="13"/>
      <c r="B1432" s="224"/>
      <c r="C1432" s="225"/>
      <c r="D1432" s="226" t="s">
        <v>168</v>
      </c>
      <c r="E1432" s="227" t="s">
        <v>19</v>
      </c>
      <c r="F1432" s="228" t="s">
        <v>3327</v>
      </c>
      <c r="G1432" s="225"/>
      <c r="H1432" s="227" t="s">
        <v>19</v>
      </c>
      <c r="I1432" s="229"/>
      <c r="J1432" s="225"/>
      <c r="K1432" s="225"/>
      <c r="L1432" s="230"/>
      <c r="M1432" s="231"/>
      <c r="N1432" s="232"/>
      <c r="O1432" s="232"/>
      <c r="P1432" s="232"/>
      <c r="Q1432" s="232"/>
      <c r="R1432" s="232"/>
      <c r="S1432" s="232"/>
      <c r="T1432" s="23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T1432" s="234" t="s">
        <v>168</v>
      </c>
      <c r="AU1432" s="234" t="s">
        <v>82</v>
      </c>
      <c r="AV1432" s="13" t="s">
        <v>80</v>
      </c>
      <c r="AW1432" s="13" t="s">
        <v>34</v>
      </c>
      <c r="AX1432" s="13" t="s">
        <v>72</v>
      </c>
      <c r="AY1432" s="234" t="s">
        <v>148</v>
      </c>
    </row>
    <row r="1433" spans="1:51" s="14" customFormat="1" ht="12">
      <c r="A1433" s="14"/>
      <c r="B1433" s="235"/>
      <c r="C1433" s="236"/>
      <c r="D1433" s="226" t="s">
        <v>168</v>
      </c>
      <c r="E1433" s="237" t="s">
        <v>19</v>
      </c>
      <c r="F1433" s="238" t="s">
        <v>5295</v>
      </c>
      <c r="G1433" s="236"/>
      <c r="H1433" s="239">
        <v>58.269</v>
      </c>
      <c r="I1433" s="240"/>
      <c r="J1433" s="236"/>
      <c r="K1433" s="236"/>
      <c r="L1433" s="241"/>
      <c r="M1433" s="242"/>
      <c r="N1433" s="243"/>
      <c r="O1433" s="243"/>
      <c r="P1433" s="243"/>
      <c r="Q1433" s="243"/>
      <c r="R1433" s="243"/>
      <c r="S1433" s="243"/>
      <c r="T1433" s="244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T1433" s="245" t="s">
        <v>168</v>
      </c>
      <c r="AU1433" s="245" t="s">
        <v>82</v>
      </c>
      <c r="AV1433" s="14" t="s">
        <v>82</v>
      </c>
      <c r="AW1433" s="14" t="s">
        <v>34</v>
      </c>
      <c r="AX1433" s="14" t="s">
        <v>80</v>
      </c>
      <c r="AY1433" s="245" t="s">
        <v>148</v>
      </c>
    </row>
    <row r="1434" spans="1:63" s="12" customFormat="1" ht="22.8" customHeight="1">
      <c r="A1434" s="12"/>
      <c r="B1434" s="190"/>
      <c r="C1434" s="191"/>
      <c r="D1434" s="192" t="s">
        <v>71</v>
      </c>
      <c r="E1434" s="204" t="s">
        <v>3394</v>
      </c>
      <c r="F1434" s="204" t="s">
        <v>3395</v>
      </c>
      <c r="G1434" s="191"/>
      <c r="H1434" s="191"/>
      <c r="I1434" s="194"/>
      <c r="J1434" s="205">
        <f>BK1434</f>
        <v>0</v>
      </c>
      <c r="K1434" s="191"/>
      <c r="L1434" s="196"/>
      <c r="M1434" s="197"/>
      <c r="N1434" s="198"/>
      <c r="O1434" s="198"/>
      <c r="P1434" s="199">
        <f>SUM(P1435:P1437)</f>
        <v>0</v>
      </c>
      <c r="Q1434" s="198"/>
      <c r="R1434" s="199">
        <f>SUM(R1435:R1437)</f>
        <v>0</v>
      </c>
      <c r="S1434" s="198"/>
      <c r="T1434" s="200">
        <f>SUM(T1435:T1437)</f>
        <v>0.06338</v>
      </c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R1434" s="201" t="s">
        <v>82</v>
      </c>
      <c r="AT1434" s="202" t="s">
        <v>71</v>
      </c>
      <c r="AU1434" s="202" t="s">
        <v>80</v>
      </c>
      <c r="AY1434" s="201" t="s">
        <v>148</v>
      </c>
      <c r="BK1434" s="203">
        <f>SUM(BK1435:BK1437)</f>
        <v>0</v>
      </c>
    </row>
    <row r="1435" spans="1:65" s="2" customFormat="1" ht="16.5" customHeight="1">
      <c r="A1435" s="40"/>
      <c r="B1435" s="41"/>
      <c r="C1435" s="206" t="s">
        <v>2266</v>
      </c>
      <c r="D1435" s="206" t="s">
        <v>150</v>
      </c>
      <c r="E1435" s="207" t="s">
        <v>5296</v>
      </c>
      <c r="F1435" s="208" t="s">
        <v>5297</v>
      </c>
      <c r="G1435" s="209" t="s">
        <v>166</v>
      </c>
      <c r="H1435" s="210">
        <v>25.352</v>
      </c>
      <c r="I1435" s="211"/>
      <c r="J1435" s="212">
        <f>ROUND(I1435*H1435,2)</f>
        <v>0</v>
      </c>
      <c r="K1435" s="208" t="s">
        <v>154</v>
      </c>
      <c r="L1435" s="46"/>
      <c r="M1435" s="213" t="s">
        <v>19</v>
      </c>
      <c r="N1435" s="214" t="s">
        <v>43</v>
      </c>
      <c r="O1435" s="86"/>
      <c r="P1435" s="215">
        <f>O1435*H1435</f>
        <v>0</v>
      </c>
      <c r="Q1435" s="215">
        <v>0</v>
      </c>
      <c r="R1435" s="215">
        <f>Q1435*H1435</f>
        <v>0</v>
      </c>
      <c r="S1435" s="215">
        <v>0.0025</v>
      </c>
      <c r="T1435" s="216">
        <f>S1435*H1435</f>
        <v>0.06338</v>
      </c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R1435" s="217" t="s">
        <v>285</v>
      </c>
      <c r="AT1435" s="217" t="s">
        <v>150</v>
      </c>
      <c r="AU1435" s="217" t="s">
        <v>82</v>
      </c>
      <c r="AY1435" s="19" t="s">
        <v>148</v>
      </c>
      <c r="BE1435" s="218">
        <f>IF(N1435="základní",J1435,0)</f>
        <v>0</v>
      </c>
      <c r="BF1435" s="218">
        <f>IF(N1435="snížená",J1435,0)</f>
        <v>0</v>
      </c>
      <c r="BG1435" s="218">
        <f>IF(N1435="zákl. přenesená",J1435,0)</f>
        <v>0</v>
      </c>
      <c r="BH1435" s="218">
        <f>IF(N1435="sníž. přenesená",J1435,0)</f>
        <v>0</v>
      </c>
      <c r="BI1435" s="218">
        <f>IF(N1435="nulová",J1435,0)</f>
        <v>0</v>
      </c>
      <c r="BJ1435" s="19" t="s">
        <v>80</v>
      </c>
      <c r="BK1435" s="218">
        <f>ROUND(I1435*H1435,2)</f>
        <v>0</v>
      </c>
      <c r="BL1435" s="19" t="s">
        <v>285</v>
      </c>
      <c r="BM1435" s="217" t="s">
        <v>5298</v>
      </c>
    </row>
    <row r="1436" spans="1:47" s="2" customFormat="1" ht="12">
      <c r="A1436" s="40"/>
      <c r="B1436" s="41"/>
      <c r="C1436" s="42"/>
      <c r="D1436" s="219" t="s">
        <v>157</v>
      </c>
      <c r="E1436" s="42"/>
      <c r="F1436" s="220" t="s">
        <v>5299</v>
      </c>
      <c r="G1436" s="42"/>
      <c r="H1436" s="42"/>
      <c r="I1436" s="221"/>
      <c r="J1436" s="42"/>
      <c r="K1436" s="42"/>
      <c r="L1436" s="46"/>
      <c r="M1436" s="222"/>
      <c r="N1436" s="223"/>
      <c r="O1436" s="86"/>
      <c r="P1436" s="86"/>
      <c r="Q1436" s="86"/>
      <c r="R1436" s="86"/>
      <c r="S1436" s="86"/>
      <c r="T1436" s="87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T1436" s="19" t="s">
        <v>157</v>
      </c>
      <c r="AU1436" s="19" t="s">
        <v>82</v>
      </c>
    </row>
    <row r="1437" spans="1:51" s="14" customFormat="1" ht="12">
      <c r="A1437" s="14"/>
      <c r="B1437" s="235"/>
      <c r="C1437" s="236"/>
      <c r="D1437" s="226" t="s">
        <v>168</v>
      </c>
      <c r="E1437" s="237" t="s">
        <v>19</v>
      </c>
      <c r="F1437" s="238" t="s">
        <v>5300</v>
      </c>
      <c r="G1437" s="236"/>
      <c r="H1437" s="239">
        <v>25.352</v>
      </c>
      <c r="I1437" s="240"/>
      <c r="J1437" s="236"/>
      <c r="K1437" s="236"/>
      <c r="L1437" s="241"/>
      <c r="M1437" s="242"/>
      <c r="N1437" s="243"/>
      <c r="O1437" s="243"/>
      <c r="P1437" s="243"/>
      <c r="Q1437" s="243"/>
      <c r="R1437" s="243"/>
      <c r="S1437" s="243"/>
      <c r="T1437" s="244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T1437" s="245" t="s">
        <v>168</v>
      </c>
      <c r="AU1437" s="245" t="s">
        <v>82</v>
      </c>
      <c r="AV1437" s="14" t="s">
        <v>82</v>
      </c>
      <c r="AW1437" s="14" t="s">
        <v>34</v>
      </c>
      <c r="AX1437" s="14" t="s">
        <v>80</v>
      </c>
      <c r="AY1437" s="245" t="s">
        <v>148</v>
      </c>
    </row>
    <row r="1438" spans="1:63" s="12" customFormat="1" ht="22.8" customHeight="1">
      <c r="A1438" s="12"/>
      <c r="B1438" s="190"/>
      <c r="C1438" s="191"/>
      <c r="D1438" s="192" t="s">
        <v>71</v>
      </c>
      <c r="E1438" s="204" t="s">
        <v>3405</v>
      </c>
      <c r="F1438" s="204" t="s">
        <v>3406</v>
      </c>
      <c r="G1438" s="191"/>
      <c r="H1438" s="191"/>
      <c r="I1438" s="194"/>
      <c r="J1438" s="205">
        <f>BK1438</f>
        <v>0</v>
      </c>
      <c r="K1438" s="191"/>
      <c r="L1438" s="196"/>
      <c r="M1438" s="197"/>
      <c r="N1438" s="198"/>
      <c r="O1438" s="198"/>
      <c r="P1438" s="199">
        <f>SUM(P1439:P1443)</f>
        <v>0</v>
      </c>
      <c r="Q1438" s="198"/>
      <c r="R1438" s="199">
        <f>SUM(R1439:R1443)</f>
        <v>0</v>
      </c>
      <c r="S1438" s="198"/>
      <c r="T1438" s="200">
        <f>SUM(T1439:T1443)</f>
        <v>0.035632</v>
      </c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R1438" s="201" t="s">
        <v>82</v>
      </c>
      <c r="AT1438" s="202" t="s">
        <v>71</v>
      </c>
      <c r="AU1438" s="202" t="s">
        <v>80</v>
      </c>
      <c r="AY1438" s="201" t="s">
        <v>148</v>
      </c>
      <c r="BK1438" s="203">
        <f>SUM(BK1439:BK1443)</f>
        <v>0</v>
      </c>
    </row>
    <row r="1439" spans="1:65" s="2" customFormat="1" ht="16.5" customHeight="1">
      <c r="A1439" s="40"/>
      <c r="B1439" s="41"/>
      <c r="C1439" s="206" t="s">
        <v>2270</v>
      </c>
      <c r="D1439" s="206" t="s">
        <v>150</v>
      </c>
      <c r="E1439" s="207" t="s">
        <v>5301</v>
      </c>
      <c r="F1439" s="208" t="s">
        <v>5302</v>
      </c>
      <c r="G1439" s="209" t="s">
        <v>166</v>
      </c>
      <c r="H1439" s="210">
        <v>1.31</v>
      </c>
      <c r="I1439" s="211"/>
      <c r="J1439" s="212">
        <f>ROUND(I1439*H1439,2)</f>
        <v>0</v>
      </c>
      <c r="K1439" s="208" t="s">
        <v>154</v>
      </c>
      <c r="L1439" s="46"/>
      <c r="M1439" s="213" t="s">
        <v>19</v>
      </c>
      <c r="N1439" s="214" t="s">
        <v>43</v>
      </c>
      <c r="O1439" s="86"/>
      <c r="P1439" s="215">
        <f>O1439*H1439</f>
        <v>0</v>
      </c>
      <c r="Q1439" s="215">
        <v>0</v>
      </c>
      <c r="R1439" s="215">
        <f>Q1439*H1439</f>
        <v>0</v>
      </c>
      <c r="S1439" s="215">
        <v>0.0272</v>
      </c>
      <c r="T1439" s="216">
        <f>S1439*H1439</f>
        <v>0.035632</v>
      </c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R1439" s="217" t="s">
        <v>285</v>
      </c>
      <c r="AT1439" s="217" t="s">
        <v>150</v>
      </c>
      <c r="AU1439" s="217" t="s">
        <v>82</v>
      </c>
      <c r="AY1439" s="19" t="s">
        <v>148</v>
      </c>
      <c r="BE1439" s="218">
        <f>IF(N1439="základní",J1439,0)</f>
        <v>0</v>
      </c>
      <c r="BF1439" s="218">
        <f>IF(N1439="snížená",J1439,0)</f>
        <v>0</v>
      </c>
      <c r="BG1439" s="218">
        <f>IF(N1439="zákl. přenesená",J1439,0)</f>
        <v>0</v>
      </c>
      <c r="BH1439" s="218">
        <f>IF(N1439="sníž. přenesená",J1439,0)</f>
        <v>0</v>
      </c>
      <c r="BI1439" s="218">
        <f>IF(N1439="nulová",J1439,0)</f>
        <v>0</v>
      </c>
      <c r="BJ1439" s="19" t="s">
        <v>80</v>
      </c>
      <c r="BK1439" s="218">
        <f>ROUND(I1439*H1439,2)</f>
        <v>0</v>
      </c>
      <c r="BL1439" s="19" t="s">
        <v>285</v>
      </c>
      <c r="BM1439" s="217" t="s">
        <v>5303</v>
      </c>
    </row>
    <row r="1440" spans="1:47" s="2" customFormat="1" ht="12">
      <c r="A1440" s="40"/>
      <c r="B1440" s="41"/>
      <c r="C1440" s="42"/>
      <c r="D1440" s="219" t="s">
        <v>157</v>
      </c>
      <c r="E1440" s="42"/>
      <c r="F1440" s="220" t="s">
        <v>5304</v>
      </c>
      <c r="G1440" s="42"/>
      <c r="H1440" s="42"/>
      <c r="I1440" s="221"/>
      <c r="J1440" s="42"/>
      <c r="K1440" s="42"/>
      <c r="L1440" s="46"/>
      <c r="M1440" s="222"/>
      <c r="N1440" s="223"/>
      <c r="O1440" s="86"/>
      <c r="P1440" s="86"/>
      <c r="Q1440" s="86"/>
      <c r="R1440" s="86"/>
      <c r="S1440" s="86"/>
      <c r="T1440" s="87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T1440" s="19" t="s">
        <v>157</v>
      </c>
      <c r="AU1440" s="19" t="s">
        <v>82</v>
      </c>
    </row>
    <row r="1441" spans="1:51" s="14" customFormat="1" ht="12">
      <c r="A1441" s="14"/>
      <c r="B1441" s="235"/>
      <c r="C1441" s="236"/>
      <c r="D1441" s="226" t="s">
        <v>168</v>
      </c>
      <c r="E1441" s="237" t="s">
        <v>19</v>
      </c>
      <c r="F1441" s="238" t="s">
        <v>5305</v>
      </c>
      <c r="G1441" s="236"/>
      <c r="H1441" s="239">
        <v>0.662</v>
      </c>
      <c r="I1441" s="240"/>
      <c r="J1441" s="236"/>
      <c r="K1441" s="236"/>
      <c r="L1441" s="241"/>
      <c r="M1441" s="242"/>
      <c r="N1441" s="243"/>
      <c r="O1441" s="243"/>
      <c r="P1441" s="243"/>
      <c r="Q1441" s="243"/>
      <c r="R1441" s="243"/>
      <c r="S1441" s="243"/>
      <c r="T1441" s="24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T1441" s="245" t="s">
        <v>168</v>
      </c>
      <c r="AU1441" s="245" t="s">
        <v>82</v>
      </c>
      <c r="AV1441" s="14" t="s">
        <v>82</v>
      </c>
      <c r="AW1441" s="14" t="s">
        <v>34</v>
      </c>
      <c r="AX1441" s="14" t="s">
        <v>72</v>
      </c>
      <c r="AY1441" s="245" t="s">
        <v>148</v>
      </c>
    </row>
    <row r="1442" spans="1:51" s="14" customFormat="1" ht="12">
      <c r="A1442" s="14"/>
      <c r="B1442" s="235"/>
      <c r="C1442" s="236"/>
      <c r="D1442" s="226" t="s">
        <v>168</v>
      </c>
      <c r="E1442" s="237" t="s">
        <v>19</v>
      </c>
      <c r="F1442" s="238" t="s">
        <v>5306</v>
      </c>
      <c r="G1442" s="236"/>
      <c r="H1442" s="239">
        <v>0.648</v>
      </c>
      <c r="I1442" s="240"/>
      <c r="J1442" s="236"/>
      <c r="K1442" s="236"/>
      <c r="L1442" s="241"/>
      <c r="M1442" s="242"/>
      <c r="N1442" s="243"/>
      <c r="O1442" s="243"/>
      <c r="P1442" s="243"/>
      <c r="Q1442" s="243"/>
      <c r="R1442" s="243"/>
      <c r="S1442" s="243"/>
      <c r="T1442" s="24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T1442" s="245" t="s">
        <v>168</v>
      </c>
      <c r="AU1442" s="245" t="s">
        <v>82</v>
      </c>
      <c r="AV1442" s="14" t="s">
        <v>82</v>
      </c>
      <c r="AW1442" s="14" t="s">
        <v>34</v>
      </c>
      <c r="AX1442" s="14" t="s">
        <v>72</v>
      </c>
      <c r="AY1442" s="245" t="s">
        <v>148</v>
      </c>
    </row>
    <row r="1443" spans="1:51" s="15" customFormat="1" ht="12">
      <c r="A1443" s="15"/>
      <c r="B1443" s="246"/>
      <c r="C1443" s="247"/>
      <c r="D1443" s="226" t="s">
        <v>168</v>
      </c>
      <c r="E1443" s="248" t="s">
        <v>19</v>
      </c>
      <c r="F1443" s="249" t="s">
        <v>178</v>
      </c>
      <c r="G1443" s="247"/>
      <c r="H1443" s="250">
        <v>1.31</v>
      </c>
      <c r="I1443" s="251"/>
      <c r="J1443" s="247"/>
      <c r="K1443" s="247"/>
      <c r="L1443" s="252"/>
      <c r="M1443" s="253"/>
      <c r="N1443" s="254"/>
      <c r="O1443" s="254"/>
      <c r="P1443" s="254"/>
      <c r="Q1443" s="254"/>
      <c r="R1443" s="254"/>
      <c r="S1443" s="254"/>
      <c r="T1443" s="255"/>
      <c r="U1443" s="15"/>
      <c r="V1443" s="15"/>
      <c r="W1443" s="15"/>
      <c r="X1443" s="15"/>
      <c r="Y1443" s="15"/>
      <c r="Z1443" s="15"/>
      <c r="AA1443" s="15"/>
      <c r="AB1443" s="15"/>
      <c r="AC1443" s="15"/>
      <c r="AD1443" s="15"/>
      <c r="AE1443" s="15"/>
      <c r="AT1443" s="256" t="s">
        <v>168</v>
      </c>
      <c r="AU1443" s="256" t="s">
        <v>82</v>
      </c>
      <c r="AV1443" s="15" t="s">
        <v>155</v>
      </c>
      <c r="AW1443" s="15" t="s">
        <v>34</v>
      </c>
      <c r="AX1443" s="15" t="s">
        <v>80</v>
      </c>
      <c r="AY1443" s="256" t="s">
        <v>148</v>
      </c>
    </row>
    <row r="1444" spans="1:63" s="12" customFormat="1" ht="22.8" customHeight="1">
      <c r="A1444" s="12"/>
      <c r="B1444" s="190"/>
      <c r="C1444" s="191"/>
      <c r="D1444" s="192" t="s">
        <v>71</v>
      </c>
      <c r="E1444" s="204" t="s">
        <v>3460</v>
      </c>
      <c r="F1444" s="204" t="s">
        <v>3461</v>
      </c>
      <c r="G1444" s="191"/>
      <c r="H1444" s="191"/>
      <c r="I1444" s="194"/>
      <c r="J1444" s="205">
        <f>BK1444</f>
        <v>0</v>
      </c>
      <c r="K1444" s="191"/>
      <c r="L1444" s="196"/>
      <c r="M1444" s="197"/>
      <c r="N1444" s="198"/>
      <c r="O1444" s="198"/>
      <c r="P1444" s="199">
        <f>SUM(P1445:P1630)</f>
        <v>0</v>
      </c>
      <c r="Q1444" s="198"/>
      <c r="R1444" s="199">
        <f>SUM(R1445:R1630)</f>
        <v>5.21505753</v>
      </c>
      <c r="S1444" s="198"/>
      <c r="T1444" s="200">
        <f>SUM(T1445:T1630)</f>
        <v>0</v>
      </c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R1444" s="201" t="s">
        <v>82</v>
      </c>
      <c r="AT1444" s="202" t="s">
        <v>71</v>
      </c>
      <c r="AU1444" s="202" t="s">
        <v>80</v>
      </c>
      <c r="AY1444" s="201" t="s">
        <v>148</v>
      </c>
      <c r="BK1444" s="203">
        <f>SUM(BK1445:BK1630)</f>
        <v>0</v>
      </c>
    </row>
    <row r="1445" spans="1:65" s="2" customFormat="1" ht="24.15" customHeight="1">
      <c r="A1445" s="40"/>
      <c r="B1445" s="41"/>
      <c r="C1445" s="206" t="s">
        <v>2274</v>
      </c>
      <c r="D1445" s="206" t="s">
        <v>150</v>
      </c>
      <c r="E1445" s="207" t="s">
        <v>5307</v>
      </c>
      <c r="F1445" s="208" t="s">
        <v>5308</v>
      </c>
      <c r="G1445" s="209" t="s">
        <v>166</v>
      </c>
      <c r="H1445" s="210">
        <v>39.612</v>
      </c>
      <c r="I1445" s="211"/>
      <c r="J1445" s="212">
        <f>ROUND(I1445*H1445,2)</f>
        <v>0</v>
      </c>
      <c r="K1445" s="208" t="s">
        <v>154</v>
      </c>
      <c r="L1445" s="46"/>
      <c r="M1445" s="213" t="s">
        <v>19</v>
      </c>
      <c r="N1445" s="214" t="s">
        <v>43</v>
      </c>
      <c r="O1445" s="86"/>
      <c r="P1445" s="215">
        <f>O1445*H1445</f>
        <v>0</v>
      </c>
      <c r="Q1445" s="215">
        <v>2E-05</v>
      </c>
      <c r="R1445" s="215">
        <f>Q1445*H1445</f>
        <v>0.0007922400000000002</v>
      </c>
      <c r="S1445" s="215">
        <v>0</v>
      </c>
      <c r="T1445" s="216">
        <f>S1445*H1445</f>
        <v>0</v>
      </c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R1445" s="217" t="s">
        <v>285</v>
      </c>
      <c r="AT1445" s="217" t="s">
        <v>150</v>
      </c>
      <c r="AU1445" s="217" t="s">
        <v>82</v>
      </c>
      <c r="AY1445" s="19" t="s">
        <v>148</v>
      </c>
      <c r="BE1445" s="218">
        <f>IF(N1445="základní",J1445,0)</f>
        <v>0</v>
      </c>
      <c r="BF1445" s="218">
        <f>IF(N1445="snížená",J1445,0)</f>
        <v>0</v>
      </c>
      <c r="BG1445" s="218">
        <f>IF(N1445="zákl. přenesená",J1445,0)</f>
        <v>0</v>
      </c>
      <c r="BH1445" s="218">
        <f>IF(N1445="sníž. přenesená",J1445,0)</f>
        <v>0</v>
      </c>
      <c r="BI1445" s="218">
        <f>IF(N1445="nulová",J1445,0)</f>
        <v>0</v>
      </c>
      <c r="BJ1445" s="19" t="s">
        <v>80</v>
      </c>
      <c r="BK1445" s="218">
        <f>ROUND(I1445*H1445,2)</f>
        <v>0</v>
      </c>
      <c r="BL1445" s="19" t="s">
        <v>285</v>
      </c>
      <c r="BM1445" s="217" t="s">
        <v>5309</v>
      </c>
    </row>
    <row r="1446" spans="1:47" s="2" customFormat="1" ht="12">
      <c r="A1446" s="40"/>
      <c r="B1446" s="41"/>
      <c r="C1446" s="42"/>
      <c r="D1446" s="219" t="s">
        <v>157</v>
      </c>
      <c r="E1446" s="42"/>
      <c r="F1446" s="220" t="s">
        <v>5310</v>
      </c>
      <c r="G1446" s="42"/>
      <c r="H1446" s="42"/>
      <c r="I1446" s="221"/>
      <c r="J1446" s="42"/>
      <c r="K1446" s="42"/>
      <c r="L1446" s="46"/>
      <c r="M1446" s="222"/>
      <c r="N1446" s="223"/>
      <c r="O1446" s="86"/>
      <c r="P1446" s="86"/>
      <c r="Q1446" s="86"/>
      <c r="R1446" s="86"/>
      <c r="S1446" s="86"/>
      <c r="T1446" s="87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T1446" s="19" t="s">
        <v>157</v>
      </c>
      <c r="AU1446" s="19" t="s">
        <v>82</v>
      </c>
    </row>
    <row r="1447" spans="1:51" s="14" customFormat="1" ht="12">
      <c r="A1447" s="14"/>
      <c r="B1447" s="235"/>
      <c r="C1447" s="236"/>
      <c r="D1447" s="226" t="s">
        <v>168</v>
      </c>
      <c r="E1447" s="237" t="s">
        <v>19</v>
      </c>
      <c r="F1447" s="238" t="s">
        <v>5311</v>
      </c>
      <c r="G1447" s="236"/>
      <c r="H1447" s="239">
        <v>7.092</v>
      </c>
      <c r="I1447" s="240"/>
      <c r="J1447" s="236"/>
      <c r="K1447" s="236"/>
      <c r="L1447" s="241"/>
      <c r="M1447" s="242"/>
      <c r="N1447" s="243"/>
      <c r="O1447" s="243"/>
      <c r="P1447" s="243"/>
      <c r="Q1447" s="243"/>
      <c r="R1447" s="243"/>
      <c r="S1447" s="243"/>
      <c r="T1447" s="244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T1447" s="245" t="s">
        <v>168</v>
      </c>
      <c r="AU1447" s="245" t="s">
        <v>82</v>
      </c>
      <c r="AV1447" s="14" t="s">
        <v>82</v>
      </c>
      <c r="AW1447" s="14" t="s">
        <v>34</v>
      </c>
      <c r="AX1447" s="14" t="s">
        <v>72</v>
      </c>
      <c r="AY1447" s="245" t="s">
        <v>148</v>
      </c>
    </row>
    <row r="1448" spans="1:51" s="14" customFormat="1" ht="12">
      <c r="A1448" s="14"/>
      <c r="B1448" s="235"/>
      <c r="C1448" s="236"/>
      <c r="D1448" s="226" t="s">
        <v>168</v>
      </c>
      <c r="E1448" s="237" t="s">
        <v>19</v>
      </c>
      <c r="F1448" s="238" t="s">
        <v>5312</v>
      </c>
      <c r="G1448" s="236"/>
      <c r="H1448" s="239">
        <v>17.78</v>
      </c>
      <c r="I1448" s="240"/>
      <c r="J1448" s="236"/>
      <c r="K1448" s="236"/>
      <c r="L1448" s="241"/>
      <c r="M1448" s="242"/>
      <c r="N1448" s="243"/>
      <c r="O1448" s="243"/>
      <c r="P1448" s="243"/>
      <c r="Q1448" s="243"/>
      <c r="R1448" s="243"/>
      <c r="S1448" s="243"/>
      <c r="T1448" s="244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T1448" s="245" t="s">
        <v>168</v>
      </c>
      <c r="AU1448" s="245" t="s">
        <v>82</v>
      </c>
      <c r="AV1448" s="14" t="s">
        <v>82</v>
      </c>
      <c r="AW1448" s="14" t="s">
        <v>34</v>
      </c>
      <c r="AX1448" s="14" t="s">
        <v>72</v>
      </c>
      <c r="AY1448" s="245" t="s">
        <v>148</v>
      </c>
    </row>
    <row r="1449" spans="1:51" s="14" customFormat="1" ht="12">
      <c r="A1449" s="14"/>
      <c r="B1449" s="235"/>
      <c r="C1449" s="236"/>
      <c r="D1449" s="226" t="s">
        <v>168</v>
      </c>
      <c r="E1449" s="237" t="s">
        <v>19</v>
      </c>
      <c r="F1449" s="238" t="s">
        <v>5313</v>
      </c>
      <c r="G1449" s="236"/>
      <c r="H1449" s="239">
        <v>14.74</v>
      </c>
      <c r="I1449" s="240"/>
      <c r="J1449" s="236"/>
      <c r="K1449" s="236"/>
      <c r="L1449" s="241"/>
      <c r="M1449" s="242"/>
      <c r="N1449" s="243"/>
      <c r="O1449" s="243"/>
      <c r="P1449" s="243"/>
      <c r="Q1449" s="243"/>
      <c r="R1449" s="243"/>
      <c r="S1449" s="243"/>
      <c r="T1449" s="244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T1449" s="245" t="s">
        <v>168</v>
      </c>
      <c r="AU1449" s="245" t="s">
        <v>82</v>
      </c>
      <c r="AV1449" s="14" t="s">
        <v>82</v>
      </c>
      <c r="AW1449" s="14" t="s">
        <v>34</v>
      </c>
      <c r="AX1449" s="14" t="s">
        <v>72</v>
      </c>
      <c r="AY1449" s="245" t="s">
        <v>148</v>
      </c>
    </row>
    <row r="1450" spans="1:51" s="15" customFormat="1" ht="12">
      <c r="A1450" s="15"/>
      <c r="B1450" s="246"/>
      <c r="C1450" s="247"/>
      <c r="D1450" s="226" t="s">
        <v>168</v>
      </c>
      <c r="E1450" s="248" t="s">
        <v>19</v>
      </c>
      <c r="F1450" s="249" t="s">
        <v>178</v>
      </c>
      <c r="G1450" s="247"/>
      <c r="H1450" s="250">
        <v>39.612</v>
      </c>
      <c r="I1450" s="251"/>
      <c r="J1450" s="247"/>
      <c r="K1450" s="247"/>
      <c r="L1450" s="252"/>
      <c r="M1450" s="253"/>
      <c r="N1450" s="254"/>
      <c r="O1450" s="254"/>
      <c r="P1450" s="254"/>
      <c r="Q1450" s="254"/>
      <c r="R1450" s="254"/>
      <c r="S1450" s="254"/>
      <c r="T1450" s="255"/>
      <c r="U1450" s="15"/>
      <c r="V1450" s="15"/>
      <c r="W1450" s="15"/>
      <c r="X1450" s="15"/>
      <c r="Y1450" s="15"/>
      <c r="Z1450" s="15"/>
      <c r="AA1450" s="15"/>
      <c r="AB1450" s="15"/>
      <c r="AC1450" s="15"/>
      <c r="AD1450" s="15"/>
      <c r="AE1450" s="15"/>
      <c r="AT1450" s="256" t="s">
        <v>168</v>
      </c>
      <c r="AU1450" s="256" t="s">
        <v>82</v>
      </c>
      <c r="AV1450" s="15" t="s">
        <v>155</v>
      </c>
      <c r="AW1450" s="15" t="s">
        <v>34</v>
      </c>
      <c r="AX1450" s="15" t="s">
        <v>80</v>
      </c>
      <c r="AY1450" s="256" t="s">
        <v>148</v>
      </c>
    </row>
    <row r="1451" spans="1:65" s="2" customFormat="1" ht="16.5" customHeight="1">
      <c r="A1451" s="40"/>
      <c r="B1451" s="41"/>
      <c r="C1451" s="206" t="s">
        <v>2278</v>
      </c>
      <c r="D1451" s="206" t="s">
        <v>150</v>
      </c>
      <c r="E1451" s="207" t="s">
        <v>5314</v>
      </c>
      <c r="F1451" s="208" t="s">
        <v>5315</v>
      </c>
      <c r="G1451" s="209" t="s">
        <v>166</v>
      </c>
      <c r="H1451" s="210">
        <v>32.52</v>
      </c>
      <c r="I1451" s="211"/>
      <c r="J1451" s="212">
        <f>ROUND(I1451*H1451,2)</f>
        <v>0</v>
      </c>
      <c r="K1451" s="208" t="s">
        <v>154</v>
      </c>
      <c r="L1451" s="46"/>
      <c r="M1451" s="213" t="s">
        <v>19</v>
      </c>
      <c r="N1451" s="214" t="s">
        <v>43</v>
      </c>
      <c r="O1451" s="86"/>
      <c r="P1451" s="215">
        <f>O1451*H1451</f>
        <v>0</v>
      </c>
      <c r="Q1451" s="215">
        <v>6E-05</v>
      </c>
      <c r="R1451" s="215">
        <f>Q1451*H1451</f>
        <v>0.0019512000000000002</v>
      </c>
      <c r="S1451" s="215">
        <v>0</v>
      </c>
      <c r="T1451" s="216">
        <f>S1451*H1451</f>
        <v>0</v>
      </c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R1451" s="217" t="s">
        <v>285</v>
      </c>
      <c r="AT1451" s="217" t="s">
        <v>150</v>
      </c>
      <c r="AU1451" s="217" t="s">
        <v>82</v>
      </c>
      <c r="AY1451" s="19" t="s">
        <v>148</v>
      </c>
      <c r="BE1451" s="218">
        <f>IF(N1451="základní",J1451,0)</f>
        <v>0</v>
      </c>
      <c r="BF1451" s="218">
        <f>IF(N1451="snížená",J1451,0)</f>
        <v>0</v>
      </c>
      <c r="BG1451" s="218">
        <f>IF(N1451="zákl. přenesená",J1451,0)</f>
        <v>0</v>
      </c>
      <c r="BH1451" s="218">
        <f>IF(N1451="sníž. přenesená",J1451,0)</f>
        <v>0</v>
      </c>
      <c r="BI1451" s="218">
        <f>IF(N1451="nulová",J1451,0)</f>
        <v>0</v>
      </c>
      <c r="BJ1451" s="19" t="s">
        <v>80</v>
      </c>
      <c r="BK1451" s="218">
        <f>ROUND(I1451*H1451,2)</f>
        <v>0</v>
      </c>
      <c r="BL1451" s="19" t="s">
        <v>285</v>
      </c>
      <c r="BM1451" s="217" t="s">
        <v>5316</v>
      </c>
    </row>
    <row r="1452" spans="1:47" s="2" customFormat="1" ht="12">
      <c r="A1452" s="40"/>
      <c r="B1452" s="41"/>
      <c r="C1452" s="42"/>
      <c r="D1452" s="219" t="s">
        <v>157</v>
      </c>
      <c r="E1452" s="42"/>
      <c r="F1452" s="220" t="s">
        <v>5317</v>
      </c>
      <c r="G1452" s="42"/>
      <c r="H1452" s="42"/>
      <c r="I1452" s="221"/>
      <c r="J1452" s="42"/>
      <c r="K1452" s="42"/>
      <c r="L1452" s="46"/>
      <c r="M1452" s="222"/>
      <c r="N1452" s="223"/>
      <c r="O1452" s="86"/>
      <c r="P1452" s="86"/>
      <c r="Q1452" s="86"/>
      <c r="R1452" s="86"/>
      <c r="S1452" s="86"/>
      <c r="T1452" s="87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T1452" s="19" t="s">
        <v>157</v>
      </c>
      <c r="AU1452" s="19" t="s">
        <v>82</v>
      </c>
    </row>
    <row r="1453" spans="1:51" s="14" customFormat="1" ht="12">
      <c r="A1453" s="14"/>
      <c r="B1453" s="235"/>
      <c r="C1453" s="236"/>
      <c r="D1453" s="226" t="s">
        <v>168</v>
      </c>
      <c r="E1453" s="237" t="s">
        <v>19</v>
      </c>
      <c r="F1453" s="238" t="s">
        <v>5313</v>
      </c>
      <c r="G1453" s="236"/>
      <c r="H1453" s="239">
        <v>14.74</v>
      </c>
      <c r="I1453" s="240"/>
      <c r="J1453" s="236"/>
      <c r="K1453" s="236"/>
      <c r="L1453" s="241"/>
      <c r="M1453" s="242"/>
      <c r="N1453" s="243"/>
      <c r="O1453" s="243"/>
      <c r="P1453" s="243"/>
      <c r="Q1453" s="243"/>
      <c r="R1453" s="243"/>
      <c r="S1453" s="243"/>
      <c r="T1453" s="244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T1453" s="245" t="s">
        <v>168</v>
      </c>
      <c r="AU1453" s="245" t="s">
        <v>82</v>
      </c>
      <c r="AV1453" s="14" t="s">
        <v>82</v>
      </c>
      <c r="AW1453" s="14" t="s">
        <v>34</v>
      </c>
      <c r="AX1453" s="14" t="s">
        <v>72</v>
      </c>
      <c r="AY1453" s="245" t="s">
        <v>148</v>
      </c>
    </row>
    <row r="1454" spans="1:51" s="14" customFormat="1" ht="12">
      <c r="A1454" s="14"/>
      <c r="B1454" s="235"/>
      <c r="C1454" s="236"/>
      <c r="D1454" s="226" t="s">
        <v>168</v>
      </c>
      <c r="E1454" s="237" t="s">
        <v>19</v>
      </c>
      <c r="F1454" s="238" t="s">
        <v>5312</v>
      </c>
      <c r="G1454" s="236"/>
      <c r="H1454" s="239">
        <v>17.78</v>
      </c>
      <c r="I1454" s="240"/>
      <c r="J1454" s="236"/>
      <c r="K1454" s="236"/>
      <c r="L1454" s="241"/>
      <c r="M1454" s="242"/>
      <c r="N1454" s="243"/>
      <c r="O1454" s="243"/>
      <c r="P1454" s="243"/>
      <c r="Q1454" s="243"/>
      <c r="R1454" s="243"/>
      <c r="S1454" s="243"/>
      <c r="T1454" s="244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T1454" s="245" t="s">
        <v>168</v>
      </c>
      <c r="AU1454" s="245" t="s">
        <v>82</v>
      </c>
      <c r="AV1454" s="14" t="s">
        <v>82</v>
      </c>
      <c r="AW1454" s="14" t="s">
        <v>34</v>
      </c>
      <c r="AX1454" s="14" t="s">
        <v>72</v>
      </c>
      <c r="AY1454" s="245" t="s">
        <v>148</v>
      </c>
    </row>
    <row r="1455" spans="1:51" s="15" customFormat="1" ht="12">
      <c r="A1455" s="15"/>
      <c r="B1455" s="246"/>
      <c r="C1455" s="247"/>
      <c r="D1455" s="226" t="s">
        <v>168</v>
      </c>
      <c r="E1455" s="248" t="s">
        <v>19</v>
      </c>
      <c r="F1455" s="249" t="s">
        <v>178</v>
      </c>
      <c r="G1455" s="247"/>
      <c r="H1455" s="250">
        <v>32.52</v>
      </c>
      <c r="I1455" s="251"/>
      <c r="J1455" s="247"/>
      <c r="K1455" s="247"/>
      <c r="L1455" s="252"/>
      <c r="M1455" s="253"/>
      <c r="N1455" s="254"/>
      <c r="O1455" s="254"/>
      <c r="P1455" s="254"/>
      <c r="Q1455" s="254"/>
      <c r="R1455" s="254"/>
      <c r="S1455" s="254"/>
      <c r="T1455" s="255"/>
      <c r="U1455" s="15"/>
      <c r="V1455" s="15"/>
      <c r="W1455" s="15"/>
      <c r="X1455" s="15"/>
      <c r="Y1455" s="15"/>
      <c r="Z1455" s="15"/>
      <c r="AA1455" s="15"/>
      <c r="AB1455" s="15"/>
      <c r="AC1455" s="15"/>
      <c r="AD1455" s="15"/>
      <c r="AE1455" s="15"/>
      <c r="AT1455" s="256" t="s">
        <v>168</v>
      </c>
      <c r="AU1455" s="256" t="s">
        <v>82</v>
      </c>
      <c r="AV1455" s="15" t="s">
        <v>155</v>
      </c>
      <c r="AW1455" s="15" t="s">
        <v>34</v>
      </c>
      <c r="AX1455" s="15" t="s">
        <v>80</v>
      </c>
      <c r="AY1455" s="256" t="s">
        <v>148</v>
      </c>
    </row>
    <row r="1456" spans="1:65" s="2" customFormat="1" ht="16.5" customHeight="1">
      <c r="A1456" s="40"/>
      <c r="B1456" s="41"/>
      <c r="C1456" s="206" t="s">
        <v>2282</v>
      </c>
      <c r="D1456" s="206" t="s">
        <v>150</v>
      </c>
      <c r="E1456" s="207" t="s">
        <v>3487</v>
      </c>
      <c r="F1456" s="208" t="s">
        <v>3488</v>
      </c>
      <c r="G1456" s="209" t="s">
        <v>166</v>
      </c>
      <c r="H1456" s="210">
        <v>39.612</v>
      </c>
      <c r="I1456" s="211"/>
      <c r="J1456" s="212">
        <f>ROUND(I1456*H1456,2)</f>
        <v>0</v>
      </c>
      <c r="K1456" s="208" t="s">
        <v>154</v>
      </c>
      <c r="L1456" s="46"/>
      <c r="M1456" s="213" t="s">
        <v>19</v>
      </c>
      <c r="N1456" s="214" t="s">
        <v>43</v>
      </c>
      <c r="O1456" s="86"/>
      <c r="P1456" s="215">
        <f>O1456*H1456</f>
        <v>0</v>
      </c>
      <c r="Q1456" s="215">
        <v>0.00013</v>
      </c>
      <c r="R1456" s="215">
        <f>Q1456*H1456</f>
        <v>0.00514956</v>
      </c>
      <c r="S1456" s="215">
        <v>0</v>
      </c>
      <c r="T1456" s="216">
        <f>S1456*H1456</f>
        <v>0</v>
      </c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R1456" s="217" t="s">
        <v>285</v>
      </c>
      <c r="AT1456" s="217" t="s">
        <v>150</v>
      </c>
      <c r="AU1456" s="217" t="s">
        <v>82</v>
      </c>
      <c r="AY1456" s="19" t="s">
        <v>148</v>
      </c>
      <c r="BE1456" s="218">
        <f>IF(N1456="základní",J1456,0)</f>
        <v>0</v>
      </c>
      <c r="BF1456" s="218">
        <f>IF(N1456="snížená",J1456,0)</f>
        <v>0</v>
      </c>
      <c r="BG1456" s="218">
        <f>IF(N1456="zákl. přenesená",J1456,0)</f>
        <v>0</v>
      </c>
      <c r="BH1456" s="218">
        <f>IF(N1456="sníž. přenesená",J1456,0)</f>
        <v>0</v>
      </c>
      <c r="BI1456" s="218">
        <f>IF(N1456="nulová",J1456,0)</f>
        <v>0</v>
      </c>
      <c r="BJ1456" s="19" t="s">
        <v>80</v>
      </c>
      <c r="BK1456" s="218">
        <f>ROUND(I1456*H1456,2)</f>
        <v>0</v>
      </c>
      <c r="BL1456" s="19" t="s">
        <v>285</v>
      </c>
      <c r="BM1456" s="217" t="s">
        <v>5318</v>
      </c>
    </row>
    <row r="1457" spans="1:47" s="2" customFormat="1" ht="12">
      <c r="A1457" s="40"/>
      <c r="B1457" s="41"/>
      <c r="C1457" s="42"/>
      <c r="D1457" s="219" t="s">
        <v>157</v>
      </c>
      <c r="E1457" s="42"/>
      <c r="F1457" s="220" t="s">
        <v>3490</v>
      </c>
      <c r="G1457" s="42"/>
      <c r="H1457" s="42"/>
      <c r="I1457" s="221"/>
      <c r="J1457" s="42"/>
      <c r="K1457" s="42"/>
      <c r="L1457" s="46"/>
      <c r="M1457" s="222"/>
      <c r="N1457" s="223"/>
      <c r="O1457" s="86"/>
      <c r="P1457" s="86"/>
      <c r="Q1457" s="86"/>
      <c r="R1457" s="86"/>
      <c r="S1457" s="86"/>
      <c r="T1457" s="87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T1457" s="19" t="s">
        <v>157</v>
      </c>
      <c r="AU1457" s="19" t="s">
        <v>82</v>
      </c>
    </row>
    <row r="1458" spans="1:51" s="14" customFormat="1" ht="12">
      <c r="A1458" s="14"/>
      <c r="B1458" s="235"/>
      <c r="C1458" s="236"/>
      <c r="D1458" s="226" t="s">
        <v>168</v>
      </c>
      <c r="E1458" s="237" t="s">
        <v>19</v>
      </c>
      <c r="F1458" s="238" t="s">
        <v>5311</v>
      </c>
      <c r="G1458" s="236"/>
      <c r="H1458" s="239">
        <v>7.092</v>
      </c>
      <c r="I1458" s="240"/>
      <c r="J1458" s="236"/>
      <c r="K1458" s="236"/>
      <c r="L1458" s="241"/>
      <c r="M1458" s="242"/>
      <c r="N1458" s="243"/>
      <c r="O1458" s="243"/>
      <c r="P1458" s="243"/>
      <c r="Q1458" s="243"/>
      <c r="R1458" s="243"/>
      <c r="S1458" s="243"/>
      <c r="T1458" s="244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T1458" s="245" t="s">
        <v>168</v>
      </c>
      <c r="AU1458" s="245" t="s">
        <v>82</v>
      </c>
      <c r="AV1458" s="14" t="s">
        <v>82</v>
      </c>
      <c r="AW1458" s="14" t="s">
        <v>34</v>
      </c>
      <c r="AX1458" s="14" t="s">
        <v>72</v>
      </c>
      <c r="AY1458" s="245" t="s">
        <v>148</v>
      </c>
    </row>
    <row r="1459" spans="1:51" s="14" customFormat="1" ht="12">
      <c r="A1459" s="14"/>
      <c r="B1459" s="235"/>
      <c r="C1459" s="236"/>
      <c r="D1459" s="226" t="s">
        <v>168</v>
      </c>
      <c r="E1459" s="237" t="s">
        <v>19</v>
      </c>
      <c r="F1459" s="238" t="s">
        <v>5312</v>
      </c>
      <c r="G1459" s="236"/>
      <c r="H1459" s="239">
        <v>17.78</v>
      </c>
      <c r="I1459" s="240"/>
      <c r="J1459" s="236"/>
      <c r="K1459" s="236"/>
      <c r="L1459" s="241"/>
      <c r="M1459" s="242"/>
      <c r="N1459" s="243"/>
      <c r="O1459" s="243"/>
      <c r="P1459" s="243"/>
      <c r="Q1459" s="243"/>
      <c r="R1459" s="243"/>
      <c r="S1459" s="243"/>
      <c r="T1459" s="24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T1459" s="245" t="s">
        <v>168</v>
      </c>
      <c r="AU1459" s="245" t="s">
        <v>82</v>
      </c>
      <c r="AV1459" s="14" t="s">
        <v>82</v>
      </c>
      <c r="AW1459" s="14" t="s">
        <v>34</v>
      </c>
      <c r="AX1459" s="14" t="s">
        <v>72</v>
      </c>
      <c r="AY1459" s="245" t="s">
        <v>148</v>
      </c>
    </row>
    <row r="1460" spans="1:51" s="14" customFormat="1" ht="12">
      <c r="A1460" s="14"/>
      <c r="B1460" s="235"/>
      <c r="C1460" s="236"/>
      <c r="D1460" s="226" t="s">
        <v>168</v>
      </c>
      <c r="E1460" s="237" t="s">
        <v>19</v>
      </c>
      <c r="F1460" s="238" t="s">
        <v>5313</v>
      </c>
      <c r="G1460" s="236"/>
      <c r="H1460" s="239">
        <v>14.74</v>
      </c>
      <c r="I1460" s="240"/>
      <c r="J1460" s="236"/>
      <c r="K1460" s="236"/>
      <c r="L1460" s="241"/>
      <c r="M1460" s="242"/>
      <c r="N1460" s="243"/>
      <c r="O1460" s="243"/>
      <c r="P1460" s="243"/>
      <c r="Q1460" s="243"/>
      <c r="R1460" s="243"/>
      <c r="S1460" s="243"/>
      <c r="T1460" s="244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T1460" s="245" t="s">
        <v>168</v>
      </c>
      <c r="AU1460" s="245" t="s">
        <v>82</v>
      </c>
      <c r="AV1460" s="14" t="s">
        <v>82</v>
      </c>
      <c r="AW1460" s="14" t="s">
        <v>34</v>
      </c>
      <c r="AX1460" s="14" t="s">
        <v>72</v>
      </c>
      <c r="AY1460" s="245" t="s">
        <v>148</v>
      </c>
    </row>
    <row r="1461" spans="1:51" s="15" customFormat="1" ht="12">
      <c r="A1461" s="15"/>
      <c r="B1461" s="246"/>
      <c r="C1461" s="247"/>
      <c r="D1461" s="226" t="s">
        <v>168</v>
      </c>
      <c r="E1461" s="248" t="s">
        <v>19</v>
      </c>
      <c r="F1461" s="249" t="s">
        <v>178</v>
      </c>
      <c r="G1461" s="247"/>
      <c r="H1461" s="250">
        <v>39.612</v>
      </c>
      <c r="I1461" s="251"/>
      <c r="J1461" s="247"/>
      <c r="K1461" s="247"/>
      <c r="L1461" s="252"/>
      <c r="M1461" s="253"/>
      <c r="N1461" s="254"/>
      <c r="O1461" s="254"/>
      <c r="P1461" s="254"/>
      <c r="Q1461" s="254"/>
      <c r="R1461" s="254"/>
      <c r="S1461" s="254"/>
      <c r="T1461" s="255"/>
      <c r="U1461" s="15"/>
      <c r="V1461" s="15"/>
      <c r="W1461" s="15"/>
      <c r="X1461" s="15"/>
      <c r="Y1461" s="15"/>
      <c r="Z1461" s="15"/>
      <c r="AA1461" s="15"/>
      <c r="AB1461" s="15"/>
      <c r="AC1461" s="15"/>
      <c r="AD1461" s="15"/>
      <c r="AE1461" s="15"/>
      <c r="AT1461" s="256" t="s">
        <v>168</v>
      </c>
      <c r="AU1461" s="256" t="s">
        <v>82</v>
      </c>
      <c r="AV1461" s="15" t="s">
        <v>155</v>
      </c>
      <c r="AW1461" s="15" t="s">
        <v>34</v>
      </c>
      <c r="AX1461" s="15" t="s">
        <v>80</v>
      </c>
      <c r="AY1461" s="256" t="s">
        <v>148</v>
      </c>
    </row>
    <row r="1462" spans="1:65" s="2" customFormat="1" ht="16.5" customHeight="1">
      <c r="A1462" s="40"/>
      <c r="B1462" s="41"/>
      <c r="C1462" s="206" t="s">
        <v>2286</v>
      </c>
      <c r="D1462" s="206" t="s">
        <v>150</v>
      </c>
      <c r="E1462" s="207" t="s">
        <v>5319</v>
      </c>
      <c r="F1462" s="208" t="s">
        <v>5320</v>
      </c>
      <c r="G1462" s="209" t="s">
        <v>166</v>
      </c>
      <c r="H1462" s="210">
        <v>39.612</v>
      </c>
      <c r="I1462" s="211"/>
      <c r="J1462" s="212">
        <f>ROUND(I1462*H1462,2)</f>
        <v>0</v>
      </c>
      <c r="K1462" s="208" t="s">
        <v>154</v>
      </c>
      <c r="L1462" s="46"/>
      <c r="M1462" s="213" t="s">
        <v>19</v>
      </c>
      <c r="N1462" s="214" t="s">
        <v>43</v>
      </c>
      <c r="O1462" s="86"/>
      <c r="P1462" s="215">
        <f>O1462*H1462</f>
        <v>0</v>
      </c>
      <c r="Q1462" s="215">
        <v>0.00012</v>
      </c>
      <c r="R1462" s="215">
        <f>Q1462*H1462</f>
        <v>0.00475344</v>
      </c>
      <c r="S1462" s="215">
        <v>0</v>
      </c>
      <c r="T1462" s="216">
        <f>S1462*H1462</f>
        <v>0</v>
      </c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R1462" s="217" t="s">
        <v>285</v>
      </c>
      <c r="AT1462" s="217" t="s">
        <v>150</v>
      </c>
      <c r="AU1462" s="217" t="s">
        <v>82</v>
      </c>
      <c r="AY1462" s="19" t="s">
        <v>148</v>
      </c>
      <c r="BE1462" s="218">
        <f>IF(N1462="základní",J1462,0)</f>
        <v>0</v>
      </c>
      <c r="BF1462" s="218">
        <f>IF(N1462="snížená",J1462,0)</f>
        <v>0</v>
      </c>
      <c r="BG1462" s="218">
        <f>IF(N1462="zákl. přenesená",J1462,0)</f>
        <v>0</v>
      </c>
      <c r="BH1462" s="218">
        <f>IF(N1462="sníž. přenesená",J1462,0)</f>
        <v>0</v>
      </c>
      <c r="BI1462" s="218">
        <f>IF(N1462="nulová",J1462,0)</f>
        <v>0</v>
      </c>
      <c r="BJ1462" s="19" t="s">
        <v>80</v>
      </c>
      <c r="BK1462" s="218">
        <f>ROUND(I1462*H1462,2)</f>
        <v>0</v>
      </c>
      <c r="BL1462" s="19" t="s">
        <v>285</v>
      </c>
      <c r="BM1462" s="217" t="s">
        <v>5321</v>
      </c>
    </row>
    <row r="1463" spans="1:47" s="2" customFormat="1" ht="12">
      <c r="A1463" s="40"/>
      <c r="B1463" s="41"/>
      <c r="C1463" s="42"/>
      <c r="D1463" s="219" t="s">
        <v>157</v>
      </c>
      <c r="E1463" s="42"/>
      <c r="F1463" s="220" t="s">
        <v>5322</v>
      </c>
      <c r="G1463" s="42"/>
      <c r="H1463" s="42"/>
      <c r="I1463" s="221"/>
      <c r="J1463" s="42"/>
      <c r="K1463" s="42"/>
      <c r="L1463" s="46"/>
      <c r="M1463" s="222"/>
      <c r="N1463" s="223"/>
      <c r="O1463" s="86"/>
      <c r="P1463" s="86"/>
      <c r="Q1463" s="86"/>
      <c r="R1463" s="86"/>
      <c r="S1463" s="86"/>
      <c r="T1463" s="87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T1463" s="19" t="s">
        <v>157</v>
      </c>
      <c r="AU1463" s="19" t="s">
        <v>82</v>
      </c>
    </row>
    <row r="1464" spans="1:51" s="14" customFormat="1" ht="12">
      <c r="A1464" s="14"/>
      <c r="B1464" s="235"/>
      <c r="C1464" s="236"/>
      <c r="D1464" s="226" t="s">
        <v>168</v>
      </c>
      <c r="E1464" s="237" t="s">
        <v>19</v>
      </c>
      <c r="F1464" s="238" t="s">
        <v>5311</v>
      </c>
      <c r="G1464" s="236"/>
      <c r="H1464" s="239">
        <v>7.092</v>
      </c>
      <c r="I1464" s="240"/>
      <c r="J1464" s="236"/>
      <c r="K1464" s="236"/>
      <c r="L1464" s="241"/>
      <c r="M1464" s="242"/>
      <c r="N1464" s="243"/>
      <c r="O1464" s="243"/>
      <c r="P1464" s="243"/>
      <c r="Q1464" s="243"/>
      <c r="R1464" s="243"/>
      <c r="S1464" s="243"/>
      <c r="T1464" s="244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T1464" s="245" t="s">
        <v>168</v>
      </c>
      <c r="AU1464" s="245" t="s">
        <v>82</v>
      </c>
      <c r="AV1464" s="14" t="s">
        <v>82</v>
      </c>
      <c r="AW1464" s="14" t="s">
        <v>34</v>
      </c>
      <c r="AX1464" s="14" t="s">
        <v>72</v>
      </c>
      <c r="AY1464" s="245" t="s">
        <v>148</v>
      </c>
    </row>
    <row r="1465" spans="1:51" s="14" customFormat="1" ht="12">
      <c r="A1465" s="14"/>
      <c r="B1465" s="235"/>
      <c r="C1465" s="236"/>
      <c r="D1465" s="226" t="s">
        <v>168</v>
      </c>
      <c r="E1465" s="237" t="s">
        <v>19</v>
      </c>
      <c r="F1465" s="238" t="s">
        <v>5312</v>
      </c>
      <c r="G1465" s="236"/>
      <c r="H1465" s="239">
        <v>17.78</v>
      </c>
      <c r="I1465" s="240"/>
      <c r="J1465" s="236"/>
      <c r="K1465" s="236"/>
      <c r="L1465" s="241"/>
      <c r="M1465" s="242"/>
      <c r="N1465" s="243"/>
      <c r="O1465" s="243"/>
      <c r="P1465" s="243"/>
      <c r="Q1465" s="243"/>
      <c r="R1465" s="243"/>
      <c r="S1465" s="243"/>
      <c r="T1465" s="244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T1465" s="245" t="s">
        <v>168</v>
      </c>
      <c r="AU1465" s="245" t="s">
        <v>82</v>
      </c>
      <c r="AV1465" s="14" t="s">
        <v>82</v>
      </c>
      <c r="AW1465" s="14" t="s">
        <v>34</v>
      </c>
      <c r="AX1465" s="14" t="s">
        <v>72</v>
      </c>
      <c r="AY1465" s="245" t="s">
        <v>148</v>
      </c>
    </row>
    <row r="1466" spans="1:51" s="14" customFormat="1" ht="12">
      <c r="A1466" s="14"/>
      <c r="B1466" s="235"/>
      <c r="C1466" s="236"/>
      <c r="D1466" s="226" t="s">
        <v>168</v>
      </c>
      <c r="E1466" s="237" t="s">
        <v>19</v>
      </c>
      <c r="F1466" s="238" t="s">
        <v>5313</v>
      </c>
      <c r="G1466" s="236"/>
      <c r="H1466" s="239">
        <v>14.74</v>
      </c>
      <c r="I1466" s="240"/>
      <c r="J1466" s="236"/>
      <c r="K1466" s="236"/>
      <c r="L1466" s="241"/>
      <c r="M1466" s="242"/>
      <c r="N1466" s="243"/>
      <c r="O1466" s="243"/>
      <c r="P1466" s="243"/>
      <c r="Q1466" s="243"/>
      <c r="R1466" s="243"/>
      <c r="S1466" s="243"/>
      <c r="T1466" s="244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T1466" s="245" t="s">
        <v>168</v>
      </c>
      <c r="AU1466" s="245" t="s">
        <v>82</v>
      </c>
      <c r="AV1466" s="14" t="s">
        <v>82</v>
      </c>
      <c r="AW1466" s="14" t="s">
        <v>34</v>
      </c>
      <c r="AX1466" s="14" t="s">
        <v>72</v>
      </c>
      <c r="AY1466" s="245" t="s">
        <v>148</v>
      </c>
    </row>
    <row r="1467" spans="1:51" s="15" customFormat="1" ht="12">
      <c r="A1467" s="15"/>
      <c r="B1467" s="246"/>
      <c r="C1467" s="247"/>
      <c r="D1467" s="226" t="s">
        <v>168</v>
      </c>
      <c r="E1467" s="248" t="s">
        <v>19</v>
      </c>
      <c r="F1467" s="249" t="s">
        <v>178</v>
      </c>
      <c r="G1467" s="247"/>
      <c r="H1467" s="250">
        <v>39.612</v>
      </c>
      <c r="I1467" s="251"/>
      <c r="J1467" s="247"/>
      <c r="K1467" s="247"/>
      <c r="L1467" s="252"/>
      <c r="M1467" s="253"/>
      <c r="N1467" s="254"/>
      <c r="O1467" s="254"/>
      <c r="P1467" s="254"/>
      <c r="Q1467" s="254"/>
      <c r="R1467" s="254"/>
      <c r="S1467" s="254"/>
      <c r="T1467" s="255"/>
      <c r="U1467" s="15"/>
      <c r="V1467" s="15"/>
      <c r="W1467" s="15"/>
      <c r="X1467" s="15"/>
      <c r="Y1467" s="15"/>
      <c r="Z1467" s="15"/>
      <c r="AA1467" s="15"/>
      <c r="AB1467" s="15"/>
      <c r="AC1467" s="15"/>
      <c r="AD1467" s="15"/>
      <c r="AE1467" s="15"/>
      <c r="AT1467" s="256" t="s">
        <v>168</v>
      </c>
      <c r="AU1467" s="256" t="s">
        <v>82</v>
      </c>
      <c r="AV1467" s="15" t="s">
        <v>155</v>
      </c>
      <c r="AW1467" s="15" t="s">
        <v>34</v>
      </c>
      <c r="AX1467" s="15" t="s">
        <v>80</v>
      </c>
      <c r="AY1467" s="256" t="s">
        <v>148</v>
      </c>
    </row>
    <row r="1468" spans="1:65" s="2" customFormat="1" ht="24.15" customHeight="1">
      <c r="A1468" s="40"/>
      <c r="B1468" s="41"/>
      <c r="C1468" s="206" t="s">
        <v>2290</v>
      </c>
      <c r="D1468" s="206" t="s">
        <v>150</v>
      </c>
      <c r="E1468" s="207" t="s">
        <v>3512</v>
      </c>
      <c r="F1468" s="208" t="s">
        <v>3513</v>
      </c>
      <c r="G1468" s="209" t="s">
        <v>166</v>
      </c>
      <c r="H1468" s="210">
        <v>333.844</v>
      </c>
      <c r="I1468" s="211"/>
      <c r="J1468" s="212">
        <f>ROUND(I1468*H1468,2)</f>
        <v>0</v>
      </c>
      <c r="K1468" s="208" t="s">
        <v>154</v>
      </c>
      <c r="L1468" s="46"/>
      <c r="M1468" s="213" t="s">
        <v>19</v>
      </c>
      <c r="N1468" s="214" t="s">
        <v>43</v>
      </c>
      <c r="O1468" s="86"/>
      <c r="P1468" s="215">
        <f>O1468*H1468</f>
        <v>0</v>
      </c>
      <c r="Q1468" s="215">
        <v>0.00014</v>
      </c>
      <c r="R1468" s="215">
        <f>Q1468*H1468</f>
        <v>0.046738159999999994</v>
      </c>
      <c r="S1468" s="215">
        <v>0</v>
      </c>
      <c r="T1468" s="216">
        <f>S1468*H1468</f>
        <v>0</v>
      </c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R1468" s="217" t="s">
        <v>285</v>
      </c>
      <c r="AT1468" s="217" t="s">
        <v>150</v>
      </c>
      <c r="AU1468" s="217" t="s">
        <v>82</v>
      </c>
      <c r="AY1468" s="19" t="s">
        <v>148</v>
      </c>
      <c r="BE1468" s="218">
        <f>IF(N1468="základní",J1468,0)</f>
        <v>0</v>
      </c>
      <c r="BF1468" s="218">
        <f>IF(N1468="snížená",J1468,0)</f>
        <v>0</v>
      </c>
      <c r="BG1468" s="218">
        <f>IF(N1468="zákl. přenesená",J1468,0)</f>
        <v>0</v>
      </c>
      <c r="BH1468" s="218">
        <f>IF(N1468="sníž. přenesená",J1468,0)</f>
        <v>0</v>
      </c>
      <c r="BI1468" s="218">
        <f>IF(N1468="nulová",J1468,0)</f>
        <v>0</v>
      </c>
      <c r="BJ1468" s="19" t="s">
        <v>80</v>
      </c>
      <c r="BK1468" s="218">
        <f>ROUND(I1468*H1468,2)</f>
        <v>0</v>
      </c>
      <c r="BL1468" s="19" t="s">
        <v>285</v>
      </c>
      <c r="BM1468" s="217" t="s">
        <v>5323</v>
      </c>
    </row>
    <row r="1469" spans="1:47" s="2" customFormat="1" ht="12">
      <c r="A1469" s="40"/>
      <c r="B1469" s="41"/>
      <c r="C1469" s="42"/>
      <c r="D1469" s="219" t="s">
        <v>157</v>
      </c>
      <c r="E1469" s="42"/>
      <c r="F1469" s="220" t="s">
        <v>3515</v>
      </c>
      <c r="G1469" s="42"/>
      <c r="H1469" s="42"/>
      <c r="I1469" s="221"/>
      <c r="J1469" s="42"/>
      <c r="K1469" s="42"/>
      <c r="L1469" s="46"/>
      <c r="M1469" s="222"/>
      <c r="N1469" s="223"/>
      <c r="O1469" s="86"/>
      <c r="P1469" s="86"/>
      <c r="Q1469" s="86"/>
      <c r="R1469" s="86"/>
      <c r="S1469" s="86"/>
      <c r="T1469" s="87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T1469" s="19" t="s">
        <v>157</v>
      </c>
      <c r="AU1469" s="19" t="s">
        <v>82</v>
      </c>
    </row>
    <row r="1470" spans="1:51" s="13" customFormat="1" ht="12">
      <c r="A1470" s="13"/>
      <c r="B1470" s="224"/>
      <c r="C1470" s="225"/>
      <c r="D1470" s="226" t="s">
        <v>168</v>
      </c>
      <c r="E1470" s="227" t="s">
        <v>19</v>
      </c>
      <c r="F1470" s="228" t="s">
        <v>5324</v>
      </c>
      <c r="G1470" s="225"/>
      <c r="H1470" s="227" t="s">
        <v>19</v>
      </c>
      <c r="I1470" s="229"/>
      <c r="J1470" s="225"/>
      <c r="K1470" s="225"/>
      <c r="L1470" s="230"/>
      <c r="M1470" s="231"/>
      <c r="N1470" s="232"/>
      <c r="O1470" s="232"/>
      <c r="P1470" s="232"/>
      <c r="Q1470" s="232"/>
      <c r="R1470" s="232"/>
      <c r="S1470" s="232"/>
      <c r="T1470" s="23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T1470" s="234" t="s">
        <v>168</v>
      </c>
      <c r="AU1470" s="234" t="s">
        <v>82</v>
      </c>
      <c r="AV1470" s="13" t="s">
        <v>80</v>
      </c>
      <c r="AW1470" s="13" t="s">
        <v>34</v>
      </c>
      <c r="AX1470" s="13" t="s">
        <v>72</v>
      </c>
      <c r="AY1470" s="234" t="s">
        <v>148</v>
      </c>
    </row>
    <row r="1471" spans="1:51" s="14" customFormat="1" ht="12">
      <c r="A1471" s="14"/>
      <c r="B1471" s="235"/>
      <c r="C1471" s="236"/>
      <c r="D1471" s="226" t="s">
        <v>168</v>
      </c>
      <c r="E1471" s="237" t="s">
        <v>19</v>
      </c>
      <c r="F1471" s="238" t="s">
        <v>5325</v>
      </c>
      <c r="G1471" s="236"/>
      <c r="H1471" s="239">
        <v>1.918</v>
      </c>
      <c r="I1471" s="240"/>
      <c r="J1471" s="236"/>
      <c r="K1471" s="236"/>
      <c r="L1471" s="241"/>
      <c r="M1471" s="242"/>
      <c r="N1471" s="243"/>
      <c r="O1471" s="243"/>
      <c r="P1471" s="243"/>
      <c r="Q1471" s="243"/>
      <c r="R1471" s="243"/>
      <c r="S1471" s="243"/>
      <c r="T1471" s="244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T1471" s="245" t="s">
        <v>168</v>
      </c>
      <c r="AU1471" s="245" t="s">
        <v>82</v>
      </c>
      <c r="AV1471" s="14" t="s">
        <v>82</v>
      </c>
      <c r="AW1471" s="14" t="s">
        <v>34</v>
      </c>
      <c r="AX1471" s="14" t="s">
        <v>72</v>
      </c>
      <c r="AY1471" s="245" t="s">
        <v>148</v>
      </c>
    </row>
    <row r="1472" spans="1:51" s="16" customFormat="1" ht="12">
      <c r="A1472" s="16"/>
      <c r="B1472" s="257"/>
      <c r="C1472" s="258"/>
      <c r="D1472" s="226" t="s">
        <v>168</v>
      </c>
      <c r="E1472" s="259" t="s">
        <v>19</v>
      </c>
      <c r="F1472" s="260" t="s">
        <v>256</v>
      </c>
      <c r="G1472" s="258"/>
      <c r="H1472" s="261">
        <v>1.918</v>
      </c>
      <c r="I1472" s="262"/>
      <c r="J1472" s="258"/>
      <c r="K1472" s="258"/>
      <c r="L1472" s="263"/>
      <c r="M1472" s="264"/>
      <c r="N1472" s="265"/>
      <c r="O1472" s="265"/>
      <c r="P1472" s="265"/>
      <c r="Q1472" s="265"/>
      <c r="R1472" s="265"/>
      <c r="S1472" s="265"/>
      <c r="T1472" s="266"/>
      <c r="U1472" s="16"/>
      <c r="V1472" s="16"/>
      <c r="W1472" s="16"/>
      <c r="X1472" s="16"/>
      <c r="Y1472" s="16"/>
      <c r="Z1472" s="16"/>
      <c r="AA1472" s="16"/>
      <c r="AB1472" s="16"/>
      <c r="AC1472" s="16"/>
      <c r="AD1472" s="16"/>
      <c r="AE1472" s="16"/>
      <c r="AT1472" s="267" t="s">
        <v>168</v>
      </c>
      <c r="AU1472" s="267" t="s">
        <v>82</v>
      </c>
      <c r="AV1472" s="16" t="s">
        <v>163</v>
      </c>
      <c r="AW1472" s="16" t="s">
        <v>34</v>
      </c>
      <c r="AX1472" s="16" t="s">
        <v>72</v>
      </c>
      <c r="AY1472" s="267" t="s">
        <v>148</v>
      </c>
    </row>
    <row r="1473" spans="1:51" s="13" customFormat="1" ht="12">
      <c r="A1473" s="13"/>
      <c r="B1473" s="224"/>
      <c r="C1473" s="225"/>
      <c r="D1473" s="226" t="s">
        <v>168</v>
      </c>
      <c r="E1473" s="227" t="s">
        <v>19</v>
      </c>
      <c r="F1473" s="228" t="s">
        <v>5326</v>
      </c>
      <c r="G1473" s="225"/>
      <c r="H1473" s="227" t="s">
        <v>19</v>
      </c>
      <c r="I1473" s="229"/>
      <c r="J1473" s="225"/>
      <c r="K1473" s="225"/>
      <c r="L1473" s="230"/>
      <c r="M1473" s="231"/>
      <c r="N1473" s="232"/>
      <c r="O1473" s="232"/>
      <c r="P1473" s="232"/>
      <c r="Q1473" s="232"/>
      <c r="R1473" s="232"/>
      <c r="S1473" s="232"/>
      <c r="T1473" s="23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T1473" s="234" t="s">
        <v>168</v>
      </c>
      <c r="AU1473" s="234" t="s">
        <v>82</v>
      </c>
      <c r="AV1473" s="13" t="s">
        <v>80</v>
      </c>
      <c r="AW1473" s="13" t="s">
        <v>34</v>
      </c>
      <c r="AX1473" s="13" t="s">
        <v>72</v>
      </c>
      <c r="AY1473" s="234" t="s">
        <v>148</v>
      </c>
    </row>
    <row r="1474" spans="1:51" s="13" customFormat="1" ht="12">
      <c r="A1474" s="13"/>
      <c r="B1474" s="224"/>
      <c r="C1474" s="225"/>
      <c r="D1474" s="226" t="s">
        <v>168</v>
      </c>
      <c r="E1474" s="227" t="s">
        <v>19</v>
      </c>
      <c r="F1474" s="228" t="s">
        <v>4914</v>
      </c>
      <c r="G1474" s="225"/>
      <c r="H1474" s="227" t="s">
        <v>19</v>
      </c>
      <c r="I1474" s="229"/>
      <c r="J1474" s="225"/>
      <c r="K1474" s="225"/>
      <c r="L1474" s="230"/>
      <c r="M1474" s="231"/>
      <c r="N1474" s="232"/>
      <c r="O1474" s="232"/>
      <c r="P1474" s="232"/>
      <c r="Q1474" s="232"/>
      <c r="R1474" s="232"/>
      <c r="S1474" s="232"/>
      <c r="T1474" s="23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T1474" s="234" t="s">
        <v>168</v>
      </c>
      <c r="AU1474" s="234" t="s">
        <v>82</v>
      </c>
      <c r="AV1474" s="13" t="s">
        <v>80</v>
      </c>
      <c r="AW1474" s="13" t="s">
        <v>34</v>
      </c>
      <c r="AX1474" s="13" t="s">
        <v>72</v>
      </c>
      <c r="AY1474" s="234" t="s">
        <v>148</v>
      </c>
    </row>
    <row r="1475" spans="1:51" s="14" customFormat="1" ht="12">
      <c r="A1475" s="14"/>
      <c r="B1475" s="235"/>
      <c r="C1475" s="236"/>
      <c r="D1475" s="226" t="s">
        <v>168</v>
      </c>
      <c r="E1475" s="237" t="s">
        <v>19</v>
      </c>
      <c r="F1475" s="238" t="s">
        <v>5327</v>
      </c>
      <c r="G1475" s="236"/>
      <c r="H1475" s="239">
        <v>2.275</v>
      </c>
      <c r="I1475" s="240"/>
      <c r="J1475" s="236"/>
      <c r="K1475" s="236"/>
      <c r="L1475" s="241"/>
      <c r="M1475" s="242"/>
      <c r="N1475" s="243"/>
      <c r="O1475" s="243"/>
      <c r="P1475" s="243"/>
      <c r="Q1475" s="243"/>
      <c r="R1475" s="243"/>
      <c r="S1475" s="243"/>
      <c r="T1475" s="244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T1475" s="245" t="s">
        <v>168</v>
      </c>
      <c r="AU1475" s="245" t="s">
        <v>82</v>
      </c>
      <c r="AV1475" s="14" t="s">
        <v>82</v>
      </c>
      <c r="AW1475" s="14" t="s">
        <v>34</v>
      </c>
      <c r="AX1475" s="14" t="s">
        <v>72</v>
      </c>
      <c r="AY1475" s="245" t="s">
        <v>148</v>
      </c>
    </row>
    <row r="1476" spans="1:51" s="14" customFormat="1" ht="12">
      <c r="A1476" s="14"/>
      <c r="B1476" s="235"/>
      <c r="C1476" s="236"/>
      <c r="D1476" s="226" t="s">
        <v>168</v>
      </c>
      <c r="E1476" s="237" t="s">
        <v>19</v>
      </c>
      <c r="F1476" s="238" t="s">
        <v>5328</v>
      </c>
      <c r="G1476" s="236"/>
      <c r="H1476" s="239">
        <v>7.391</v>
      </c>
      <c r="I1476" s="240"/>
      <c r="J1476" s="236"/>
      <c r="K1476" s="236"/>
      <c r="L1476" s="241"/>
      <c r="M1476" s="242"/>
      <c r="N1476" s="243"/>
      <c r="O1476" s="243"/>
      <c r="P1476" s="243"/>
      <c r="Q1476" s="243"/>
      <c r="R1476" s="243"/>
      <c r="S1476" s="243"/>
      <c r="T1476" s="244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T1476" s="245" t="s">
        <v>168</v>
      </c>
      <c r="AU1476" s="245" t="s">
        <v>82</v>
      </c>
      <c r="AV1476" s="14" t="s">
        <v>82</v>
      </c>
      <c r="AW1476" s="14" t="s">
        <v>34</v>
      </c>
      <c r="AX1476" s="14" t="s">
        <v>72</v>
      </c>
      <c r="AY1476" s="245" t="s">
        <v>148</v>
      </c>
    </row>
    <row r="1477" spans="1:51" s="14" customFormat="1" ht="12">
      <c r="A1477" s="14"/>
      <c r="B1477" s="235"/>
      <c r="C1477" s="236"/>
      <c r="D1477" s="226" t="s">
        <v>168</v>
      </c>
      <c r="E1477" s="237" t="s">
        <v>19</v>
      </c>
      <c r="F1477" s="238" t="s">
        <v>5329</v>
      </c>
      <c r="G1477" s="236"/>
      <c r="H1477" s="239">
        <v>0.122</v>
      </c>
      <c r="I1477" s="240"/>
      <c r="J1477" s="236"/>
      <c r="K1477" s="236"/>
      <c r="L1477" s="241"/>
      <c r="M1477" s="242"/>
      <c r="N1477" s="243"/>
      <c r="O1477" s="243"/>
      <c r="P1477" s="243"/>
      <c r="Q1477" s="243"/>
      <c r="R1477" s="243"/>
      <c r="S1477" s="243"/>
      <c r="T1477" s="244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T1477" s="245" t="s">
        <v>168</v>
      </c>
      <c r="AU1477" s="245" t="s">
        <v>82</v>
      </c>
      <c r="AV1477" s="14" t="s">
        <v>82</v>
      </c>
      <c r="AW1477" s="14" t="s">
        <v>34</v>
      </c>
      <c r="AX1477" s="14" t="s">
        <v>72</v>
      </c>
      <c r="AY1477" s="245" t="s">
        <v>148</v>
      </c>
    </row>
    <row r="1478" spans="1:51" s="16" customFormat="1" ht="12">
      <c r="A1478" s="16"/>
      <c r="B1478" s="257"/>
      <c r="C1478" s="258"/>
      <c r="D1478" s="226" t="s">
        <v>168</v>
      </c>
      <c r="E1478" s="259" t="s">
        <v>19</v>
      </c>
      <c r="F1478" s="260" t="s">
        <v>256</v>
      </c>
      <c r="G1478" s="258"/>
      <c r="H1478" s="261">
        <v>9.788</v>
      </c>
      <c r="I1478" s="262"/>
      <c r="J1478" s="258"/>
      <c r="K1478" s="258"/>
      <c r="L1478" s="263"/>
      <c r="M1478" s="264"/>
      <c r="N1478" s="265"/>
      <c r="O1478" s="265"/>
      <c r="P1478" s="265"/>
      <c r="Q1478" s="265"/>
      <c r="R1478" s="265"/>
      <c r="S1478" s="265"/>
      <c r="T1478" s="266"/>
      <c r="U1478" s="16"/>
      <c r="V1478" s="16"/>
      <c r="W1478" s="16"/>
      <c r="X1478" s="16"/>
      <c r="Y1478" s="16"/>
      <c r="Z1478" s="16"/>
      <c r="AA1478" s="16"/>
      <c r="AB1478" s="16"/>
      <c r="AC1478" s="16"/>
      <c r="AD1478" s="16"/>
      <c r="AE1478" s="16"/>
      <c r="AT1478" s="267" t="s">
        <v>168</v>
      </c>
      <c r="AU1478" s="267" t="s">
        <v>82</v>
      </c>
      <c r="AV1478" s="16" t="s">
        <v>163</v>
      </c>
      <c r="AW1478" s="16" t="s">
        <v>34</v>
      </c>
      <c r="AX1478" s="16" t="s">
        <v>72</v>
      </c>
      <c r="AY1478" s="267" t="s">
        <v>148</v>
      </c>
    </row>
    <row r="1479" spans="1:51" s="13" customFormat="1" ht="12">
      <c r="A1479" s="13"/>
      <c r="B1479" s="224"/>
      <c r="C1479" s="225"/>
      <c r="D1479" s="226" t="s">
        <v>168</v>
      </c>
      <c r="E1479" s="227" t="s">
        <v>19</v>
      </c>
      <c r="F1479" s="228" t="s">
        <v>5330</v>
      </c>
      <c r="G1479" s="225"/>
      <c r="H1479" s="227" t="s">
        <v>19</v>
      </c>
      <c r="I1479" s="229"/>
      <c r="J1479" s="225"/>
      <c r="K1479" s="225"/>
      <c r="L1479" s="230"/>
      <c r="M1479" s="231"/>
      <c r="N1479" s="232"/>
      <c r="O1479" s="232"/>
      <c r="P1479" s="232"/>
      <c r="Q1479" s="232"/>
      <c r="R1479" s="232"/>
      <c r="S1479" s="232"/>
      <c r="T1479" s="23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34" t="s">
        <v>168</v>
      </c>
      <c r="AU1479" s="234" t="s">
        <v>82</v>
      </c>
      <c r="AV1479" s="13" t="s">
        <v>80</v>
      </c>
      <c r="AW1479" s="13" t="s">
        <v>34</v>
      </c>
      <c r="AX1479" s="13" t="s">
        <v>72</v>
      </c>
      <c r="AY1479" s="234" t="s">
        <v>148</v>
      </c>
    </row>
    <row r="1480" spans="1:51" s="14" customFormat="1" ht="12">
      <c r="A1480" s="14"/>
      <c r="B1480" s="235"/>
      <c r="C1480" s="236"/>
      <c r="D1480" s="226" t="s">
        <v>168</v>
      </c>
      <c r="E1480" s="237" t="s">
        <v>19</v>
      </c>
      <c r="F1480" s="238" t="s">
        <v>5331</v>
      </c>
      <c r="G1480" s="236"/>
      <c r="H1480" s="239">
        <v>153.735</v>
      </c>
      <c r="I1480" s="240"/>
      <c r="J1480" s="236"/>
      <c r="K1480" s="236"/>
      <c r="L1480" s="241"/>
      <c r="M1480" s="242"/>
      <c r="N1480" s="243"/>
      <c r="O1480" s="243"/>
      <c r="P1480" s="243"/>
      <c r="Q1480" s="243"/>
      <c r="R1480" s="243"/>
      <c r="S1480" s="243"/>
      <c r="T1480" s="244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T1480" s="245" t="s">
        <v>168</v>
      </c>
      <c r="AU1480" s="245" t="s">
        <v>82</v>
      </c>
      <c r="AV1480" s="14" t="s">
        <v>82</v>
      </c>
      <c r="AW1480" s="14" t="s">
        <v>34</v>
      </c>
      <c r="AX1480" s="14" t="s">
        <v>72</v>
      </c>
      <c r="AY1480" s="245" t="s">
        <v>148</v>
      </c>
    </row>
    <row r="1481" spans="1:51" s="14" customFormat="1" ht="12">
      <c r="A1481" s="14"/>
      <c r="B1481" s="235"/>
      <c r="C1481" s="236"/>
      <c r="D1481" s="226" t="s">
        <v>168</v>
      </c>
      <c r="E1481" s="237" t="s">
        <v>19</v>
      </c>
      <c r="F1481" s="238" t="s">
        <v>5332</v>
      </c>
      <c r="G1481" s="236"/>
      <c r="H1481" s="239">
        <v>106.208</v>
      </c>
      <c r="I1481" s="240"/>
      <c r="J1481" s="236"/>
      <c r="K1481" s="236"/>
      <c r="L1481" s="241"/>
      <c r="M1481" s="242"/>
      <c r="N1481" s="243"/>
      <c r="O1481" s="243"/>
      <c r="P1481" s="243"/>
      <c r="Q1481" s="243"/>
      <c r="R1481" s="243"/>
      <c r="S1481" s="243"/>
      <c r="T1481" s="244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T1481" s="245" t="s">
        <v>168</v>
      </c>
      <c r="AU1481" s="245" t="s">
        <v>82</v>
      </c>
      <c r="AV1481" s="14" t="s">
        <v>82</v>
      </c>
      <c r="AW1481" s="14" t="s">
        <v>34</v>
      </c>
      <c r="AX1481" s="14" t="s">
        <v>72</v>
      </c>
      <c r="AY1481" s="245" t="s">
        <v>148</v>
      </c>
    </row>
    <row r="1482" spans="1:51" s="14" customFormat="1" ht="12">
      <c r="A1482" s="14"/>
      <c r="B1482" s="235"/>
      <c r="C1482" s="236"/>
      <c r="D1482" s="226" t="s">
        <v>168</v>
      </c>
      <c r="E1482" s="237" t="s">
        <v>19</v>
      </c>
      <c r="F1482" s="238" t="s">
        <v>5333</v>
      </c>
      <c r="G1482" s="236"/>
      <c r="H1482" s="239">
        <v>62.195</v>
      </c>
      <c r="I1482" s="240"/>
      <c r="J1482" s="236"/>
      <c r="K1482" s="236"/>
      <c r="L1482" s="241"/>
      <c r="M1482" s="242"/>
      <c r="N1482" s="243"/>
      <c r="O1482" s="243"/>
      <c r="P1482" s="243"/>
      <c r="Q1482" s="243"/>
      <c r="R1482" s="243"/>
      <c r="S1482" s="243"/>
      <c r="T1482" s="244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T1482" s="245" t="s">
        <v>168</v>
      </c>
      <c r="AU1482" s="245" t="s">
        <v>82</v>
      </c>
      <c r="AV1482" s="14" t="s">
        <v>82</v>
      </c>
      <c r="AW1482" s="14" t="s">
        <v>34</v>
      </c>
      <c r="AX1482" s="14" t="s">
        <v>72</v>
      </c>
      <c r="AY1482" s="245" t="s">
        <v>148</v>
      </c>
    </row>
    <row r="1483" spans="1:51" s="16" customFormat="1" ht="12">
      <c r="A1483" s="16"/>
      <c r="B1483" s="257"/>
      <c r="C1483" s="258"/>
      <c r="D1483" s="226" t="s">
        <v>168</v>
      </c>
      <c r="E1483" s="259" t="s">
        <v>19</v>
      </c>
      <c r="F1483" s="260" t="s">
        <v>256</v>
      </c>
      <c r="G1483" s="258"/>
      <c r="H1483" s="261">
        <v>322.138</v>
      </c>
      <c r="I1483" s="262"/>
      <c r="J1483" s="258"/>
      <c r="K1483" s="258"/>
      <c r="L1483" s="263"/>
      <c r="M1483" s="264"/>
      <c r="N1483" s="265"/>
      <c r="O1483" s="265"/>
      <c r="P1483" s="265"/>
      <c r="Q1483" s="265"/>
      <c r="R1483" s="265"/>
      <c r="S1483" s="265"/>
      <c r="T1483" s="266"/>
      <c r="U1483" s="16"/>
      <c r="V1483" s="16"/>
      <c r="W1483" s="16"/>
      <c r="X1483" s="16"/>
      <c r="Y1483" s="16"/>
      <c r="Z1483" s="16"/>
      <c r="AA1483" s="16"/>
      <c r="AB1483" s="16"/>
      <c r="AC1483" s="16"/>
      <c r="AD1483" s="16"/>
      <c r="AE1483" s="16"/>
      <c r="AT1483" s="267" t="s">
        <v>168</v>
      </c>
      <c r="AU1483" s="267" t="s">
        <v>82</v>
      </c>
      <c r="AV1483" s="16" t="s">
        <v>163</v>
      </c>
      <c r="AW1483" s="16" t="s">
        <v>34</v>
      </c>
      <c r="AX1483" s="16" t="s">
        <v>72</v>
      </c>
      <c r="AY1483" s="267" t="s">
        <v>148</v>
      </c>
    </row>
    <row r="1484" spans="1:51" s="15" customFormat="1" ht="12">
      <c r="A1484" s="15"/>
      <c r="B1484" s="246"/>
      <c r="C1484" s="247"/>
      <c r="D1484" s="226" t="s">
        <v>168</v>
      </c>
      <c r="E1484" s="248" t="s">
        <v>19</v>
      </c>
      <c r="F1484" s="249" t="s">
        <v>178</v>
      </c>
      <c r="G1484" s="247"/>
      <c r="H1484" s="250">
        <v>333.844</v>
      </c>
      <c r="I1484" s="251"/>
      <c r="J1484" s="247"/>
      <c r="K1484" s="247"/>
      <c r="L1484" s="252"/>
      <c r="M1484" s="253"/>
      <c r="N1484" s="254"/>
      <c r="O1484" s="254"/>
      <c r="P1484" s="254"/>
      <c r="Q1484" s="254"/>
      <c r="R1484" s="254"/>
      <c r="S1484" s="254"/>
      <c r="T1484" s="255"/>
      <c r="U1484" s="15"/>
      <c r="V1484" s="15"/>
      <c r="W1484" s="15"/>
      <c r="X1484" s="15"/>
      <c r="Y1484" s="15"/>
      <c r="Z1484" s="15"/>
      <c r="AA1484" s="15"/>
      <c r="AB1484" s="15"/>
      <c r="AC1484" s="15"/>
      <c r="AD1484" s="15"/>
      <c r="AE1484" s="15"/>
      <c r="AT1484" s="256" t="s">
        <v>168</v>
      </c>
      <c r="AU1484" s="256" t="s">
        <v>82</v>
      </c>
      <c r="AV1484" s="15" t="s">
        <v>155</v>
      </c>
      <c r="AW1484" s="15" t="s">
        <v>34</v>
      </c>
      <c r="AX1484" s="15" t="s">
        <v>80</v>
      </c>
      <c r="AY1484" s="256" t="s">
        <v>148</v>
      </c>
    </row>
    <row r="1485" spans="1:65" s="2" customFormat="1" ht="24.15" customHeight="1">
      <c r="A1485" s="40"/>
      <c r="B1485" s="41"/>
      <c r="C1485" s="206" t="s">
        <v>2294</v>
      </c>
      <c r="D1485" s="206" t="s">
        <v>150</v>
      </c>
      <c r="E1485" s="207" t="s">
        <v>3546</v>
      </c>
      <c r="F1485" s="208" t="s">
        <v>3547</v>
      </c>
      <c r="G1485" s="209" t="s">
        <v>166</v>
      </c>
      <c r="H1485" s="210">
        <v>22.071</v>
      </c>
      <c r="I1485" s="211"/>
      <c r="J1485" s="212">
        <f>ROUND(I1485*H1485,2)</f>
        <v>0</v>
      </c>
      <c r="K1485" s="208" t="s">
        <v>154</v>
      </c>
      <c r="L1485" s="46"/>
      <c r="M1485" s="213" t="s">
        <v>19</v>
      </c>
      <c r="N1485" s="214" t="s">
        <v>43</v>
      </c>
      <c r="O1485" s="86"/>
      <c r="P1485" s="215">
        <f>O1485*H1485</f>
        <v>0</v>
      </c>
      <c r="Q1485" s="215">
        <v>8E-05</v>
      </c>
      <c r="R1485" s="215">
        <f>Q1485*H1485</f>
        <v>0.0017656800000000002</v>
      </c>
      <c r="S1485" s="215">
        <v>0</v>
      </c>
      <c r="T1485" s="216">
        <f>S1485*H1485</f>
        <v>0</v>
      </c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R1485" s="217" t="s">
        <v>285</v>
      </c>
      <c r="AT1485" s="217" t="s">
        <v>150</v>
      </c>
      <c r="AU1485" s="217" t="s">
        <v>82</v>
      </c>
      <c r="AY1485" s="19" t="s">
        <v>148</v>
      </c>
      <c r="BE1485" s="218">
        <f>IF(N1485="základní",J1485,0)</f>
        <v>0</v>
      </c>
      <c r="BF1485" s="218">
        <f>IF(N1485="snížená",J1485,0)</f>
        <v>0</v>
      </c>
      <c r="BG1485" s="218">
        <f>IF(N1485="zákl. přenesená",J1485,0)</f>
        <v>0</v>
      </c>
      <c r="BH1485" s="218">
        <f>IF(N1485="sníž. přenesená",J1485,0)</f>
        <v>0</v>
      </c>
      <c r="BI1485" s="218">
        <f>IF(N1485="nulová",J1485,0)</f>
        <v>0</v>
      </c>
      <c r="BJ1485" s="19" t="s">
        <v>80</v>
      </c>
      <c r="BK1485" s="218">
        <f>ROUND(I1485*H1485,2)</f>
        <v>0</v>
      </c>
      <c r="BL1485" s="19" t="s">
        <v>285</v>
      </c>
      <c r="BM1485" s="217" t="s">
        <v>5334</v>
      </c>
    </row>
    <row r="1486" spans="1:47" s="2" customFormat="1" ht="12">
      <c r="A1486" s="40"/>
      <c r="B1486" s="41"/>
      <c r="C1486" s="42"/>
      <c r="D1486" s="219" t="s">
        <v>157</v>
      </c>
      <c r="E1486" s="42"/>
      <c r="F1486" s="220" t="s">
        <v>3549</v>
      </c>
      <c r="G1486" s="42"/>
      <c r="H1486" s="42"/>
      <c r="I1486" s="221"/>
      <c r="J1486" s="42"/>
      <c r="K1486" s="42"/>
      <c r="L1486" s="46"/>
      <c r="M1486" s="222"/>
      <c r="N1486" s="223"/>
      <c r="O1486" s="86"/>
      <c r="P1486" s="86"/>
      <c r="Q1486" s="86"/>
      <c r="R1486" s="86"/>
      <c r="S1486" s="86"/>
      <c r="T1486" s="87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T1486" s="19" t="s">
        <v>157</v>
      </c>
      <c r="AU1486" s="19" t="s">
        <v>82</v>
      </c>
    </row>
    <row r="1487" spans="1:51" s="14" customFormat="1" ht="12">
      <c r="A1487" s="14"/>
      <c r="B1487" s="235"/>
      <c r="C1487" s="236"/>
      <c r="D1487" s="226" t="s">
        <v>168</v>
      </c>
      <c r="E1487" s="237" t="s">
        <v>19</v>
      </c>
      <c r="F1487" s="238" t="s">
        <v>5335</v>
      </c>
      <c r="G1487" s="236"/>
      <c r="H1487" s="239">
        <v>2.851</v>
      </c>
      <c r="I1487" s="240"/>
      <c r="J1487" s="236"/>
      <c r="K1487" s="236"/>
      <c r="L1487" s="241"/>
      <c r="M1487" s="242"/>
      <c r="N1487" s="243"/>
      <c r="O1487" s="243"/>
      <c r="P1487" s="243"/>
      <c r="Q1487" s="243"/>
      <c r="R1487" s="243"/>
      <c r="S1487" s="243"/>
      <c r="T1487" s="244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T1487" s="245" t="s">
        <v>168</v>
      </c>
      <c r="AU1487" s="245" t="s">
        <v>82</v>
      </c>
      <c r="AV1487" s="14" t="s">
        <v>82</v>
      </c>
      <c r="AW1487" s="14" t="s">
        <v>34</v>
      </c>
      <c r="AX1487" s="14" t="s">
        <v>72</v>
      </c>
      <c r="AY1487" s="245" t="s">
        <v>148</v>
      </c>
    </row>
    <row r="1488" spans="1:51" s="14" customFormat="1" ht="12">
      <c r="A1488" s="14"/>
      <c r="B1488" s="235"/>
      <c r="C1488" s="236"/>
      <c r="D1488" s="226" t="s">
        <v>168</v>
      </c>
      <c r="E1488" s="237" t="s">
        <v>19</v>
      </c>
      <c r="F1488" s="238" t="s">
        <v>5336</v>
      </c>
      <c r="G1488" s="236"/>
      <c r="H1488" s="239">
        <v>19.22</v>
      </c>
      <c r="I1488" s="240"/>
      <c r="J1488" s="236"/>
      <c r="K1488" s="236"/>
      <c r="L1488" s="241"/>
      <c r="M1488" s="242"/>
      <c r="N1488" s="243"/>
      <c r="O1488" s="243"/>
      <c r="P1488" s="243"/>
      <c r="Q1488" s="243"/>
      <c r="R1488" s="243"/>
      <c r="S1488" s="243"/>
      <c r="T1488" s="244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T1488" s="245" t="s">
        <v>168</v>
      </c>
      <c r="AU1488" s="245" t="s">
        <v>82</v>
      </c>
      <c r="AV1488" s="14" t="s">
        <v>82</v>
      </c>
      <c r="AW1488" s="14" t="s">
        <v>34</v>
      </c>
      <c r="AX1488" s="14" t="s">
        <v>72</v>
      </c>
      <c r="AY1488" s="245" t="s">
        <v>148</v>
      </c>
    </row>
    <row r="1489" spans="1:51" s="15" customFormat="1" ht="12">
      <c r="A1489" s="15"/>
      <c r="B1489" s="246"/>
      <c r="C1489" s="247"/>
      <c r="D1489" s="226" t="s">
        <v>168</v>
      </c>
      <c r="E1489" s="248" t="s">
        <v>19</v>
      </c>
      <c r="F1489" s="249" t="s">
        <v>178</v>
      </c>
      <c r="G1489" s="247"/>
      <c r="H1489" s="250">
        <v>22.070999999999998</v>
      </c>
      <c r="I1489" s="251"/>
      <c r="J1489" s="247"/>
      <c r="K1489" s="247"/>
      <c r="L1489" s="252"/>
      <c r="M1489" s="253"/>
      <c r="N1489" s="254"/>
      <c r="O1489" s="254"/>
      <c r="P1489" s="254"/>
      <c r="Q1489" s="254"/>
      <c r="R1489" s="254"/>
      <c r="S1489" s="254"/>
      <c r="T1489" s="255"/>
      <c r="U1489" s="15"/>
      <c r="V1489" s="15"/>
      <c r="W1489" s="15"/>
      <c r="X1489" s="15"/>
      <c r="Y1489" s="15"/>
      <c r="Z1489" s="15"/>
      <c r="AA1489" s="15"/>
      <c r="AB1489" s="15"/>
      <c r="AC1489" s="15"/>
      <c r="AD1489" s="15"/>
      <c r="AE1489" s="15"/>
      <c r="AT1489" s="256" t="s">
        <v>168</v>
      </c>
      <c r="AU1489" s="256" t="s">
        <v>82</v>
      </c>
      <c r="AV1489" s="15" t="s">
        <v>155</v>
      </c>
      <c r="AW1489" s="15" t="s">
        <v>34</v>
      </c>
      <c r="AX1489" s="15" t="s">
        <v>80</v>
      </c>
      <c r="AY1489" s="256" t="s">
        <v>148</v>
      </c>
    </row>
    <row r="1490" spans="1:65" s="2" customFormat="1" ht="16.5" customHeight="1">
      <c r="A1490" s="40"/>
      <c r="B1490" s="41"/>
      <c r="C1490" s="206" t="s">
        <v>2298</v>
      </c>
      <c r="D1490" s="206" t="s">
        <v>150</v>
      </c>
      <c r="E1490" s="207" t="s">
        <v>5337</v>
      </c>
      <c r="F1490" s="208" t="s">
        <v>5338</v>
      </c>
      <c r="G1490" s="209" t="s">
        <v>166</v>
      </c>
      <c r="H1490" s="210">
        <v>19.54</v>
      </c>
      <c r="I1490" s="211"/>
      <c r="J1490" s="212">
        <f>ROUND(I1490*H1490,2)</f>
        <v>0</v>
      </c>
      <c r="K1490" s="208" t="s">
        <v>154</v>
      </c>
      <c r="L1490" s="46"/>
      <c r="M1490" s="213" t="s">
        <v>19</v>
      </c>
      <c r="N1490" s="214" t="s">
        <v>43</v>
      </c>
      <c r="O1490" s="86"/>
      <c r="P1490" s="215">
        <f>O1490*H1490</f>
        <v>0</v>
      </c>
      <c r="Q1490" s="215">
        <v>6E-05</v>
      </c>
      <c r="R1490" s="215">
        <f>Q1490*H1490</f>
        <v>0.0011723999999999999</v>
      </c>
      <c r="S1490" s="215">
        <v>0</v>
      </c>
      <c r="T1490" s="216">
        <f>S1490*H1490</f>
        <v>0</v>
      </c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R1490" s="217" t="s">
        <v>285</v>
      </c>
      <c r="AT1490" s="217" t="s">
        <v>150</v>
      </c>
      <c r="AU1490" s="217" t="s">
        <v>82</v>
      </c>
      <c r="AY1490" s="19" t="s">
        <v>148</v>
      </c>
      <c r="BE1490" s="218">
        <f>IF(N1490="základní",J1490,0)</f>
        <v>0</v>
      </c>
      <c r="BF1490" s="218">
        <f>IF(N1490="snížená",J1490,0)</f>
        <v>0</v>
      </c>
      <c r="BG1490" s="218">
        <f>IF(N1490="zákl. přenesená",J1490,0)</f>
        <v>0</v>
      </c>
      <c r="BH1490" s="218">
        <f>IF(N1490="sníž. přenesená",J1490,0)</f>
        <v>0</v>
      </c>
      <c r="BI1490" s="218">
        <f>IF(N1490="nulová",J1490,0)</f>
        <v>0</v>
      </c>
      <c r="BJ1490" s="19" t="s">
        <v>80</v>
      </c>
      <c r="BK1490" s="218">
        <f>ROUND(I1490*H1490,2)</f>
        <v>0</v>
      </c>
      <c r="BL1490" s="19" t="s">
        <v>285</v>
      </c>
      <c r="BM1490" s="217" t="s">
        <v>5339</v>
      </c>
    </row>
    <row r="1491" spans="1:47" s="2" customFormat="1" ht="12">
      <c r="A1491" s="40"/>
      <c r="B1491" s="41"/>
      <c r="C1491" s="42"/>
      <c r="D1491" s="219" t="s">
        <v>157</v>
      </c>
      <c r="E1491" s="42"/>
      <c r="F1491" s="220" t="s">
        <v>5340</v>
      </c>
      <c r="G1491" s="42"/>
      <c r="H1491" s="42"/>
      <c r="I1491" s="221"/>
      <c r="J1491" s="42"/>
      <c r="K1491" s="42"/>
      <c r="L1491" s="46"/>
      <c r="M1491" s="222"/>
      <c r="N1491" s="223"/>
      <c r="O1491" s="86"/>
      <c r="P1491" s="86"/>
      <c r="Q1491" s="86"/>
      <c r="R1491" s="86"/>
      <c r="S1491" s="86"/>
      <c r="T1491" s="87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T1491" s="19" t="s">
        <v>157</v>
      </c>
      <c r="AU1491" s="19" t="s">
        <v>82</v>
      </c>
    </row>
    <row r="1492" spans="1:51" s="14" customFormat="1" ht="12">
      <c r="A1492" s="14"/>
      <c r="B1492" s="235"/>
      <c r="C1492" s="236"/>
      <c r="D1492" s="226" t="s">
        <v>168</v>
      </c>
      <c r="E1492" s="237" t="s">
        <v>19</v>
      </c>
      <c r="F1492" s="238" t="s">
        <v>5336</v>
      </c>
      <c r="G1492" s="236"/>
      <c r="H1492" s="239">
        <v>19.22</v>
      </c>
      <c r="I1492" s="240"/>
      <c r="J1492" s="236"/>
      <c r="K1492" s="236"/>
      <c r="L1492" s="241"/>
      <c r="M1492" s="242"/>
      <c r="N1492" s="243"/>
      <c r="O1492" s="243"/>
      <c r="P1492" s="243"/>
      <c r="Q1492" s="243"/>
      <c r="R1492" s="243"/>
      <c r="S1492" s="243"/>
      <c r="T1492" s="244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T1492" s="245" t="s">
        <v>168</v>
      </c>
      <c r="AU1492" s="245" t="s">
        <v>82</v>
      </c>
      <c r="AV1492" s="14" t="s">
        <v>82</v>
      </c>
      <c r="AW1492" s="14" t="s">
        <v>34</v>
      </c>
      <c r="AX1492" s="14" t="s">
        <v>72</v>
      </c>
      <c r="AY1492" s="245" t="s">
        <v>148</v>
      </c>
    </row>
    <row r="1493" spans="1:51" s="14" customFormat="1" ht="12">
      <c r="A1493" s="14"/>
      <c r="B1493" s="235"/>
      <c r="C1493" s="236"/>
      <c r="D1493" s="226" t="s">
        <v>168</v>
      </c>
      <c r="E1493" s="237" t="s">
        <v>19</v>
      </c>
      <c r="F1493" s="238" t="s">
        <v>5341</v>
      </c>
      <c r="G1493" s="236"/>
      <c r="H1493" s="239">
        <v>0.32</v>
      </c>
      <c r="I1493" s="240"/>
      <c r="J1493" s="236"/>
      <c r="K1493" s="236"/>
      <c r="L1493" s="241"/>
      <c r="M1493" s="242"/>
      <c r="N1493" s="243"/>
      <c r="O1493" s="243"/>
      <c r="P1493" s="243"/>
      <c r="Q1493" s="243"/>
      <c r="R1493" s="243"/>
      <c r="S1493" s="243"/>
      <c r="T1493" s="244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T1493" s="245" t="s">
        <v>168</v>
      </c>
      <c r="AU1493" s="245" t="s">
        <v>82</v>
      </c>
      <c r="AV1493" s="14" t="s">
        <v>82</v>
      </c>
      <c r="AW1493" s="14" t="s">
        <v>34</v>
      </c>
      <c r="AX1493" s="14" t="s">
        <v>72</v>
      </c>
      <c r="AY1493" s="245" t="s">
        <v>148</v>
      </c>
    </row>
    <row r="1494" spans="1:51" s="15" customFormat="1" ht="12">
      <c r="A1494" s="15"/>
      <c r="B1494" s="246"/>
      <c r="C1494" s="247"/>
      <c r="D1494" s="226" t="s">
        <v>168</v>
      </c>
      <c r="E1494" s="248" t="s">
        <v>19</v>
      </c>
      <c r="F1494" s="249" t="s">
        <v>178</v>
      </c>
      <c r="G1494" s="247"/>
      <c r="H1494" s="250">
        <v>19.54</v>
      </c>
      <c r="I1494" s="251"/>
      <c r="J1494" s="247"/>
      <c r="K1494" s="247"/>
      <c r="L1494" s="252"/>
      <c r="M1494" s="253"/>
      <c r="N1494" s="254"/>
      <c r="O1494" s="254"/>
      <c r="P1494" s="254"/>
      <c r="Q1494" s="254"/>
      <c r="R1494" s="254"/>
      <c r="S1494" s="254"/>
      <c r="T1494" s="255"/>
      <c r="U1494" s="15"/>
      <c r="V1494" s="15"/>
      <c r="W1494" s="15"/>
      <c r="X1494" s="15"/>
      <c r="Y1494" s="15"/>
      <c r="Z1494" s="15"/>
      <c r="AA1494" s="15"/>
      <c r="AB1494" s="15"/>
      <c r="AC1494" s="15"/>
      <c r="AD1494" s="15"/>
      <c r="AE1494" s="15"/>
      <c r="AT1494" s="256" t="s">
        <v>168</v>
      </c>
      <c r="AU1494" s="256" t="s">
        <v>82</v>
      </c>
      <c r="AV1494" s="15" t="s">
        <v>155</v>
      </c>
      <c r="AW1494" s="15" t="s">
        <v>34</v>
      </c>
      <c r="AX1494" s="15" t="s">
        <v>80</v>
      </c>
      <c r="AY1494" s="256" t="s">
        <v>148</v>
      </c>
    </row>
    <row r="1495" spans="1:65" s="2" customFormat="1" ht="16.5" customHeight="1">
      <c r="A1495" s="40"/>
      <c r="B1495" s="41"/>
      <c r="C1495" s="206" t="s">
        <v>2304</v>
      </c>
      <c r="D1495" s="206" t="s">
        <v>150</v>
      </c>
      <c r="E1495" s="207" t="s">
        <v>3560</v>
      </c>
      <c r="F1495" s="208" t="s">
        <v>3561</v>
      </c>
      <c r="G1495" s="209" t="s">
        <v>166</v>
      </c>
      <c r="H1495" s="210">
        <v>22.391</v>
      </c>
      <c r="I1495" s="211"/>
      <c r="J1495" s="212">
        <f>ROUND(I1495*H1495,2)</f>
        <v>0</v>
      </c>
      <c r="K1495" s="208" t="s">
        <v>154</v>
      </c>
      <c r="L1495" s="46"/>
      <c r="M1495" s="213" t="s">
        <v>19</v>
      </c>
      <c r="N1495" s="214" t="s">
        <v>43</v>
      </c>
      <c r="O1495" s="86"/>
      <c r="P1495" s="215">
        <f>O1495*H1495</f>
        <v>0</v>
      </c>
      <c r="Q1495" s="215">
        <v>0.00014</v>
      </c>
      <c r="R1495" s="215">
        <f>Q1495*H1495</f>
        <v>0.0031347399999999996</v>
      </c>
      <c r="S1495" s="215">
        <v>0</v>
      </c>
      <c r="T1495" s="216">
        <f>S1495*H1495</f>
        <v>0</v>
      </c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R1495" s="217" t="s">
        <v>285</v>
      </c>
      <c r="AT1495" s="217" t="s">
        <v>150</v>
      </c>
      <c r="AU1495" s="217" t="s">
        <v>82</v>
      </c>
      <c r="AY1495" s="19" t="s">
        <v>148</v>
      </c>
      <c r="BE1495" s="218">
        <f>IF(N1495="základní",J1495,0)</f>
        <v>0</v>
      </c>
      <c r="BF1495" s="218">
        <f>IF(N1495="snížená",J1495,0)</f>
        <v>0</v>
      </c>
      <c r="BG1495" s="218">
        <f>IF(N1495="zákl. přenesená",J1495,0)</f>
        <v>0</v>
      </c>
      <c r="BH1495" s="218">
        <f>IF(N1495="sníž. přenesená",J1495,0)</f>
        <v>0</v>
      </c>
      <c r="BI1495" s="218">
        <f>IF(N1495="nulová",J1495,0)</f>
        <v>0</v>
      </c>
      <c r="BJ1495" s="19" t="s">
        <v>80</v>
      </c>
      <c r="BK1495" s="218">
        <f>ROUND(I1495*H1495,2)</f>
        <v>0</v>
      </c>
      <c r="BL1495" s="19" t="s">
        <v>285</v>
      </c>
      <c r="BM1495" s="217" t="s">
        <v>5342</v>
      </c>
    </row>
    <row r="1496" spans="1:47" s="2" customFormat="1" ht="12">
      <c r="A1496" s="40"/>
      <c r="B1496" s="41"/>
      <c r="C1496" s="42"/>
      <c r="D1496" s="219" t="s">
        <v>157</v>
      </c>
      <c r="E1496" s="42"/>
      <c r="F1496" s="220" t="s">
        <v>3563</v>
      </c>
      <c r="G1496" s="42"/>
      <c r="H1496" s="42"/>
      <c r="I1496" s="221"/>
      <c r="J1496" s="42"/>
      <c r="K1496" s="42"/>
      <c r="L1496" s="46"/>
      <c r="M1496" s="222"/>
      <c r="N1496" s="223"/>
      <c r="O1496" s="86"/>
      <c r="P1496" s="86"/>
      <c r="Q1496" s="86"/>
      <c r="R1496" s="86"/>
      <c r="S1496" s="86"/>
      <c r="T1496" s="87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T1496" s="19" t="s">
        <v>157</v>
      </c>
      <c r="AU1496" s="19" t="s">
        <v>82</v>
      </c>
    </row>
    <row r="1497" spans="1:51" s="14" customFormat="1" ht="12">
      <c r="A1497" s="14"/>
      <c r="B1497" s="235"/>
      <c r="C1497" s="236"/>
      <c r="D1497" s="226" t="s">
        <v>168</v>
      </c>
      <c r="E1497" s="237" t="s">
        <v>19</v>
      </c>
      <c r="F1497" s="238" t="s">
        <v>5335</v>
      </c>
      <c r="G1497" s="236"/>
      <c r="H1497" s="239">
        <v>2.851</v>
      </c>
      <c r="I1497" s="240"/>
      <c r="J1497" s="236"/>
      <c r="K1497" s="236"/>
      <c r="L1497" s="241"/>
      <c r="M1497" s="242"/>
      <c r="N1497" s="243"/>
      <c r="O1497" s="243"/>
      <c r="P1497" s="243"/>
      <c r="Q1497" s="243"/>
      <c r="R1497" s="243"/>
      <c r="S1497" s="243"/>
      <c r="T1497" s="244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T1497" s="245" t="s">
        <v>168</v>
      </c>
      <c r="AU1497" s="245" t="s">
        <v>82</v>
      </c>
      <c r="AV1497" s="14" t="s">
        <v>82</v>
      </c>
      <c r="AW1497" s="14" t="s">
        <v>34</v>
      </c>
      <c r="AX1497" s="14" t="s">
        <v>72</v>
      </c>
      <c r="AY1497" s="245" t="s">
        <v>148</v>
      </c>
    </row>
    <row r="1498" spans="1:51" s="14" customFormat="1" ht="12">
      <c r="A1498" s="14"/>
      <c r="B1498" s="235"/>
      <c r="C1498" s="236"/>
      <c r="D1498" s="226" t="s">
        <v>168</v>
      </c>
      <c r="E1498" s="237" t="s">
        <v>19</v>
      </c>
      <c r="F1498" s="238" t="s">
        <v>5336</v>
      </c>
      <c r="G1498" s="236"/>
      <c r="H1498" s="239">
        <v>19.22</v>
      </c>
      <c r="I1498" s="240"/>
      <c r="J1498" s="236"/>
      <c r="K1498" s="236"/>
      <c r="L1498" s="241"/>
      <c r="M1498" s="242"/>
      <c r="N1498" s="243"/>
      <c r="O1498" s="243"/>
      <c r="P1498" s="243"/>
      <c r="Q1498" s="243"/>
      <c r="R1498" s="243"/>
      <c r="S1498" s="243"/>
      <c r="T1498" s="244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T1498" s="245" t="s">
        <v>168</v>
      </c>
      <c r="AU1498" s="245" t="s">
        <v>82</v>
      </c>
      <c r="AV1498" s="14" t="s">
        <v>82</v>
      </c>
      <c r="AW1498" s="14" t="s">
        <v>34</v>
      </c>
      <c r="AX1498" s="14" t="s">
        <v>72</v>
      </c>
      <c r="AY1498" s="245" t="s">
        <v>148</v>
      </c>
    </row>
    <row r="1499" spans="1:51" s="14" customFormat="1" ht="12">
      <c r="A1499" s="14"/>
      <c r="B1499" s="235"/>
      <c r="C1499" s="236"/>
      <c r="D1499" s="226" t="s">
        <v>168</v>
      </c>
      <c r="E1499" s="237" t="s">
        <v>19</v>
      </c>
      <c r="F1499" s="238" t="s">
        <v>5341</v>
      </c>
      <c r="G1499" s="236"/>
      <c r="H1499" s="239">
        <v>0.32</v>
      </c>
      <c r="I1499" s="240"/>
      <c r="J1499" s="236"/>
      <c r="K1499" s="236"/>
      <c r="L1499" s="241"/>
      <c r="M1499" s="242"/>
      <c r="N1499" s="243"/>
      <c r="O1499" s="243"/>
      <c r="P1499" s="243"/>
      <c r="Q1499" s="243"/>
      <c r="R1499" s="243"/>
      <c r="S1499" s="243"/>
      <c r="T1499" s="244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T1499" s="245" t="s">
        <v>168</v>
      </c>
      <c r="AU1499" s="245" t="s">
        <v>82</v>
      </c>
      <c r="AV1499" s="14" t="s">
        <v>82</v>
      </c>
      <c r="AW1499" s="14" t="s">
        <v>34</v>
      </c>
      <c r="AX1499" s="14" t="s">
        <v>72</v>
      </c>
      <c r="AY1499" s="245" t="s">
        <v>148</v>
      </c>
    </row>
    <row r="1500" spans="1:51" s="15" customFormat="1" ht="12">
      <c r="A1500" s="15"/>
      <c r="B1500" s="246"/>
      <c r="C1500" s="247"/>
      <c r="D1500" s="226" t="s">
        <v>168</v>
      </c>
      <c r="E1500" s="248" t="s">
        <v>19</v>
      </c>
      <c r="F1500" s="249" t="s">
        <v>178</v>
      </c>
      <c r="G1500" s="247"/>
      <c r="H1500" s="250">
        <v>22.391</v>
      </c>
      <c r="I1500" s="251"/>
      <c r="J1500" s="247"/>
      <c r="K1500" s="247"/>
      <c r="L1500" s="252"/>
      <c r="M1500" s="253"/>
      <c r="N1500" s="254"/>
      <c r="O1500" s="254"/>
      <c r="P1500" s="254"/>
      <c r="Q1500" s="254"/>
      <c r="R1500" s="254"/>
      <c r="S1500" s="254"/>
      <c r="T1500" s="255"/>
      <c r="U1500" s="15"/>
      <c r="V1500" s="15"/>
      <c r="W1500" s="15"/>
      <c r="X1500" s="15"/>
      <c r="Y1500" s="15"/>
      <c r="Z1500" s="15"/>
      <c r="AA1500" s="15"/>
      <c r="AB1500" s="15"/>
      <c r="AC1500" s="15"/>
      <c r="AD1500" s="15"/>
      <c r="AE1500" s="15"/>
      <c r="AT1500" s="256" t="s">
        <v>168</v>
      </c>
      <c r="AU1500" s="256" t="s">
        <v>82</v>
      </c>
      <c r="AV1500" s="15" t="s">
        <v>155</v>
      </c>
      <c r="AW1500" s="15" t="s">
        <v>34</v>
      </c>
      <c r="AX1500" s="15" t="s">
        <v>80</v>
      </c>
      <c r="AY1500" s="256" t="s">
        <v>148</v>
      </c>
    </row>
    <row r="1501" spans="1:65" s="2" customFormat="1" ht="16.5" customHeight="1">
      <c r="A1501" s="40"/>
      <c r="B1501" s="41"/>
      <c r="C1501" s="206" t="s">
        <v>2309</v>
      </c>
      <c r="D1501" s="206" t="s">
        <v>150</v>
      </c>
      <c r="E1501" s="207" t="s">
        <v>3565</v>
      </c>
      <c r="F1501" s="208" t="s">
        <v>3566</v>
      </c>
      <c r="G1501" s="209" t="s">
        <v>166</v>
      </c>
      <c r="H1501" s="210">
        <v>22.391</v>
      </c>
      <c r="I1501" s="211"/>
      <c r="J1501" s="212">
        <f>ROUND(I1501*H1501,2)</f>
        <v>0</v>
      </c>
      <c r="K1501" s="208" t="s">
        <v>154</v>
      </c>
      <c r="L1501" s="46"/>
      <c r="M1501" s="213" t="s">
        <v>19</v>
      </c>
      <c r="N1501" s="214" t="s">
        <v>43</v>
      </c>
      <c r="O1501" s="86"/>
      <c r="P1501" s="215">
        <f>O1501*H1501</f>
        <v>0</v>
      </c>
      <c r="Q1501" s="215">
        <v>0.00012</v>
      </c>
      <c r="R1501" s="215">
        <f>Q1501*H1501</f>
        <v>0.0026869199999999998</v>
      </c>
      <c r="S1501" s="215">
        <v>0</v>
      </c>
      <c r="T1501" s="216">
        <f>S1501*H1501</f>
        <v>0</v>
      </c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R1501" s="217" t="s">
        <v>285</v>
      </c>
      <c r="AT1501" s="217" t="s">
        <v>150</v>
      </c>
      <c r="AU1501" s="217" t="s">
        <v>82</v>
      </c>
      <c r="AY1501" s="19" t="s">
        <v>148</v>
      </c>
      <c r="BE1501" s="218">
        <f>IF(N1501="základní",J1501,0)</f>
        <v>0</v>
      </c>
      <c r="BF1501" s="218">
        <f>IF(N1501="snížená",J1501,0)</f>
        <v>0</v>
      </c>
      <c r="BG1501" s="218">
        <f>IF(N1501="zákl. přenesená",J1501,0)</f>
        <v>0</v>
      </c>
      <c r="BH1501" s="218">
        <f>IF(N1501="sníž. přenesená",J1501,0)</f>
        <v>0</v>
      </c>
      <c r="BI1501" s="218">
        <f>IF(N1501="nulová",J1501,0)</f>
        <v>0</v>
      </c>
      <c r="BJ1501" s="19" t="s">
        <v>80</v>
      </c>
      <c r="BK1501" s="218">
        <f>ROUND(I1501*H1501,2)</f>
        <v>0</v>
      </c>
      <c r="BL1501" s="19" t="s">
        <v>285</v>
      </c>
      <c r="BM1501" s="217" t="s">
        <v>5343</v>
      </c>
    </row>
    <row r="1502" spans="1:47" s="2" customFormat="1" ht="12">
      <c r="A1502" s="40"/>
      <c r="B1502" s="41"/>
      <c r="C1502" s="42"/>
      <c r="D1502" s="219" t="s">
        <v>157</v>
      </c>
      <c r="E1502" s="42"/>
      <c r="F1502" s="220" t="s">
        <v>3568</v>
      </c>
      <c r="G1502" s="42"/>
      <c r="H1502" s="42"/>
      <c r="I1502" s="221"/>
      <c r="J1502" s="42"/>
      <c r="K1502" s="42"/>
      <c r="L1502" s="46"/>
      <c r="M1502" s="222"/>
      <c r="N1502" s="223"/>
      <c r="O1502" s="86"/>
      <c r="P1502" s="86"/>
      <c r="Q1502" s="86"/>
      <c r="R1502" s="86"/>
      <c r="S1502" s="86"/>
      <c r="T1502" s="87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T1502" s="19" t="s">
        <v>157</v>
      </c>
      <c r="AU1502" s="19" t="s">
        <v>82</v>
      </c>
    </row>
    <row r="1503" spans="1:51" s="14" customFormat="1" ht="12">
      <c r="A1503" s="14"/>
      <c r="B1503" s="235"/>
      <c r="C1503" s="236"/>
      <c r="D1503" s="226" t="s">
        <v>168</v>
      </c>
      <c r="E1503" s="237" t="s">
        <v>19</v>
      </c>
      <c r="F1503" s="238" t="s">
        <v>5344</v>
      </c>
      <c r="G1503" s="236"/>
      <c r="H1503" s="239">
        <v>2.851</v>
      </c>
      <c r="I1503" s="240"/>
      <c r="J1503" s="236"/>
      <c r="K1503" s="236"/>
      <c r="L1503" s="241"/>
      <c r="M1503" s="242"/>
      <c r="N1503" s="243"/>
      <c r="O1503" s="243"/>
      <c r="P1503" s="243"/>
      <c r="Q1503" s="243"/>
      <c r="R1503" s="243"/>
      <c r="S1503" s="243"/>
      <c r="T1503" s="244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T1503" s="245" t="s">
        <v>168</v>
      </c>
      <c r="AU1503" s="245" t="s">
        <v>82</v>
      </c>
      <c r="AV1503" s="14" t="s">
        <v>82</v>
      </c>
      <c r="AW1503" s="14" t="s">
        <v>34</v>
      </c>
      <c r="AX1503" s="14" t="s">
        <v>72</v>
      </c>
      <c r="AY1503" s="245" t="s">
        <v>148</v>
      </c>
    </row>
    <row r="1504" spans="1:51" s="14" customFormat="1" ht="12">
      <c r="A1504" s="14"/>
      <c r="B1504" s="235"/>
      <c r="C1504" s="236"/>
      <c r="D1504" s="226" t="s">
        <v>168</v>
      </c>
      <c r="E1504" s="237" t="s">
        <v>19</v>
      </c>
      <c r="F1504" s="238" t="s">
        <v>5345</v>
      </c>
      <c r="G1504" s="236"/>
      <c r="H1504" s="239">
        <v>19.22</v>
      </c>
      <c r="I1504" s="240"/>
      <c r="J1504" s="236"/>
      <c r="K1504" s="236"/>
      <c r="L1504" s="241"/>
      <c r="M1504" s="242"/>
      <c r="N1504" s="243"/>
      <c r="O1504" s="243"/>
      <c r="P1504" s="243"/>
      <c r="Q1504" s="243"/>
      <c r="R1504" s="243"/>
      <c r="S1504" s="243"/>
      <c r="T1504" s="244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T1504" s="245" t="s">
        <v>168</v>
      </c>
      <c r="AU1504" s="245" t="s">
        <v>82</v>
      </c>
      <c r="AV1504" s="14" t="s">
        <v>82</v>
      </c>
      <c r="AW1504" s="14" t="s">
        <v>34</v>
      </c>
      <c r="AX1504" s="14" t="s">
        <v>72</v>
      </c>
      <c r="AY1504" s="245" t="s">
        <v>148</v>
      </c>
    </row>
    <row r="1505" spans="1:51" s="14" customFormat="1" ht="12">
      <c r="A1505" s="14"/>
      <c r="B1505" s="235"/>
      <c r="C1505" s="236"/>
      <c r="D1505" s="226" t="s">
        <v>168</v>
      </c>
      <c r="E1505" s="237" t="s">
        <v>19</v>
      </c>
      <c r="F1505" s="238" t="s">
        <v>5341</v>
      </c>
      <c r="G1505" s="236"/>
      <c r="H1505" s="239">
        <v>0.32</v>
      </c>
      <c r="I1505" s="240"/>
      <c r="J1505" s="236"/>
      <c r="K1505" s="236"/>
      <c r="L1505" s="241"/>
      <c r="M1505" s="242"/>
      <c r="N1505" s="243"/>
      <c r="O1505" s="243"/>
      <c r="P1505" s="243"/>
      <c r="Q1505" s="243"/>
      <c r="R1505" s="243"/>
      <c r="S1505" s="243"/>
      <c r="T1505" s="244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T1505" s="245" t="s">
        <v>168</v>
      </c>
      <c r="AU1505" s="245" t="s">
        <v>82</v>
      </c>
      <c r="AV1505" s="14" t="s">
        <v>82</v>
      </c>
      <c r="AW1505" s="14" t="s">
        <v>34</v>
      </c>
      <c r="AX1505" s="14" t="s">
        <v>72</v>
      </c>
      <c r="AY1505" s="245" t="s">
        <v>148</v>
      </c>
    </row>
    <row r="1506" spans="1:51" s="15" customFormat="1" ht="12">
      <c r="A1506" s="15"/>
      <c r="B1506" s="246"/>
      <c r="C1506" s="247"/>
      <c r="D1506" s="226" t="s">
        <v>168</v>
      </c>
      <c r="E1506" s="248" t="s">
        <v>19</v>
      </c>
      <c r="F1506" s="249" t="s">
        <v>178</v>
      </c>
      <c r="G1506" s="247"/>
      <c r="H1506" s="250">
        <v>22.391</v>
      </c>
      <c r="I1506" s="251"/>
      <c r="J1506" s="247"/>
      <c r="K1506" s="247"/>
      <c r="L1506" s="252"/>
      <c r="M1506" s="253"/>
      <c r="N1506" s="254"/>
      <c r="O1506" s="254"/>
      <c r="P1506" s="254"/>
      <c r="Q1506" s="254"/>
      <c r="R1506" s="254"/>
      <c r="S1506" s="254"/>
      <c r="T1506" s="255"/>
      <c r="U1506" s="15"/>
      <c r="V1506" s="15"/>
      <c r="W1506" s="15"/>
      <c r="X1506" s="15"/>
      <c r="Y1506" s="15"/>
      <c r="Z1506" s="15"/>
      <c r="AA1506" s="15"/>
      <c r="AB1506" s="15"/>
      <c r="AC1506" s="15"/>
      <c r="AD1506" s="15"/>
      <c r="AE1506" s="15"/>
      <c r="AT1506" s="256" t="s">
        <v>168</v>
      </c>
      <c r="AU1506" s="256" t="s">
        <v>82</v>
      </c>
      <c r="AV1506" s="15" t="s">
        <v>155</v>
      </c>
      <c r="AW1506" s="15" t="s">
        <v>34</v>
      </c>
      <c r="AX1506" s="15" t="s">
        <v>80</v>
      </c>
      <c r="AY1506" s="256" t="s">
        <v>148</v>
      </c>
    </row>
    <row r="1507" spans="1:65" s="2" customFormat="1" ht="16.5" customHeight="1">
      <c r="A1507" s="40"/>
      <c r="B1507" s="41"/>
      <c r="C1507" s="206" t="s">
        <v>2313</v>
      </c>
      <c r="D1507" s="206" t="s">
        <v>150</v>
      </c>
      <c r="E1507" s="207" t="s">
        <v>3570</v>
      </c>
      <c r="F1507" s="208" t="s">
        <v>3571</v>
      </c>
      <c r="G1507" s="209" t="s">
        <v>166</v>
      </c>
      <c r="H1507" s="210">
        <v>913.635</v>
      </c>
      <c r="I1507" s="211"/>
      <c r="J1507" s="212">
        <f>ROUND(I1507*H1507,2)</f>
        <v>0</v>
      </c>
      <c r="K1507" s="208" t="s">
        <v>154</v>
      </c>
      <c r="L1507" s="46"/>
      <c r="M1507" s="213" t="s">
        <v>19</v>
      </c>
      <c r="N1507" s="214" t="s">
        <v>43</v>
      </c>
      <c r="O1507" s="86"/>
      <c r="P1507" s="215">
        <f>O1507*H1507</f>
        <v>0</v>
      </c>
      <c r="Q1507" s="215">
        <v>0.005</v>
      </c>
      <c r="R1507" s="215">
        <f>Q1507*H1507</f>
        <v>4.568175</v>
      </c>
      <c r="S1507" s="215">
        <v>0</v>
      </c>
      <c r="T1507" s="216">
        <f>S1507*H1507</f>
        <v>0</v>
      </c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R1507" s="217" t="s">
        <v>285</v>
      </c>
      <c r="AT1507" s="217" t="s">
        <v>150</v>
      </c>
      <c r="AU1507" s="217" t="s">
        <v>82</v>
      </c>
      <c r="AY1507" s="19" t="s">
        <v>148</v>
      </c>
      <c r="BE1507" s="218">
        <f>IF(N1507="základní",J1507,0)</f>
        <v>0</v>
      </c>
      <c r="BF1507" s="218">
        <f>IF(N1507="snížená",J1507,0)</f>
        <v>0</v>
      </c>
      <c r="BG1507" s="218">
        <f>IF(N1507="zákl. přenesená",J1507,0)</f>
        <v>0</v>
      </c>
      <c r="BH1507" s="218">
        <f>IF(N1507="sníž. přenesená",J1507,0)</f>
        <v>0</v>
      </c>
      <c r="BI1507" s="218">
        <f>IF(N1507="nulová",J1507,0)</f>
        <v>0</v>
      </c>
      <c r="BJ1507" s="19" t="s">
        <v>80</v>
      </c>
      <c r="BK1507" s="218">
        <f>ROUND(I1507*H1507,2)</f>
        <v>0</v>
      </c>
      <c r="BL1507" s="19" t="s">
        <v>285</v>
      </c>
      <c r="BM1507" s="217" t="s">
        <v>5346</v>
      </c>
    </row>
    <row r="1508" spans="1:47" s="2" customFormat="1" ht="12">
      <c r="A1508" s="40"/>
      <c r="B1508" s="41"/>
      <c r="C1508" s="42"/>
      <c r="D1508" s="219" t="s">
        <v>157</v>
      </c>
      <c r="E1508" s="42"/>
      <c r="F1508" s="220" t="s">
        <v>3573</v>
      </c>
      <c r="G1508" s="42"/>
      <c r="H1508" s="42"/>
      <c r="I1508" s="221"/>
      <c r="J1508" s="42"/>
      <c r="K1508" s="42"/>
      <c r="L1508" s="46"/>
      <c r="M1508" s="222"/>
      <c r="N1508" s="223"/>
      <c r="O1508" s="86"/>
      <c r="P1508" s="86"/>
      <c r="Q1508" s="86"/>
      <c r="R1508" s="86"/>
      <c r="S1508" s="86"/>
      <c r="T1508" s="87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T1508" s="19" t="s">
        <v>157</v>
      </c>
      <c r="AU1508" s="19" t="s">
        <v>82</v>
      </c>
    </row>
    <row r="1509" spans="1:51" s="13" customFormat="1" ht="12">
      <c r="A1509" s="13"/>
      <c r="B1509" s="224"/>
      <c r="C1509" s="225"/>
      <c r="D1509" s="226" t="s">
        <v>168</v>
      </c>
      <c r="E1509" s="227" t="s">
        <v>19</v>
      </c>
      <c r="F1509" s="228" t="s">
        <v>5347</v>
      </c>
      <c r="G1509" s="225"/>
      <c r="H1509" s="227" t="s">
        <v>19</v>
      </c>
      <c r="I1509" s="229"/>
      <c r="J1509" s="225"/>
      <c r="K1509" s="225"/>
      <c r="L1509" s="230"/>
      <c r="M1509" s="231"/>
      <c r="N1509" s="232"/>
      <c r="O1509" s="232"/>
      <c r="P1509" s="232"/>
      <c r="Q1509" s="232"/>
      <c r="R1509" s="232"/>
      <c r="S1509" s="232"/>
      <c r="T1509" s="23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T1509" s="234" t="s">
        <v>168</v>
      </c>
      <c r="AU1509" s="234" t="s">
        <v>82</v>
      </c>
      <c r="AV1509" s="13" t="s">
        <v>80</v>
      </c>
      <c r="AW1509" s="13" t="s">
        <v>34</v>
      </c>
      <c r="AX1509" s="13" t="s">
        <v>72</v>
      </c>
      <c r="AY1509" s="234" t="s">
        <v>148</v>
      </c>
    </row>
    <row r="1510" spans="1:51" s="14" customFormat="1" ht="12">
      <c r="A1510" s="14"/>
      <c r="B1510" s="235"/>
      <c r="C1510" s="236"/>
      <c r="D1510" s="226" t="s">
        <v>168</v>
      </c>
      <c r="E1510" s="237" t="s">
        <v>19</v>
      </c>
      <c r="F1510" s="238" t="s">
        <v>4308</v>
      </c>
      <c r="G1510" s="236"/>
      <c r="H1510" s="239">
        <v>153.909</v>
      </c>
      <c r="I1510" s="240"/>
      <c r="J1510" s="236"/>
      <c r="K1510" s="236"/>
      <c r="L1510" s="241"/>
      <c r="M1510" s="242"/>
      <c r="N1510" s="243"/>
      <c r="O1510" s="243"/>
      <c r="P1510" s="243"/>
      <c r="Q1510" s="243"/>
      <c r="R1510" s="243"/>
      <c r="S1510" s="243"/>
      <c r="T1510" s="244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T1510" s="245" t="s">
        <v>168</v>
      </c>
      <c r="AU1510" s="245" t="s">
        <v>82</v>
      </c>
      <c r="AV1510" s="14" t="s">
        <v>82</v>
      </c>
      <c r="AW1510" s="14" t="s">
        <v>34</v>
      </c>
      <c r="AX1510" s="14" t="s">
        <v>72</v>
      </c>
      <c r="AY1510" s="245" t="s">
        <v>148</v>
      </c>
    </row>
    <row r="1511" spans="1:51" s="16" customFormat="1" ht="12">
      <c r="A1511" s="16"/>
      <c r="B1511" s="257"/>
      <c r="C1511" s="258"/>
      <c r="D1511" s="226" t="s">
        <v>168</v>
      </c>
      <c r="E1511" s="259" t="s">
        <v>19</v>
      </c>
      <c r="F1511" s="260" t="s">
        <v>256</v>
      </c>
      <c r="G1511" s="258"/>
      <c r="H1511" s="261">
        <v>153.909</v>
      </c>
      <c r="I1511" s="262"/>
      <c r="J1511" s="258"/>
      <c r="K1511" s="258"/>
      <c r="L1511" s="263"/>
      <c r="M1511" s="264"/>
      <c r="N1511" s="265"/>
      <c r="O1511" s="265"/>
      <c r="P1511" s="265"/>
      <c r="Q1511" s="265"/>
      <c r="R1511" s="265"/>
      <c r="S1511" s="265"/>
      <c r="T1511" s="266"/>
      <c r="U1511" s="16"/>
      <c r="V1511" s="16"/>
      <c r="W1511" s="16"/>
      <c r="X1511" s="16"/>
      <c r="Y1511" s="16"/>
      <c r="Z1511" s="16"/>
      <c r="AA1511" s="16"/>
      <c r="AB1511" s="16"/>
      <c r="AC1511" s="16"/>
      <c r="AD1511" s="16"/>
      <c r="AE1511" s="16"/>
      <c r="AT1511" s="267" t="s">
        <v>168</v>
      </c>
      <c r="AU1511" s="267" t="s">
        <v>82</v>
      </c>
      <c r="AV1511" s="16" t="s">
        <v>163</v>
      </c>
      <c r="AW1511" s="16" t="s">
        <v>34</v>
      </c>
      <c r="AX1511" s="16" t="s">
        <v>72</v>
      </c>
      <c r="AY1511" s="267" t="s">
        <v>148</v>
      </c>
    </row>
    <row r="1512" spans="1:51" s="13" customFormat="1" ht="12">
      <c r="A1512" s="13"/>
      <c r="B1512" s="224"/>
      <c r="C1512" s="225"/>
      <c r="D1512" s="226" t="s">
        <v>168</v>
      </c>
      <c r="E1512" s="227" t="s">
        <v>19</v>
      </c>
      <c r="F1512" s="228" t="s">
        <v>5348</v>
      </c>
      <c r="G1512" s="225"/>
      <c r="H1512" s="227" t="s">
        <v>19</v>
      </c>
      <c r="I1512" s="229"/>
      <c r="J1512" s="225"/>
      <c r="K1512" s="225"/>
      <c r="L1512" s="230"/>
      <c r="M1512" s="231"/>
      <c r="N1512" s="232"/>
      <c r="O1512" s="232"/>
      <c r="P1512" s="232"/>
      <c r="Q1512" s="232"/>
      <c r="R1512" s="232"/>
      <c r="S1512" s="232"/>
      <c r="T1512" s="23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T1512" s="234" t="s">
        <v>168</v>
      </c>
      <c r="AU1512" s="234" t="s">
        <v>82</v>
      </c>
      <c r="AV1512" s="13" t="s">
        <v>80</v>
      </c>
      <c r="AW1512" s="13" t="s">
        <v>34</v>
      </c>
      <c r="AX1512" s="13" t="s">
        <v>72</v>
      </c>
      <c r="AY1512" s="234" t="s">
        <v>148</v>
      </c>
    </row>
    <row r="1513" spans="1:51" s="14" customFormat="1" ht="12">
      <c r="A1513" s="14"/>
      <c r="B1513" s="235"/>
      <c r="C1513" s="236"/>
      <c r="D1513" s="226" t="s">
        <v>168</v>
      </c>
      <c r="E1513" s="237" t="s">
        <v>19</v>
      </c>
      <c r="F1513" s="238" t="s">
        <v>4318</v>
      </c>
      <c r="G1513" s="236"/>
      <c r="H1513" s="239">
        <v>29.303</v>
      </c>
      <c r="I1513" s="240"/>
      <c r="J1513" s="236"/>
      <c r="K1513" s="236"/>
      <c r="L1513" s="241"/>
      <c r="M1513" s="242"/>
      <c r="N1513" s="243"/>
      <c r="O1513" s="243"/>
      <c r="P1513" s="243"/>
      <c r="Q1513" s="243"/>
      <c r="R1513" s="243"/>
      <c r="S1513" s="243"/>
      <c r="T1513" s="244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T1513" s="245" t="s">
        <v>168</v>
      </c>
      <c r="AU1513" s="245" t="s">
        <v>82</v>
      </c>
      <c r="AV1513" s="14" t="s">
        <v>82</v>
      </c>
      <c r="AW1513" s="14" t="s">
        <v>34</v>
      </c>
      <c r="AX1513" s="14" t="s">
        <v>72</v>
      </c>
      <c r="AY1513" s="245" t="s">
        <v>148</v>
      </c>
    </row>
    <row r="1514" spans="1:51" s="14" customFormat="1" ht="12">
      <c r="A1514" s="14"/>
      <c r="B1514" s="235"/>
      <c r="C1514" s="236"/>
      <c r="D1514" s="226" t="s">
        <v>168</v>
      </c>
      <c r="E1514" s="237" t="s">
        <v>19</v>
      </c>
      <c r="F1514" s="238" t="s">
        <v>4319</v>
      </c>
      <c r="G1514" s="236"/>
      <c r="H1514" s="239">
        <v>43.042</v>
      </c>
      <c r="I1514" s="240"/>
      <c r="J1514" s="236"/>
      <c r="K1514" s="236"/>
      <c r="L1514" s="241"/>
      <c r="M1514" s="242"/>
      <c r="N1514" s="243"/>
      <c r="O1514" s="243"/>
      <c r="P1514" s="243"/>
      <c r="Q1514" s="243"/>
      <c r="R1514" s="243"/>
      <c r="S1514" s="243"/>
      <c r="T1514" s="244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T1514" s="245" t="s">
        <v>168</v>
      </c>
      <c r="AU1514" s="245" t="s">
        <v>82</v>
      </c>
      <c r="AV1514" s="14" t="s">
        <v>82</v>
      </c>
      <c r="AW1514" s="14" t="s">
        <v>34</v>
      </c>
      <c r="AX1514" s="14" t="s">
        <v>72</v>
      </c>
      <c r="AY1514" s="245" t="s">
        <v>148</v>
      </c>
    </row>
    <row r="1515" spans="1:51" s="14" customFormat="1" ht="12">
      <c r="A1515" s="14"/>
      <c r="B1515" s="235"/>
      <c r="C1515" s="236"/>
      <c r="D1515" s="226" t="s">
        <v>168</v>
      </c>
      <c r="E1515" s="237" t="s">
        <v>19</v>
      </c>
      <c r="F1515" s="238" t="s">
        <v>4320</v>
      </c>
      <c r="G1515" s="236"/>
      <c r="H1515" s="239">
        <v>64.686</v>
      </c>
      <c r="I1515" s="240"/>
      <c r="J1515" s="236"/>
      <c r="K1515" s="236"/>
      <c r="L1515" s="241"/>
      <c r="M1515" s="242"/>
      <c r="N1515" s="243"/>
      <c r="O1515" s="243"/>
      <c r="P1515" s="243"/>
      <c r="Q1515" s="243"/>
      <c r="R1515" s="243"/>
      <c r="S1515" s="243"/>
      <c r="T1515" s="244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T1515" s="245" t="s">
        <v>168</v>
      </c>
      <c r="AU1515" s="245" t="s">
        <v>82</v>
      </c>
      <c r="AV1515" s="14" t="s">
        <v>82</v>
      </c>
      <c r="AW1515" s="14" t="s">
        <v>34</v>
      </c>
      <c r="AX1515" s="14" t="s">
        <v>72</v>
      </c>
      <c r="AY1515" s="245" t="s">
        <v>148</v>
      </c>
    </row>
    <row r="1516" spans="1:51" s="14" customFormat="1" ht="12">
      <c r="A1516" s="14"/>
      <c r="B1516" s="235"/>
      <c r="C1516" s="236"/>
      <c r="D1516" s="226" t="s">
        <v>168</v>
      </c>
      <c r="E1516" s="237" t="s">
        <v>19</v>
      </c>
      <c r="F1516" s="238" t="s">
        <v>4321</v>
      </c>
      <c r="G1516" s="236"/>
      <c r="H1516" s="239">
        <v>74.692</v>
      </c>
      <c r="I1516" s="240"/>
      <c r="J1516" s="236"/>
      <c r="K1516" s="236"/>
      <c r="L1516" s="241"/>
      <c r="M1516" s="242"/>
      <c r="N1516" s="243"/>
      <c r="O1516" s="243"/>
      <c r="P1516" s="243"/>
      <c r="Q1516" s="243"/>
      <c r="R1516" s="243"/>
      <c r="S1516" s="243"/>
      <c r="T1516" s="244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T1516" s="245" t="s">
        <v>168</v>
      </c>
      <c r="AU1516" s="245" t="s">
        <v>82</v>
      </c>
      <c r="AV1516" s="14" t="s">
        <v>82</v>
      </c>
      <c r="AW1516" s="14" t="s">
        <v>34</v>
      </c>
      <c r="AX1516" s="14" t="s">
        <v>72</v>
      </c>
      <c r="AY1516" s="245" t="s">
        <v>148</v>
      </c>
    </row>
    <row r="1517" spans="1:51" s="14" customFormat="1" ht="12">
      <c r="A1517" s="14"/>
      <c r="B1517" s="235"/>
      <c r="C1517" s="236"/>
      <c r="D1517" s="226" t="s">
        <v>168</v>
      </c>
      <c r="E1517" s="237" t="s">
        <v>19</v>
      </c>
      <c r="F1517" s="238" t="s">
        <v>4322</v>
      </c>
      <c r="G1517" s="236"/>
      <c r="H1517" s="239">
        <v>75.202</v>
      </c>
      <c r="I1517" s="240"/>
      <c r="J1517" s="236"/>
      <c r="K1517" s="236"/>
      <c r="L1517" s="241"/>
      <c r="M1517" s="242"/>
      <c r="N1517" s="243"/>
      <c r="O1517" s="243"/>
      <c r="P1517" s="243"/>
      <c r="Q1517" s="243"/>
      <c r="R1517" s="243"/>
      <c r="S1517" s="243"/>
      <c r="T1517" s="244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T1517" s="245" t="s">
        <v>168</v>
      </c>
      <c r="AU1517" s="245" t="s">
        <v>82</v>
      </c>
      <c r="AV1517" s="14" t="s">
        <v>82</v>
      </c>
      <c r="AW1517" s="14" t="s">
        <v>34</v>
      </c>
      <c r="AX1517" s="14" t="s">
        <v>72</v>
      </c>
      <c r="AY1517" s="245" t="s">
        <v>148</v>
      </c>
    </row>
    <row r="1518" spans="1:51" s="14" customFormat="1" ht="12">
      <c r="A1518" s="14"/>
      <c r="B1518" s="235"/>
      <c r="C1518" s="236"/>
      <c r="D1518" s="226" t="s">
        <v>168</v>
      </c>
      <c r="E1518" s="237" t="s">
        <v>19</v>
      </c>
      <c r="F1518" s="238" t="s">
        <v>4323</v>
      </c>
      <c r="G1518" s="236"/>
      <c r="H1518" s="239">
        <v>63.04</v>
      </c>
      <c r="I1518" s="240"/>
      <c r="J1518" s="236"/>
      <c r="K1518" s="236"/>
      <c r="L1518" s="241"/>
      <c r="M1518" s="242"/>
      <c r="N1518" s="243"/>
      <c r="O1518" s="243"/>
      <c r="P1518" s="243"/>
      <c r="Q1518" s="243"/>
      <c r="R1518" s="243"/>
      <c r="S1518" s="243"/>
      <c r="T1518" s="244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T1518" s="245" t="s">
        <v>168</v>
      </c>
      <c r="AU1518" s="245" t="s">
        <v>82</v>
      </c>
      <c r="AV1518" s="14" t="s">
        <v>82</v>
      </c>
      <c r="AW1518" s="14" t="s">
        <v>34</v>
      </c>
      <c r="AX1518" s="14" t="s">
        <v>72</v>
      </c>
      <c r="AY1518" s="245" t="s">
        <v>148</v>
      </c>
    </row>
    <row r="1519" spans="1:51" s="14" customFormat="1" ht="12">
      <c r="A1519" s="14"/>
      <c r="B1519" s="235"/>
      <c r="C1519" s="236"/>
      <c r="D1519" s="226" t="s">
        <v>168</v>
      </c>
      <c r="E1519" s="237" t="s">
        <v>19</v>
      </c>
      <c r="F1519" s="238" t="s">
        <v>4324</v>
      </c>
      <c r="G1519" s="236"/>
      <c r="H1519" s="239">
        <v>63.256</v>
      </c>
      <c r="I1519" s="240"/>
      <c r="J1519" s="236"/>
      <c r="K1519" s="236"/>
      <c r="L1519" s="241"/>
      <c r="M1519" s="242"/>
      <c r="N1519" s="243"/>
      <c r="O1519" s="243"/>
      <c r="P1519" s="243"/>
      <c r="Q1519" s="243"/>
      <c r="R1519" s="243"/>
      <c r="S1519" s="243"/>
      <c r="T1519" s="244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T1519" s="245" t="s">
        <v>168</v>
      </c>
      <c r="AU1519" s="245" t="s">
        <v>82</v>
      </c>
      <c r="AV1519" s="14" t="s">
        <v>82</v>
      </c>
      <c r="AW1519" s="14" t="s">
        <v>34</v>
      </c>
      <c r="AX1519" s="14" t="s">
        <v>72</v>
      </c>
      <c r="AY1519" s="245" t="s">
        <v>148</v>
      </c>
    </row>
    <row r="1520" spans="1:51" s="14" customFormat="1" ht="12">
      <c r="A1520" s="14"/>
      <c r="B1520" s="235"/>
      <c r="C1520" s="236"/>
      <c r="D1520" s="226" t="s">
        <v>168</v>
      </c>
      <c r="E1520" s="237" t="s">
        <v>19</v>
      </c>
      <c r="F1520" s="238" t="s">
        <v>5349</v>
      </c>
      <c r="G1520" s="236"/>
      <c r="H1520" s="239">
        <v>60.342</v>
      </c>
      <c r="I1520" s="240"/>
      <c r="J1520" s="236"/>
      <c r="K1520" s="236"/>
      <c r="L1520" s="241"/>
      <c r="M1520" s="242"/>
      <c r="N1520" s="243"/>
      <c r="O1520" s="243"/>
      <c r="P1520" s="243"/>
      <c r="Q1520" s="243"/>
      <c r="R1520" s="243"/>
      <c r="S1520" s="243"/>
      <c r="T1520" s="244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T1520" s="245" t="s">
        <v>168</v>
      </c>
      <c r="AU1520" s="245" t="s">
        <v>82</v>
      </c>
      <c r="AV1520" s="14" t="s">
        <v>82</v>
      </c>
      <c r="AW1520" s="14" t="s">
        <v>34</v>
      </c>
      <c r="AX1520" s="14" t="s">
        <v>72</v>
      </c>
      <c r="AY1520" s="245" t="s">
        <v>148</v>
      </c>
    </row>
    <row r="1521" spans="1:51" s="16" customFormat="1" ht="12">
      <c r="A1521" s="16"/>
      <c r="B1521" s="257"/>
      <c r="C1521" s="258"/>
      <c r="D1521" s="226" t="s">
        <v>168</v>
      </c>
      <c r="E1521" s="259" t="s">
        <v>19</v>
      </c>
      <c r="F1521" s="260" t="s">
        <v>256</v>
      </c>
      <c r="G1521" s="258"/>
      <c r="H1521" s="261">
        <v>473.563</v>
      </c>
      <c r="I1521" s="262"/>
      <c r="J1521" s="258"/>
      <c r="K1521" s="258"/>
      <c r="L1521" s="263"/>
      <c r="M1521" s="264"/>
      <c r="N1521" s="265"/>
      <c r="O1521" s="265"/>
      <c r="P1521" s="265"/>
      <c r="Q1521" s="265"/>
      <c r="R1521" s="265"/>
      <c r="S1521" s="265"/>
      <c r="T1521" s="266"/>
      <c r="U1521" s="16"/>
      <c r="V1521" s="16"/>
      <c r="W1521" s="16"/>
      <c r="X1521" s="16"/>
      <c r="Y1521" s="16"/>
      <c r="Z1521" s="16"/>
      <c r="AA1521" s="16"/>
      <c r="AB1521" s="16"/>
      <c r="AC1521" s="16"/>
      <c r="AD1521" s="16"/>
      <c r="AE1521" s="16"/>
      <c r="AT1521" s="267" t="s">
        <v>168</v>
      </c>
      <c r="AU1521" s="267" t="s">
        <v>82</v>
      </c>
      <c r="AV1521" s="16" t="s">
        <v>163</v>
      </c>
      <c r="AW1521" s="16" t="s">
        <v>34</v>
      </c>
      <c r="AX1521" s="16" t="s">
        <v>72</v>
      </c>
      <c r="AY1521" s="267" t="s">
        <v>148</v>
      </c>
    </row>
    <row r="1522" spans="1:51" s="13" customFormat="1" ht="12">
      <c r="A1522" s="13"/>
      <c r="B1522" s="224"/>
      <c r="C1522" s="225"/>
      <c r="D1522" s="226" t="s">
        <v>168</v>
      </c>
      <c r="E1522" s="227" t="s">
        <v>19</v>
      </c>
      <c r="F1522" s="228" t="s">
        <v>5350</v>
      </c>
      <c r="G1522" s="225"/>
      <c r="H1522" s="227" t="s">
        <v>19</v>
      </c>
      <c r="I1522" s="229"/>
      <c r="J1522" s="225"/>
      <c r="K1522" s="225"/>
      <c r="L1522" s="230"/>
      <c r="M1522" s="231"/>
      <c r="N1522" s="232"/>
      <c r="O1522" s="232"/>
      <c r="P1522" s="232"/>
      <c r="Q1522" s="232"/>
      <c r="R1522" s="232"/>
      <c r="S1522" s="232"/>
      <c r="T1522" s="23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T1522" s="234" t="s">
        <v>168</v>
      </c>
      <c r="AU1522" s="234" t="s">
        <v>82</v>
      </c>
      <c r="AV1522" s="13" t="s">
        <v>80</v>
      </c>
      <c r="AW1522" s="13" t="s">
        <v>34</v>
      </c>
      <c r="AX1522" s="13" t="s">
        <v>72</v>
      </c>
      <c r="AY1522" s="234" t="s">
        <v>148</v>
      </c>
    </row>
    <row r="1523" spans="1:51" s="13" customFormat="1" ht="12">
      <c r="A1523" s="13"/>
      <c r="B1523" s="224"/>
      <c r="C1523" s="225"/>
      <c r="D1523" s="226" t="s">
        <v>168</v>
      </c>
      <c r="E1523" s="227" t="s">
        <v>19</v>
      </c>
      <c r="F1523" s="228" t="s">
        <v>4492</v>
      </c>
      <c r="G1523" s="225"/>
      <c r="H1523" s="227" t="s">
        <v>19</v>
      </c>
      <c r="I1523" s="229"/>
      <c r="J1523" s="225"/>
      <c r="K1523" s="225"/>
      <c r="L1523" s="230"/>
      <c r="M1523" s="231"/>
      <c r="N1523" s="232"/>
      <c r="O1523" s="232"/>
      <c r="P1523" s="232"/>
      <c r="Q1523" s="232"/>
      <c r="R1523" s="232"/>
      <c r="S1523" s="232"/>
      <c r="T1523" s="23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T1523" s="234" t="s">
        <v>168</v>
      </c>
      <c r="AU1523" s="234" t="s">
        <v>82</v>
      </c>
      <c r="AV1523" s="13" t="s">
        <v>80</v>
      </c>
      <c r="AW1523" s="13" t="s">
        <v>34</v>
      </c>
      <c r="AX1523" s="13" t="s">
        <v>72</v>
      </c>
      <c r="AY1523" s="234" t="s">
        <v>148</v>
      </c>
    </row>
    <row r="1524" spans="1:51" s="14" customFormat="1" ht="12">
      <c r="A1524" s="14"/>
      <c r="B1524" s="235"/>
      <c r="C1524" s="236"/>
      <c r="D1524" s="226" t="s">
        <v>168</v>
      </c>
      <c r="E1524" s="237" t="s">
        <v>19</v>
      </c>
      <c r="F1524" s="238" t="s">
        <v>5351</v>
      </c>
      <c r="G1524" s="236"/>
      <c r="H1524" s="239">
        <v>41.728</v>
      </c>
      <c r="I1524" s="240"/>
      <c r="J1524" s="236"/>
      <c r="K1524" s="236"/>
      <c r="L1524" s="241"/>
      <c r="M1524" s="242"/>
      <c r="N1524" s="243"/>
      <c r="O1524" s="243"/>
      <c r="P1524" s="243"/>
      <c r="Q1524" s="243"/>
      <c r="R1524" s="243"/>
      <c r="S1524" s="243"/>
      <c r="T1524" s="244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T1524" s="245" t="s">
        <v>168</v>
      </c>
      <c r="AU1524" s="245" t="s">
        <v>82</v>
      </c>
      <c r="AV1524" s="14" t="s">
        <v>82</v>
      </c>
      <c r="AW1524" s="14" t="s">
        <v>34</v>
      </c>
      <c r="AX1524" s="14" t="s">
        <v>72</v>
      </c>
      <c r="AY1524" s="245" t="s">
        <v>148</v>
      </c>
    </row>
    <row r="1525" spans="1:51" s="14" customFormat="1" ht="12">
      <c r="A1525" s="14"/>
      <c r="B1525" s="235"/>
      <c r="C1525" s="236"/>
      <c r="D1525" s="226" t="s">
        <v>168</v>
      </c>
      <c r="E1525" s="237" t="s">
        <v>19</v>
      </c>
      <c r="F1525" s="238" t="s">
        <v>5352</v>
      </c>
      <c r="G1525" s="236"/>
      <c r="H1525" s="239">
        <v>-9.15</v>
      </c>
      <c r="I1525" s="240"/>
      <c r="J1525" s="236"/>
      <c r="K1525" s="236"/>
      <c r="L1525" s="241"/>
      <c r="M1525" s="242"/>
      <c r="N1525" s="243"/>
      <c r="O1525" s="243"/>
      <c r="P1525" s="243"/>
      <c r="Q1525" s="243"/>
      <c r="R1525" s="243"/>
      <c r="S1525" s="243"/>
      <c r="T1525" s="244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T1525" s="245" t="s">
        <v>168</v>
      </c>
      <c r="AU1525" s="245" t="s">
        <v>82</v>
      </c>
      <c r="AV1525" s="14" t="s">
        <v>82</v>
      </c>
      <c r="AW1525" s="14" t="s">
        <v>34</v>
      </c>
      <c r="AX1525" s="14" t="s">
        <v>72</v>
      </c>
      <c r="AY1525" s="245" t="s">
        <v>148</v>
      </c>
    </row>
    <row r="1526" spans="1:51" s="13" customFormat="1" ht="12">
      <c r="A1526" s="13"/>
      <c r="B1526" s="224"/>
      <c r="C1526" s="225"/>
      <c r="D1526" s="226" t="s">
        <v>168</v>
      </c>
      <c r="E1526" s="227" t="s">
        <v>19</v>
      </c>
      <c r="F1526" s="228" t="s">
        <v>4338</v>
      </c>
      <c r="G1526" s="225"/>
      <c r="H1526" s="227" t="s">
        <v>19</v>
      </c>
      <c r="I1526" s="229"/>
      <c r="J1526" s="225"/>
      <c r="K1526" s="225"/>
      <c r="L1526" s="230"/>
      <c r="M1526" s="231"/>
      <c r="N1526" s="232"/>
      <c r="O1526" s="232"/>
      <c r="P1526" s="232"/>
      <c r="Q1526" s="232"/>
      <c r="R1526" s="232"/>
      <c r="S1526" s="232"/>
      <c r="T1526" s="23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T1526" s="234" t="s">
        <v>168</v>
      </c>
      <c r="AU1526" s="234" t="s">
        <v>82</v>
      </c>
      <c r="AV1526" s="13" t="s">
        <v>80</v>
      </c>
      <c r="AW1526" s="13" t="s">
        <v>34</v>
      </c>
      <c r="AX1526" s="13" t="s">
        <v>72</v>
      </c>
      <c r="AY1526" s="234" t="s">
        <v>148</v>
      </c>
    </row>
    <row r="1527" spans="1:51" s="14" customFormat="1" ht="12">
      <c r="A1527" s="14"/>
      <c r="B1527" s="235"/>
      <c r="C1527" s="236"/>
      <c r="D1527" s="226" t="s">
        <v>168</v>
      </c>
      <c r="E1527" s="237" t="s">
        <v>19</v>
      </c>
      <c r="F1527" s="238" t="s">
        <v>5353</v>
      </c>
      <c r="G1527" s="236"/>
      <c r="H1527" s="239">
        <v>36.808</v>
      </c>
      <c r="I1527" s="240"/>
      <c r="J1527" s="236"/>
      <c r="K1527" s="236"/>
      <c r="L1527" s="241"/>
      <c r="M1527" s="242"/>
      <c r="N1527" s="243"/>
      <c r="O1527" s="243"/>
      <c r="P1527" s="243"/>
      <c r="Q1527" s="243"/>
      <c r="R1527" s="243"/>
      <c r="S1527" s="243"/>
      <c r="T1527" s="244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T1527" s="245" t="s">
        <v>168</v>
      </c>
      <c r="AU1527" s="245" t="s">
        <v>82</v>
      </c>
      <c r="AV1527" s="14" t="s">
        <v>82</v>
      </c>
      <c r="AW1527" s="14" t="s">
        <v>34</v>
      </c>
      <c r="AX1527" s="14" t="s">
        <v>72</v>
      </c>
      <c r="AY1527" s="245" t="s">
        <v>148</v>
      </c>
    </row>
    <row r="1528" spans="1:51" s="14" customFormat="1" ht="12">
      <c r="A1528" s="14"/>
      <c r="B1528" s="235"/>
      <c r="C1528" s="236"/>
      <c r="D1528" s="226" t="s">
        <v>168</v>
      </c>
      <c r="E1528" s="237" t="s">
        <v>19</v>
      </c>
      <c r="F1528" s="238" t="s">
        <v>4340</v>
      </c>
      <c r="G1528" s="236"/>
      <c r="H1528" s="239">
        <v>-4.147</v>
      </c>
      <c r="I1528" s="240"/>
      <c r="J1528" s="236"/>
      <c r="K1528" s="236"/>
      <c r="L1528" s="241"/>
      <c r="M1528" s="242"/>
      <c r="N1528" s="243"/>
      <c r="O1528" s="243"/>
      <c r="P1528" s="243"/>
      <c r="Q1528" s="243"/>
      <c r="R1528" s="243"/>
      <c r="S1528" s="243"/>
      <c r="T1528" s="244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T1528" s="245" t="s">
        <v>168</v>
      </c>
      <c r="AU1528" s="245" t="s">
        <v>82</v>
      </c>
      <c r="AV1528" s="14" t="s">
        <v>82</v>
      </c>
      <c r="AW1528" s="14" t="s">
        <v>34</v>
      </c>
      <c r="AX1528" s="14" t="s">
        <v>72</v>
      </c>
      <c r="AY1528" s="245" t="s">
        <v>148</v>
      </c>
    </row>
    <row r="1529" spans="1:51" s="14" customFormat="1" ht="12">
      <c r="A1529" s="14"/>
      <c r="B1529" s="235"/>
      <c r="C1529" s="236"/>
      <c r="D1529" s="226" t="s">
        <v>168</v>
      </c>
      <c r="E1529" s="237" t="s">
        <v>19</v>
      </c>
      <c r="F1529" s="238" t="s">
        <v>4341</v>
      </c>
      <c r="G1529" s="236"/>
      <c r="H1529" s="239">
        <v>0.576</v>
      </c>
      <c r="I1529" s="240"/>
      <c r="J1529" s="236"/>
      <c r="K1529" s="236"/>
      <c r="L1529" s="241"/>
      <c r="M1529" s="242"/>
      <c r="N1529" s="243"/>
      <c r="O1529" s="243"/>
      <c r="P1529" s="243"/>
      <c r="Q1529" s="243"/>
      <c r="R1529" s="243"/>
      <c r="S1529" s="243"/>
      <c r="T1529" s="244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T1529" s="245" t="s">
        <v>168</v>
      </c>
      <c r="AU1529" s="245" t="s">
        <v>82</v>
      </c>
      <c r="AV1529" s="14" t="s">
        <v>82</v>
      </c>
      <c r="AW1529" s="14" t="s">
        <v>34</v>
      </c>
      <c r="AX1529" s="14" t="s">
        <v>72</v>
      </c>
      <c r="AY1529" s="245" t="s">
        <v>148</v>
      </c>
    </row>
    <row r="1530" spans="1:51" s="13" customFormat="1" ht="12">
      <c r="A1530" s="13"/>
      <c r="B1530" s="224"/>
      <c r="C1530" s="225"/>
      <c r="D1530" s="226" t="s">
        <v>168</v>
      </c>
      <c r="E1530" s="227" t="s">
        <v>19</v>
      </c>
      <c r="F1530" s="228" t="s">
        <v>4342</v>
      </c>
      <c r="G1530" s="225"/>
      <c r="H1530" s="227" t="s">
        <v>19</v>
      </c>
      <c r="I1530" s="229"/>
      <c r="J1530" s="225"/>
      <c r="K1530" s="225"/>
      <c r="L1530" s="230"/>
      <c r="M1530" s="231"/>
      <c r="N1530" s="232"/>
      <c r="O1530" s="232"/>
      <c r="P1530" s="232"/>
      <c r="Q1530" s="232"/>
      <c r="R1530" s="232"/>
      <c r="S1530" s="232"/>
      <c r="T1530" s="23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T1530" s="234" t="s">
        <v>168</v>
      </c>
      <c r="AU1530" s="234" t="s">
        <v>82</v>
      </c>
      <c r="AV1530" s="13" t="s">
        <v>80</v>
      </c>
      <c r="AW1530" s="13" t="s">
        <v>34</v>
      </c>
      <c r="AX1530" s="13" t="s">
        <v>72</v>
      </c>
      <c r="AY1530" s="234" t="s">
        <v>148</v>
      </c>
    </row>
    <row r="1531" spans="1:51" s="14" customFormat="1" ht="12">
      <c r="A1531" s="14"/>
      <c r="B1531" s="235"/>
      <c r="C1531" s="236"/>
      <c r="D1531" s="226" t="s">
        <v>168</v>
      </c>
      <c r="E1531" s="237" t="s">
        <v>19</v>
      </c>
      <c r="F1531" s="238" t="s">
        <v>5354</v>
      </c>
      <c r="G1531" s="236"/>
      <c r="H1531" s="239">
        <v>101.402</v>
      </c>
      <c r="I1531" s="240"/>
      <c r="J1531" s="236"/>
      <c r="K1531" s="236"/>
      <c r="L1531" s="241"/>
      <c r="M1531" s="242"/>
      <c r="N1531" s="243"/>
      <c r="O1531" s="243"/>
      <c r="P1531" s="243"/>
      <c r="Q1531" s="243"/>
      <c r="R1531" s="243"/>
      <c r="S1531" s="243"/>
      <c r="T1531" s="244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T1531" s="245" t="s">
        <v>168</v>
      </c>
      <c r="AU1531" s="245" t="s">
        <v>82</v>
      </c>
      <c r="AV1531" s="14" t="s">
        <v>82</v>
      </c>
      <c r="AW1531" s="14" t="s">
        <v>34</v>
      </c>
      <c r="AX1531" s="14" t="s">
        <v>72</v>
      </c>
      <c r="AY1531" s="245" t="s">
        <v>148</v>
      </c>
    </row>
    <row r="1532" spans="1:51" s="14" customFormat="1" ht="12">
      <c r="A1532" s="14"/>
      <c r="B1532" s="235"/>
      <c r="C1532" s="236"/>
      <c r="D1532" s="226" t="s">
        <v>168</v>
      </c>
      <c r="E1532" s="237" t="s">
        <v>19</v>
      </c>
      <c r="F1532" s="238" t="s">
        <v>5355</v>
      </c>
      <c r="G1532" s="236"/>
      <c r="H1532" s="239">
        <v>-19.591</v>
      </c>
      <c r="I1532" s="240"/>
      <c r="J1532" s="236"/>
      <c r="K1532" s="236"/>
      <c r="L1532" s="241"/>
      <c r="M1532" s="242"/>
      <c r="N1532" s="243"/>
      <c r="O1532" s="243"/>
      <c r="P1532" s="243"/>
      <c r="Q1532" s="243"/>
      <c r="R1532" s="243"/>
      <c r="S1532" s="243"/>
      <c r="T1532" s="244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T1532" s="245" t="s">
        <v>168</v>
      </c>
      <c r="AU1532" s="245" t="s">
        <v>82</v>
      </c>
      <c r="AV1532" s="14" t="s">
        <v>82</v>
      </c>
      <c r="AW1532" s="14" t="s">
        <v>34</v>
      </c>
      <c r="AX1532" s="14" t="s">
        <v>72</v>
      </c>
      <c r="AY1532" s="245" t="s">
        <v>148</v>
      </c>
    </row>
    <row r="1533" spans="1:51" s="14" customFormat="1" ht="12">
      <c r="A1533" s="14"/>
      <c r="B1533" s="235"/>
      <c r="C1533" s="236"/>
      <c r="D1533" s="226" t="s">
        <v>168</v>
      </c>
      <c r="E1533" s="237" t="s">
        <v>19</v>
      </c>
      <c r="F1533" s="238" t="s">
        <v>4345</v>
      </c>
      <c r="G1533" s="236"/>
      <c r="H1533" s="239">
        <v>3.152</v>
      </c>
      <c r="I1533" s="240"/>
      <c r="J1533" s="236"/>
      <c r="K1533" s="236"/>
      <c r="L1533" s="241"/>
      <c r="M1533" s="242"/>
      <c r="N1533" s="243"/>
      <c r="O1533" s="243"/>
      <c r="P1533" s="243"/>
      <c r="Q1533" s="243"/>
      <c r="R1533" s="243"/>
      <c r="S1533" s="243"/>
      <c r="T1533" s="244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T1533" s="245" t="s">
        <v>168</v>
      </c>
      <c r="AU1533" s="245" t="s">
        <v>82</v>
      </c>
      <c r="AV1533" s="14" t="s">
        <v>82</v>
      </c>
      <c r="AW1533" s="14" t="s">
        <v>34</v>
      </c>
      <c r="AX1533" s="14" t="s">
        <v>72</v>
      </c>
      <c r="AY1533" s="245" t="s">
        <v>148</v>
      </c>
    </row>
    <row r="1534" spans="1:51" s="13" customFormat="1" ht="12">
      <c r="A1534" s="13"/>
      <c r="B1534" s="224"/>
      <c r="C1534" s="225"/>
      <c r="D1534" s="226" t="s">
        <v>168</v>
      </c>
      <c r="E1534" s="227" t="s">
        <v>19</v>
      </c>
      <c r="F1534" s="228" t="s">
        <v>4346</v>
      </c>
      <c r="G1534" s="225"/>
      <c r="H1534" s="227" t="s">
        <v>19</v>
      </c>
      <c r="I1534" s="229"/>
      <c r="J1534" s="225"/>
      <c r="K1534" s="225"/>
      <c r="L1534" s="230"/>
      <c r="M1534" s="231"/>
      <c r="N1534" s="232"/>
      <c r="O1534" s="232"/>
      <c r="P1534" s="232"/>
      <c r="Q1534" s="232"/>
      <c r="R1534" s="232"/>
      <c r="S1534" s="232"/>
      <c r="T1534" s="23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T1534" s="234" t="s">
        <v>168</v>
      </c>
      <c r="AU1534" s="234" t="s">
        <v>82</v>
      </c>
      <c r="AV1534" s="13" t="s">
        <v>80</v>
      </c>
      <c r="AW1534" s="13" t="s">
        <v>34</v>
      </c>
      <c r="AX1534" s="13" t="s">
        <v>72</v>
      </c>
      <c r="AY1534" s="234" t="s">
        <v>148</v>
      </c>
    </row>
    <row r="1535" spans="1:51" s="14" customFormat="1" ht="12">
      <c r="A1535" s="14"/>
      <c r="B1535" s="235"/>
      <c r="C1535" s="236"/>
      <c r="D1535" s="226" t="s">
        <v>168</v>
      </c>
      <c r="E1535" s="237" t="s">
        <v>19</v>
      </c>
      <c r="F1535" s="238" t="s">
        <v>5356</v>
      </c>
      <c r="G1535" s="236"/>
      <c r="H1535" s="239">
        <v>109.413</v>
      </c>
      <c r="I1535" s="240"/>
      <c r="J1535" s="236"/>
      <c r="K1535" s="236"/>
      <c r="L1535" s="241"/>
      <c r="M1535" s="242"/>
      <c r="N1535" s="243"/>
      <c r="O1535" s="243"/>
      <c r="P1535" s="243"/>
      <c r="Q1535" s="243"/>
      <c r="R1535" s="243"/>
      <c r="S1535" s="243"/>
      <c r="T1535" s="244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T1535" s="245" t="s">
        <v>168</v>
      </c>
      <c r="AU1535" s="245" t="s">
        <v>82</v>
      </c>
      <c r="AV1535" s="14" t="s">
        <v>82</v>
      </c>
      <c r="AW1535" s="14" t="s">
        <v>34</v>
      </c>
      <c r="AX1535" s="14" t="s">
        <v>72</v>
      </c>
      <c r="AY1535" s="245" t="s">
        <v>148</v>
      </c>
    </row>
    <row r="1536" spans="1:51" s="14" customFormat="1" ht="12">
      <c r="A1536" s="14"/>
      <c r="B1536" s="235"/>
      <c r="C1536" s="236"/>
      <c r="D1536" s="226" t="s">
        <v>168</v>
      </c>
      <c r="E1536" s="237" t="s">
        <v>19</v>
      </c>
      <c r="F1536" s="238" t="s">
        <v>5357</v>
      </c>
      <c r="G1536" s="236"/>
      <c r="H1536" s="239">
        <v>-3.606</v>
      </c>
      <c r="I1536" s="240"/>
      <c r="J1536" s="236"/>
      <c r="K1536" s="236"/>
      <c r="L1536" s="241"/>
      <c r="M1536" s="242"/>
      <c r="N1536" s="243"/>
      <c r="O1536" s="243"/>
      <c r="P1536" s="243"/>
      <c r="Q1536" s="243"/>
      <c r="R1536" s="243"/>
      <c r="S1536" s="243"/>
      <c r="T1536" s="244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T1536" s="245" t="s">
        <v>168</v>
      </c>
      <c r="AU1536" s="245" t="s">
        <v>82</v>
      </c>
      <c r="AV1536" s="14" t="s">
        <v>82</v>
      </c>
      <c r="AW1536" s="14" t="s">
        <v>34</v>
      </c>
      <c r="AX1536" s="14" t="s">
        <v>72</v>
      </c>
      <c r="AY1536" s="245" t="s">
        <v>148</v>
      </c>
    </row>
    <row r="1537" spans="1:51" s="13" customFormat="1" ht="12">
      <c r="A1537" s="13"/>
      <c r="B1537" s="224"/>
      <c r="C1537" s="225"/>
      <c r="D1537" s="226" t="s">
        <v>168</v>
      </c>
      <c r="E1537" s="227" t="s">
        <v>19</v>
      </c>
      <c r="F1537" s="228" t="s">
        <v>4349</v>
      </c>
      <c r="G1537" s="225"/>
      <c r="H1537" s="227" t="s">
        <v>19</v>
      </c>
      <c r="I1537" s="229"/>
      <c r="J1537" s="225"/>
      <c r="K1537" s="225"/>
      <c r="L1537" s="230"/>
      <c r="M1537" s="231"/>
      <c r="N1537" s="232"/>
      <c r="O1537" s="232"/>
      <c r="P1537" s="232"/>
      <c r="Q1537" s="232"/>
      <c r="R1537" s="232"/>
      <c r="S1537" s="232"/>
      <c r="T1537" s="23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T1537" s="234" t="s">
        <v>168</v>
      </c>
      <c r="AU1537" s="234" t="s">
        <v>82</v>
      </c>
      <c r="AV1537" s="13" t="s">
        <v>80</v>
      </c>
      <c r="AW1537" s="13" t="s">
        <v>34</v>
      </c>
      <c r="AX1537" s="13" t="s">
        <v>72</v>
      </c>
      <c r="AY1537" s="234" t="s">
        <v>148</v>
      </c>
    </row>
    <row r="1538" spans="1:51" s="14" customFormat="1" ht="12">
      <c r="A1538" s="14"/>
      <c r="B1538" s="235"/>
      <c r="C1538" s="236"/>
      <c r="D1538" s="226" t="s">
        <v>168</v>
      </c>
      <c r="E1538" s="237" t="s">
        <v>19</v>
      </c>
      <c r="F1538" s="238" t="s">
        <v>5358</v>
      </c>
      <c r="G1538" s="236"/>
      <c r="H1538" s="239">
        <v>27.582</v>
      </c>
      <c r="I1538" s="240"/>
      <c r="J1538" s="236"/>
      <c r="K1538" s="236"/>
      <c r="L1538" s="241"/>
      <c r="M1538" s="242"/>
      <c r="N1538" s="243"/>
      <c r="O1538" s="243"/>
      <c r="P1538" s="243"/>
      <c r="Q1538" s="243"/>
      <c r="R1538" s="243"/>
      <c r="S1538" s="243"/>
      <c r="T1538" s="244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T1538" s="245" t="s">
        <v>168</v>
      </c>
      <c r="AU1538" s="245" t="s">
        <v>82</v>
      </c>
      <c r="AV1538" s="14" t="s">
        <v>82</v>
      </c>
      <c r="AW1538" s="14" t="s">
        <v>34</v>
      </c>
      <c r="AX1538" s="14" t="s">
        <v>72</v>
      </c>
      <c r="AY1538" s="245" t="s">
        <v>148</v>
      </c>
    </row>
    <row r="1539" spans="1:51" s="14" customFormat="1" ht="12">
      <c r="A1539" s="14"/>
      <c r="B1539" s="235"/>
      <c r="C1539" s="236"/>
      <c r="D1539" s="226" t="s">
        <v>168</v>
      </c>
      <c r="E1539" s="237" t="s">
        <v>19</v>
      </c>
      <c r="F1539" s="238" t="s">
        <v>4351</v>
      </c>
      <c r="G1539" s="236"/>
      <c r="H1539" s="239">
        <v>1.996</v>
      </c>
      <c r="I1539" s="240"/>
      <c r="J1539" s="236"/>
      <c r="K1539" s="236"/>
      <c r="L1539" s="241"/>
      <c r="M1539" s="242"/>
      <c r="N1539" s="243"/>
      <c r="O1539" s="243"/>
      <c r="P1539" s="243"/>
      <c r="Q1539" s="243"/>
      <c r="R1539" s="243"/>
      <c r="S1539" s="243"/>
      <c r="T1539" s="244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T1539" s="245" t="s">
        <v>168</v>
      </c>
      <c r="AU1539" s="245" t="s">
        <v>82</v>
      </c>
      <c r="AV1539" s="14" t="s">
        <v>82</v>
      </c>
      <c r="AW1539" s="14" t="s">
        <v>34</v>
      </c>
      <c r="AX1539" s="14" t="s">
        <v>72</v>
      </c>
      <c r="AY1539" s="245" t="s">
        <v>148</v>
      </c>
    </row>
    <row r="1540" spans="1:51" s="16" customFormat="1" ht="12">
      <c r="A1540" s="16"/>
      <c r="B1540" s="257"/>
      <c r="C1540" s="258"/>
      <c r="D1540" s="226" t="s">
        <v>168</v>
      </c>
      <c r="E1540" s="259" t="s">
        <v>19</v>
      </c>
      <c r="F1540" s="260" t="s">
        <v>256</v>
      </c>
      <c r="G1540" s="258"/>
      <c r="H1540" s="261">
        <v>286.16299999999995</v>
      </c>
      <c r="I1540" s="262"/>
      <c r="J1540" s="258"/>
      <c r="K1540" s="258"/>
      <c r="L1540" s="263"/>
      <c r="M1540" s="264"/>
      <c r="N1540" s="265"/>
      <c r="O1540" s="265"/>
      <c r="P1540" s="265"/>
      <c r="Q1540" s="265"/>
      <c r="R1540" s="265"/>
      <c r="S1540" s="265"/>
      <c r="T1540" s="266"/>
      <c r="U1540" s="16"/>
      <c r="V1540" s="16"/>
      <c r="W1540" s="16"/>
      <c r="X1540" s="16"/>
      <c r="Y1540" s="16"/>
      <c r="Z1540" s="16"/>
      <c r="AA1540" s="16"/>
      <c r="AB1540" s="16"/>
      <c r="AC1540" s="16"/>
      <c r="AD1540" s="16"/>
      <c r="AE1540" s="16"/>
      <c r="AT1540" s="267" t="s">
        <v>168</v>
      </c>
      <c r="AU1540" s="267" t="s">
        <v>82</v>
      </c>
      <c r="AV1540" s="16" t="s">
        <v>163</v>
      </c>
      <c r="AW1540" s="16" t="s">
        <v>34</v>
      </c>
      <c r="AX1540" s="16" t="s">
        <v>72</v>
      </c>
      <c r="AY1540" s="267" t="s">
        <v>148</v>
      </c>
    </row>
    <row r="1541" spans="1:51" s="15" customFormat="1" ht="12">
      <c r="A1541" s="15"/>
      <c r="B1541" s="246"/>
      <c r="C1541" s="247"/>
      <c r="D1541" s="226" t="s">
        <v>168</v>
      </c>
      <c r="E1541" s="248" t="s">
        <v>19</v>
      </c>
      <c r="F1541" s="249" t="s">
        <v>178</v>
      </c>
      <c r="G1541" s="247"/>
      <c r="H1541" s="250">
        <v>913.635</v>
      </c>
      <c r="I1541" s="251"/>
      <c r="J1541" s="247"/>
      <c r="K1541" s="247"/>
      <c r="L1541" s="252"/>
      <c r="M1541" s="253"/>
      <c r="N1541" s="254"/>
      <c r="O1541" s="254"/>
      <c r="P1541" s="254"/>
      <c r="Q1541" s="254"/>
      <c r="R1541" s="254"/>
      <c r="S1541" s="254"/>
      <c r="T1541" s="255"/>
      <c r="U1541" s="15"/>
      <c r="V1541" s="15"/>
      <c r="W1541" s="15"/>
      <c r="X1541" s="15"/>
      <c r="Y1541" s="15"/>
      <c r="Z1541" s="15"/>
      <c r="AA1541" s="15"/>
      <c r="AB1541" s="15"/>
      <c r="AC1541" s="15"/>
      <c r="AD1541" s="15"/>
      <c r="AE1541" s="15"/>
      <c r="AT1541" s="256" t="s">
        <v>168</v>
      </c>
      <c r="AU1541" s="256" t="s">
        <v>82</v>
      </c>
      <c r="AV1541" s="15" t="s">
        <v>155</v>
      </c>
      <c r="AW1541" s="15" t="s">
        <v>34</v>
      </c>
      <c r="AX1541" s="15" t="s">
        <v>80</v>
      </c>
      <c r="AY1541" s="256" t="s">
        <v>148</v>
      </c>
    </row>
    <row r="1542" spans="1:65" s="2" customFormat="1" ht="24.15" customHeight="1">
      <c r="A1542" s="40"/>
      <c r="B1542" s="41"/>
      <c r="C1542" s="206" t="s">
        <v>2319</v>
      </c>
      <c r="D1542" s="206" t="s">
        <v>150</v>
      </c>
      <c r="E1542" s="207" t="s">
        <v>5359</v>
      </c>
      <c r="F1542" s="208" t="s">
        <v>5360</v>
      </c>
      <c r="G1542" s="209" t="s">
        <v>166</v>
      </c>
      <c r="H1542" s="210">
        <v>70.648</v>
      </c>
      <c r="I1542" s="211"/>
      <c r="J1542" s="212">
        <f>ROUND(I1542*H1542,2)</f>
        <v>0</v>
      </c>
      <c r="K1542" s="208" t="s">
        <v>154</v>
      </c>
      <c r="L1542" s="46"/>
      <c r="M1542" s="213" t="s">
        <v>19</v>
      </c>
      <c r="N1542" s="214" t="s">
        <v>43</v>
      </c>
      <c r="O1542" s="86"/>
      <c r="P1542" s="215">
        <f>O1542*H1542</f>
        <v>0</v>
      </c>
      <c r="Q1542" s="215">
        <v>0.00023</v>
      </c>
      <c r="R1542" s="215">
        <f>Q1542*H1542</f>
        <v>0.01624904</v>
      </c>
      <c r="S1542" s="215">
        <v>0</v>
      </c>
      <c r="T1542" s="216">
        <f>S1542*H1542</f>
        <v>0</v>
      </c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R1542" s="217" t="s">
        <v>285</v>
      </c>
      <c r="AT1542" s="217" t="s">
        <v>150</v>
      </c>
      <c r="AU1542" s="217" t="s">
        <v>82</v>
      </c>
      <c r="AY1542" s="19" t="s">
        <v>148</v>
      </c>
      <c r="BE1542" s="218">
        <f>IF(N1542="základní",J1542,0)</f>
        <v>0</v>
      </c>
      <c r="BF1542" s="218">
        <f>IF(N1542="snížená",J1542,0)</f>
        <v>0</v>
      </c>
      <c r="BG1542" s="218">
        <f>IF(N1542="zákl. přenesená",J1542,0)</f>
        <v>0</v>
      </c>
      <c r="BH1542" s="218">
        <f>IF(N1542="sníž. přenesená",J1542,0)</f>
        <v>0</v>
      </c>
      <c r="BI1542" s="218">
        <f>IF(N1542="nulová",J1542,0)</f>
        <v>0</v>
      </c>
      <c r="BJ1542" s="19" t="s">
        <v>80</v>
      </c>
      <c r="BK1542" s="218">
        <f>ROUND(I1542*H1542,2)</f>
        <v>0</v>
      </c>
      <c r="BL1542" s="19" t="s">
        <v>285</v>
      </c>
      <c r="BM1542" s="217" t="s">
        <v>5361</v>
      </c>
    </row>
    <row r="1543" spans="1:47" s="2" customFormat="1" ht="12">
      <c r="A1543" s="40"/>
      <c r="B1543" s="41"/>
      <c r="C1543" s="42"/>
      <c r="D1543" s="219" t="s">
        <v>157</v>
      </c>
      <c r="E1543" s="42"/>
      <c r="F1543" s="220" t="s">
        <v>5362</v>
      </c>
      <c r="G1543" s="42"/>
      <c r="H1543" s="42"/>
      <c r="I1543" s="221"/>
      <c r="J1543" s="42"/>
      <c r="K1543" s="42"/>
      <c r="L1543" s="46"/>
      <c r="M1543" s="222"/>
      <c r="N1543" s="223"/>
      <c r="O1543" s="86"/>
      <c r="P1543" s="86"/>
      <c r="Q1543" s="86"/>
      <c r="R1543" s="86"/>
      <c r="S1543" s="86"/>
      <c r="T1543" s="87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T1543" s="19" t="s">
        <v>157</v>
      </c>
      <c r="AU1543" s="19" t="s">
        <v>82</v>
      </c>
    </row>
    <row r="1544" spans="1:51" s="13" customFormat="1" ht="12">
      <c r="A1544" s="13"/>
      <c r="B1544" s="224"/>
      <c r="C1544" s="225"/>
      <c r="D1544" s="226" t="s">
        <v>168</v>
      </c>
      <c r="E1544" s="227" t="s">
        <v>19</v>
      </c>
      <c r="F1544" s="228" t="s">
        <v>5363</v>
      </c>
      <c r="G1544" s="225"/>
      <c r="H1544" s="227" t="s">
        <v>19</v>
      </c>
      <c r="I1544" s="229"/>
      <c r="J1544" s="225"/>
      <c r="K1544" s="225"/>
      <c r="L1544" s="230"/>
      <c r="M1544" s="231"/>
      <c r="N1544" s="232"/>
      <c r="O1544" s="232"/>
      <c r="P1544" s="232"/>
      <c r="Q1544" s="232"/>
      <c r="R1544" s="232"/>
      <c r="S1544" s="232"/>
      <c r="T1544" s="23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T1544" s="234" t="s">
        <v>168</v>
      </c>
      <c r="AU1544" s="234" t="s">
        <v>82</v>
      </c>
      <c r="AV1544" s="13" t="s">
        <v>80</v>
      </c>
      <c r="AW1544" s="13" t="s">
        <v>34</v>
      </c>
      <c r="AX1544" s="13" t="s">
        <v>72</v>
      </c>
      <c r="AY1544" s="234" t="s">
        <v>148</v>
      </c>
    </row>
    <row r="1545" spans="1:51" s="13" customFormat="1" ht="12">
      <c r="A1545" s="13"/>
      <c r="B1545" s="224"/>
      <c r="C1545" s="225"/>
      <c r="D1545" s="226" t="s">
        <v>168</v>
      </c>
      <c r="E1545" s="227" t="s">
        <v>19</v>
      </c>
      <c r="F1545" s="228" t="s">
        <v>4492</v>
      </c>
      <c r="G1545" s="225"/>
      <c r="H1545" s="227" t="s">
        <v>19</v>
      </c>
      <c r="I1545" s="229"/>
      <c r="J1545" s="225"/>
      <c r="K1545" s="225"/>
      <c r="L1545" s="230"/>
      <c r="M1545" s="231"/>
      <c r="N1545" s="232"/>
      <c r="O1545" s="232"/>
      <c r="P1545" s="232"/>
      <c r="Q1545" s="232"/>
      <c r="R1545" s="232"/>
      <c r="S1545" s="232"/>
      <c r="T1545" s="23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T1545" s="234" t="s">
        <v>168</v>
      </c>
      <c r="AU1545" s="234" t="s">
        <v>82</v>
      </c>
      <c r="AV1545" s="13" t="s">
        <v>80</v>
      </c>
      <c r="AW1545" s="13" t="s">
        <v>34</v>
      </c>
      <c r="AX1545" s="13" t="s">
        <v>72</v>
      </c>
      <c r="AY1545" s="234" t="s">
        <v>148</v>
      </c>
    </row>
    <row r="1546" spans="1:51" s="14" customFormat="1" ht="12">
      <c r="A1546" s="14"/>
      <c r="B1546" s="235"/>
      <c r="C1546" s="236"/>
      <c r="D1546" s="226" t="s">
        <v>168</v>
      </c>
      <c r="E1546" s="237" t="s">
        <v>19</v>
      </c>
      <c r="F1546" s="238" t="s">
        <v>5364</v>
      </c>
      <c r="G1546" s="236"/>
      <c r="H1546" s="239">
        <v>0</v>
      </c>
      <c r="I1546" s="240"/>
      <c r="J1546" s="236"/>
      <c r="K1546" s="236"/>
      <c r="L1546" s="241"/>
      <c r="M1546" s="242"/>
      <c r="N1546" s="243"/>
      <c r="O1546" s="243"/>
      <c r="P1546" s="243"/>
      <c r="Q1546" s="243"/>
      <c r="R1546" s="243"/>
      <c r="S1546" s="243"/>
      <c r="T1546" s="244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T1546" s="245" t="s">
        <v>168</v>
      </c>
      <c r="AU1546" s="245" t="s">
        <v>82</v>
      </c>
      <c r="AV1546" s="14" t="s">
        <v>82</v>
      </c>
      <c r="AW1546" s="14" t="s">
        <v>34</v>
      </c>
      <c r="AX1546" s="14" t="s">
        <v>72</v>
      </c>
      <c r="AY1546" s="245" t="s">
        <v>148</v>
      </c>
    </row>
    <row r="1547" spans="1:51" s="14" customFormat="1" ht="12">
      <c r="A1547" s="14"/>
      <c r="B1547" s="235"/>
      <c r="C1547" s="236"/>
      <c r="D1547" s="226" t="s">
        <v>168</v>
      </c>
      <c r="E1547" s="237" t="s">
        <v>19</v>
      </c>
      <c r="F1547" s="238" t="s">
        <v>4368</v>
      </c>
      <c r="G1547" s="236"/>
      <c r="H1547" s="239">
        <v>9.2</v>
      </c>
      <c r="I1547" s="240"/>
      <c r="J1547" s="236"/>
      <c r="K1547" s="236"/>
      <c r="L1547" s="241"/>
      <c r="M1547" s="242"/>
      <c r="N1547" s="243"/>
      <c r="O1547" s="243"/>
      <c r="P1547" s="243"/>
      <c r="Q1547" s="243"/>
      <c r="R1547" s="243"/>
      <c r="S1547" s="243"/>
      <c r="T1547" s="244"/>
      <c r="U1547" s="14"/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T1547" s="245" t="s">
        <v>168</v>
      </c>
      <c r="AU1547" s="245" t="s">
        <v>82</v>
      </c>
      <c r="AV1547" s="14" t="s">
        <v>82</v>
      </c>
      <c r="AW1547" s="14" t="s">
        <v>34</v>
      </c>
      <c r="AX1547" s="14" t="s">
        <v>72</v>
      </c>
      <c r="AY1547" s="245" t="s">
        <v>148</v>
      </c>
    </row>
    <row r="1548" spans="1:51" s="13" customFormat="1" ht="12">
      <c r="A1548" s="13"/>
      <c r="B1548" s="224"/>
      <c r="C1548" s="225"/>
      <c r="D1548" s="226" t="s">
        <v>168</v>
      </c>
      <c r="E1548" s="227" t="s">
        <v>19</v>
      </c>
      <c r="F1548" s="228" t="s">
        <v>4338</v>
      </c>
      <c r="G1548" s="225"/>
      <c r="H1548" s="227" t="s">
        <v>19</v>
      </c>
      <c r="I1548" s="229"/>
      <c r="J1548" s="225"/>
      <c r="K1548" s="225"/>
      <c r="L1548" s="230"/>
      <c r="M1548" s="231"/>
      <c r="N1548" s="232"/>
      <c r="O1548" s="232"/>
      <c r="P1548" s="232"/>
      <c r="Q1548" s="232"/>
      <c r="R1548" s="232"/>
      <c r="S1548" s="232"/>
      <c r="T1548" s="23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T1548" s="234" t="s">
        <v>168</v>
      </c>
      <c r="AU1548" s="234" t="s">
        <v>82</v>
      </c>
      <c r="AV1548" s="13" t="s">
        <v>80</v>
      </c>
      <c r="AW1548" s="13" t="s">
        <v>34</v>
      </c>
      <c r="AX1548" s="13" t="s">
        <v>72</v>
      </c>
      <c r="AY1548" s="234" t="s">
        <v>148</v>
      </c>
    </row>
    <row r="1549" spans="1:51" s="14" customFormat="1" ht="12">
      <c r="A1549" s="14"/>
      <c r="B1549" s="235"/>
      <c r="C1549" s="236"/>
      <c r="D1549" s="226" t="s">
        <v>168</v>
      </c>
      <c r="E1549" s="237" t="s">
        <v>19</v>
      </c>
      <c r="F1549" s="238" t="s">
        <v>5365</v>
      </c>
      <c r="G1549" s="236"/>
      <c r="H1549" s="239">
        <v>1.56</v>
      </c>
      <c r="I1549" s="240"/>
      <c r="J1549" s="236"/>
      <c r="K1549" s="236"/>
      <c r="L1549" s="241"/>
      <c r="M1549" s="242"/>
      <c r="N1549" s="243"/>
      <c r="O1549" s="243"/>
      <c r="P1549" s="243"/>
      <c r="Q1549" s="243"/>
      <c r="R1549" s="243"/>
      <c r="S1549" s="243"/>
      <c r="T1549" s="244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T1549" s="245" t="s">
        <v>168</v>
      </c>
      <c r="AU1549" s="245" t="s">
        <v>82</v>
      </c>
      <c r="AV1549" s="14" t="s">
        <v>82</v>
      </c>
      <c r="AW1549" s="14" t="s">
        <v>34</v>
      </c>
      <c r="AX1549" s="14" t="s">
        <v>72</v>
      </c>
      <c r="AY1549" s="245" t="s">
        <v>148</v>
      </c>
    </row>
    <row r="1550" spans="1:51" s="14" customFormat="1" ht="12">
      <c r="A1550" s="14"/>
      <c r="B1550" s="235"/>
      <c r="C1550" s="236"/>
      <c r="D1550" s="226" t="s">
        <v>168</v>
      </c>
      <c r="E1550" s="237" t="s">
        <v>19</v>
      </c>
      <c r="F1550" s="238" t="s">
        <v>4367</v>
      </c>
      <c r="G1550" s="236"/>
      <c r="H1550" s="239">
        <v>9.12</v>
      </c>
      <c r="I1550" s="240"/>
      <c r="J1550" s="236"/>
      <c r="K1550" s="236"/>
      <c r="L1550" s="241"/>
      <c r="M1550" s="242"/>
      <c r="N1550" s="243"/>
      <c r="O1550" s="243"/>
      <c r="P1550" s="243"/>
      <c r="Q1550" s="243"/>
      <c r="R1550" s="243"/>
      <c r="S1550" s="243"/>
      <c r="T1550" s="244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T1550" s="245" t="s">
        <v>168</v>
      </c>
      <c r="AU1550" s="245" t="s">
        <v>82</v>
      </c>
      <c r="AV1550" s="14" t="s">
        <v>82</v>
      </c>
      <c r="AW1550" s="14" t="s">
        <v>34</v>
      </c>
      <c r="AX1550" s="14" t="s">
        <v>72</v>
      </c>
      <c r="AY1550" s="245" t="s">
        <v>148</v>
      </c>
    </row>
    <row r="1551" spans="1:51" s="14" customFormat="1" ht="12">
      <c r="A1551" s="14"/>
      <c r="B1551" s="235"/>
      <c r="C1551" s="236"/>
      <c r="D1551" s="226" t="s">
        <v>168</v>
      </c>
      <c r="E1551" s="237" t="s">
        <v>19</v>
      </c>
      <c r="F1551" s="238" t="s">
        <v>4341</v>
      </c>
      <c r="G1551" s="236"/>
      <c r="H1551" s="239">
        <v>0.576</v>
      </c>
      <c r="I1551" s="240"/>
      <c r="J1551" s="236"/>
      <c r="K1551" s="236"/>
      <c r="L1551" s="241"/>
      <c r="M1551" s="242"/>
      <c r="N1551" s="243"/>
      <c r="O1551" s="243"/>
      <c r="P1551" s="243"/>
      <c r="Q1551" s="243"/>
      <c r="R1551" s="243"/>
      <c r="S1551" s="243"/>
      <c r="T1551" s="244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T1551" s="245" t="s">
        <v>168</v>
      </c>
      <c r="AU1551" s="245" t="s">
        <v>82</v>
      </c>
      <c r="AV1551" s="14" t="s">
        <v>82</v>
      </c>
      <c r="AW1551" s="14" t="s">
        <v>34</v>
      </c>
      <c r="AX1551" s="14" t="s">
        <v>72</v>
      </c>
      <c r="AY1551" s="245" t="s">
        <v>148</v>
      </c>
    </row>
    <row r="1552" spans="1:51" s="13" customFormat="1" ht="12">
      <c r="A1552" s="13"/>
      <c r="B1552" s="224"/>
      <c r="C1552" s="225"/>
      <c r="D1552" s="226" t="s">
        <v>168</v>
      </c>
      <c r="E1552" s="227" t="s">
        <v>19</v>
      </c>
      <c r="F1552" s="228" t="s">
        <v>4342</v>
      </c>
      <c r="G1552" s="225"/>
      <c r="H1552" s="227" t="s">
        <v>19</v>
      </c>
      <c r="I1552" s="229"/>
      <c r="J1552" s="225"/>
      <c r="K1552" s="225"/>
      <c r="L1552" s="230"/>
      <c r="M1552" s="231"/>
      <c r="N1552" s="232"/>
      <c r="O1552" s="232"/>
      <c r="P1552" s="232"/>
      <c r="Q1552" s="232"/>
      <c r="R1552" s="232"/>
      <c r="S1552" s="232"/>
      <c r="T1552" s="23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T1552" s="234" t="s">
        <v>168</v>
      </c>
      <c r="AU1552" s="234" t="s">
        <v>82</v>
      </c>
      <c r="AV1552" s="13" t="s">
        <v>80</v>
      </c>
      <c r="AW1552" s="13" t="s">
        <v>34</v>
      </c>
      <c r="AX1552" s="13" t="s">
        <v>72</v>
      </c>
      <c r="AY1552" s="234" t="s">
        <v>148</v>
      </c>
    </row>
    <row r="1553" spans="1:51" s="14" customFormat="1" ht="12">
      <c r="A1553" s="14"/>
      <c r="B1553" s="235"/>
      <c r="C1553" s="236"/>
      <c r="D1553" s="226" t="s">
        <v>168</v>
      </c>
      <c r="E1553" s="237" t="s">
        <v>19</v>
      </c>
      <c r="F1553" s="238" t="s">
        <v>5366</v>
      </c>
      <c r="G1553" s="236"/>
      <c r="H1553" s="239">
        <v>2.08</v>
      </c>
      <c r="I1553" s="240"/>
      <c r="J1553" s="236"/>
      <c r="K1553" s="236"/>
      <c r="L1553" s="241"/>
      <c r="M1553" s="242"/>
      <c r="N1553" s="243"/>
      <c r="O1553" s="243"/>
      <c r="P1553" s="243"/>
      <c r="Q1553" s="243"/>
      <c r="R1553" s="243"/>
      <c r="S1553" s="243"/>
      <c r="T1553" s="244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T1553" s="245" t="s">
        <v>168</v>
      </c>
      <c r="AU1553" s="245" t="s">
        <v>82</v>
      </c>
      <c r="AV1553" s="14" t="s">
        <v>82</v>
      </c>
      <c r="AW1553" s="14" t="s">
        <v>34</v>
      </c>
      <c r="AX1553" s="14" t="s">
        <v>72</v>
      </c>
      <c r="AY1553" s="245" t="s">
        <v>148</v>
      </c>
    </row>
    <row r="1554" spans="1:51" s="14" customFormat="1" ht="12">
      <c r="A1554" s="14"/>
      <c r="B1554" s="235"/>
      <c r="C1554" s="236"/>
      <c r="D1554" s="226" t="s">
        <v>168</v>
      </c>
      <c r="E1554" s="237" t="s">
        <v>19</v>
      </c>
      <c r="F1554" s="238" t="s">
        <v>4369</v>
      </c>
      <c r="G1554" s="236"/>
      <c r="H1554" s="239">
        <v>22.64</v>
      </c>
      <c r="I1554" s="240"/>
      <c r="J1554" s="236"/>
      <c r="K1554" s="236"/>
      <c r="L1554" s="241"/>
      <c r="M1554" s="242"/>
      <c r="N1554" s="243"/>
      <c r="O1554" s="243"/>
      <c r="P1554" s="243"/>
      <c r="Q1554" s="243"/>
      <c r="R1554" s="243"/>
      <c r="S1554" s="243"/>
      <c r="T1554" s="244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T1554" s="245" t="s">
        <v>168</v>
      </c>
      <c r="AU1554" s="245" t="s">
        <v>82</v>
      </c>
      <c r="AV1554" s="14" t="s">
        <v>82</v>
      </c>
      <c r="AW1554" s="14" t="s">
        <v>34</v>
      </c>
      <c r="AX1554" s="14" t="s">
        <v>72</v>
      </c>
      <c r="AY1554" s="245" t="s">
        <v>148</v>
      </c>
    </row>
    <row r="1555" spans="1:51" s="14" customFormat="1" ht="12">
      <c r="A1555" s="14"/>
      <c r="B1555" s="235"/>
      <c r="C1555" s="236"/>
      <c r="D1555" s="226" t="s">
        <v>168</v>
      </c>
      <c r="E1555" s="237" t="s">
        <v>19</v>
      </c>
      <c r="F1555" s="238" t="s">
        <v>4345</v>
      </c>
      <c r="G1555" s="236"/>
      <c r="H1555" s="239">
        <v>3.152</v>
      </c>
      <c r="I1555" s="240"/>
      <c r="J1555" s="236"/>
      <c r="K1555" s="236"/>
      <c r="L1555" s="241"/>
      <c r="M1555" s="242"/>
      <c r="N1555" s="243"/>
      <c r="O1555" s="243"/>
      <c r="P1555" s="243"/>
      <c r="Q1555" s="243"/>
      <c r="R1555" s="243"/>
      <c r="S1555" s="243"/>
      <c r="T1555" s="244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T1555" s="245" t="s">
        <v>168</v>
      </c>
      <c r="AU1555" s="245" t="s">
        <v>82</v>
      </c>
      <c r="AV1555" s="14" t="s">
        <v>82</v>
      </c>
      <c r="AW1555" s="14" t="s">
        <v>34</v>
      </c>
      <c r="AX1555" s="14" t="s">
        <v>72</v>
      </c>
      <c r="AY1555" s="245" t="s">
        <v>148</v>
      </c>
    </row>
    <row r="1556" spans="1:51" s="13" customFormat="1" ht="12">
      <c r="A1556" s="13"/>
      <c r="B1556" s="224"/>
      <c r="C1556" s="225"/>
      <c r="D1556" s="226" t="s">
        <v>168</v>
      </c>
      <c r="E1556" s="227" t="s">
        <v>19</v>
      </c>
      <c r="F1556" s="228" t="s">
        <v>4346</v>
      </c>
      <c r="G1556" s="225"/>
      <c r="H1556" s="227" t="s">
        <v>19</v>
      </c>
      <c r="I1556" s="229"/>
      <c r="J1556" s="225"/>
      <c r="K1556" s="225"/>
      <c r="L1556" s="230"/>
      <c r="M1556" s="231"/>
      <c r="N1556" s="232"/>
      <c r="O1556" s="232"/>
      <c r="P1556" s="232"/>
      <c r="Q1556" s="232"/>
      <c r="R1556" s="232"/>
      <c r="S1556" s="232"/>
      <c r="T1556" s="23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T1556" s="234" t="s">
        <v>168</v>
      </c>
      <c r="AU1556" s="234" t="s">
        <v>82</v>
      </c>
      <c r="AV1556" s="13" t="s">
        <v>80</v>
      </c>
      <c r="AW1556" s="13" t="s">
        <v>34</v>
      </c>
      <c r="AX1556" s="13" t="s">
        <v>72</v>
      </c>
      <c r="AY1556" s="234" t="s">
        <v>148</v>
      </c>
    </row>
    <row r="1557" spans="1:51" s="14" customFormat="1" ht="12">
      <c r="A1557" s="14"/>
      <c r="B1557" s="235"/>
      <c r="C1557" s="236"/>
      <c r="D1557" s="226" t="s">
        <v>168</v>
      </c>
      <c r="E1557" s="237" t="s">
        <v>19</v>
      </c>
      <c r="F1557" s="238" t="s">
        <v>5364</v>
      </c>
      <c r="G1557" s="236"/>
      <c r="H1557" s="239">
        <v>0</v>
      </c>
      <c r="I1557" s="240"/>
      <c r="J1557" s="236"/>
      <c r="K1557" s="236"/>
      <c r="L1557" s="241"/>
      <c r="M1557" s="242"/>
      <c r="N1557" s="243"/>
      <c r="O1557" s="243"/>
      <c r="P1557" s="243"/>
      <c r="Q1557" s="243"/>
      <c r="R1557" s="243"/>
      <c r="S1557" s="243"/>
      <c r="T1557" s="244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T1557" s="245" t="s">
        <v>168</v>
      </c>
      <c r="AU1557" s="245" t="s">
        <v>82</v>
      </c>
      <c r="AV1557" s="14" t="s">
        <v>82</v>
      </c>
      <c r="AW1557" s="14" t="s">
        <v>34</v>
      </c>
      <c r="AX1557" s="14" t="s">
        <v>72</v>
      </c>
      <c r="AY1557" s="245" t="s">
        <v>148</v>
      </c>
    </row>
    <row r="1558" spans="1:51" s="14" customFormat="1" ht="12">
      <c r="A1558" s="14"/>
      <c r="B1558" s="235"/>
      <c r="C1558" s="236"/>
      <c r="D1558" s="226" t="s">
        <v>168</v>
      </c>
      <c r="E1558" s="237" t="s">
        <v>19</v>
      </c>
      <c r="F1558" s="238" t="s">
        <v>4370</v>
      </c>
      <c r="G1558" s="236"/>
      <c r="H1558" s="239">
        <v>22.32</v>
      </c>
      <c r="I1558" s="240"/>
      <c r="J1558" s="236"/>
      <c r="K1558" s="236"/>
      <c r="L1558" s="241"/>
      <c r="M1558" s="242"/>
      <c r="N1558" s="243"/>
      <c r="O1558" s="243"/>
      <c r="P1558" s="243"/>
      <c r="Q1558" s="243"/>
      <c r="R1558" s="243"/>
      <c r="S1558" s="243"/>
      <c r="T1558" s="244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T1558" s="245" t="s">
        <v>168</v>
      </c>
      <c r="AU1558" s="245" t="s">
        <v>82</v>
      </c>
      <c r="AV1558" s="14" t="s">
        <v>82</v>
      </c>
      <c r="AW1558" s="14" t="s">
        <v>34</v>
      </c>
      <c r="AX1558" s="14" t="s">
        <v>72</v>
      </c>
      <c r="AY1558" s="245" t="s">
        <v>148</v>
      </c>
    </row>
    <row r="1559" spans="1:51" s="15" customFormat="1" ht="12">
      <c r="A1559" s="15"/>
      <c r="B1559" s="246"/>
      <c r="C1559" s="247"/>
      <c r="D1559" s="226" t="s">
        <v>168</v>
      </c>
      <c r="E1559" s="248" t="s">
        <v>19</v>
      </c>
      <c r="F1559" s="249" t="s">
        <v>178</v>
      </c>
      <c r="G1559" s="247"/>
      <c r="H1559" s="250">
        <v>70.648</v>
      </c>
      <c r="I1559" s="251"/>
      <c r="J1559" s="247"/>
      <c r="K1559" s="247"/>
      <c r="L1559" s="252"/>
      <c r="M1559" s="253"/>
      <c r="N1559" s="254"/>
      <c r="O1559" s="254"/>
      <c r="P1559" s="254"/>
      <c r="Q1559" s="254"/>
      <c r="R1559" s="254"/>
      <c r="S1559" s="254"/>
      <c r="T1559" s="255"/>
      <c r="U1559" s="15"/>
      <c r="V1559" s="15"/>
      <c r="W1559" s="15"/>
      <c r="X1559" s="15"/>
      <c r="Y1559" s="15"/>
      <c r="Z1559" s="15"/>
      <c r="AA1559" s="15"/>
      <c r="AB1559" s="15"/>
      <c r="AC1559" s="15"/>
      <c r="AD1559" s="15"/>
      <c r="AE1559" s="15"/>
      <c r="AT1559" s="256" t="s">
        <v>168</v>
      </c>
      <c r="AU1559" s="256" t="s">
        <v>82</v>
      </c>
      <c r="AV1559" s="15" t="s">
        <v>155</v>
      </c>
      <c r="AW1559" s="15" t="s">
        <v>34</v>
      </c>
      <c r="AX1559" s="15" t="s">
        <v>80</v>
      </c>
      <c r="AY1559" s="256" t="s">
        <v>148</v>
      </c>
    </row>
    <row r="1560" spans="1:65" s="2" customFormat="1" ht="24.15" customHeight="1">
      <c r="A1560" s="40"/>
      <c r="B1560" s="41"/>
      <c r="C1560" s="206" t="s">
        <v>2325</v>
      </c>
      <c r="D1560" s="206" t="s">
        <v>150</v>
      </c>
      <c r="E1560" s="207" t="s">
        <v>5367</v>
      </c>
      <c r="F1560" s="208" t="s">
        <v>5368</v>
      </c>
      <c r="G1560" s="209" t="s">
        <v>166</v>
      </c>
      <c r="H1560" s="210">
        <v>627.472</v>
      </c>
      <c r="I1560" s="211"/>
      <c r="J1560" s="212">
        <f>ROUND(I1560*H1560,2)</f>
        <v>0</v>
      </c>
      <c r="K1560" s="208" t="s">
        <v>154</v>
      </c>
      <c r="L1560" s="46"/>
      <c r="M1560" s="213" t="s">
        <v>19</v>
      </c>
      <c r="N1560" s="214" t="s">
        <v>43</v>
      </c>
      <c r="O1560" s="86"/>
      <c r="P1560" s="215">
        <f>O1560*H1560</f>
        <v>0</v>
      </c>
      <c r="Q1560" s="215">
        <v>0.00032</v>
      </c>
      <c r="R1560" s="215">
        <f>Q1560*H1560</f>
        <v>0.20079104</v>
      </c>
      <c r="S1560" s="215">
        <v>0</v>
      </c>
      <c r="T1560" s="216">
        <f>S1560*H1560</f>
        <v>0</v>
      </c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R1560" s="217" t="s">
        <v>285</v>
      </c>
      <c r="AT1560" s="217" t="s">
        <v>150</v>
      </c>
      <c r="AU1560" s="217" t="s">
        <v>82</v>
      </c>
      <c r="AY1560" s="19" t="s">
        <v>148</v>
      </c>
      <c r="BE1560" s="218">
        <f>IF(N1560="základní",J1560,0)</f>
        <v>0</v>
      </c>
      <c r="BF1560" s="218">
        <f>IF(N1560="snížená",J1560,0)</f>
        <v>0</v>
      </c>
      <c r="BG1560" s="218">
        <f>IF(N1560="zákl. přenesená",J1560,0)</f>
        <v>0</v>
      </c>
      <c r="BH1560" s="218">
        <f>IF(N1560="sníž. přenesená",J1560,0)</f>
        <v>0</v>
      </c>
      <c r="BI1560" s="218">
        <f>IF(N1560="nulová",J1560,0)</f>
        <v>0</v>
      </c>
      <c r="BJ1560" s="19" t="s">
        <v>80</v>
      </c>
      <c r="BK1560" s="218">
        <f>ROUND(I1560*H1560,2)</f>
        <v>0</v>
      </c>
      <c r="BL1560" s="19" t="s">
        <v>285</v>
      </c>
      <c r="BM1560" s="217" t="s">
        <v>5369</v>
      </c>
    </row>
    <row r="1561" spans="1:47" s="2" customFormat="1" ht="12">
      <c r="A1561" s="40"/>
      <c r="B1561" s="41"/>
      <c r="C1561" s="42"/>
      <c r="D1561" s="219" t="s">
        <v>157</v>
      </c>
      <c r="E1561" s="42"/>
      <c r="F1561" s="220" t="s">
        <v>5370</v>
      </c>
      <c r="G1561" s="42"/>
      <c r="H1561" s="42"/>
      <c r="I1561" s="221"/>
      <c r="J1561" s="42"/>
      <c r="K1561" s="42"/>
      <c r="L1561" s="46"/>
      <c r="M1561" s="222"/>
      <c r="N1561" s="223"/>
      <c r="O1561" s="86"/>
      <c r="P1561" s="86"/>
      <c r="Q1561" s="86"/>
      <c r="R1561" s="86"/>
      <c r="S1561" s="86"/>
      <c r="T1561" s="87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T1561" s="19" t="s">
        <v>157</v>
      </c>
      <c r="AU1561" s="19" t="s">
        <v>82</v>
      </c>
    </row>
    <row r="1562" spans="1:51" s="13" customFormat="1" ht="12">
      <c r="A1562" s="13"/>
      <c r="B1562" s="224"/>
      <c r="C1562" s="225"/>
      <c r="D1562" s="226" t="s">
        <v>168</v>
      </c>
      <c r="E1562" s="227" t="s">
        <v>19</v>
      </c>
      <c r="F1562" s="228" t="s">
        <v>5347</v>
      </c>
      <c r="G1562" s="225"/>
      <c r="H1562" s="227" t="s">
        <v>19</v>
      </c>
      <c r="I1562" s="229"/>
      <c r="J1562" s="225"/>
      <c r="K1562" s="225"/>
      <c r="L1562" s="230"/>
      <c r="M1562" s="231"/>
      <c r="N1562" s="232"/>
      <c r="O1562" s="232"/>
      <c r="P1562" s="232"/>
      <c r="Q1562" s="232"/>
      <c r="R1562" s="232"/>
      <c r="S1562" s="232"/>
      <c r="T1562" s="23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T1562" s="234" t="s">
        <v>168</v>
      </c>
      <c r="AU1562" s="234" t="s">
        <v>82</v>
      </c>
      <c r="AV1562" s="13" t="s">
        <v>80</v>
      </c>
      <c r="AW1562" s="13" t="s">
        <v>34</v>
      </c>
      <c r="AX1562" s="13" t="s">
        <v>72</v>
      </c>
      <c r="AY1562" s="234" t="s">
        <v>148</v>
      </c>
    </row>
    <row r="1563" spans="1:51" s="14" customFormat="1" ht="12">
      <c r="A1563" s="14"/>
      <c r="B1563" s="235"/>
      <c r="C1563" s="236"/>
      <c r="D1563" s="226" t="s">
        <v>168</v>
      </c>
      <c r="E1563" s="237" t="s">
        <v>19</v>
      </c>
      <c r="F1563" s="238" t="s">
        <v>4308</v>
      </c>
      <c r="G1563" s="236"/>
      <c r="H1563" s="239">
        <v>153.909</v>
      </c>
      <c r="I1563" s="240"/>
      <c r="J1563" s="236"/>
      <c r="K1563" s="236"/>
      <c r="L1563" s="241"/>
      <c r="M1563" s="242"/>
      <c r="N1563" s="243"/>
      <c r="O1563" s="243"/>
      <c r="P1563" s="243"/>
      <c r="Q1563" s="243"/>
      <c r="R1563" s="243"/>
      <c r="S1563" s="243"/>
      <c r="T1563" s="244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T1563" s="245" t="s">
        <v>168</v>
      </c>
      <c r="AU1563" s="245" t="s">
        <v>82</v>
      </c>
      <c r="AV1563" s="14" t="s">
        <v>82</v>
      </c>
      <c r="AW1563" s="14" t="s">
        <v>34</v>
      </c>
      <c r="AX1563" s="14" t="s">
        <v>72</v>
      </c>
      <c r="AY1563" s="245" t="s">
        <v>148</v>
      </c>
    </row>
    <row r="1564" spans="1:51" s="16" customFormat="1" ht="12">
      <c r="A1564" s="16"/>
      <c r="B1564" s="257"/>
      <c r="C1564" s="258"/>
      <c r="D1564" s="226" t="s">
        <v>168</v>
      </c>
      <c r="E1564" s="259" t="s">
        <v>19</v>
      </c>
      <c r="F1564" s="260" t="s">
        <v>256</v>
      </c>
      <c r="G1564" s="258"/>
      <c r="H1564" s="261">
        <v>153.909</v>
      </c>
      <c r="I1564" s="262"/>
      <c r="J1564" s="258"/>
      <c r="K1564" s="258"/>
      <c r="L1564" s="263"/>
      <c r="M1564" s="264"/>
      <c r="N1564" s="265"/>
      <c r="O1564" s="265"/>
      <c r="P1564" s="265"/>
      <c r="Q1564" s="265"/>
      <c r="R1564" s="265"/>
      <c r="S1564" s="265"/>
      <c r="T1564" s="266"/>
      <c r="U1564" s="16"/>
      <c r="V1564" s="16"/>
      <c r="W1564" s="16"/>
      <c r="X1564" s="16"/>
      <c r="Y1564" s="16"/>
      <c r="Z1564" s="16"/>
      <c r="AA1564" s="16"/>
      <c r="AB1564" s="16"/>
      <c r="AC1564" s="16"/>
      <c r="AD1564" s="16"/>
      <c r="AE1564" s="16"/>
      <c r="AT1564" s="267" t="s">
        <v>168</v>
      </c>
      <c r="AU1564" s="267" t="s">
        <v>82</v>
      </c>
      <c r="AV1564" s="16" t="s">
        <v>163</v>
      </c>
      <c r="AW1564" s="16" t="s">
        <v>34</v>
      </c>
      <c r="AX1564" s="16" t="s">
        <v>72</v>
      </c>
      <c r="AY1564" s="267" t="s">
        <v>148</v>
      </c>
    </row>
    <row r="1565" spans="1:51" s="13" customFormat="1" ht="12">
      <c r="A1565" s="13"/>
      <c r="B1565" s="224"/>
      <c r="C1565" s="225"/>
      <c r="D1565" s="226" t="s">
        <v>168</v>
      </c>
      <c r="E1565" s="227" t="s">
        <v>19</v>
      </c>
      <c r="F1565" s="228" t="s">
        <v>5348</v>
      </c>
      <c r="G1565" s="225"/>
      <c r="H1565" s="227" t="s">
        <v>19</v>
      </c>
      <c r="I1565" s="229"/>
      <c r="J1565" s="225"/>
      <c r="K1565" s="225"/>
      <c r="L1565" s="230"/>
      <c r="M1565" s="231"/>
      <c r="N1565" s="232"/>
      <c r="O1565" s="232"/>
      <c r="P1565" s="232"/>
      <c r="Q1565" s="232"/>
      <c r="R1565" s="232"/>
      <c r="S1565" s="232"/>
      <c r="T1565" s="23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T1565" s="234" t="s">
        <v>168</v>
      </c>
      <c r="AU1565" s="234" t="s">
        <v>82</v>
      </c>
      <c r="AV1565" s="13" t="s">
        <v>80</v>
      </c>
      <c r="AW1565" s="13" t="s">
        <v>34</v>
      </c>
      <c r="AX1565" s="13" t="s">
        <v>72</v>
      </c>
      <c r="AY1565" s="234" t="s">
        <v>148</v>
      </c>
    </row>
    <row r="1566" spans="1:51" s="14" customFormat="1" ht="12">
      <c r="A1566" s="14"/>
      <c r="B1566" s="235"/>
      <c r="C1566" s="236"/>
      <c r="D1566" s="226" t="s">
        <v>168</v>
      </c>
      <c r="E1566" s="237" t="s">
        <v>19</v>
      </c>
      <c r="F1566" s="238" t="s">
        <v>4318</v>
      </c>
      <c r="G1566" s="236"/>
      <c r="H1566" s="239">
        <v>29.303</v>
      </c>
      <c r="I1566" s="240"/>
      <c r="J1566" s="236"/>
      <c r="K1566" s="236"/>
      <c r="L1566" s="241"/>
      <c r="M1566" s="242"/>
      <c r="N1566" s="243"/>
      <c r="O1566" s="243"/>
      <c r="P1566" s="243"/>
      <c r="Q1566" s="243"/>
      <c r="R1566" s="243"/>
      <c r="S1566" s="243"/>
      <c r="T1566" s="244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T1566" s="245" t="s">
        <v>168</v>
      </c>
      <c r="AU1566" s="245" t="s">
        <v>82</v>
      </c>
      <c r="AV1566" s="14" t="s">
        <v>82</v>
      </c>
      <c r="AW1566" s="14" t="s">
        <v>34</v>
      </c>
      <c r="AX1566" s="14" t="s">
        <v>72</v>
      </c>
      <c r="AY1566" s="245" t="s">
        <v>148</v>
      </c>
    </row>
    <row r="1567" spans="1:51" s="14" customFormat="1" ht="12">
      <c r="A1567" s="14"/>
      <c r="B1567" s="235"/>
      <c r="C1567" s="236"/>
      <c r="D1567" s="226" t="s">
        <v>168</v>
      </c>
      <c r="E1567" s="237" t="s">
        <v>19</v>
      </c>
      <c r="F1567" s="238" t="s">
        <v>4319</v>
      </c>
      <c r="G1567" s="236"/>
      <c r="H1567" s="239">
        <v>43.042</v>
      </c>
      <c r="I1567" s="240"/>
      <c r="J1567" s="236"/>
      <c r="K1567" s="236"/>
      <c r="L1567" s="241"/>
      <c r="M1567" s="242"/>
      <c r="N1567" s="243"/>
      <c r="O1567" s="243"/>
      <c r="P1567" s="243"/>
      <c r="Q1567" s="243"/>
      <c r="R1567" s="243"/>
      <c r="S1567" s="243"/>
      <c r="T1567" s="244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T1567" s="245" t="s">
        <v>168</v>
      </c>
      <c r="AU1567" s="245" t="s">
        <v>82</v>
      </c>
      <c r="AV1567" s="14" t="s">
        <v>82</v>
      </c>
      <c r="AW1567" s="14" t="s">
        <v>34</v>
      </c>
      <c r="AX1567" s="14" t="s">
        <v>72</v>
      </c>
      <c r="AY1567" s="245" t="s">
        <v>148</v>
      </c>
    </row>
    <row r="1568" spans="1:51" s="14" customFormat="1" ht="12">
      <c r="A1568" s="14"/>
      <c r="B1568" s="235"/>
      <c r="C1568" s="236"/>
      <c r="D1568" s="226" t="s">
        <v>168</v>
      </c>
      <c r="E1568" s="237" t="s">
        <v>19</v>
      </c>
      <c r="F1568" s="238" t="s">
        <v>4320</v>
      </c>
      <c r="G1568" s="236"/>
      <c r="H1568" s="239">
        <v>64.686</v>
      </c>
      <c r="I1568" s="240"/>
      <c r="J1568" s="236"/>
      <c r="K1568" s="236"/>
      <c r="L1568" s="241"/>
      <c r="M1568" s="242"/>
      <c r="N1568" s="243"/>
      <c r="O1568" s="243"/>
      <c r="P1568" s="243"/>
      <c r="Q1568" s="243"/>
      <c r="R1568" s="243"/>
      <c r="S1568" s="243"/>
      <c r="T1568" s="244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T1568" s="245" t="s">
        <v>168</v>
      </c>
      <c r="AU1568" s="245" t="s">
        <v>82</v>
      </c>
      <c r="AV1568" s="14" t="s">
        <v>82</v>
      </c>
      <c r="AW1568" s="14" t="s">
        <v>34</v>
      </c>
      <c r="AX1568" s="14" t="s">
        <v>72</v>
      </c>
      <c r="AY1568" s="245" t="s">
        <v>148</v>
      </c>
    </row>
    <row r="1569" spans="1:51" s="14" customFormat="1" ht="12">
      <c r="A1569" s="14"/>
      <c r="B1569" s="235"/>
      <c r="C1569" s="236"/>
      <c r="D1569" s="226" t="s">
        <v>168</v>
      </c>
      <c r="E1569" s="237" t="s">
        <v>19</v>
      </c>
      <c r="F1569" s="238" t="s">
        <v>4321</v>
      </c>
      <c r="G1569" s="236"/>
      <c r="H1569" s="239">
        <v>74.692</v>
      </c>
      <c r="I1569" s="240"/>
      <c r="J1569" s="236"/>
      <c r="K1569" s="236"/>
      <c r="L1569" s="241"/>
      <c r="M1569" s="242"/>
      <c r="N1569" s="243"/>
      <c r="O1569" s="243"/>
      <c r="P1569" s="243"/>
      <c r="Q1569" s="243"/>
      <c r="R1569" s="243"/>
      <c r="S1569" s="243"/>
      <c r="T1569" s="244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T1569" s="245" t="s">
        <v>168</v>
      </c>
      <c r="AU1569" s="245" t="s">
        <v>82</v>
      </c>
      <c r="AV1569" s="14" t="s">
        <v>82</v>
      </c>
      <c r="AW1569" s="14" t="s">
        <v>34</v>
      </c>
      <c r="AX1569" s="14" t="s">
        <v>72</v>
      </c>
      <c r="AY1569" s="245" t="s">
        <v>148</v>
      </c>
    </row>
    <row r="1570" spans="1:51" s="14" customFormat="1" ht="12">
      <c r="A1570" s="14"/>
      <c r="B1570" s="235"/>
      <c r="C1570" s="236"/>
      <c r="D1570" s="226" t="s">
        <v>168</v>
      </c>
      <c r="E1570" s="237" t="s">
        <v>19</v>
      </c>
      <c r="F1570" s="238" t="s">
        <v>4322</v>
      </c>
      <c r="G1570" s="236"/>
      <c r="H1570" s="239">
        <v>75.202</v>
      </c>
      <c r="I1570" s="240"/>
      <c r="J1570" s="236"/>
      <c r="K1570" s="236"/>
      <c r="L1570" s="241"/>
      <c r="M1570" s="242"/>
      <c r="N1570" s="243"/>
      <c r="O1570" s="243"/>
      <c r="P1570" s="243"/>
      <c r="Q1570" s="243"/>
      <c r="R1570" s="243"/>
      <c r="S1570" s="243"/>
      <c r="T1570" s="244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T1570" s="245" t="s">
        <v>168</v>
      </c>
      <c r="AU1570" s="245" t="s">
        <v>82</v>
      </c>
      <c r="AV1570" s="14" t="s">
        <v>82</v>
      </c>
      <c r="AW1570" s="14" t="s">
        <v>34</v>
      </c>
      <c r="AX1570" s="14" t="s">
        <v>72</v>
      </c>
      <c r="AY1570" s="245" t="s">
        <v>148</v>
      </c>
    </row>
    <row r="1571" spans="1:51" s="14" customFormat="1" ht="12">
      <c r="A1571" s="14"/>
      <c r="B1571" s="235"/>
      <c r="C1571" s="236"/>
      <c r="D1571" s="226" t="s">
        <v>168</v>
      </c>
      <c r="E1571" s="237" t="s">
        <v>19</v>
      </c>
      <c r="F1571" s="238" t="s">
        <v>4323</v>
      </c>
      <c r="G1571" s="236"/>
      <c r="H1571" s="239">
        <v>63.04</v>
      </c>
      <c r="I1571" s="240"/>
      <c r="J1571" s="236"/>
      <c r="K1571" s="236"/>
      <c r="L1571" s="241"/>
      <c r="M1571" s="242"/>
      <c r="N1571" s="243"/>
      <c r="O1571" s="243"/>
      <c r="P1571" s="243"/>
      <c r="Q1571" s="243"/>
      <c r="R1571" s="243"/>
      <c r="S1571" s="243"/>
      <c r="T1571" s="244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T1571" s="245" t="s">
        <v>168</v>
      </c>
      <c r="AU1571" s="245" t="s">
        <v>82</v>
      </c>
      <c r="AV1571" s="14" t="s">
        <v>82</v>
      </c>
      <c r="AW1571" s="14" t="s">
        <v>34</v>
      </c>
      <c r="AX1571" s="14" t="s">
        <v>72</v>
      </c>
      <c r="AY1571" s="245" t="s">
        <v>148</v>
      </c>
    </row>
    <row r="1572" spans="1:51" s="14" customFormat="1" ht="12">
      <c r="A1572" s="14"/>
      <c r="B1572" s="235"/>
      <c r="C1572" s="236"/>
      <c r="D1572" s="226" t="s">
        <v>168</v>
      </c>
      <c r="E1572" s="237" t="s">
        <v>19</v>
      </c>
      <c r="F1572" s="238" t="s">
        <v>4324</v>
      </c>
      <c r="G1572" s="236"/>
      <c r="H1572" s="239">
        <v>63.256</v>
      </c>
      <c r="I1572" s="240"/>
      <c r="J1572" s="236"/>
      <c r="K1572" s="236"/>
      <c r="L1572" s="241"/>
      <c r="M1572" s="242"/>
      <c r="N1572" s="243"/>
      <c r="O1572" s="243"/>
      <c r="P1572" s="243"/>
      <c r="Q1572" s="243"/>
      <c r="R1572" s="243"/>
      <c r="S1572" s="243"/>
      <c r="T1572" s="244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T1572" s="245" t="s">
        <v>168</v>
      </c>
      <c r="AU1572" s="245" t="s">
        <v>82</v>
      </c>
      <c r="AV1572" s="14" t="s">
        <v>82</v>
      </c>
      <c r="AW1572" s="14" t="s">
        <v>34</v>
      </c>
      <c r="AX1572" s="14" t="s">
        <v>72</v>
      </c>
      <c r="AY1572" s="245" t="s">
        <v>148</v>
      </c>
    </row>
    <row r="1573" spans="1:51" s="14" customFormat="1" ht="12">
      <c r="A1573" s="14"/>
      <c r="B1573" s="235"/>
      <c r="C1573" s="236"/>
      <c r="D1573" s="226" t="s">
        <v>168</v>
      </c>
      <c r="E1573" s="237" t="s">
        <v>19</v>
      </c>
      <c r="F1573" s="238" t="s">
        <v>5349</v>
      </c>
      <c r="G1573" s="236"/>
      <c r="H1573" s="239">
        <v>60.342</v>
      </c>
      <c r="I1573" s="240"/>
      <c r="J1573" s="236"/>
      <c r="K1573" s="236"/>
      <c r="L1573" s="241"/>
      <c r="M1573" s="242"/>
      <c r="N1573" s="243"/>
      <c r="O1573" s="243"/>
      <c r="P1573" s="243"/>
      <c r="Q1573" s="243"/>
      <c r="R1573" s="243"/>
      <c r="S1573" s="243"/>
      <c r="T1573" s="244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T1573" s="245" t="s">
        <v>168</v>
      </c>
      <c r="AU1573" s="245" t="s">
        <v>82</v>
      </c>
      <c r="AV1573" s="14" t="s">
        <v>82</v>
      </c>
      <c r="AW1573" s="14" t="s">
        <v>34</v>
      </c>
      <c r="AX1573" s="14" t="s">
        <v>72</v>
      </c>
      <c r="AY1573" s="245" t="s">
        <v>148</v>
      </c>
    </row>
    <row r="1574" spans="1:51" s="16" customFormat="1" ht="12">
      <c r="A1574" s="16"/>
      <c r="B1574" s="257"/>
      <c r="C1574" s="258"/>
      <c r="D1574" s="226" t="s">
        <v>168</v>
      </c>
      <c r="E1574" s="259" t="s">
        <v>19</v>
      </c>
      <c r="F1574" s="260" t="s">
        <v>256</v>
      </c>
      <c r="G1574" s="258"/>
      <c r="H1574" s="261">
        <v>473.563</v>
      </c>
      <c r="I1574" s="262"/>
      <c r="J1574" s="258"/>
      <c r="K1574" s="258"/>
      <c r="L1574" s="263"/>
      <c r="M1574" s="264"/>
      <c r="N1574" s="265"/>
      <c r="O1574" s="265"/>
      <c r="P1574" s="265"/>
      <c r="Q1574" s="265"/>
      <c r="R1574" s="265"/>
      <c r="S1574" s="265"/>
      <c r="T1574" s="266"/>
      <c r="U1574" s="16"/>
      <c r="V1574" s="16"/>
      <c r="W1574" s="16"/>
      <c r="X1574" s="16"/>
      <c r="Y1574" s="16"/>
      <c r="Z1574" s="16"/>
      <c r="AA1574" s="16"/>
      <c r="AB1574" s="16"/>
      <c r="AC1574" s="16"/>
      <c r="AD1574" s="16"/>
      <c r="AE1574" s="16"/>
      <c r="AT1574" s="267" t="s">
        <v>168</v>
      </c>
      <c r="AU1574" s="267" t="s">
        <v>82</v>
      </c>
      <c r="AV1574" s="16" t="s">
        <v>163</v>
      </c>
      <c r="AW1574" s="16" t="s">
        <v>34</v>
      </c>
      <c r="AX1574" s="16" t="s">
        <v>72</v>
      </c>
      <c r="AY1574" s="267" t="s">
        <v>148</v>
      </c>
    </row>
    <row r="1575" spans="1:51" s="15" customFormat="1" ht="12">
      <c r="A1575" s="15"/>
      <c r="B1575" s="246"/>
      <c r="C1575" s="247"/>
      <c r="D1575" s="226" t="s">
        <v>168</v>
      </c>
      <c r="E1575" s="248" t="s">
        <v>19</v>
      </c>
      <c r="F1575" s="249" t="s">
        <v>178</v>
      </c>
      <c r="G1575" s="247"/>
      <c r="H1575" s="250">
        <v>627.472</v>
      </c>
      <c r="I1575" s="251"/>
      <c r="J1575" s="247"/>
      <c r="K1575" s="247"/>
      <c r="L1575" s="252"/>
      <c r="M1575" s="253"/>
      <c r="N1575" s="254"/>
      <c r="O1575" s="254"/>
      <c r="P1575" s="254"/>
      <c r="Q1575" s="254"/>
      <c r="R1575" s="254"/>
      <c r="S1575" s="254"/>
      <c r="T1575" s="255"/>
      <c r="U1575" s="15"/>
      <c r="V1575" s="15"/>
      <c r="W1575" s="15"/>
      <c r="X1575" s="15"/>
      <c r="Y1575" s="15"/>
      <c r="Z1575" s="15"/>
      <c r="AA1575" s="15"/>
      <c r="AB1575" s="15"/>
      <c r="AC1575" s="15"/>
      <c r="AD1575" s="15"/>
      <c r="AE1575" s="15"/>
      <c r="AT1575" s="256" t="s">
        <v>168</v>
      </c>
      <c r="AU1575" s="256" t="s">
        <v>82</v>
      </c>
      <c r="AV1575" s="15" t="s">
        <v>155</v>
      </c>
      <c r="AW1575" s="15" t="s">
        <v>34</v>
      </c>
      <c r="AX1575" s="15" t="s">
        <v>80</v>
      </c>
      <c r="AY1575" s="256" t="s">
        <v>148</v>
      </c>
    </row>
    <row r="1576" spans="1:65" s="2" customFormat="1" ht="24.15" customHeight="1">
      <c r="A1576" s="40"/>
      <c r="B1576" s="41"/>
      <c r="C1576" s="206" t="s">
        <v>2329</v>
      </c>
      <c r="D1576" s="206" t="s">
        <v>150</v>
      </c>
      <c r="E1576" s="207" t="s">
        <v>5371</v>
      </c>
      <c r="F1576" s="208" t="s">
        <v>5372</v>
      </c>
      <c r="G1576" s="209" t="s">
        <v>166</v>
      </c>
      <c r="H1576" s="210">
        <v>286.163</v>
      </c>
      <c r="I1576" s="211"/>
      <c r="J1576" s="212">
        <f>ROUND(I1576*H1576,2)</f>
        <v>0</v>
      </c>
      <c r="K1576" s="208" t="s">
        <v>154</v>
      </c>
      <c r="L1576" s="46"/>
      <c r="M1576" s="213" t="s">
        <v>19</v>
      </c>
      <c r="N1576" s="214" t="s">
        <v>43</v>
      </c>
      <c r="O1576" s="86"/>
      <c r="P1576" s="215">
        <f>O1576*H1576</f>
        <v>0</v>
      </c>
      <c r="Q1576" s="215">
        <v>0.00037</v>
      </c>
      <c r="R1576" s="215">
        <f>Q1576*H1576</f>
        <v>0.10588031</v>
      </c>
      <c r="S1576" s="215">
        <v>0</v>
      </c>
      <c r="T1576" s="216">
        <f>S1576*H1576</f>
        <v>0</v>
      </c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R1576" s="217" t="s">
        <v>285</v>
      </c>
      <c r="AT1576" s="217" t="s">
        <v>150</v>
      </c>
      <c r="AU1576" s="217" t="s">
        <v>82</v>
      </c>
      <c r="AY1576" s="19" t="s">
        <v>148</v>
      </c>
      <c r="BE1576" s="218">
        <f>IF(N1576="základní",J1576,0)</f>
        <v>0</v>
      </c>
      <c r="BF1576" s="218">
        <f>IF(N1576="snížená",J1576,0)</f>
        <v>0</v>
      </c>
      <c r="BG1576" s="218">
        <f>IF(N1576="zákl. přenesená",J1576,0)</f>
        <v>0</v>
      </c>
      <c r="BH1576" s="218">
        <f>IF(N1576="sníž. přenesená",J1576,0)</f>
        <v>0</v>
      </c>
      <c r="BI1576" s="218">
        <f>IF(N1576="nulová",J1576,0)</f>
        <v>0</v>
      </c>
      <c r="BJ1576" s="19" t="s">
        <v>80</v>
      </c>
      <c r="BK1576" s="218">
        <f>ROUND(I1576*H1576,2)</f>
        <v>0</v>
      </c>
      <c r="BL1576" s="19" t="s">
        <v>285</v>
      </c>
      <c r="BM1576" s="217" t="s">
        <v>5373</v>
      </c>
    </row>
    <row r="1577" spans="1:47" s="2" customFormat="1" ht="12">
      <c r="A1577" s="40"/>
      <c r="B1577" s="41"/>
      <c r="C1577" s="42"/>
      <c r="D1577" s="219" t="s">
        <v>157</v>
      </c>
      <c r="E1577" s="42"/>
      <c r="F1577" s="220" t="s">
        <v>5374</v>
      </c>
      <c r="G1577" s="42"/>
      <c r="H1577" s="42"/>
      <c r="I1577" s="221"/>
      <c r="J1577" s="42"/>
      <c r="K1577" s="42"/>
      <c r="L1577" s="46"/>
      <c r="M1577" s="222"/>
      <c r="N1577" s="223"/>
      <c r="O1577" s="86"/>
      <c r="P1577" s="86"/>
      <c r="Q1577" s="86"/>
      <c r="R1577" s="86"/>
      <c r="S1577" s="86"/>
      <c r="T1577" s="87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T1577" s="19" t="s">
        <v>157</v>
      </c>
      <c r="AU1577" s="19" t="s">
        <v>82</v>
      </c>
    </row>
    <row r="1578" spans="1:51" s="13" customFormat="1" ht="12">
      <c r="A1578" s="13"/>
      <c r="B1578" s="224"/>
      <c r="C1578" s="225"/>
      <c r="D1578" s="226" t="s">
        <v>168</v>
      </c>
      <c r="E1578" s="227" t="s">
        <v>19</v>
      </c>
      <c r="F1578" s="228" t="s">
        <v>5350</v>
      </c>
      <c r="G1578" s="225"/>
      <c r="H1578" s="227" t="s">
        <v>19</v>
      </c>
      <c r="I1578" s="229"/>
      <c r="J1578" s="225"/>
      <c r="K1578" s="225"/>
      <c r="L1578" s="230"/>
      <c r="M1578" s="231"/>
      <c r="N1578" s="232"/>
      <c r="O1578" s="232"/>
      <c r="P1578" s="232"/>
      <c r="Q1578" s="232"/>
      <c r="R1578" s="232"/>
      <c r="S1578" s="232"/>
      <c r="T1578" s="23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T1578" s="234" t="s">
        <v>168</v>
      </c>
      <c r="AU1578" s="234" t="s">
        <v>82</v>
      </c>
      <c r="AV1578" s="13" t="s">
        <v>80</v>
      </c>
      <c r="AW1578" s="13" t="s">
        <v>34</v>
      </c>
      <c r="AX1578" s="13" t="s">
        <v>72</v>
      </c>
      <c r="AY1578" s="234" t="s">
        <v>148</v>
      </c>
    </row>
    <row r="1579" spans="1:51" s="13" customFormat="1" ht="12">
      <c r="A1579" s="13"/>
      <c r="B1579" s="224"/>
      <c r="C1579" s="225"/>
      <c r="D1579" s="226" t="s">
        <v>168</v>
      </c>
      <c r="E1579" s="227" t="s">
        <v>19</v>
      </c>
      <c r="F1579" s="228" t="s">
        <v>4492</v>
      </c>
      <c r="G1579" s="225"/>
      <c r="H1579" s="227" t="s">
        <v>19</v>
      </c>
      <c r="I1579" s="229"/>
      <c r="J1579" s="225"/>
      <c r="K1579" s="225"/>
      <c r="L1579" s="230"/>
      <c r="M1579" s="231"/>
      <c r="N1579" s="232"/>
      <c r="O1579" s="232"/>
      <c r="P1579" s="232"/>
      <c r="Q1579" s="232"/>
      <c r="R1579" s="232"/>
      <c r="S1579" s="232"/>
      <c r="T1579" s="23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T1579" s="234" t="s">
        <v>168</v>
      </c>
      <c r="AU1579" s="234" t="s">
        <v>82</v>
      </c>
      <c r="AV1579" s="13" t="s">
        <v>80</v>
      </c>
      <c r="AW1579" s="13" t="s">
        <v>34</v>
      </c>
      <c r="AX1579" s="13" t="s">
        <v>72</v>
      </c>
      <c r="AY1579" s="234" t="s">
        <v>148</v>
      </c>
    </row>
    <row r="1580" spans="1:51" s="14" customFormat="1" ht="12">
      <c r="A1580" s="14"/>
      <c r="B1580" s="235"/>
      <c r="C1580" s="236"/>
      <c r="D1580" s="226" t="s">
        <v>168</v>
      </c>
      <c r="E1580" s="237" t="s">
        <v>19</v>
      </c>
      <c r="F1580" s="238" t="s">
        <v>5351</v>
      </c>
      <c r="G1580" s="236"/>
      <c r="H1580" s="239">
        <v>41.728</v>
      </c>
      <c r="I1580" s="240"/>
      <c r="J1580" s="236"/>
      <c r="K1580" s="236"/>
      <c r="L1580" s="241"/>
      <c r="M1580" s="242"/>
      <c r="N1580" s="243"/>
      <c r="O1580" s="243"/>
      <c r="P1580" s="243"/>
      <c r="Q1580" s="243"/>
      <c r="R1580" s="243"/>
      <c r="S1580" s="243"/>
      <c r="T1580" s="244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T1580" s="245" t="s">
        <v>168</v>
      </c>
      <c r="AU1580" s="245" t="s">
        <v>82</v>
      </c>
      <c r="AV1580" s="14" t="s">
        <v>82</v>
      </c>
      <c r="AW1580" s="14" t="s">
        <v>34</v>
      </c>
      <c r="AX1580" s="14" t="s">
        <v>72</v>
      </c>
      <c r="AY1580" s="245" t="s">
        <v>148</v>
      </c>
    </row>
    <row r="1581" spans="1:51" s="14" customFormat="1" ht="12">
      <c r="A1581" s="14"/>
      <c r="B1581" s="235"/>
      <c r="C1581" s="236"/>
      <c r="D1581" s="226" t="s">
        <v>168</v>
      </c>
      <c r="E1581" s="237" t="s">
        <v>19</v>
      </c>
      <c r="F1581" s="238" t="s">
        <v>5352</v>
      </c>
      <c r="G1581" s="236"/>
      <c r="H1581" s="239">
        <v>-9.15</v>
      </c>
      <c r="I1581" s="240"/>
      <c r="J1581" s="236"/>
      <c r="K1581" s="236"/>
      <c r="L1581" s="241"/>
      <c r="M1581" s="242"/>
      <c r="N1581" s="243"/>
      <c r="O1581" s="243"/>
      <c r="P1581" s="243"/>
      <c r="Q1581" s="243"/>
      <c r="R1581" s="243"/>
      <c r="S1581" s="243"/>
      <c r="T1581" s="244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T1581" s="245" t="s">
        <v>168</v>
      </c>
      <c r="AU1581" s="245" t="s">
        <v>82</v>
      </c>
      <c r="AV1581" s="14" t="s">
        <v>82</v>
      </c>
      <c r="AW1581" s="14" t="s">
        <v>34</v>
      </c>
      <c r="AX1581" s="14" t="s">
        <v>72</v>
      </c>
      <c r="AY1581" s="245" t="s">
        <v>148</v>
      </c>
    </row>
    <row r="1582" spans="1:51" s="13" customFormat="1" ht="12">
      <c r="A1582" s="13"/>
      <c r="B1582" s="224"/>
      <c r="C1582" s="225"/>
      <c r="D1582" s="226" t="s">
        <v>168</v>
      </c>
      <c r="E1582" s="227" t="s">
        <v>19</v>
      </c>
      <c r="F1582" s="228" t="s">
        <v>4338</v>
      </c>
      <c r="G1582" s="225"/>
      <c r="H1582" s="227" t="s">
        <v>19</v>
      </c>
      <c r="I1582" s="229"/>
      <c r="J1582" s="225"/>
      <c r="K1582" s="225"/>
      <c r="L1582" s="230"/>
      <c r="M1582" s="231"/>
      <c r="N1582" s="232"/>
      <c r="O1582" s="232"/>
      <c r="P1582" s="232"/>
      <c r="Q1582" s="232"/>
      <c r="R1582" s="232"/>
      <c r="S1582" s="232"/>
      <c r="T1582" s="23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T1582" s="234" t="s">
        <v>168</v>
      </c>
      <c r="AU1582" s="234" t="s">
        <v>82</v>
      </c>
      <c r="AV1582" s="13" t="s">
        <v>80</v>
      </c>
      <c r="AW1582" s="13" t="s">
        <v>34</v>
      </c>
      <c r="AX1582" s="13" t="s">
        <v>72</v>
      </c>
      <c r="AY1582" s="234" t="s">
        <v>148</v>
      </c>
    </row>
    <row r="1583" spans="1:51" s="14" customFormat="1" ht="12">
      <c r="A1583" s="14"/>
      <c r="B1583" s="235"/>
      <c r="C1583" s="236"/>
      <c r="D1583" s="226" t="s">
        <v>168</v>
      </c>
      <c r="E1583" s="237" t="s">
        <v>19</v>
      </c>
      <c r="F1583" s="238" t="s">
        <v>5353</v>
      </c>
      <c r="G1583" s="236"/>
      <c r="H1583" s="239">
        <v>36.808</v>
      </c>
      <c r="I1583" s="240"/>
      <c r="J1583" s="236"/>
      <c r="K1583" s="236"/>
      <c r="L1583" s="241"/>
      <c r="M1583" s="242"/>
      <c r="N1583" s="243"/>
      <c r="O1583" s="243"/>
      <c r="P1583" s="243"/>
      <c r="Q1583" s="243"/>
      <c r="R1583" s="243"/>
      <c r="S1583" s="243"/>
      <c r="T1583" s="244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T1583" s="245" t="s">
        <v>168</v>
      </c>
      <c r="AU1583" s="245" t="s">
        <v>82</v>
      </c>
      <c r="AV1583" s="14" t="s">
        <v>82</v>
      </c>
      <c r="AW1583" s="14" t="s">
        <v>34</v>
      </c>
      <c r="AX1583" s="14" t="s">
        <v>72</v>
      </c>
      <c r="AY1583" s="245" t="s">
        <v>148</v>
      </c>
    </row>
    <row r="1584" spans="1:51" s="14" customFormat="1" ht="12">
      <c r="A1584" s="14"/>
      <c r="B1584" s="235"/>
      <c r="C1584" s="236"/>
      <c r="D1584" s="226" t="s">
        <v>168</v>
      </c>
      <c r="E1584" s="237" t="s">
        <v>19</v>
      </c>
      <c r="F1584" s="238" t="s">
        <v>4340</v>
      </c>
      <c r="G1584" s="236"/>
      <c r="H1584" s="239">
        <v>-4.147</v>
      </c>
      <c r="I1584" s="240"/>
      <c r="J1584" s="236"/>
      <c r="K1584" s="236"/>
      <c r="L1584" s="241"/>
      <c r="M1584" s="242"/>
      <c r="N1584" s="243"/>
      <c r="O1584" s="243"/>
      <c r="P1584" s="243"/>
      <c r="Q1584" s="243"/>
      <c r="R1584" s="243"/>
      <c r="S1584" s="243"/>
      <c r="T1584" s="244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T1584" s="245" t="s">
        <v>168</v>
      </c>
      <c r="AU1584" s="245" t="s">
        <v>82</v>
      </c>
      <c r="AV1584" s="14" t="s">
        <v>82</v>
      </c>
      <c r="AW1584" s="14" t="s">
        <v>34</v>
      </c>
      <c r="AX1584" s="14" t="s">
        <v>72</v>
      </c>
      <c r="AY1584" s="245" t="s">
        <v>148</v>
      </c>
    </row>
    <row r="1585" spans="1:51" s="14" customFormat="1" ht="12">
      <c r="A1585" s="14"/>
      <c r="B1585" s="235"/>
      <c r="C1585" s="236"/>
      <c r="D1585" s="226" t="s">
        <v>168</v>
      </c>
      <c r="E1585" s="237" t="s">
        <v>19</v>
      </c>
      <c r="F1585" s="238" t="s">
        <v>4341</v>
      </c>
      <c r="G1585" s="236"/>
      <c r="H1585" s="239">
        <v>0.576</v>
      </c>
      <c r="I1585" s="240"/>
      <c r="J1585" s="236"/>
      <c r="K1585" s="236"/>
      <c r="L1585" s="241"/>
      <c r="M1585" s="242"/>
      <c r="N1585" s="243"/>
      <c r="O1585" s="243"/>
      <c r="P1585" s="243"/>
      <c r="Q1585" s="243"/>
      <c r="R1585" s="243"/>
      <c r="S1585" s="243"/>
      <c r="T1585" s="244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T1585" s="245" t="s">
        <v>168</v>
      </c>
      <c r="AU1585" s="245" t="s">
        <v>82</v>
      </c>
      <c r="AV1585" s="14" t="s">
        <v>82</v>
      </c>
      <c r="AW1585" s="14" t="s">
        <v>34</v>
      </c>
      <c r="AX1585" s="14" t="s">
        <v>72</v>
      </c>
      <c r="AY1585" s="245" t="s">
        <v>148</v>
      </c>
    </row>
    <row r="1586" spans="1:51" s="13" customFormat="1" ht="12">
      <c r="A1586" s="13"/>
      <c r="B1586" s="224"/>
      <c r="C1586" s="225"/>
      <c r="D1586" s="226" t="s">
        <v>168</v>
      </c>
      <c r="E1586" s="227" t="s">
        <v>19</v>
      </c>
      <c r="F1586" s="228" t="s">
        <v>4342</v>
      </c>
      <c r="G1586" s="225"/>
      <c r="H1586" s="227" t="s">
        <v>19</v>
      </c>
      <c r="I1586" s="229"/>
      <c r="J1586" s="225"/>
      <c r="K1586" s="225"/>
      <c r="L1586" s="230"/>
      <c r="M1586" s="231"/>
      <c r="N1586" s="232"/>
      <c r="O1586" s="232"/>
      <c r="P1586" s="232"/>
      <c r="Q1586" s="232"/>
      <c r="R1586" s="232"/>
      <c r="S1586" s="232"/>
      <c r="T1586" s="23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T1586" s="234" t="s">
        <v>168</v>
      </c>
      <c r="AU1586" s="234" t="s">
        <v>82</v>
      </c>
      <c r="AV1586" s="13" t="s">
        <v>80</v>
      </c>
      <c r="AW1586" s="13" t="s">
        <v>34</v>
      </c>
      <c r="AX1586" s="13" t="s">
        <v>72</v>
      </c>
      <c r="AY1586" s="234" t="s">
        <v>148</v>
      </c>
    </row>
    <row r="1587" spans="1:51" s="14" customFormat="1" ht="12">
      <c r="A1587" s="14"/>
      <c r="B1587" s="235"/>
      <c r="C1587" s="236"/>
      <c r="D1587" s="226" t="s">
        <v>168</v>
      </c>
      <c r="E1587" s="237" t="s">
        <v>19</v>
      </c>
      <c r="F1587" s="238" t="s">
        <v>5354</v>
      </c>
      <c r="G1587" s="236"/>
      <c r="H1587" s="239">
        <v>101.402</v>
      </c>
      <c r="I1587" s="240"/>
      <c r="J1587" s="236"/>
      <c r="K1587" s="236"/>
      <c r="L1587" s="241"/>
      <c r="M1587" s="242"/>
      <c r="N1587" s="243"/>
      <c r="O1587" s="243"/>
      <c r="P1587" s="243"/>
      <c r="Q1587" s="243"/>
      <c r="R1587" s="243"/>
      <c r="S1587" s="243"/>
      <c r="T1587" s="244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T1587" s="245" t="s">
        <v>168</v>
      </c>
      <c r="AU1587" s="245" t="s">
        <v>82</v>
      </c>
      <c r="AV1587" s="14" t="s">
        <v>82</v>
      </c>
      <c r="AW1587" s="14" t="s">
        <v>34</v>
      </c>
      <c r="AX1587" s="14" t="s">
        <v>72</v>
      </c>
      <c r="AY1587" s="245" t="s">
        <v>148</v>
      </c>
    </row>
    <row r="1588" spans="1:51" s="14" customFormat="1" ht="12">
      <c r="A1588" s="14"/>
      <c r="B1588" s="235"/>
      <c r="C1588" s="236"/>
      <c r="D1588" s="226" t="s">
        <v>168</v>
      </c>
      <c r="E1588" s="237" t="s">
        <v>19</v>
      </c>
      <c r="F1588" s="238" t="s">
        <v>5355</v>
      </c>
      <c r="G1588" s="236"/>
      <c r="H1588" s="239">
        <v>-19.591</v>
      </c>
      <c r="I1588" s="240"/>
      <c r="J1588" s="236"/>
      <c r="K1588" s="236"/>
      <c r="L1588" s="241"/>
      <c r="M1588" s="242"/>
      <c r="N1588" s="243"/>
      <c r="O1588" s="243"/>
      <c r="P1588" s="243"/>
      <c r="Q1588" s="243"/>
      <c r="R1588" s="243"/>
      <c r="S1588" s="243"/>
      <c r="T1588" s="244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T1588" s="245" t="s">
        <v>168</v>
      </c>
      <c r="AU1588" s="245" t="s">
        <v>82</v>
      </c>
      <c r="AV1588" s="14" t="s">
        <v>82</v>
      </c>
      <c r="AW1588" s="14" t="s">
        <v>34</v>
      </c>
      <c r="AX1588" s="14" t="s">
        <v>72</v>
      </c>
      <c r="AY1588" s="245" t="s">
        <v>148</v>
      </c>
    </row>
    <row r="1589" spans="1:51" s="14" customFormat="1" ht="12">
      <c r="A1589" s="14"/>
      <c r="B1589" s="235"/>
      <c r="C1589" s="236"/>
      <c r="D1589" s="226" t="s">
        <v>168</v>
      </c>
      <c r="E1589" s="237" t="s">
        <v>19</v>
      </c>
      <c r="F1589" s="238" t="s">
        <v>4345</v>
      </c>
      <c r="G1589" s="236"/>
      <c r="H1589" s="239">
        <v>3.152</v>
      </c>
      <c r="I1589" s="240"/>
      <c r="J1589" s="236"/>
      <c r="K1589" s="236"/>
      <c r="L1589" s="241"/>
      <c r="M1589" s="242"/>
      <c r="N1589" s="243"/>
      <c r="O1589" s="243"/>
      <c r="P1589" s="243"/>
      <c r="Q1589" s="243"/>
      <c r="R1589" s="243"/>
      <c r="S1589" s="243"/>
      <c r="T1589" s="244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T1589" s="245" t="s">
        <v>168</v>
      </c>
      <c r="AU1589" s="245" t="s">
        <v>82</v>
      </c>
      <c r="AV1589" s="14" t="s">
        <v>82</v>
      </c>
      <c r="AW1589" s="14" t="s">
        <v>34</v>
      </c>
      <c r="AX1589" s="14" t="s">
        <v>72</v>
      </c>
      <c r="AY1589" s="245" t="s">
        <v>148</v>
      </c>
    </row>
    <row r="1590" spans="1:51" s="13" customFormat="1" ht="12">
      <c r="A1590" s="13"/>
      <c r="B1590" s="224"/>
      <c r="C1590" s="225"/>
      <c r="D1590" s="226" t="s">
        <v>168</v>
      </c>
      <c r="E1590" s="227" t="s">
        <v>19</v>
      </c>
      <c r="F1590" s="228" t="s">
        <v>4346</v>
      </c>
      <c r="G1590" s="225"/>
      <c r="H1590" s="227" t="s">
        <v>19</v>
      </c>
      <c r="I1590" s="229"/>
      <c r="J1590" s="225"/>
      <c r="K1590" s="225"/>
      <c r="L1590" s="230"/>
      <c r="M1590" s="231"/>
      <c r="N1590" s="232"/>
      <c r="O1590" s="232"/>
      <c r="P1590" s="232"/>
      <c r="Q1590" s="232"/>
      <c r="R1590" s="232"/>
      <c r="S1590" s="232"/>
      <c r="T1590" s="23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T1590" s="234" t="s">
        <v>168</v>
      </c>
      <c r="AU1590" s="234" t="s">
        <v>82</v>
      </c>
      <c r="AV1590" s="13" t="s">
        <v>80</v>
      </c>
      <c r="AW1590" s="13" t="s">
        <v>34</v>
      </c>
      <c r="AX1590" s="13" t="s">
        <v>72</v>
      </c>
      <c r="AY1590" s="234" t="s">
        <v>148</v>
      </c>
    </row>
    <row r="1591" spans="1:51" s="14" customFormat="1" ht="12">
      <c r="A1591" s="14"/>
      <c r="B1591" s="235"/>
      <c r="C1591" s="236"/>
      <c r="D1591" s="226" t="s">
        <v>168</v>
      </c>
      <c r="E1591" s="237" t="s">
        <v>19</v>
      </c>
      <c r="F1591" s="238" t="s">
        <v>5356</v>
      </c>
      <c r="G1591" s="236"/>
      <c r="H1591" s="239">
        <v>109.413</v>
      </c>
      <c r="I1591" s="240"/>
      <c r="J1591" s="236"/>
      <c r="K1591" s="236"/>
      <c r="L1591" s="241"/>
      <c r="M1591" s="242"/>
      <c r="N1591" s="243"/>
      <c r="O1591" s="243"/>
      <c r="P1591" s="243"/>
      <c r="Q1591" s="243"/>
      <c r="R1591" s="243"/>
      <c r="S1591" s="243"/>
      <c r="T1591" s="244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T1591" s="245" t="s">
        <v>168</v>
      </c>
      <c r="AU1591" s="245" t="s">
        <v>82</v>
      </c>
      <c r="AV1591" s="14" t="s">
        <v>82</v>
      </c>
      <c r="AW1591" s="14" t="s">
        <v>34</v>
      </c>
      <c r="AX1591" s="14" t="s">
        <v>72</v>
      </c>
      <c r="AY1591" s="245" t="s">
        <v>148</v>
      </c>
    </row>
    <row r="1592" spans="1:51" s="14" customFormat="1" ht="12">
      <c r="A1592" s="14"/>
      <c r="B1592" s="235"/>
      <c r="C1592" s="236"/>
      <c r="D1592" s="226" t="s">
        <v>168</v>
      </c>
      <c r="E1592" s="237" t="s">
        <v>19</v>
      </c>
      <c r="F1592" s="238" t="s">
        <v>5357</v>
      </c>
      <c r="G1592" s="236"/>
      <c r="H1592" s="239">
        <v>-3.606</v>
      </c>
      <c r="I1592" s="240"/>
      <c r="J1592" s="236"/>
      <c r="K1592" s="236"/>
      <c r="L1592" s="241"/>
      <c r="M1592" s="242"/>
      <c r="N1592" s="243"/>
      <c r="O1592" s="243"/>
      <c r="P1592" s="243"/>
      <c r="Q1592" s="243"/>
      <c r="R1592" s="243"/>
      <c r="S1592" s="243"/>
      <c r="T1592" s="244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T1592" s="245" t="s">
        <v>168</v>
      </c>
      <c r="AU1592" s="245" t="s">
        <v>82</v>
      </c>
      <c r="AV1592" s="14" t="s">
        <v>82</v>
      </c>
      <c r="AW1592" s="14" t="s">
        <v>34</v>
      </c>
      <c r="AX1592" s="14" t="s">
        <v>72</v>
      </c>
      <c r="AY1592" s="245" t="s">
        <v>148</v>
      </c>
    </row>
    <row r="1593" spans="1:51" s="13" customFormat="1" ht="12">
      <c r="A1593" s="13"/>
      <c r="B1593" s="224"/>
      <c r="C1593" s="225"/>
      <c r="D1593" s="226" t="s">
        <v>168</v>
      </c>
      <c r="E1593" s="227" t="s">
        <v>19</v>
      </c>
      <c r="F1593" s="228" t="s">
        <v>4349</v>
      </c>
      <c r="G1593" s="225"/>
      <c r="H1593" s="227" t="s">
        <v>19</v>
      </c>
      <c r="I1593" s="229"/>
      <c r="J1593" s="225"/>
      <c r="K1593" s="225"/>
      <c r="L1593" s="230"/>
      <c r="M1593" s="231"/>
      <c r="N1593" s="232"/>
      <c r="O1593" s="232"/>
      <c r="P1593" s="232"/>
      <c r="Q1593" s="232"/>
      <c r="R1593" s="232"/>
      <c r="S1593" s="232"/>
      <c r="T1593" s="23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T1593" s="234" t="s">
        <v>168</v>
      </c>
      <c r="AU1593" s="234" t="s">
        <v>82</v>
      </c>
      <c r="AV1593" s="13" t="s">
        <v>80</v>
      </c>
      <c r="AW1593" s="13" t="s">
        <v>34</v>
      </c>
      <c r="AX1593" s="13" t="s">
        <v>72</v>
      </c>
      <c r="AY1593" s="234" t="s">
        <v>148</v>
      </c>
    </row>
    <row r="1594" spans="1:51" s="14" customFormat="1" ht="12">
      <c r="A1594" s="14"/>
      <c r="B1594" s="235"/>
      <c r="C1594" s="236"/>
      <c r="D1594" s="226" t="s">
        <v>168</v>
      </c>
      <c r="E1594" s="237" t="s">
        <v>19</v>
      </c>
      <c r="F1594" s="238" t="s">
        <v>5358</v>
      </c>
      <c r="G1594" s="236"/>
      <c r="H1594" s="239">
        <v>27.582</v>
      </c>
      <c r="I1594" s="240"/>
      <c r="J1594" s="236"/>
      <c r="K1594" s="236"/>
      <c r="L1594" s="241"/>
      <c r="M1594" s="242"/>
      <c r="N1594" s="243"/>
      <c r="O1594" s="243"/>
      <c r="P1594" s="243"/>
      <c r="Q1594" s="243"/>
      <c r="R1594" s="243"/>
      <c r="S1594" s="243"/>
      <c r="T1594" s="244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T1594" s="245" t="s">
        <v>168</v>
      </c>
      <c r="AU1594" s="245" t="s">
        <v>82</v>
      </c>
      <c r="AV1594" s="14" t="s">
        <v>82</v>
      </c>
      <c r="AW1594" s="14" t="s">
        <v>34</v>
      </c>
      <c r="AX1594" s="14" t="s">
        <v>72</v>
      </c>
      <c r="AY1594" s="245" t="s">
        <v>148</v>
      </c>
    </row>
    <row r="1595" spans="1:51" s="14" customFormat="1" ht="12">
      <c r="A1595" s="14"/>
      <c r="B1595" s="235"/>
      <c r="C1595" s="236"/>
      <c r="D1595" s="226" t="s">
        <v>168</v>
      </c>
      <c r="E1595" s="237" t="s">
        <v>19</v>
      </c>
      <c r="F1595" s="238" t="s">
        <v>4351</v>
      </c>
      <c r="G1595" s="236"/>
      <c r="H1595" s="239">
        <v>1.996</v>
      </c>
      <c r="I1595" s="240"/>
      <c r="J1595" s="236"/>
      <c r="K1595" s="236"/>
      <c r="L1595" s="241"/>
      <c r="M1595" s="242"/>
      <c r="N1595" s="243"/>
      <c r="O1595" s="243"/>
      <c r="P1595" s="243"/>
      <c r="Q1595" s="243"/>
      <c r="R1595" s="243"/>
      <c r="S1595" s="243"/>
      <c r="T1595" s="244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T1595" s="245" t="s">
        <v>168</v>
      </c>
      <c r="AU1595" s="245" t="s">
        <v>82</v>
      </c>
      <c r="AV1595" s="14" t="s">
        <v>82</v>
      </c>
      <c r="AW1595" s="14" t="s">
        <v>34</v>
      </c>
      <c r="AX1595" s="14" t="s">
        <v>72</v>
      </c>
      <c r="AY1595" s="245" t="s">
        <v>148</v>
      </c>
    </row>
    <row r="1596" spans="1:51" s="15" customFormat="1" ht="12">
      <c r="A1596" s="15"/>
      <c r="B1596" s="246"/>
      <c r="C1596" s="247"/>
      <c r="D1596" s="226" t="s">
        <v>168</v>
      </c>
      <c r="E1596" s="248" t="s">
        <v>19</v>
      </c>
      <c r="F1596" s="249" t="s">
        <v>178</v>
      </c>
      <c r="G1596" s="247"/>
      <c r="H1596" s="250">
        <v>286.16299999999995</v>
      </c>
      <c r="I1596" s="251"/>
      <c r="J1596" s="247"/>
      <c r="K1596" s="247"/>
      <c r="L1596" s="252"/>
      <c r="M1596" s="253"/>
      <c r="N1596" s="254"/>
      <c r="O1596" s="254"/>
      <c r="P1596" s="254"/>
      <c r="Q1596" s="254"/>
      <c r="R1596" s="254"/>
      <c r="S1596" s="254"/>
      <c r="T1596" s="255"/>
      <c r="U1596" s="15"/>
      <c r="V1596" s="15"/>
      <c r="W1596" s="15"/>
      <c r="X1596" s="15"/>
      <c r="Y1596" s="15"/>
      <c r="Z1596" s="15"/>
      <c r="AA1596" s="15"/>
      <c r="AB1596" s="15"/>
      <c r="AC1596" s="15"/>
      <c r="AD1596" s="15"/>
      <c r="AE1596" s="15"/>
      <c r="AT1596" s="256" t="s">
        <v>168</v>
      </c>
      <c r="AU1596" s="256" t="s">
        <v>82</v>
      </c>
      <c r="AV1596" s="15" t="s">
        <v>155</v>
      </c>
      <c r="AW1596" s="15" t="s">
        <v>34</v>
      </c>
      <c r="AX1596" s="15" t="s">
        <v>80</v>
      </c>
      <c r="AY1596" s="256" t="s">
        <v>148</v>
      </c>
    </row>
    <row r="1597" spans="1:65" s="2" customFormat="1" ht="16.5" customHeight="1">
      <c r="A1597" s="40"/>
      <c r="B1597" s="41"/>
      <c r="C1597" s="206" t="s">
        <v>2339</v>
      </c>
      <c r="D1597" s="206" t="s">
        <v>150</v>
      </c>
      <c r="E1597" s="207" t="s">
        <v>5375</v>
      </c>
      <c r="F1597" s="208" t="s">
        <v>5376</v>
      </c>
      <c r="G1597" s="209" t="s">
        <v>166</v>
      </c>
      <c r="H1597" s="210">
        <v>913.635</v>
      </c>
      <c r="I1597" s="211"/>
      <c r="J1597" s="212">
        <f>ROUND(I1597*H1597,2)</f>
        <v>0</v>
      </c>
      <c r="K1597" s="208" t="s">
        <v>19</v>
      </c>
      <c r="L1597" s="46"/>
      <c r="M1597" s="213" t="s">
        <v>19</v>
      </c>
      <c r="N1597" s="214" t="s">
        <v>43</v>
      </c>
      <c r="O1597" s="86"/>
      <c r="P1597" s="215">
        <f>O1597*H1597</f>
        <v>0</v>
      </c>
      <c r="Q1597" s="215">
        <v>0.00028</v>
      </c>
      <c r="R1597" s="215">
        <f>Q1597*H1597</f>
        <v>0.2558178</v>
      </c>
      <c r="S1597" s="215">
        <v>0</v>
      </c>
      <c r="T1597" s="216">
        <f>S1597*H1597</f>
        <v>0</v>
      </c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R1597" s="217" t="s">
        <v>285</v>
      </c>
      <c r="AT1597" s="217" t="s">
        <v>150</v>
      </c>
      <c r="AU1597" s="217" t="s">
        <v>82</v>
      </c>
      <c r="AY1597" s="19" t="s">
        <v>148</v>
      </c>
      <c r="BE1597" s="218">
        <f>IF(N1597="základní",J1597,0)</f>
        <v>0</v>
      </c>
      <c r="BF1597" s="218">
        <f>IF(N1597="snížená",J1597,0)</f>
        <v>0</v>
      </c>
      <c r="BG1597" s="218">
        <f>IF(N1597="zákl. přenesená",J1597,0)</f>
        <v>0</v>
      </c>
      <c r="BH1597" s="218">
        <f>IF(N1597="sníž. přenesená",J1597,0)</f>
        <v>0</v>
      </c>
      <c r="BI1597" s="218">
        <f>IF(N1597="nulová",J1597,0)</f>
        <v>0</v>
      </c>
      <c r="BJ1597" s="19" t="s">
        <v>80</v>
      </c>
      <c r="BK1597" s="218">
        <f>ROUND(I1597*H1597,2)</f>
        <v>0</v>
      </c>
      <c r="BL1597" s="19" t="s">
        <v>285</v>
      </c>
      <c r="BM1597" s="217" t="s">
        <v>5377</v>
      </c>
    </row>
    <row r="1598" spans="1:51" s="13" customFormat="1" ht="12">
      <c r="A1598" s="13"/>
      <c r="B1598" s="224"/>
      <c r="C1598" s="225"/>
      <c r="D1598" s="226" t="s">
        <v>168</v>
      </c>
      <c r="E1598" s="227" t="s">
        <v>19</v>
      </c>
      <c r="F1598" s="228" t="s">
        <v>5347</v>
      </c>
      <c r="G1598" s="225"/>
      <c r="H1598" s="227" t="s">
        <v>19</v>
      </c>
      <c r="I1598" s="229"/>
      <c r="J1598" s="225"/>
      <c r="K1598" s="225"/>
      <c r="L1598" s="230"/>
      <c r="M1598" s="231"/>
      <c r="N1598" s="232"/>
      <c r="O1598" s="232"/>
      <c r="P1598" s="232"/>
      <c r="Q1598" s="232"/>
      <c r="R1598" s="232"/>
      <c r="S1598" s="232"/>
      <c r="T1598" s="23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T1598" s="234" t="s">
        <v>168</v>
      </c>
      <c r="AU1598" s="234" t="s">
        <v>82</v>
      </c>
      <c r="AV1598" s="13" t="s">
        <v>80</v>
      </c>
      <c r="AW1598" s="13" t="s">
        <v>34</v>
      </c>
      <c r="AX1598" s="13" t="s">
        <v>72</v>
      </c>
      <c r="AY1598" s="234" t="s">
        <v>148</v>
      </c>
    </row>
    <row r="1599" spans="1:51" s="14" customFormat="1" ht="12">
      <c r="A1599" s="14"/>
      <c r="B1599" s="235"/>
      <c r="C1599" s="236"/>
      <c r="D1599" s="226" t="s">
        <v>168</v>
      </c>
      <c r="E1599" s="237" t="s">
        <v>19</v>
      </c>
      <c r="F1599" s="238" t="s">
        <v>4308</v>
      </c>
      <c r="G1599" s="236"/>
      <c r="H1599" s="239">
        <v>153.909</v>
      </c>
      <c r="I1599" s="240"/>
      <c r="J1599" s="236"/>
      <c r="K1599" s="236"/>
      <c r="L1599" s="241"/>
      <c r="M1599" s="242"/>
      <c r="N1599" s="243"/>
      <c r="O1599" s="243"/>
      <c r="P1599" s="243"/>
      <c r="Q1599" s="243"/>
      <c r="R1599" s="243"/>
      <c r="S1599" s="243"/>
      <c r="T1599" s="244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T1599" s="245" t="s">
        <v>168</v>
      </c>
      <c r="AU1599" s="245" t="s">
        <v>82</v>
      </c>
      <c r="AV1599" s="14" t="s">
        <v>82</v>
      </c>
      <c r="AW1599" s="14" t="s">
        <v>34</v>
      </c>
      <c r="AX1599" s="14" t="s">
        <v>72</v>
      </c>
      <c r="AY1599" s="245" t="s">
        <v>148</v>
      </c>
    </row>
    <row r="1600" spans="1:51" s="16" customFormat="1" ht="12">
      <c r="A1600" s="16"/>
      <c r="B1600" s="257"/>
      <c r="C1600" s="258"/>
      <c r="D1600" s="226" t="s">
        <v>168</v>
      </c>
      <c r="E1600" s="259" t="s">
        <v>19</v>
      </c>
      <c r="F1600" s="260" t="s">
        <v>256</v>
      </c>
      <c r="G1600" s="258"/>
      <c r="H1600" s="261">
        <v>153.909</v>
      </c>
      <c r="I1600" s="262"/>
      <c r="J1600" s="258"/>
      <c r="K1600" s="258"/>
      <c r="L1600" s="263"/>
      <c r="M1600" s="264"/>
      <c r="N1600" s="265"/>
      <c r="O1600" s="265"/>
      <c r="P1600" s="265"/>
      <c r="Q1600" s="265"/>
      <c r="R1600" s="265"/>
      <c r="S1600" s="265"/>
      <c r="T1600" s="266"/>
      <c r="U1600" s="16"/>
      <c r="V1600" s="16"/>
      <c r="W1600" s="16"/>
      <c r="X1600" s="16"/>
      <c r="Y1600" s="16"/>
      <c r="Z1600" s="16"/>
      <c r="AA1600" s="16"/>
      <c r="AB1600" s="16"/>
      <c r="AC1600" s="16"/>
      <c r="AD1600" s="16"/>
      <c r="AE1600" s="16"/>
      <c r="AT1600" s="267" t="s">
        <v>168</v>
      </c>
      <c r="AU1600" s="267" t="s">
        <v>82</v>
      </c>
      <c r="AV1600" s="16" t="s">
        <v>163</v>
      </c>
      <c r="AW1600" s="16" t="s">
        <v>34</v>
      </c>
      <c r="AX1600" s="16" t="s">
        <v>72</v>
      </c>
      <c r="AY1600" s="267" t="s">
        <v>148</v>
      </c>
    </row>
    <row r="1601" spans="1:51" s="13" customFormat="1" ht="12">
      <c r="A1601" s="13"/>
      <c r="B1601" s="224"/>
      <c r="C1601" s="225"/>
      <c r="D1601" s="226" t="s">
        <v>168</v>
      </c>
      <c r="E1601" s="227" t="s">
        <v>19</v>
      </c>
      <c r="F1601" s="228" t="s">
        <v>5348</v>
      </c>
      <c r="G1601" s="225"/>
      <c r="H1601" s="227" t="s">
        <v>19</v>
      </c>
      <c r="I1601" s="229"/>
      <c r="J1601" s="225"/>
      <c r="K1601" s="225"/>
      <c r="L1601" s="230"/>
      <c r="M1601" s="231"/>
      <c r="N1601" s="232"/>
      <c r="O1601" s="232"/>
      <c r="P1601" s="232"/>
      <c r="Q1601" s="232"/>
      <c r="R1601" s="232"/>
      <c r="S1601" s="232"/>
      <c r="T1601" s="23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T1601" s="234" t="s">
        <v>168</v>
      </c>
      <c r="AU1601" s="234" t="s">
        <v>82</v>
      </c>
      <c r="AV1601" s="13" t="s">
        <v>80</v>
      </c>
      <c r="AW1601" s="13" t="s">
        <v>34</v>
      </c>
      <c r="AX1601" s="13" t="s">
        <v>72</v>
      </c>
      <c r="AY1601" s="234" t="s">
        <v>148</v>
      </c>
    </row>
    <row r="1602" spans="1:51" s="14" customFormat="1" ht="12">
      <c r="A1602" s="14"/>
      <c r="B1602" s="235"/>
      <c r="C1602" s="236"/>
      <c r="D1602" s="226" t="s">
        <v>168</v>
      </c>
      <c r="E1602" s="237" t="s">
        <v>19</v>
      </c>
      <c r="F1602" s="238" t="s">
        <v>4318</v>
      </c>
      <c r="G1602" s="236"/>
      <c r="H1602" s="239">
        <v>29.303</v>
      </c>
      <c r="I1602" s="240"/>
      <c r="J1602" s="236"/>
      <c r="K1602" s="236"/>
      <c r="L1602" s="241"/>
      <c r="M1602" s="242"/>
      <c r="N1602" s="243"/>
      <c r="O1602" s="243"/>
      <c r="P1602" s="243"/>
      <c r="Q1602" s="243"/>
      <c r="R1602" s="243"/>
      <c r="S1602" s="243"/>
      <c r="T1602" s="244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T1602" s="245" t="s">
        <v>168</v>
      </c>
      <c r="AU1602" s="245" t="s">
        <v>82</v>
      </c>
      <c r="AV1602" s="14" t="s">
        <v>82</v>
      </c>
      <c r="AW1602" s="14" t="s">
        <v>34</v>
      </c>
      <c r="AX1602" s="14" t="s">
        <v>72</v>
      </c>
      <c r="AY1602" s="245" t="s">
        <v>148</v>
      </c>
    </row>
    <row r="1603" spans="1:51" s="14" customFormat="1" ht="12">
      <c r="A1603" s="14"/>
      <c r="B1603" s="235"/>
      <c r="C1603" s="236"/>
      <c r="D1603" s="226" t="s">
        <v>168</v>
      </c>
      <c r="E1603" s="237" t="s">
        <v>19</v>
      </c>
      <c r="F1603" s="238" t="s">
        <v>4319</v>
      </c>
      <c r="G1603" s="236"/>
      <c r="H1603" s="239">
        <v>43.042</v>
      </c>
      <c r="I1603" s="240"/>
      <c r="J1603" s="236"/>
      <c r="K1603" s="236"/>
      <c r="L1603" s="241"/>
      <c r="M1603" s="242"/>
      <c r="N1603" s="243"/>
      <c r="O1603" s="243"/>
      <c r="P1603" s="243"/>
      <c r="Q1603" s="243"/>
      <c r="R1603" s="243"/>
      <c r="S1603" s="243"/>
      <c r="T1603" s="244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T1603" s="245" t="s">
        <v>168</v>
      </c>
      <c r="AU1603" s="245" t="s">
        <v>82</v>
      </c>
      <c r="AV1603" s="14" t="s">
        <v>82</v>
      </c>
      <c r="AW1603" s="14" t="s">
        <v>34</v>
      </c>
      <c r="AX1603" s="14" t="s">
        <v>72</v>
      </c>
      <c r="AY1603" s="245" t="s">
        <v>148</v>
      </c>
    </row>
    <row r="1604" spans="1:51" s="14" customFormat="1" ht="12">
      <c r="A1604" s="14"/>
      <c r="B1604" s="235"/>
      <c r="C1604" s="236"/>
      <c r="D1604" s="226" t="s">
        <v>168</v>
      </c>
      <c r="E1604" s="237" t="s">
        <v>19</v>
      </c>
      <c r="F1604" s="238" t="s">
        <v>4320</v>
      </c>
      <c r="G1604" s="236"/>
      <c r="H1604" s="239">
        <v>64.686</v>
      </c>
      <c r="I1604" s="240"/>
      <c r="J1604" s="236"/>
      <c r="K1604" s="236"/>
      <c r="L1604" s="241"/>
      <c r="M1604" s="242"/>
      <c r="N1604" s="243"/>
      <c r="O1604" s="243"/>
      <c r="P1604" s="243"/>
      <c r="Q1604" s="243"/>
      <c r="R1604" s="243"/>
      <c r="S1604" s="243"/>
      <c r="T1604" s="244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T1604" s="245" t="s">
        <v>168</v>
      </c>
      <c r="AU1604" s="245" t="s">
        <v>82</v>
      </c>
      <c r="AV1604" s="14" t="s">
        <v>82</v>
      </c>
      <c r="AW1604" s="14" t="s">
        <v>34</v>
      </c>
      <c r="AX1604" s="14" t="s">
        <v>72</v>
      </c>
      <c r="AY1604" s="245" t="s">
        <v>148</v>
      </c>
    </row>
    <row r="1605" spans="1:51" s="14" customFormat="1" ht="12">
      <c r="A1605" s="14"/>
      <c r="B1605" s="235"/>
      <c r="C1605" s="236"/>
      <c r="D1605" s="226" t="s">
        <v>168</v>
      </c>
      <c r="E1605" s="237" t="s">
        <v>19</v>
      </c>
      <c r="F1605" s="238" t="s">
        <v>4321</v>
      </c>
      <c r="G1605" s="236"/>
      <c r="H1605" s="239">
        <v>74.692</v>
      </c>
      <c r="I1605" s="240"/>
      <c r="J1605" s="236"/>
      <c r="K1605" s="236"/>
      <c r="L1605" s="241"/>
      <c r="M1605" s="242"/>
      <c r="N1605" s="243"/>
      <c r="O1605" s="243"/>
      <c r="P1605" s="243"/>
      <c r="Q1605" s="243"/>
      <c r="R1605" s="243"/>
      <c r="S1605" s="243"/>
      <c r="T1605" s="244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T1605" s="245" t="s">
        <v>168</v>
      </c>
      <c r="AU1605" s="245" t="s">
        <v>82</v>
      </c>
      <c r="AV1605" s="14" t="s">
        <v>82</v>
      </c>
      <c r="AW1605" s="14" t="s">
        <v>34</v>
      </c>
      <c r="AX1605" s="14" t="s">
        <v>72</v>
      </c>
      <c r="AY1605" s="245" t="s">
        <v>148</v>
      </c>
    </row>
    <row r="1606" spans="1:51" s="14" customFormat="1" ht="12">
      <c r="A1606" s="14"/>
      <c r="B1606" s="235"/>
      <c r="C1606" s="236"/>
      <c r="D1606" s="226" t="s">
        <v>168</v>
      </c>
      <c r="E1606" s="237" t="s">
        <v>19</v>
      </c>
      <c r="F1606" s="238" t="s">
        <v>4322</v>
      </c>
      <c r="G1606" s="236"/>
      <c r="H1606" s="239">
        <v>75.202</v>
      </c>
      <c r="I1606" s="240"/>
      <c r="J1606" s="236"/>
      <c r="K1606" s="236"/>
      <c r="L1606" s="241"/>
      <c r="M1606" s="242"/>
      <c r="N1606" s="243"/>
      <c r="O1606" s="243"/>
      <c r="P1606" s="243"/>
      <c r="Q1606" s="243"/>
      <c r="R1606" s="243"/>
      <c r="S1606" s="243"/>
      <c r="T1606" s="244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T1606" s="245" t="s">
        <v>168</v>
      </c>
      <c r="AU1606" s="245" t="s">
        <v>82</v>
      </c>
      <c r="AV1606" s="14" t="s">
        <v>82</v>
      </c>
      <c r="AW1606" s="14" t="s">
        <v>34</v>
      </c>
      <c r="AX1606" s="14" t="s">
        <v>72</v>
      </c>
      <c r="AY1606" s="245" t="s">
        <v>148</v>
      </c>
    </row>
    <row r="1607" spans="1:51" s="14" customFormat="1" ht="12">
      <c r="A1607" s="14"/>
      <c r="B1607" s="235"/>
      <c r="C1607" s="236"/>
      <c r="D1607" s="226" t="s">
        <v>168</v>
      </c>
      <c r="E1607" s="237" t="s">
        <v>19</v>
      </c>
      <c r="F1607" s="238" t="s">
        <v>4323</v>
      </c>
      <c r="G1607" s="236"/>
      <c r="H1607" s="239">
        <v>63.04</v>
      </c>
      <c r="I1607" s="240"/>
      <c r="J1607" s="236"/>
      <c r="K1607" s="236"/>
      <c r="L1607" s="241"/>
      <c r="M1607" s="242"/>
      <c r="N1607" s="243"/>
      <c r="O1607" s="243"/>
      <c r="P1607" s="243"/>
      <c r="Q1607" s="243"/>
      <c r="R1607" s="243"/>
      <c r="S1607" s="243"/>
      <c r="T1607" s="244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T1607" s="245" t="s">
        <v>168</v>
      </c>
      <c r="AU1607" s="245" t="s">
        <v>82</v>
      </c>
      <c r="AV1607" s="14" t="s">
        <v>82</v>
      </c>
      <c r="AW1607" s="14" t="s">
        <v>34</v>
      </c>
      <c r="AX1607" s="14" t="s">
        <v>72</v>
      </c>
      <c r="AY1607" s="245" t="s">
        <v>148</v>
      </c>
    </row>
    <row r="1608" spans="1:51" s="14" customFormat="1" ht="12">
      <c r="A1608" s="14"/>
      <c r="B1608" s="235"/>
      <c r="C1608" s="236"/>
      <c r="D1608" s="226" t="s">
        <v>168</v>
      </c>
      <c r="E1608" s="237" t="s">
        <v>19</v>
      </c>
      <c r="F1608" s="238" t="s">
        <v>4324</v>
      </c>
      <c r="G1608" s="236"/>
      <c r="H1608" s="239">
        <v>63.256</v>
      </c>
      <c r="I1608" s="240"/>
      <c r="J1608" s="236"/>
      <c r="K1608" s="236"/>
      <c r="L1608" s="241"/>
      <c r="M1608" s="242"/>
      <c r="N1608" s="243"/>
      <c r="O1608" s="243"/>
      <c r="P1608" s="243"/>
      <c r="Q1608" s="243"/>
      <c r="R1608" s="243"/>
      <c r="S1608" s="243"/>
      <c r="T1608" s="244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T1608" s="245" t="s">
        <v>168</v>
      </c>
      <c r="AU1608" s="245" t="s">
        <v>82</v>
      </c>
      <c r="AV1608" s="14" t="s">
        <v>82</v>
      </c>
      <c r="AW1608" s="14" t="s">
        <v>34</v>
      </c>
      <c r="AX1608" s="14" t="s">
        <v>72</v>
      </c>
      <c r="AY1608" s="245" t="s">
        <v>148</v>
      </c>
    </row>
    <row r="1609" spans="1:51" s="14" customFormat="1" ht="12">
      <c r="A1609" s="14"/>
      <c r="B1609" s="235"/>
      <c r="C1609" s="236"/>
      <c r="D1609" s="226" t="s">
        <v>168</v>
      </c>
      <c r="E1609" s="237" t="s">
        <v>19</v>
      </c>
      <c r="F1609" s="238" t="s">
        <v>5349</v>
      </c>
      <c r="G1609" s="236"/>
      <c r="H1609" s="239">
        <v>60.342</v>
      </c>
      <c r="I1609" s="240"/>
      <c r="J1609" s="236"/>
      <c r="K1609" s="236"/>
      <c r="L1609" s="241"/>
      <c r="M1609" s="242"/>
      <c r="N1609" s="243"/>
      <c r="O1609" s="243"/>
      <c r="P1609" s="243"/>
      <c r="Q1609" s="243"/>
      <c r="R1609" s="243"/>
      <c r="S1609" s="243"/>
      <c r="T1609" s="244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T1609" s="245" t="s">
        <v>168</v>
      </c>
      <c r="AU1609" s="245" t="s">
        <v>82</v>
      </c>
      <c r="AV1609" s="14" t="s">
        <v>82</v>
      </c>
      <c r="AW1609" s="14" t="s">
        <v>34</v>
      </c>
      <c r="AX1609" s="14" t="s">
        <v>72</v>
      </c>
      <c r="AY1609" s="245" t="s">
        <v>148</v>
      </c>
    </row>
    <row r="1610" spans="1:51" s="16" customFormat="1" ht="12">
      <c r="A1610" s="16"/>
      <c r="B1610" s="257"/>
      <c r="C1610" s="258"/>
      <c r="D1610" s="226" t="s">
        <v>168</v>
      </c>
      <c r="E1610" s="259" t="s">
        <v>19</v>
      </c>
      <c r="F1610" s="260" t="s">
        <v>256</v>
      </c>
      <c r="G1610" s="258"/>
      <c r="H1610" s="261">
        <v>473.563</v>
      </c>
      <c r="I1610" s="262"/>
      <c r="J1610" s="258"/>
      <c r="K1610" s="258"/>
      <c r="L1610" s="263"/>
      <c r="M1610" s="264"/>
      <c r="N1610" s="265"/>
      <c r="O1610" s="265"/>
      <c r="P1610" s="265"/>
      <c r="Q1610" s="265"/>
      <c r="R1610" s="265"/>
      <c r="S1610" s="265"/>
      <c r="T1610" s="266"/>
      <c r="U1610" s="16"/>
      <c r="V1610" s="16"/>
      <c r="W1610" s="16"/>
      <c r="X1610" s="16"/>
      <c r="Y1610" s="16"/>
      <c r="Z1610" s="16"/>
      <c r="AA1610" s="16"/>
      <c r="AB1610" s="16"/>
      <c r="AC1610" s="16"/>
      <c r="AD1610" s="16"/>
      <c r="AE1610" s="16"/>
      <c r="AT1610" s="267" t="s">
        <v>168</v>
      </c>
      <c r="AU1610" s="267" t="s">
        <v>82</v>
      </c>
      <c r="AV1610" s="16" t="s">
        <v>163</v>
      </c>
      <c r="AW1610" s="16" t="s">
        <v>34</v>
      </c>
      <c r="AX1610" s="16" t="s">
        <v>72</v>
      </c>
      <c r="AY1610" s="267" t="s">
        <v>148</v>
      </c>
    </row>
    <row r="1611" spans="1:51" s="13" customFormat="1" ht="12">
      <c r="A1611" s="13"/>
      <c r="B1611" s="224"/>
      <c r="C1611" s="225"/>
      <c r="D1611" s="226" t="s">
        <v>168</v>
      </c>
      <c r="E1611" s="227" t="s">
        <v>19</v>
      </c>
      <c r="F1611" s="228" t="s">
        <v>5350</v>
      </c>
      <c r="G1611" s="225"/>
      <c r="H1611" s="227" t="s">
        <v>19</v>
      </c>
      <c r="I1611" s="229"/>
      <c r="J1611" s="225"/>
      <c r="K1611" s="225"/>
      <c r="L1611" s="230"/>
      <c r="M1611" s="231"/>
      <c r="N1611" s="232"/>
      <c r="O1611" s="232"/>
      <c r="P1611" s="232"/>
      <c r="Q1611" s="232"/>
      <c r="R1611" s="232"/>
      <c r="S1611" s="232"/>
      <c r="T1611" s="23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T1611" s="234" t="s">
        <v>168</v>
      </c>
      <c r="AU1611" s="234" t="s">
        <v>82</v>
      </c>
      <c r="AV1611" s="13" t="s">
        <v>80</v>
      </c>
      <c r="AW1611" s="13" t="s">
        <v>34</v>
      </c>
      <c r="AX1611" s="13" t="s">
        <v>72</v>
      </c>
      <c r="AY1611" s="234" t="s">
        <v>148</v>
      </c>
    </row>
    <row r="1612" spans="1:51" s="13" customFormat="1" ht="12">
      <c r="A1612" s="13"/>
      <c r="B1612" s="224"/>
      <c r="C1612" s="225"/>
      <c r="D1612" s="226" t="s">
        <v>168</v>
      </c>
      <c r="E1612" s="227" t="s">
        <v>19</v>
      </c>
      <c r="F1612" s="228" t="s">
        <v>4492</v>
      </c>
      <c r="G1612" s="225"/>
      <c r="H1612" s="227" t="s">
        <v>19</v>
      </c>
      <c r="I1612" s="229"/>
      <c r="J1612" s="225"/>
      <c r="K1612" s="225"/>
      <c r="L1612" s="230"/>
      <c r="M1612" s="231"/>
      <c r="N1612" s="232"/>
      <c r="O1612" s="232"/>
      <c r="P1612" s="232"/>
      <c r="Q1612" s="232"/>
      <c r="R1612" s="232"/>
      <c r="S1612" s="232"/>
      <c r="T1612" s="23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T1612" s="234" t="s">
        <v>168</v>
      </c>
      <c r="AU1612" s="234" t="s">
        <v>82</v>
      </c>
      <c r="AV1612" s="13" t="s">
        <v>80</v>
      </c>
      <c r="AW1612" s="13" t="s">
        <v>34</v>
      </c>
      <c r="AX1612" s="13" t="s">
        <v>72</v>
      </c>
      <c r="AY1612" s="234" t="s">
        <v>148</v>
      </c>
    </row>
    <row r="1613" spans="1:51" s="14" customFormat="1" ht="12">
      <c r="A1613" s="14"/>
      <c r="B1613" s="235"/>
      <c r="C1613" s="236"/>
      <c r="D1613" s="226" t="s">
        <v>168</v>
      </c>
      <c r="E1613" s="237" t="s">
        <v>19</v>
      </c>
      <c r="F1613" s="238" t="s">
        <v>5351</v>
      </c>
      <c r="G1613" s="236"/>
      <c r="H1613" s="239">
        <v>41.728</v>
      </c>
      <c r="I1613" s="240"/>
      <c r="J1613" s="236"/>
      <c r="K1613" s="236"/>
      <c r="L1613" s="241"/>
      <c r="M1613" s="242"/>
      <c r="N1613" s="243"/>
      <c r="O1613" s="243"/>
      <c r="P1613" s="243"/>
      <c r="Q1613" s="243"/>
      <c r="R1613" s="243"/>
      <c r="S1613" s="243"/>
      <c r="T1613" s="244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T1613" s="245" t="s">
        <v>168</v>
      </c>
      <c r="AU1613" s="245" t="s">
        <v>82</v>
      </c>
      <c r="AV1613" s="14" t="s">
        <v>82</v>
      </c>
      <c r="AW1613" s="14" t="s">
        <v>34</v>
      </c>
      <c r="AX1613" s="14" t="s">
        <v>72</v>
      </c>
      <c r="AY1613" s="245" t="s">
        <v>148</v>
      </c>
    </row>
    <row r="1614" spans="1:51" s="14" customFormat="1" ht="12">
      <c r="A1614" s="14"/>
      <c r="B1614" s="235"/>
      <c r="C1614" s="236"/>
      <c r="D1614" s="226" t="s">
        <v>168</v>
      </c>
      <c r="E1614" s="237" t="s">
        <v>19</v>
      </c>
      <c r="F1614" s="238" t="s">
        <v>5352</v>
      </c>
      <c r="G1614" s="236"/>
      <c r="H1614" s="239">
        <v>-9.15</v>
      </c>
      <c r="I1614" s="240"/>
      <c r="J1614" s="236"/>
      <c r="K1614" s="236"/>
      <c r="L1614" s="241"/>
      <c r="M1614" s="242"/>
      <c r="N1614" s="243"/>
      <c r="O1614" s="243"/>
      <c r="P1614" s="243"/>
      <c r="Q1614" s="243"/>
      <c r="R1614" s="243"/>
      <c r="S1614" s="243"/>
      <c r="T1614" s="244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T1614" s="245" t="s">
        <v>168</v>
      </c>
      <c r="AU1614" s="245" t="s">
        <v>82</v>
      </c>
      <c r="AV1614" s="14" t="s">
        <v>82</v>
      </c>
      <c r="AW1614" s="14" t="s">
        <v>34</v>
      </c>
      <c r="AX1614" s="14" t="s">
        <v>72</v>
      </c>
      <c r="AY1614" s="245" t="s">
        <v>148</v>
      </c>
    </row>
    <row r="1615" spans="1:51" s="13" customFormat="1" ht="12">
      <c r="A1615" s="13"/>
      <c r="B1615" s="224"/>
      <c r="C1615" s="225"/>
      <c r="D1615" s="226" t="s">
        <v>168</v>
      </c>
      <c r="E1615" s="227" t="s">
        <v>19</v>
      </c>
      <c r="F1615" s="228" t="s">
        <v>4338</v>
      </c>
      <c r="G1615" s="225"/>
      <c r="H1615" s="227" t="s">
        <v>19</v>
      </c>
      <c r="I1615" s="229"/>
      <c r="J1615" s="225"/>
      <c r="K1615" s="225"/>
      <c r="L1615" s="230"/>
      <c r="M1615" s="231"/>
      <c r="N1615" s="232"/>
      <c r="O1615" s="232"/>
      <c r="P1615" s="232"/>
      <c r="Q1615" s="232"/>
      <c r="R1615" s="232"/>
      <c r="S1615" s="232"/>
      <c r="T1615" s="23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T1615" s="234" t="s">
        <v>168</v>
      </c>
      <c r="AU1615" s="234" t="s">
        <v>82</v>
      </c>
      <c r="AV1615" s="13" t="s">
        <v>80</v>
      </c>
      <c r="AW1615" s="13" t="s">
        <v>34</v>
      </c>
      <c r="AX1615" s="13" t="s">
        <v>72</v>
      </c>
      <c r="AY1615" s="234" t="s">
        <v>148</v>
      </c>
    </row>
    <row r="1616" spans="1:51" s="14" customFormat="1" ht="12">
      <c r="A1616" s="14"/>
      <c r="B1616" s="235"/>
      <c r="C1616" s="236"/>
      <c r="D1616" s="226" t="s">
        <v>168</v>
      </c>
      <c r="E1616" s="237" t="s">
        <v>19</v>
      </c>
      <c r="F1616" s="238" t="s">
        <v>5353</v>
      </c>
      <c r="G1616" s="236"/>
      <c r="H1616" s="239">
        <v>36.808</v>
      </c>
      <c r="I1616" s="240"/>
      <c r="J1616" s="236"/>
      <c r="K1616" s="236"/>
      <c r="L1616" s="241"/>
      <c r="M1616" s="242"/>
      <c r="N1616" s="243"/>
      <c r="O1616" s="243"/>
      <c r="P1616" s="243"/>
      <c r="Q1616" s="243"/>
      <c r="R1616" s="243"/>
      <c r="S1616" s="243"/>
      <c r="T1616" s="244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T1616" s="245" t="s">
        <v>168</v>
      </c>
      <c r="AU1616" s="245" t="s">
        <v>82</v>
      </c>
      <c r="AV1616" s="14" t="s">
        <v>82</v>
      </c>
      <c r="AW1616" s="14" t="s">
        <v>34</v>
      </c>
      <c r="AX1616" s="14" t="s">
        <v>72</v>
      </c>
      <c r="AY1616" s="245" t="s">
        <v>148</v>
      </c>
    </row>
    <row r="1617" spans="1:51" s="14" customFormat="1" ht="12">
      <c r="A1617" s="14"/>
      <c r="B1617" s="235"/>
      <c r="C1617" s="236"/>
      <c r="D1617" s="226" t="s">
        <v>168</v>
      </c>
      <c r="E1617" s="237" t="s">
        <v>19</v>
      </c>
      <c r="F1617" s="238" t="s">
        <v>4340</v>
      </c>
      <c r="G1617" s="236"/>
      <c r="H1617" s="239">
        <v>-4.147</v>
      </c>
      <c r="I1617" s="240"/>
      <c r="J1617" s="236"/>
      <c r="K1617" s="236"/>
      <c r="L1617" s="241"/>
      <c r="M1617" s="242"/>
      <c r="N1617" s="243"/>
      <c r="O1617" s="243"/>
      <c r="P1617" s="243"/>
      <c r="Q1617" s="243"/>
      <c r="R1617" s="243"/>
      <c r="S1617" s="243"/>
      <c r="T1617" s="244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T1617" s="245" t="s">
        <v>168</v>
      </c>
      <c r="AU1617" s="245" t="s">
        <v>82</v>
      </c>
      <c r="AV1617" s="14" t="s">
        <v>82</v>
      </c>
      <c r="AW1617" s="14" t="s">
        <v>34</v>
      </c>
      <c r="AX1617" s="14" t="s">
        <v>72</v>
      </c>
      <c r="AY1617" s="245" t="s">
        <v>148</v>
      </c>
    </row>
    <row r="1618" spans="1:51" s="14" customFormat="1" ht="12">
      <c r="A1618" s="14"/>
      <c r="B1618" s="235"/>
      <c r="C1618" s="236"/>
      <c r="D1618" s="226" t="s">
        <v>168</v>
      </c>
      <c r="E1618" s="237" t="s">
        <v>19</v>
      </c>
      <c r="F1618" s="238" t="s">
        <v>4341</v>
      </c>
      <c r="G1618" s="236"/>
      <c r="H1618" s="239">
        <v>0.576</v>
      </c>
      <c r="I1618" s="240"/>
      <c r="J1618" s="236"/>
      <c r="K1618" s="236"/>
      <c r="L1618" s="241"/>
      <c r="M1618" s="242"/>
      <c r="N1618" s="243"/>
      <c r="O1618" s="243"/>
      <c r="P1618" s="243"/>
      <c r="Q1618" s="243"/>
      <c r="R1618" s="243"/>
      <c r="S1618" s="243"/>
      <c r="T1618" s="244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T1618" s="245" t="s">
        <v>168</v>
      </c>
      <c r="AU1618" s="245" t="s">
        <v>82</v>
      </c>
      <c r="AV1618" s="14" t="s">
        <v>82</v>
      </c>
      <c r="AW1618" s="14" t="s">
        <v>34</v>
      </c>
      <c r="AX1618" s="14" t="s">
        <v>72</v>
      </c>
      <c r="AY1618" s="245" t="s">
        <v>148</v>
      </c>
    </row>
    <row r="1619" spans="1:51" s="13" customFormat="1" ht="12">
      <c r="A1619" s="13"/>
      <c r="B1619" s="224"/>
      <c r="C1619" s="225"/>
      <c r="D1619" s="226" t="s">
        <v>168</v>
      </c>
      <c r="E1619" s="227" t="s">
        <v>19</v>
      </c>
      <c r="F1619" s="228" t="s">
        <v>4342</v>
      </c>
      <c r="G1619" s="225"/>
      <c r="H1619" s="227" t="s">
        <v>19</v>
      </c>
      <c r="I1619" s="229"/>
      <c r="J1619" s="225"/>
      <c r="K1619" s="225"/>
      <c r="L1619" s="230"/>
      <c r="M1619" s="231"/>
      <c r="N1619" s="232"/>
      <c r="O1619" s="232"/>
      <c r="P1619" s="232"/>
      <c r="Q1619" s="232"/>
      <c r="R1619" s="232"/>
      <c r="S1619" s="232"/>
      <c r="T1619" s="23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T1619" s="234" t="s">
        <v>168</v>
      </c>
      <c r="AU1619" s="234" t="s">
        <v>82</v>
      </c>
      <c r="AV1619" s="13" t="s">
        <v>80</v>
      </c>
      <c r="AW1619" s="13" t="s">
        <v>34</v>
      </c>
      <c r="AX1619" s="13" t="s">
        <v>72</v>
      </c>
      <c r="AY1619" s="234" t="s">
        <v>148</v>
      </c>
    </row>
    <row r="1620" spans="1:51" s="14" customFormat="1" ht="12">
      <c r="A1620" s="14"/>
      <c r="B1620" s="235"/>
      <c r="C1620" s="236"/>
      <c r="D1620" s="226" t="s">
        <v>168</v>
      </c>
      <c r="E1620" s="237" t="s">
        <v>19</v>
      </c>
      <c r="F1620" s="238" t="s">
        <v>5354</v>
      </c>
      <c r="G1620" s="236"/>
      <c r="H1620" s="239">
        <v>101.402</v>
      </c>
      <c r="I1620" s="240"/>
      <c r="J1620" s="236"/>
      <c r="K1620" s="236"/>
      <c r="L1620" s="241"/>
      <c r="M1620" s="242"/>
      <c r="N1620" s="243"/>
      <c r="O1620" s="243"/>
      <c r="P1620" s="243"/>
      <c r="Q1620" s="243"/>
      <c r="R1620" s="243"/>
      <c r="S1620" s="243"/>
      <c r="T1620" s="244"/>
      <c r="U1620" s="14"/>
      <c r="V1620" s="14"/>
      <c r="W1620" s="14"/>
      <c r="X1620" s="14"/>
      <c r="Y1620" s="14"/>
      <c r="Z1620" s="14"/>
      <c r="AA1620" s="14"/>
      <c r="AB1620" s="14"/>
      <c r="AC1620" s="14"/>
      <c r="AD1620" s="14"/>
      <c r="AE1620" s="14"/>
      <c r="AT1620" s="245" t="s">
        <v>168</v>
      </c>
      <c r="AU1620" s="245" t="s">
        <v>82</v>
      </c>
      <c r="AV1620" s="14" t="s">
        <v>82</v>
      </c>
      <c r="AW1620" s="14" t="s">
        <v>34</v>
      </c>
      <c r="AX1620" s="14" t="s">
        <v>72</v>
      </c>
      <c r="AY1620" s="245" t="s">
        <v>148</v>
      </c>
    </row>
    <row r="1621" spans="1:51" s="14" customFormat="1" ht="12">
      <c r="A1621" s="14"/>
      <c r="B1621" s="235"/>
      <c r="C1621" s="236"/>
      <c r="D1621" s="226" t="s">
        <v>168</v>
      </c>
      <c r="E1621" s="237" t="s">
        <v>19</v>
      </c>
      <c r="F1621" s="238" t="s">
        <v>5355</v>
      </c>
      <c r="G1621" s="236"/>
      <c r="H1621" s="239">
        <v>-19.591</v>
      </c>
      <c r="I1621" s="240"/>
      <c r="J1621" s="236"/>
      <c r="K1621" s="236"/>
      <c r="L1621" s="241"/>
      <c r="M1621" s="242"/>
      <c r="N1621" s="243"/>
      <c r="O1621" s="243"/>
      <c r="P1621" s="243"/>
      <c r="Q1621" s="243"/>
      <c r="R1621" s="243"/>
      <c r="S1621" s="243"/>
      <c r="T1621" s="244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T1621" s="245" t="s">
        <v>168</v>
      </c>
      <c r="AU1621" s="245" t="s">
        <v>82</v>
      </c>
      <c r="AV1621" s="14" t="s">
        <v>82</v>
      </c>
      <c r="AW1621" s="14" t="s">
        <v>34</v>
      </c>
      <c r="AX1621" s="14" t="s">
        <v>72</v>
      </c>
      <c r="AY1621" s="245" t="s">
        <v>148</v>
      </c>
    </row>
    <row r="1622" spans="1:51" s="14" customFormat="1" ht="12">
      <c r="A1622" s="14"/>
      <c r="B1622" s="235"/>
      <c r="C1622" s="236"/>
      <c r="D1622" s="226" t="s">
        <v>168</v>
      </c>
      <c r="E1622" s="237" t="s">
        <v>19</v>
      </c>
      <c r="F1622" s="238" t="s">
        <v>4345</v>
      </c>
      <c r="G1622" s="236"/>
      <c r="H1622" s="239">
        <v>3.152</v>
      </c>
      <c r="I1622" s="240"/>
      <c r="J1622" s="236"/>
      <c r="K1622" s="236"/>
      <c r="L1622" s="241"/>
      <c r="M1622" s="242"/>
      <c r="N1622" s="243"/>
      <c r="O1622" s="243"/>
      <c r="P1622" s="243"/>
      <c r="Q1622" s="243"/>
      <c r="R1622" s="243"/>
      <c r="S1622" s="243"/>
      <c r="T1622" s="244"/>
      <c r="U1622" s="14"/>
      <c r="V1622" s="14"/>
      <c r="W1622" s="14"/>
      <c r="X1622" s="14"/>
      <c r="Y1622" s="14"/>
      <c r="Z1622" s="14"/>
      <c r="AA1622" s="14"/>
      <c r="AB1622" s="14"/>
      <c r="AC1622" s="14"/>
      <c r="AD1622" s="14"/>
      <c r="AE1622" s="14"/>
      <c r="AT1622" s="245" t="s">
        <v>168</v>
      </c>
      <c r="AU1622" s="245" t="s">
        <v>82</v>
      </c>
      <c r="AV1622" s="14" t="s">
        <v>82</v>
      </c>
      <c r="AW1622" s="14" t="s">
        <v>34</v>
      </c>
      <c r="AX1622" s="14" t="s">
        <v>72</v>
      </c>
      <c r="AY1622" s="245" t="s">
        <v>148</v>
      </c>
    </row>
    <row r="1623" spans="1:51" s="13" customFormat="1" ht="12">
      <c r="A1623" s="13"/>
      <c r="B1623" s="224"/>
      <c r="C1623" s="225"/>
      <c r="D1623" s="226" t="s">
        <v>168</v>
      </c>
      <c r="E1623" s="227" t="s">
        <v>19</v>
      </c>
      <c r="F1623" s="228" t="s">
        <v>4346</v>
      </c>
      <c r="G1623" s="225"/>
      <c r="H1623" s="227" t="s">
        <v>19</v>
      </c>
      <c r="I1623" s="229"/>
      <c r="J1623" s="225"/>
      <c r="K1623" s="225"/>
      <c r="L1623" s="230"/>
      <c r="M1623" s="231"/>
      <c r="N1623" s="232"/>
      <c r="O1623" s="232"/>
      <c r="P1623" s="232"/>
      <c r="Q1623" s="232"/>
      <c r="R1623" s="232"/>
      <c r="S1623" s="232"/>
      <c r="T1623" s="23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T1623" s="234" t="s">
        <v>168</v>
      </c>
      <c r="AU1623" s="234" t="s">
        <v>82</v>
      </c>
      <c r="AV1623" s="13" t="s">
        <v>80</v>
      </c>
      <c r="AW1623" s="13" t="s">
        <v>34</v>
      </c>
      <c r="AX1623" s="13" t="s">
        <v>72</v>
      </c>
      <c r="AY1623" s="234" t="s">
        <v>148</v>
      </c>
    </row>
    <row r="1624" spans="1:51" s="14" customFormat="1" ht="12">
      <c r="A1624" s="14"/>
      <c r="B1624" s="235"/>
      <c r="C1624" s="236"/>
      <c r="D1624" s="226" t="s">
        <v>168</v>
      </c>
      <c r="E1624" s="237" t="s">
        <v>19</v>
      </c>
      <c r="F1624" s="238" t="s">
        <v>5356</v>
      </c>
      <c r="G1624" s="236"/>
      <c r="H1624" s="239">
        <v>109.413</v>
      </c>
      <c r="I1624" s="240"/>
      <c r="J1624" s="236"/>
      <c r="K1624" s="236"/>
      <c r="L1624" s="241"/>
      <c r="M1624" s="242"/>
      <c r="N1624" s="243"/>
      <c r="O1624" s="243"/>
      <c r="P1624" s="243"/>
      <c r="Q1624" s="243"/>
      <c r="R1624" s="243"/>
      <c r="S1624" s="243"/>
      <c r="T1624" s="244"/>
      <c r="U1624" s="14"/>
      <c r="V1624" s="14"/>
      <c r="W1624" s="14"/>
      <c r="X1624" s="14"/>
      <c r="Y1624" s="14"/>
      <c r="Z1624" s="14"/>
      <c r="AA1624" s="14"/>
      <c r="AB1624" s="14"/>
      <c r="AC1624" s="14"/>
      <c r="AD1624" s="14"/>
      <c r="AE1624" s="14"/>
      <c r="AT1624" s="245" t="s">
        <v>168</v>
      </c>
      <c r="AU1624" s="245" t="s">
        <v>82</v>
      </c>
      <c r="AV1624" s="14" t="s">
        <v>82</v>
      </c>
      <c r="AW1624" s="14" t="s">
        <v>34</v>
      </c>
      <c r="AX1624" s="14" t="s">
        <v>72</v>
      </c>
      <c r="AY1624" s="245" t="s">
        <v>148</v>
      </c>
    </row>
    <row r="1625" spans="1:51" s="14" customFormat="1" ht="12">
      <c r="A1625" s="14"/>
      <c r="B1625" s="235"/>
      <c r="C1625" s="236"/>
      <c r="D1625" s="226" t="s">
        <v>168</v>
      </c>
      <c r="E1625" s="237" t="s">
        <v>19</v>
      </c>
      <c r="F1625" s="238" t="s">
        <v>5357</v>
      </c>
      <c r="G1625" s="236"/>
      <c r="H1625" s="239">
        <v>-3.606</v>
      </c>
      <c r="I1625" s="240"/>
      <c r="J1625" s="236"/>
      <c r="K1625" s="236"/>
      <c r="L1625" s="241"/>
      <c r="M1625" s="242"/>
      <c r="N1625" s="243"/>
      <c r="O1625" s="243"/>
      <c r="P1625" s="243"/>
      <c r="Q1625" s="243"/>
      <c r="R1625" s="243"/>
      <c r="S1625" s="243"/>
      <c r="T1625" s="244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T1625" s="245" t="s">
        <v>168</v>
      </c>
      <c r="AU1625" s="245" t="s">
        <v>82</v>
      </c>
      <c r="AV1625" s="14" t="s">
        <v>82</v>
      </c>
      <c r="AW1625" s="14" t="s">
        <v>34</v>
      </c>
      <c r="AX1625" s="14" t="s">
        <v>72</v>
      </c>
      <c r="AY1625" s="245" t="s">
        <v>148</v>
      </c>
    </row>
    <row r="1626" spans="1:51" s="13" customFormat="1" ht="12">
      <c r="A1626" s="13"/>
      <c r="B1626" s="224"/>
      <c r="C1626" s="225"/>
      <c r="D1626" s="226" t="s">
        <v>168</v>
      </c>
      <c r="E1626" s="227" t="s">
        <v>19</v>
      </c>
      <c r="F1626" s="228" t="s">
        <v>4349</v>
      </c>
      <c r="G1626" s="225"/>
      <c r="H1626" s="227" t="s">
        <v>19</v>
      </c>
      <c r="I1626" s="229"/>
      <c r="J1626" s="225"/>
      <c r="K1626" s="225"/>
      <c r="L1626" s="230"/>
      <c r="M1626" s="231"/>
      <c r="N1626" s="232"/>
      <c r="O1626" s="232"/>
      <c r="P1626" s="232"/>
      <c r="Q1626" s="232"/>
      <c r="R1626" s="232"/>
      <c r="S1626" s="232"/>
      <c r="T1626" s="23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T1626" s="234" t="s">
        <v>168</v>
      </c>
      <c r="AU1626" s="234" t="s">
        <v>82</v>
      </c>
      <c r="AV1626" s="13" t="s">
        <v>80</v>
      </c>
      <c r="AW1626" s="13" t="s">
        <v>34</v>
      </c>
      <c r="AX1626" s="13" t="s">
        <v>72</v>
      </c>
      <c r="AY1626" s="234" t="s">
        <v>148</v>
      </c>
    </row>
    <row r="1627" spans="1:51" s="14" customFormat="1" ht="12">
      <c r="A1627" s="14"/>
      <c r="B1627" s="235"/>
      <c r="C1627" s="236"/>
      <c r="D1627" s="226" t="s">
        <v>168</v>
      </c>
      <c r="E1627" s="237" t="s">
        <v>19</v>
      </c>
      <c r="F1627" s="238" t="s">
        <v>5358</v>
      </c>
      <c r="G1627" s="236"/>
      <c r="H1627" s="239">
        <v>27.582</v>
      </c>
      <c r="I1627" s="240"/>
      <c r="J1627" s="236"/>
      <c r="K1627" s="236"/>
      <c r="L1627" s="241"/>
      <c r="M1627" s="242"/>
      <c r="N1627" s="243"/>
      <c r="O1627" s="243"/>
      <c r="P1627" s="243"/>
      <c r="Q1627" s="243"/>
      <c r="R1627" s="243"/>
      <c r="S1627" s="243"/>
      <c r="T1627" s="244"/>
      <c r="U1627" s="14"/>
      <c r="V1627" s="14"/>
      <c r="W1627" s="14"/>
      <c r="X1627" s="14"/>
      <c r="Y1627" s="14"/>
      <c r="Z1627" s="14"/>
      <c r="AA1627" s="14"/>
      <c r="AB1627" s="14"/>
      <c r="AC1627" s="14"/>
      <c r="AD1627" s="14"/>
      <c r="AE1627" s="14"/>
      <c r="AT1627" s="245" t="s">
        <v>168</v>
      </c>
      <c r="AU1627" s="245" t="s">
        <v>82</v>
      </c>
      <c r="AV1627" s="14" t="s">
        <v>82</v>
      </c>
      <c r="AW1627" s="14" t="s">
        <v>34</v>
      </c>
      <c r="AX1627" s="14" t="s">
        <v>72</v>
      </c>
      <c r="AY1627" s="245" t="s">
        <v>148</v>
      </c>
    </row>
    <row r="1628" spans="1:51" s="14" customFormat="1" ht="12">
      <c r="A1628" s="14"/>
      <c r="B1628" s="235"/>
      <c r="C1628" s="236"/>
      <c r="D1628" s="226" t="s">
        <v>168</v>
      </c>
      <c r="E1628" s="237" t="s">
        <v>19</v>
      </c>
      <c r="F1628" s="238" t="s">
        <v>4351</v>
      </c>
      <c r="G1628" s="236"/>
      <c r="H1628" s="239">
        <v>1.996</v>
      </c>
      <c r="I1628" s="240"/>
      <c r="J1628" s="236"/>
      <c r="K1628" s="236"/>
      <c r="L1628" s="241"/>
      <c r="M1628" s="242"/>
      <c r="N1628" s="243"/>
      <c r="O1628" s="243"/>
      <c r="P1628" s="243"/>
      <c r="Q1628" s="243"/>
      <c r="R1628" s="243"/>
      <c r="S1628" s="243"/>
      <c r="T1628" s="244"/>
      <c r="U1628" s="14"/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T1628" s="245" t="s">
        <v>168</v>
      </c>
      <c r="AU1628" s="245" t="s">
        <v>82</v>
      </c>
      <c r="AV1628" s="14" t="s">
        <v>82</v>
      </c>
      <c r="AW1628" s="14" t="s">
        <v>34</v>
      </c>
      <c r="AX1628" s="14" t="s">
        <v>72</v>
      </c>
      <c r="AY1628" s="245" t="s">
        <v>148</v>
      </c>
    </row>
    <row r="1629" spans="1:51" s="16" customFormat="1" ht="12">
      <c r="A1629" s="16"/>
      <c r="B1629" s="257"/>
      <c r="C1629" s="258"/>
      <c r="D1629" s="226" t="s">
        <v>168</v>
      </c>
      <c r="E1629" s="259" t="s">
        <v>19</v>
      </c>
      <c r="F1629" s="260" t="s">
        <v>256</v>
      </c>
      <c r="G1629" s="258"/>
      <c r="H1629" s="261">
        <v>286.16299999999995</v>
      </c>
      <c r="I1629" s="262"/>
      <c r="J1629" s="258"/>
      <c r="K1629" s="258"/>
      <c r="L1629" s="263"/>
      <c r="M1629" s="264"/>
      <c r="N1629" s="265"/>
      <c r="O1629" s="265"/>
      <c r="P1629" s="265"/>
      <c r="Q1629" s="265"/>
      <c r="R1629" s="265"/>
      <c r="S1629" s="265"/>
      <c r="T1629" s="266"/>
      <c r="U1629" s="16"/>
      <c r="V1629" s="16"/>
      <c r="W1629" s="16"/>
      <c r="X1629" s="16"/>
      <c r="Y1629" s="16"/>
      <c r="Z1629" s="16"/>
      <c r="AA1629" s="16"/>
      <c r="AB1629" s="16"/>
      <c r="AC1629" s="16"/>
      <c r="AD1629" s="16"/>
      <c r="AE1629" s="16"/>
      <c r="AT1629" s="267" t="s">
        <v>168</v>
      </c>
      <c r="AU1629" s="267" t="s">
        <v>82</v>
      </c>
      <c r="AV1629" s="16" t="s">
        <v>163</v>
      </c>
      <c r="AW1629" s="16" t="s">
        <v>34</v>
      </c>
      <c r="AX1629" s="16" t="s">
        <v>72</v>
      </c>
      <c r="AY1629" s="267" t="s">
        <v>148</v>
      </c>
    </row>
    <row r="1630" spans="1:51" s="15" customFormat="1" ht="12">
      <c r="A1630" s="15"/>
      <c r="B1630" s="246"/>
      <c r="C1630" s="247"/>
      <c r="D1630" s="226" t="s">
        <v>168</v>
      </c>
      <c r="E1630" s="248" t="s">
        <v>19</v>
      </c>
      <c r="F1630" s="249" t="s">
        <v>178</v>
      </c>
      <c r="G1630" s="247"/>
      <c r="H1630" s="250">
        <v>913.635</v>
      </c>
      <c r="I1630" s="251"/>
      <c r="J1630" s="247"/>
      <c r="K1630" s="247"/>
      <c r="L1630" s="252"/>
      <c r="M1630" s="253"/>
      <c r="N1630" s="254"/>
      <c r="O1630" s="254"/>
      <c r="P1630" s="254"/>
      <c r="Q1630" s="254"/>
      <c r="R1630" s="254"/>
      <c r="S1630" s="254"/>
      <c r="T1630" s="255"/>
      <c r="U1630" s="15"/>
      <c r="V1630" s="15"/>
      <c r="W1630" s="15"/>
      <c r="X1630" s="15"/>
      <c r="Y1630" s="15"/>
      <c r="Z1630" s="15"/>
      <c r="AA1630" s="15"/>
      <c r="AB1630" s="15"/>
      <c r="AC1630" s="15"/>
      <c r="AD1630" s="15"/>
      <c r="AE1630" s="15"/>
      <c r="AT1630" s="256" t="s">
        <v>168</v>
      </c>
      <c r="AU1630" s="256" t="s">
        <v>82</v>
      </c>
      <c r="AV1630" s="15" t="s">
        <v>155</v>
      </c>
      <c r="AW1630" s="15" t="s">
        <v>34</v>
      </c>
      <c r="AX1630" s="15" t="s">
        <v>80</v>
      </c>
      <c r="AY1630" s="256" t="s">
        <v>148</v>
      </c>
    </row>
    <row r="1631" spans="1:63" s="12" customFormat="1" ht="25.9" customHeight="1">
      <c r="A1631" s="12"/>
      <c r="B1631" s="190"/>
      <c r="C1631" s="191"/>
      <c r="D1631" s="192" t="s">
        <v>71</v>
      </c>
      <c r="E1631" s="193" t="s">
        <v>3888</v>
      </c>
      <c r="F1631" s="193" t="s">
        <v>3889</v>
      </c>
      <c r="G1631" s="191"/>
      <c r="H1631" s="191"/>
      <c r="I1631" s="194"/>
      <c r="J1631" s="195">
        <f>BK1631</f>
        <v>0</v>
      </c>
      <c r="K1631" s="191"/>
      <c r="L1631" s="196"/>
      <c r="M1631" s="197"/>
      <c r="N1631" s="198"/>
      <c r="O1631" s="198"/>
      <c r="P1631" s="199">
        <f>P1632+P1657+P1659</f>
        <v>0</v>
      </c>
      <c r="Q1631" s="198"/>
      <c r="R1631" s="199">
        <f>R1632+R1657+R1659</f>
        <v>0</v>
      </c>
      <c r="S1631" s="198"/>
      <c r="T1631" s="200">
        <f>T1632+T1657+T1659</f>
        <v>0</v>
      </c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R1631" s="201" t="s">
        <v>179</v>
      </c>
      <c r="AT1631" s="202" t="s">
        <v>71</v>
      </c>
      <c r="AU1631" s="202" t="s">
        <v>72</v>
      </c>
      <c r="AY1631" s="201" t="s">
        <v>148</v>
      </c>
      <c r="BK1631" s="203">
        <f>BK1632+BK1657+BK1659</f>
        <v>0</v>
      </c>
    </row>
    <row r="1632" spans="1:63" s="12" customFormat="1" ht="22.8" customHeight="1">
      <c r="A1632" s="12"/>
      <c r="B1632" s="190"/>
      <c r="C1632" s="191"/>
      <c r="D1632" s="192" t="s">
        <v>71</v>
      </c>
      <c r="E1632" s="204" t="s">
        <v>3890</v>
      </c>
      <c r="F1632" s="204" t="s">
        <v>3891</v>
      </c>
      <c r="G1632" s="191"/>
      <c r="H1632" s="191"/>
      <c r="I1632" s="194"/>
      <c r="J1632" s="205">
        <f>BK1632</f>
        <v>0</v>
      </c>
      <c r="K1632" s="191"/>
      <c r="L1632" s="196"/>
      <c r="M1632" s="197"/>
      <c r="N1632" s="198"/>
      <c r="O1632" s="198"/>
      <c r="P1632" s="199">
        <f>SUM(P1633:P1656)</f>
        <v>0</v>
      </c>
      <c r="Q1632" s="198"/>
      <c r="R1632" s="199">
        <f>SUM(R1633:R1656)</f>
        <v>0</v>
      </c>
      <c r="S1632" s="198"/>
      <c r="T1632" s="200">
        <f>SUM(T1633:T1656)</f>
        <v>0</v>
      </c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R1632" s="201" t="s">
        <v>179</v>
      </c>
      <c r="AT1632" s="202" t="s">
        <v>71</v>
      </c>
      <c r="AU1632" s="202" t="s">
        <v>80</v>
      </c>
      <c r="AY1632" s="201" t="s">
        <v>148</v>
      </c>
      <c r="BK1632" s="203">
        <f>SUM(BK1633:BK1656)</f>
        <v>0</v>
      </c>
    </row>
    <row r="1633" spans="1:65" s="2" customFormat="1" ht="16.5" customHeight="1">
      <c r="A1633" s="40"/>
      <c r="B1633" s="41"/>
      <c r="C1633" s="206" t="s">
        <v>2345</v>
      </c>
      <c r="D1633" s="206" t="s">
        <v>150</v>
      </c>
      <c r="E1633" s="207" t="s">
        <v>5378</v>
      </c>
      <c r="F1633" s="208" t="s">
        <v>3898</v>
      </c>
      <c r="G1633" s="209" t="s">
        <v>153</v>
      </c>
      <c r="H1633" s="210">
        <v>2</v>
      </c>
      <c r="I1633" s="211"/>
      <c r="J1633" s="212">
        <f>ROUND(I1633*H1633,2)</f>
        <v>0</v>
      </c>
      <c r="K1633" s="208" t="s">
        <v>19</v>
      </c>
      <c r="L1633" s="46"/>
      <c r="M1633" s="213" t="s">
        <v>19</v>
      </c>
      <c r="N1633" s="214" t="s">
        <v>43</v>
      </c>
      <c r="O1633" s="86"/>
      <c r="P1633" s="215">
        <f>O1633*H1633</f>
        <v>0</v>
      </c>
      <c r="Q1633" s="215">
        <v>0</v>
      </c>
      <c r="R1633" s="215">
        <f>Q1633*H1633</f>
        <v>0</v>
      </c>
      <c r="S1633" s="215">
        <v>0</v>
      </c>
      <c r="T1633" s="216">
        <f>S1633*H1633</f>
        <v>0</v>
      </c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0"/>
      <c r="AE1633" s="40"/>
      <c r="AR1633" s="217" t="s">
        <v>3056</v>
      </c>
      <c r="AT1633" s="217" t="s">
        <v>150</v>
      </c>
      <c r="AU1633" s="217" t="s">
        <v>82</v>
      </c>
      <c r="AY1633" s="19" t="s">
        <v>148</v>
      </c>
      <c r="BE1633" s="218">
        <f>IF(N1633="základní",J1633,0)</f>
        <v>0</v>
      </c>
      <c r="BF1633" s="218">
        <f>IF(N1633="snížená",J1633,0)</f>
        <v>0</v>
      </c>
      <c r="BG1633" s="218">
        <f>IF(N1633="zákl. přenesená",J1633,0)</f>
        <v>0</v>
      </c>
      <c r="BH1633" s="218">
        <f>IF(N1633="sníž. přenesená",J1633,0)</f>
        <v>0</v>
      </c>
      <c r="BI1633" s="218">
        <f>IF(N1633="nulová",J1633,0)</f>
        <v>0</v>
      </c>
      <c r="BJ1633" s="19" t="s">
        <v>80</v>
      </c>
      <c r="BK1633" s="218">
        <f>ROUND(I1633*H1633,2)</f>
        <v>0</v>
      </c>
      <c r="BL1633" s="19" t="s">
        <v>3056</v>
      </c>
      <c r="BM1633" s="217" t="s">
        <v>5379</v>
      </c>
    </row>
    <row r="1634" spans="1:51" s="13" customFormat="1" ht="12">
      <c r="A1634" s="13"/>
      <c r="B1634" s="224"/>
      <c r="C1634" s="225"/>
      <c r="D1634" s="226" t="s">
        <v>168</v>
      </c>
      <c r="E1634" s="227" t="s">
        <v>19</v>
      </c>
      <c r="F1634" s="228" t="s">
        <v>5380</v>
      </c>
      <c r="G1634" s="225"/>
      <c r="H1634" s="227" t="s">
        <v>19</v>
      </c>
      <c r="I1634" s="229"/>
      <c r="J1634" s="225"/>
      <c r="K1634" s="225"/>
      <c r="L1634" s="230"/>
      <c r="M1634" s="231"/>
      <c r="N1634" s="232"/>
      <c r="O1634" s="232"/>
      <c r="P1634" s="232"/>
      <c r="Q1634" s="232"/>
      <c r="R1634" s="232"/>
      <c r="S1634" s="232"/>
      <c r="T1634" s="23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T1634" s="234" t="s">
        <v>168</v>
      </c>
      <c r="AU1634" s="234" t="s">
        <v>82</v>
      </c>
      <c r="AV1634" s="13" t="s">
        <v>80</v>
      </c>
      <c r="AW1634" s="13" t="s">
        <v>34</v>
      </c>
      <c r="AX1634" s="13" t="s">
        <v>72</v>
      </c>
      <c r="AY1634" s="234" t="s">
        <v>148</v>
      </c>
    </row>
    <row r="1635" spans="1:51" s="13" customFormat="1" ht="12">
      <c r="A1635" s="13"/>
      <c r="B1635" s="224"/>
      <c r="C1635" s="225"/>
      <c r="D1635" s="226" t="s">
        <v>168</v>
      </c>
      <c r="E1635" s="227" t="s">
        <v>19</v>
      </c>
      <c r="F1635" s="228" t="s">
        <v>3901</v>
      </c>
      <c r="G1635" s="225"/>
      <c r="H1635" s="227" t="s">
        <v>19</v>
      </c>
      <c r="I1635" s="229"/>
      <c r="J1635" s="225"/>
      <c r="K1635" s="225"/>
      <c r="L1635" s="230"/>
      <c r="M1635" s="231"/>
      <c r="N1635" s="232"/>
      <c r="O1635" s="232"/>
      <c r="P1635" s="232"/>
      <c r="Q1635" s="232"/>
      <c r="R1635" s="232"/>
      <c r="S1635" s="232"/>
      <c r="T1635" s="23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T1635" s="234" t="s">
        <v>168</v>
      </c>
      <c r="AU1635" s="234" t="s">
        <v>82</v>
      </c>
      <c r="AV1635" s="13" t="s">
        <v>80</v>
      </c>
      <c r="AW1635" s="13" t="s">
        <v>34</v>
      </c>
      <c r="AX1635" s="13" t="s">
        <v>72</v>
      </c>
      <c r="AY1635" s="234" t="s">
        <v>148</v>
      </c>
    </row>
    <row r="1636" spans="1:51" s="14" customFormat="1" ht="12">
      <c r="A1636" s="14"/>
      <c r="B1636" s="235"/>
      <c r="C1636" s="236"/>
      <c r="D1636" s="226" t="s">
        <v>168</v>
      </c>
      <c r="E1636" s="237" t="s">
        <v>19</v>
      </c>
      <c r="F1636" s="238" t="s">
        <v>82</v>
      </c>
      <c r="G1636" s="236"/>
      <c r="H1636" s="239">
        <v>2</v>
      </c>
      <c r="I1636" s="240"/>
      <c r="J1636" s="236"/>
      <c r="K1636" s="236"/>
      <c r="L1636" s="241"/>
      <c r="M1636" s="242"/>
      <c r="N1636" s="243"/>
      <c r="O1636" s="243"/>
      <c r="P1636" s="243"/>
      <c r="Q1636" s="243"/>
      <c r="R1636" s="243"/>
      <c r="S1636" s="243"/>
      <c r="T1636" s="244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T1636" s="245" t="s">
        <v>168</v>
      </c>
      <c r="AU1636" s="245" t="s">
        <v>82</v>
      </c>
      <c r="AV1636" s="14" t="s">
        <v>82</v>
      </c>
      <c r="AW1636" s="14" t="s">
        <v>34</v>
      </c>
      <c r="AX1636" s="14" t="s">
        <v>80</v>
      </c>
      <c r="AY1636" s="245" t="s">
        <v>148</v>
      </c>
    </row>
    <row r="1637" spans="1:65" s="2" customFormat="1" ht="16.5" customHeight="1">
      <c r="A1637" s="40"/>
      <c r="B1637" s="41"/>
      <c r="C1637" s="206" t="s">
        <v>2351</v>
      </c>
      <c r="D1637" s="206" t="s">
        <v>150</v>
      </c>
      <c r="E1637" s="207" t="s">
        <v>5381</v>
      </c>
      <c r="F1637" s="208" t="s">
        <v>5382</v>
      </c>
      <c r="G1637" s="209" t="s">
        <v>3055</v>
      </c>
      <c r="H1637" s="210">
        <v>1</v>
      </c>
      <c r="I1637" s="211"/>
      <c r="J1637" s="212">
        <f>ROUND(I1637*H1637,2)</f>
        <v>0</v>
      </c>
      <c r="K1637" s="208" t="s">
        <v>19</v>
      </c>
      <c r="L1637" s="46"/>
      <c r="M1637" s="213" t="s">
        <v>19</v>
      </c>
      <c r="N1637" s="214" t="s">
        <v>43</v>
      </c>
      <c r="O1637" s="86"/>
      <c r="P1637" s="215">
        <f>O1637*H1637</f>
        <v>0</v>
      </c>
      <c r="Q1637" s="215">
        <v>0</v>
      </c>
      <c r="R1637" s="215">
        <f>Q1637*H1637</f>
        <v>0</v>
      </c>
      <c r="S1637" s="215">
        <v>0</v>
      </c>
      <c r="T1637" s="216">
        <f>S1637*H1637</f>
        <v>0</v>
      </c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R1637" s="217" t="s">
        <v>3056</v>
      </c>
      <c r="AT1637" s="217" t="s">
        <v>150</v>
      </c>
      <c r="AU1637" s="217" t="s">
        <v>82</v>
      </c>
      <c r="AY1637" s="19" t="s">
        <v>148</v>
      </c>
      <c r="BE1637" s="218">
        <f>IF(N1637="základní",J1637,0)</f>
        <v>0</v>
      </c>
      <c r="BF1637" s="218">
        <f>IF(N1637="snížená",J1637,0)</f>
        <v>0</v>
      </c>
      <c r="BG1637" s="218">
        <f>IF(N1637="zákl. přenesená",J1637,0)</f>
        <v>0</v>
      </c>
      <c r="BH1637" s="218">
        <f>IF(N1637="sníž. přenesená",J1637,0)</f>
        <v>0</v>
      </c>
      <c r="BI1637" s="218">
        <f>IF(N1637="nulová",J1637,0)</f>
        <v>0</v>
      </c>
      <c r="BJ1637" s="19" t="s">
        <v>80</v>
      </c>
      <c r="BK1637" s="218">
        <f>ROUND(I1637*H1637,2)</f>
        <v>0</v>
      </c>
      <c r="BL1637" s="19" t="s">
        <v>3056</v>
      </c>
      <c r="BM1637" s="217" t="s">
        <v>5383</v>
      </c>
    </row>
    <row r="1638" spans="1:65" s="2" customFormat="1" ht="16.5" customHeight="1">
      <c r="A1638" s="40"/>
      <c r="B1638" s="41"/>
      <c r="C1638" s="206" t="s">
        <v>2356</v>
      </c>
      <c r="D1638" s="206" t="s">
        <v>150</v>
      </c>
      <c r="E1638" s="207" t="s">
        <v>5384</v>
      </c>
      <c r="F1638" s="208" t="s">
        <v>3908</v>
      </c>
      <c r="G1638" s="209" t="s">
        <v>3055</v>
      </c>
      <c r="H1638" s="210">
        <v>1</v>
      </c>
      <c r="I1638" s="211"/>
      <c r="J1638" s="212">
        <f>ROUND(I1638*H1638,2)</f>
        <v>0</v>
      </c>
      <c r="K1638" s="208" t="s">
        <v>19</v>
      </c>
      <c r="L1638" s="46"/>
      <c r="M1638" s="213" t="s">
        <v>19</v>
      </c>
      <c r="N1638" s="214" t="s">
        <v>43</v>
      </c>
      <c r="O1638" s="86"/>
      <c r="P1638" s="215">
        <f>O1638*H1638</f>
        <v>0</v>
      </c>
      <c r="Q1638" s="215">
        <v>0</v>
      </c>
      <c r="R1638" s="215">
        <f>Q1638*H1638</f>
        <v>0</v>
      </c>
      <c r="S1638" s="215">
        <v>0</v>
      </c>
      <c r="T1638" s="216">
        <f>S1638*H1638</f>
        <v>0</v>
      </c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R1638" s="217" t="s">
        <v>3056</v>
      </c>
      <c r="AT1638" s="217" t="s">
        <v>150</v>
      </c>
      <c r="AU1638" s="217" t="s">
        <v>82</v>
      </c>
      <c r="AY1638" s="19" t="s">
        <v>148</v>
      </c>
      <c r="BE1638" s="218">
        <f>IF(N1638="základní",J1638,0)</f>
        <v>0</v>
      </c>
      <c r="BF1638" s="218">
        <f>IF(N1638="snížená",J1638,0)</f>
        <v>0</v>
      </c>
      <c r="BG1638" s="218">
        <f>IF(N1638="zákl. přenesená",J1638,0)</f>
        <v>0</v>
      </c>
      <c r="BH1638" s="218">
        <f>IF(N1638="sníž. přenesená",J1638,0)</f>
        <v>0</v>
      </c>
      <c r="BI1638" s="218">
        <f>IF(N1638="nulová",J1638,0)</f>
        <v>0</v>
      </c>
      <c r="BJ1638" s="19" t="s">
        <v>80</v>
      </c>
      <c r="BK1638" s="218">
        <f>ROUND(I1638*H1638,2)</f>
        <v>0</v>
      </c>
      <c r="BL1638" s="19" t="s">
        <v>3056</v>
      </c>
      <c r="BM1638" s="217" t="s">
        <v>5385</v>
      </c>
    </row>
    <row r="1639" spans="1:65" s="2" customFormat="1" ht="16.5" customHeight="1">
      <c r="A1639" s="40"/>
      <c r="B1639" s="41"/>
      <c r="C1639" s="206" t="s">
        <v>2362</v>
      </c>
      <c r="D1639" s="206" t="s">
        <v>150</v>
      </c>
      <c r="E1639" s="207" t="s">
        <v>5386</v>
      </c>
      <c r="F1639" s="208" t="s">
        <v>5387</v>
      </c>
      <c r="G1639" s="209" t="s">
        <v>3055</v>
      </c>
      <c r="H1639" s="210">
        <v>1</v>
      </c>
      <c r="I1639" s="211"/>
      <c r="J1639" s="212">
        <f>ROUND(I1639*H1639,2)</f>
        <v>0</v>
      </c>
      <c r="K1639" s="208" t="s">
        <v>19</v>
      </c>
      <c r="L1639" s="46"/>
      <c r="M1639" s="213" t="s">
        <v>19</v>
      </c>
      <c r="N1639" s="214" t="s">
        <v>43</v>
      </c>
      <c r="O1639" s="86"/>
      <c r="P1639" s="215">
        <f>O1639*H1639</f>
        <v>0</v>
      </c>
      <c r="Q1639" s="215">
        <v>0</v>
      </c>
      <c r="R1639" s="215">
        <f>Q1639*H1639</f>
        <v>0</v>
      </c>
      <c r="S1639" s="215">
        <v>0</v>
      </c>
      <c r="T1639" s="216">
        <f>S1639*H1639</f>
        <v>0</v>
      </c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  <c r="AE1639" s="40"/>
      <c r="AR1639" s="217" t="s">
        <v>3056</v>
      </c>
      <c r="AT1639" s="217" t="s">
        <v>150</v>
      </c>
      <c r="AU1639" s="217" t="s">
        <v>82</v>
      </c>
      <c r="AY1639" s="19" t="s">
        <v>148</v>
      </c>
      <c r="BE1639" s="218">
        <f>IF(N1639="základní",J1639,0)</f>
        <v>0</v>
      </c>
      <c r="BF1639" s="218">
        <f>IF(N1639="snížená",J1639,0)</f>
        <v>0</v>
      </c>
      <c r="BG1639" s="218">
        <f>IF(N1639="zákl. přenesená",J1639,0)</f>
        <v>0</v>
      </c>
      <c r="BH1639" s="218">
        <f>IF(N1639="sníž. přenesená",J1639,0)</f>
        <v>0</v>
      </c>
      <c r="BI1639" s="218">
        <f>IF(N1639="nulová",J1639,0)</f>
        <v>0</v>
      </c>
      <c r="BJ1639" s="19" t="s">
        <v>80</v>
      </c>
      <c r="BK1639" s="218">
        <f>ROUND(I1639*H1639,2)</f>
        <v>0</v>
      </c>
      <c r="BL1639" s="19" t="s">
        <v>3056</v>
      </c>
      <c r="BM1639" s="217" t="s">
        <v>5388</v>
      </c>
    </row>
    <row r="1640" spans="1:51" s="14" customFormat="1" ht="12">
      <c r="A1640" s="14"/>
      <c r="B1640" s="235"/>
      <c r="C1640" s="236"/>
      <c r="D1640" s="226" t="s">
        <v>168</v>
      </c>
      <c r="E1640" s="237" t="s">
        <v>19</v>
      </c>
      <c r="F1640" s="238" t="s">
        <v>5389</v>
      </c>
      <c r="G1640" s="236"/>
      <c r="H1640" s="239">
        <v>1</v>
      </c>
      <c r="I1640" s="240"/>
      <c r="J1640" s="236"/>
      <c r="K1640" s="236"/>
      <c r="L1640" s="241"/>
      <c r="M1640" s="242"/>
      <c r="N1640" s="243"/>
      <c r="O1640" s="243"/>
      <c r="P1640" s="243"/>
      <c r="Q1640" s="243"/>
      <c r="R1640" s="243"/>
      <c r="S1640" s="243"/>
      <c r="T1640" s="244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T1640" s="245" t="s">
        <v>168</v>
      </c>
      <c r="AU1640" s="245" t="s">
        <v>82</v>
      </c>
      <c r="AV1640" s="14" t="s">
        <v>82</v>
      </c>
      <c r="AW1640" s="14" t="s">
        <v>34</v>
      </c>
      <c r="AX1640" s="14" t="s">
        <v>80</v>
      </c>
      <c r="AY1640" s="245" t="s">
        <v>148</v>
      </c>
    </row>
    <row r="1641" spans="1:65" s="2" customFormat="1" ht="16.5" customHeight="1">
      <c r="A1641" s="40"/>
      <c r="B1641" s="41"/>
      <c r="C1641" s="206" t="s">
        <v>2371</v>
      </c>
      <c r="D1641" s="206" t="s">
        <v>150</v>
      </c>
      <c r="E1641" s="207" t="s">
        <v>5390</v>
      </c>
      <c r="F1641" s="208" t="s">
        <v>5391</v>
      </c>
      <c r="G1641" s="209" t="s">
        <v>3055</v>
      </c>
      <c r="H1641" s="210">
        <v>1</v>
      </c>
      <c r="I1641" s="211"/>
      <c r="J1641" s="212">
        <f>ROUND(I1641*H1641,2)</f>
        <v>0</v>
      </c>
      <c r="K1641" s="208" t="s">
        <v>19</v>
      </c>
      <c r="L1641" s="46"/>
      <c r="M1641" s="213" t="s">
        <v>19</v>
      </c>
      <c r="N1641" s="214" t="s">
        <v>43</v>
      </c>
      <c r="O1641" s="86"/>
      <c r="P1641" s="215">
        <f>O1641*H1641</f>
        <v>0</v>
      </c>
      <c r="Q1641" s="215">
        <v>0</v>
      </c>
      <c r="R1641" s="215">
        <f>Q1641*H1641</f>
        <v>0</v>
      </c>
      <c r="S1641" s="215">
        <v>0</v>
      </c>
      <c r="T1641" s="216">
        <f>S1641*H1641</f>
        <v>0</v>
      </c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R1641" s="217" t="s">
        <v>3056</v>
      </c>
      <c r="AT1641" s="217" t="s">
        <v>150</v>
      </c>
      <c r="AU1641" s="217" t="s">
        <v>82</v>
      </c>
      <c r="AY1641" s="19" t="s">
        <v>148</v>
      </c>
      <c r="BE1641" s="218">
        <f>IF(N1641="základní",J1641,0)</f>
        <v>0</v>
      </c>
      <c r="BF1641" s="218">
        <f>IF(N1641="snížená",J1641,0)</f>
        <v>0</v>
      </c>
      <c r="BG1641" s="218">
        <f>IF(N1641="zákl. přenesená",J1641,0)</f>
        <v>0</v>
      </c>
      <c r="BH1641" s="218">
        <f>IF(N1641="sníž. přenesená",J1641,0)</f>
        <v>0</v>
      </c>
      <c r="BI1641" s="218">
        <f>IF(N1641="nulová",J1641,0)</f>
        <v>0</v>
      </c>
      <c r="BJ1641" s="19" t="s">
        <v>80</v>
      </c>
      <c r="BK1641" s="218">
        <f>ROUND(I1641*H1641,2)</f>
        <v>0</v>
      </c>
      <c r="BL1641" s="19" t="s">
        <v>3056</v>
      </c>
      <c r="BM1641" s="217" t="s">
        <v>5392</v>
      </c>
    </row>
    <row r="1642" spans="1:51" s="14" customFormat="1" ht="12">
      <c r="A1642" s="14"/>
      <c r="B1642" s="235"/>
      <c r="C1642" s="236"/>
      <c r="D1642" s="226" t="s">
        <v>168</v>
      </c>
      <c r="E1642" s="237" t="s">
        <v>19</v>
      </c>
      <c r="F1642" s="238" t="s">
        <v>3919</v>
      </c>
      <c r="G1642" s="236"/>
      <c r="H1642" s="239">
        <v>1</v>
      </c>
      <c r="I1642" s="240"/>
      <c r="J1642" s="236"/>
      <c r="K1642" s="236"/>
      <c r="L1642" s="241"/>
      <c r="M1642" s="242"/>
      <c r="N1642" s="243"/>
      <c r="O1642" s="243"/>
      <c r="P1642" s="243"/>
      <c r="Q1642" s="243"/>
      <c r="R1642" s="243"/>
      <c r="S1642" s="243"/>
      <c r="T1642" s="244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T1642" s="245" t="s">
        <v>168</v>
      </c>
      <c r="AU1642" s="245" t="s">
        <v>82</v>
      </c>
      <c r="AV1642" s="14" t="s">
        <v>82</v>
      </c>
      <c r="AW1642" s="14" t="s">
        <v>34</v>
      </c>
      <c r="AX1642" s="14" t="s">
        <v>80</v>
      </c>
      <c r="AY1642" s="245" t="s">
        <v>148</v>
      </c>
    </row>
    <row r="1643" spans="1:65" s="2" customFormat="1" ht="16.5" customHeight="1">
      <c r="A1643" s="40"/>
      <c r="B1643" s="41"/>
      <c r="C1643" s="206" t="s">
        <v>2378</v>
      </c>
      <c r="D1643" s="206" t="s">
        <v>150</v>
      </c>
      <c r="E1643" s="207" t="s">
        <v>5393</v>
      </c>
      <c r="F1643" s="208" t="s">
        <v>5394</v>
      </c>
      <c r="G1643" s="209" t="s">
        <v>3923</v>
      </c>
      <c r="H1643" s="210">
        <v>1</v>
      </c>
      <c r="I1643" s="211"/>
      <c r="J1643" s="212">
        <f>ROUND(I1643*H1643,2)</f>
        <v>0</v>
      </c>
      <c r="K1643" s="208" t="s">
        <v>19</v>
      </c>
      <c r="L1643" s="46"/>
      <c r="M1643" s="213" t="s">
        <v>19</v>
      </c>
      <c r="N1643" s="214" t="s">
        <v>43</v>
      </c>
      <c r="O1643" s="86"/>
      <c r="P1643" s="215">
        <f>O1643*H1643</f>
        <v>0</v>
      </c>
      <c r="Q1643" s="215">
        <v>0</v>
      </c>
      <c r="R1643" s="215">
        <f>Q1643*H1643</f>
        <v>0</v>
      </c>
      <c r="S1643" s="215">
        <v>0</v>
      </c>
      <c r="T1643" s="216">
        <f>S1643*H1643</f>
        <v>0</v>
      </c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R1643" s="217" t="s">
        <v>3056</v>
      </c>
      <c r="AT1643" s="217" t="s">
        <v>150</v>
      </c>
      <c r="AU1643" s="217" t="s">
        <v>82</v>
      </c>
      <c r="AY1643" s="19" t="s">
        <v>148</v>
      </c>
      <c r="BE1643" s="218">
        <f>IF(N1643="základní",J1643,0)</f>
        <v>0</v>
      </c>
      <c r="BF1643" s="218">
        <f>IF(N1643="snížená",J1643,0)</f>
        <v>0</v>
      </c>
      <c r="BG1643" s="218">
        <f>IF(N1643="zákl. přenesená",J1643,0)</f>
        <v>0</v>
      </c>
      <c r="BH1643" s="218">
        <f>IF(N1643="sníž. přenesená",J1643,0)</f>
        <v>0</v>
      </c>
      <c r="BI1643" s="218">
        <f>IF(N1643="nulová",J1643,0)</f>
        <v>0</v>
      </c>
      <c r="BJ1643" s="19" t="s">
        <v>80</v>
      </c>
      <c r="BK1643" s="218">
        <f>ROUND(I1643*H1643,2)</f>
        <v>0</v>
      </c>
      <c r="BL1643" s="19" t="s">
        <v>3056</v>
      </c>
      <c r="BM1643" s="217" t="s">
        <v>5395</v>
      </c>
    </row>
    <row r="1644" spans="1:51" s="14" customFormat="1" ht="12">
      <c r="A1644" s="14"/>
      <c r="B1644" s="235"/>
      <c r="C1644" s="236"/>
      <c r="D1644" s="226" t="s">
        <v>168</v>
      </c>
      <c r="E1644" s="237" t="s">
        <v>19</v>
      </c>
      <c r="F1644" s="238" t="s">
        <v>5396</v>
      </c>
      <c r="G1644" s="236"/>
      <c r="H1644" s="239">
        <v>1</v>
      </c>
      <c r="I1644" s="240"/>
      <c r="J1644" s="236"/>
      <c r="K1644" s="236"/>
      <c r="L1644" s="241"/>
      <c r="M1644" s="242"/>
      <c r="N1644" s="243"/>
      <c r="O1644" s="243"/>
      <c r="P1644" s="243"/>
      <c r="Q1644" s="243"/>
      <c r="R1644" s="243"/>
      <c r="S1644" s="243"/>
      <c r="T1644" s="244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T1644" s="245" t="s">
        <v>168</v>
      </c>
      <c r="AU1644" s="245" t="s">
        <v>82</v>
      </c>
      <c r="AV1644" s="14" t="s">
        <v>82</v>
      </c>
      <c r="AW1644" s="14" t="s">
        <v>34</v>
      </c>
      <c r="AX1644" s="14" t="s">
        <v>80</v>
      </c>
      <c r="AY1644" s="245" t="s">
        <v>148</v>
      </c>
    </row>
    <row r="1645" spans="1:65" s="2" customFormat="1" ht="16.5" customHeight="1">
      <c r="A1645" s="40"/>
      <c r="B1645" s="41"/>
      <c r="C1645" s="206" t="s">
        <v>2386</v>
      </c>
      <c r="D1645" s="206" t="s">
        <v>150</v>
      </c>
      <c r="E1645" s="207" t="s">
        <v>5397</v>
      </c>
      <c r="F1645" s="208" t="s">
        <v>5398</v>
      </c>
      <c r="G1645" s="209" t="s">
        <v>3055</v>
      </c>
      <c r="H1645" s="210">
        <v>1</v>
      </c>
      <c r="I1645" s="211"/>
      <c r="J1645" s="212">
        <f>ROUND(I1645*H1645,2)</f>
        <v>0</v>
      </c>
      <c r="K1645" s="208" t="s">
        <v>19</v>
      </c>
      <c r="L1645" s="46"/>
      <c r="M1645" s="213" t="s">
        <v>19</v>
      </c>
      <c r="N1645" s="214" t="s">
        <v>43</v>
      </c>
      <c r="O1645" s="86"/>
      <c r="P1645" s="215">
        <f>O1645*H1645</f>
        <v>0</v>
      </c>
      <c r="Q1645" s="215">
        <v>0</v>
      </c>
      <c r="R1645" s="215">
        <f>Q1645*H1645</f>
        <v>0</v>
      </c>
      <c r="S1645" s="215">
        <v>0</v>
      </c>
      <c r="T1645" s="216">
        <f>S1645*H1645</f>
        <v>0</v>
      </c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R1645" s="217" t="s">
        <v>3056</v>
      </c>
      <c r="AT1645" s="217" t="s">
        <v>150</v>
      </c>
      <c r="AU1645" s="217" t="s">
        <v>82</v>
      </c>
      <c r="AY1645" s="19" t="s">
        <v>148</v>
      </c>
      <c r="BE1645" s="218">
        <f>IF(N1645="základní",J1645,0)</f>
        <v>0</v>
      </c>
      <c r="BF1645" s="218">
        <f>IF(N1645="snížená",J1645,0)</f>
        <v>0</v>
      </c>
      <c r="BG1645" s="218">
        <f>IF(N1645="zákl. přenesená",J1645,0)</f>
        <v>0</v>
      </c>
      <c r="BH1645" s="218">
        <f>IF(N1645="sníž. přenesená",J1645,0)</f>
        <v>0</v>
      </c>
      <c r="BI1645" s="218">
        <f>IF(N1645="nulová",J1645,0)</f>
        <v>0</v>
      </c>
      <c r="BJ1645" s="19" t="s">
        <v>80</v>
      </c>
      <c r="BK1645" s="218">
        <f>ROUND(I1645*H1645,2)</f>
        <v>0</v>
      </c>
      <c r="BL1645" s="19" t="s">
        <v>3056</v>
      </c>
      <c r="BM1645" s="217" t="s">
        <v>5399</v>
      </c>
    </row>
    <row r="1646" spans="1:51" s="13" customFormat="1" ht="12">
      <c r="A1646" s="13"/>
      <c r="B1646" s="224"/>
      <c r="C1646" s="225"/>
      <c r="D1646" s="226" t="s">
        <v>168</v>
      </c>
      <c r="E1646" s="227" t="s">
        <v>19</v>
      </c>
      <c r="F1646" s="228" t="s">
        <v>3930</v>
      </c>
      <c r="G1646" s="225"/>
      <c r="H1646" s="227" t="s">
        <v>19</v>
      </c>
      <c r="I1646" s="229"/>
      <c r="J1646" s="225"/>
      <c r="K1646" s="225"/>
      <c r="L1646" s="230"/>
      <c r="M1646" s="231"/>
      <c r="N1646" s="232"/>
      <c r="O1646" s="232"/>
      <c r="P1646" s="232"/>
      <c r="Q1646" s="232"/>
      <c r="R1646" s="232"/>
      <c r="S1646" s="232"/>
      <c r="T1646" s="23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T1646" s="234" t="s">
        <v>168</v>
      </c>
      <c r="AU1646" s="234" t="s">
        <v>82</v>
      </c>
      <c r="AV1646" s="13" t="s">
        <v>80</v>
      </c>
      <c r="AW1646" s="13" t="s">
        <v>34</v>
      </c>
      <c r="AX1646" s="13" t="s">
        <v>72</v>
      </c>
      <c r="AY1646" s="234" t="s">
        <v>148</v>
      </c>
    </row>
    <row r="1647" spans="1:51" s="13" customFormat="1" ht="12">
      <c r="A1647" s="13"/>
      <c r="B1647" s="224"/>
      <c r="C1647" s="225"/>
      <c r="D1647" s="226" t="s">
        <v>168</v>
      </c>
      <c r="E1647" s="227" t="s">
        <v>19</v>
      </c>
      <c r="F1647" s="228" t="s">
        <v>3931</v>
      </c>
      <c r="G1647" s="225"/>
      <c r="H1647" s="227" t="s">
        <v>19</v>
      </c>
      <c r="I1647" s="229"/>
      <c r="J1647" s="225"/>
      <c r="K1647" s="225"/>
      <c r="L1647" s="230"/>
      <c r="M1647" s="231"/>
      <c r="N1647" s="232"/>
      <c r="O1647" s="232"/>
      <c r="P1647" s="232"/>
      <c r="Q1647" s="232"/>
      <c r="R1647" s="232"/>
      <c r="S1647" s="232"/>
      <c r="T1647" s="23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T1647" s="234" t="s">
        <v>168</v>
      </c>
      <c r="AU1647" s="234" t="s">
        <v>82</v>
      </c>
      <c r="AV1647" s="13" t="s">
        <v>80</v>
      </c>
      <c r="AW1647" s="13" t="s">
        <v>34</v>
      </c>
      <c r="AX1647" s="13" t="s">
        <v>72</v>
      </c>
      <c r="AY1647" s="234" t="s">
        <v>148</v>
      </c>
    </row>
    <row r="1648" spans="1:51" s="14" customFormat="1" ht="12">
      <c r="A1648" s="14"/>
      <c r="B1648" s="235"/>
      <c r="C1648" s="236"/>
      <c r="D1648" s="226" t="s">
        <v>168</v>
      </c>
      <c r="E1648" s="237" t="s">
        <v>19</v>
      </c>
      <c r="F1648" s="238" t="s">
        <v>80</v>
      </c>
      <c r="G1648" s="236"/>
      <c r="H1648" s="239">
        <v>1</v>
      </c>
      <c r="I1648" s="240"/>
      <c r="J1648" s="236"/>
      <c r="K1648" s="236"/>
      <c r="L1648" s="241"/>
      <c r="M1648" s="242"/>
      <c r="N1648" s="243"/>
      <c r="O1648" s="243"/>
      <c r="P1648" s="243"/>
      <c r="Q1648" s="243"/>
      <c r="R1648" s="243"/>
      <c r="S1648" s="243"/>
      <c r="T1648" s="244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T1648" s="245" t="s">
        <v>168</v>
      </c>
      <c r="AU1648" s="245" t="s">
        <v>82</v>
      </c>
      <c r="AV1648" s="14" t="s">
        <v>82</v>
      </c>
      <c r="AW1648" s="14" t="s">
        <v>34</v>
      </c>
      <c r="AX1648" s="14" t="s">
        <v>80</v>
      </c>
      <c r="AY1648" s="245" t="s">
        <v>148</v>
      </c>
    </row>
    <row r="1649" spans="1:65" s="2" customFormat="1" ht="16.5" customHeight="1">
      <c r="A1649" s="40"/>
      <c r="B1649" s="41"/>
      <c r="C1649" s="206" t="s">
        <v>2392</v>
      </c>
      <c r="D1649" s="206" t="s">
        <v>150</v>
      </c>
      <c r="E1649" s="207" t="s">
        <v>5400</v>
      </c>
      <c r="F1649" s="208" t="s">
        <v>5401</v>
      </c>
      <c r="G1649" s="209" t="s">
        <v>3055</v>
      </c>
      <c r="H1649" s="210">
        <v>1</v>
      </c>
      <c r="I1649" s="211"/>
      <c r="J1649" s="212">
        <f>ROUND(I1649*H1649,2)</f>
        <v>0</v>
      </c>
      <c r="K1649" s="208" t="s">
        <v>19</v>
      </c>
      <c r="L1649" s="46"/>
      <c r="M1649" s="213" t="s">
        <v>19</v>
      </c>
      <c r="N1649" s="214" t="s">
        <v>43</v>
      </c>
      <c r="O1649" s="86"/>
      <c r="P1649" s="215">
        <f>O1649*H1649</f>
        <v>0</v>
      </c>
      <c r="Q1649" s="215">
        <v>0</v>
      </c>
      <c r="R1649" s="215">
        <f>Q1649*H1649</f>
        <v>0</v>
      </c>
      <c r="S1649" s="215">
        <v>0</v>
      </c>
      <c r="T1649" s="216">
        <f>S1649*H1649</f>
        <v>0</v>
      </c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R1649" s="217" t="s">
        <v>3056</v>
      </c>
      <c r="AT1649" s="217" t="s">
        <v>150</v>
      </c>
      <c r="AU1649" s="217" t="s">
        <v>82</v>
      </c>
      <c r="AY1649" s="19" t="s">
        <v>148</v>
      </c>
      <c r="BE1649" s="218">
        <f>IF(N1649="základní",J1649,0)</f>
        <v>0</v>
      </c>
      <c r="BF1649" s="218">
        <f>IF(N1649="snížená",J1649,0)</f>
        <v>0</v>
      </c>
      <c r="BG1649" s="218">
        <f>IF(N1649="zákl. přenesená",J1649,0)</f>
        <v>0</v>
      </c>
      <c r="BH1649" s="218">
        <f>IF(N1649="sníž. přenesená",J1649,0)</f>
        <v>0</v>
      </c>
      <c r="BI1649" s="218">
        <f>IF(N1649="nulová",J1649,0)</f>
        <v>0</v>
      </c>
      <c r="BJ1649" s="19" t="s">
        <v>80</v>
      </c>
      <c r="BK1649" s="218">
        <f>ROUND(I1649*H1649,2)</f>
        <v>0</v>
      </c>
      <c r="BL1649" s="19" t="s">
        <v>3056</v>
      </c>
      <c r="BM1649" s="217" t="s">
        <v>5402</v>
      </c>
    </row>
    <row r="1650" spans="1:51" s="13" customFormat="1" ht="12">
      <c r="A1650" s="13"/>
      <c r="B1650" s="224"/>
      <c r="C1650" s="225"/>
      <c r="D1650" s="226" t="s">
        <v>168</v>
      </c>
      <c r="E1650" s="227" t="s">
        <v>19</v>
      </c>
      <c r="F1650" s="228" t="s">
        <v>3936</v>
      </c>
      <c r="G1650" s="225"/>
      <c r="H1650" s="227" t="s">
        <v>19</v>
      </c>
      <c r="I1650" s="229"/>
      <c r="J1650" s="225"/>
      <c r="K1650" s="225"/>
      <c r="L1650" s="230"/>
      <c r="M1650" s="231"/>
      <c r="N1650" s="232"/>
      <c r="O1650" s="232"/>
      <c r="P1650" s="232"/>
      <c r="Q1650" s="232"/>
      <c r="R1650" s="232"/>
      <c r="S1650" s="232"/>
      <c r="T1650" s="23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T1650" s="234" t="s">
        <v>168</v>
      </c>
      <c r="AU1650" s="234" t="s">
        <v>82</v>
      </c>
      <c r="AV1650" s="13" t="s">
        <v>80</v>
      </c>
      <c r="AW1650" s="13" t="s">
        <v>34</v>
      </c>
      <c r="AX1650" s="13" t="s">
        <v>72</v>
      </c>
      <c r="AY1650" s="234" t="s">
        <v>148</v>
      </c>
    </row>
    <row r="1651" spans="1:51" s="13" customFormat="1" ht="12">
      <c r="A1651" s="13"/>
      <c r="B1651" s="224"/>
      <c r="C1651" s="225"/>
      <c r="D1651" s="226" t="s">
        <v>168</v>
      </c>
      <c r="E1651" s="227" t="s">
        <v>19</v>
      </c>
      <c r="F1651" s="228" t="s">
        <v>3931</v>
      </c>
      <c r="G1651" s="225"/>
      <c r="H1651" s="227" t="s">
        <v>19</v>
      </c>
      <c r="I1651" s="229"/>
      <c r="J1651" s="225"/>
      <c r="K1651" s="225"/>
      <c r="L1651" s="230"/>
      <c r="M1651" s="231"/>
      <c r="N1651" s="232"/>
      <c r="O1651" s="232"/>
      <c r="P1651" s="232"/>
      <c r="Q1651" s="232"/>
      <c r="R1651" s="232"/>
      <c r="S1651" s="232"/>
      <c r="T1651" s="23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T1651" s="234" t="s">
        <v>168</v>
      </c>
      <c r="AU1651" s="234" t="s">
        <v>82</v>
      </c>
      <c r="AV1651" s="13" t="s">
        <v>80</v>
      </c>
      <c r="AW1651" s="13" t="s">
        <v>34</v>
      </c>
      <c r="AX1651" s="13" t="s">
        <v>72</v>
      </c>
      <c r="AY1651" s="234" t="s">
        <v>148</v>
      </c>
    </row>
    <row r="1652" spans="1:51" s="14" customFormat="1" ht="12">
      <c r="A1652" s="14"/>
      <c r="B1652" s="235"/>
      <c r="C1652" s="236"/>
      <c r="D1652" s="226" t="s">
        <v>168</v>
      </c>
      <c r="E1652" s="237" t="s">
        <v>19</v>
      </c>
      <c r="F1652" s="238" t="s">
        <v>80</v>
      </c>
      <c r="G1652" s="236"/>
      <c r="H1652" s="239">
        <v>1</v>
      </c>
      <c r="I1652" s="240"/>
      <c r="J1652" s="236"/>
      <c r="K1652" s="236"/>
      <c r="L1652" s="241"/>
      <c r="M1652" s="242"/>
      <c r="N1652" s="243"/>
      <c r="O1652" s="243"/>
      <c r="P1652" s="243"/>
      <c r="Q1652" s="243"/>
      <c r="R1652" s="243"/>
      <c r="S1652" s="243"/>
      <c r="T1652" s="244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T1652" s="245" t="s">
        <v>168</v>
      </c>
      <c r="AU1652" s="245" t="s">
        <v>82</v>
      </c>
      <c r="AV1652" s="14" t="s">
        <v>82</v>
      </c>
      <c r="AW1652" s="14" t="s">
        <v>34</v>
      </c>
      <c r="AX1652" s="14" t="s">
        <v>80</v>
      </c>
      <c r="AY1652" s="245" t="s">
        <v>148</v>
      </c>
    </row>
    <row r="1653" spans="1:65" s="2" customFormat="1" ht="16.5" customHeight="1">
      <c r="A1653" s="40"/>
      <c r="B1653" s="41"/>
      <c r="C1653" s="206" t="s">
        <v>2403</v>
      </c>
      <c r="D1653" s="206" t="s">
        <v>150</v>
      </c>
      <c r="E1653" s="207" t="s">
        <v>5403</v>
      </c>
      <c r="F1653" s="208" t="s">
        <v>5404</v>
      </c>
      <c r="G1653" s="209" t="s">
        <v>3055</v>
      </c>
      <c r="H1653" s="210">
        <v>1</v>
      </c>
      <c r="I1653" s="211"/>
      <c r="J1653" s="212">
        <f>ROUND(I1653*H1653,2)</f>
        <v>0</v>
      </c>
      <c r="K1653" s="208" t="s">
        <v>19</v>
      </c>
      <c r="L1653" s="46"/>
      <c r="M1653" s="213" t="s">
        <v>19</v>
      </c>
      <c r="N1653" s="214" t="s">
        <v>43</v>
      </c>
      <c r="O1653" s="86"/>
      <c r="P1653" s="215">
        <f>O1653*H1653</f>
        <v>0</v>
      </c>
      <c r="Q1653" s="215">
        <v>0</v>
      </c>
      <c r="R1653" s="215">
        <f>Q1653*H1653</f>
        <v>0</v>
      </c>
      <c r="S1653" s="215">
        <v>0</v>
      </c>
      <c r="T1653" s="216">
        <f>S1653*H1653</f>
        <v>0</v>
      </c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R1653" s="217" t="s">
        <v>3056</v>
      </c>
      <c r="AT1653" s="217" t="s">
        <v>150</v>
      </c>
      <c r="AU1653" s="217" t="s">
        <v>82</v>
      </c>
      <c r="AY1653" s="19" t="s">
        <v>148</v>
      </c>
      <c r="BE1653" s="218">
        <f>IF(N1653="základní",J1653,0)</f>
        <v>0</v>
      </c>
      <c r="BF1653" s="218">
        <f>IF(N1653="snížená",J1653,0)</f>
        <v>0</v>
      </c>
      <c r="BG1653" s="218">
        <f>IF(N1653="zákl. přenesená",J1653,0)</f>
        <v>0</v>
      </c>
      <c r="BH1653" s="218">
        <f>IF(N1653="sníž. přenesená",J1653,0)</f>
        <v>0</v>
      </c>
      <c r="BI1653" s="218">
        <f>IF(N1653="nulová",J1653,0)</f>
        <v>0</v>
      </c>
      <c r="BJ1653" s="19" t="s">
        <v>80</v>
      </c>
      <c r="BK1653" s="218">
        <f>ROUND(I1653*H1653,2)</f>
        <v>0</v>
      </c>
      <c r="BL1653" s="19" t="s">
        <v>3056</v>
      </c>
      <c r="BM1653" s="217" t="s">
        <v>5405</v>
      </c>
    </row>
    <row r="1654" spans="1:51" s="13" customFormat="1" ht="12">
      <c r="A1654" s="13"/>
      <c r="B1654" s="224"/>
      <c r="C1654" s="225"/>
      <c r="D1654" s="226" t="s">
        <v>168</v>
      </c>
      <c r="E1654" s="227" t="s">
        <v>19</v>
      </c>
      <c r="F1654" s="228" t="s">
        <v>5406</v>
      </c>
      <c r="G1654" s="225"/>
      <c r="H1654" s="227" t="s">
        <v>19</v>
      </c>
      <c r="I1654" s="229"/>
      <c r="J1654" s="225"/>
      <c r="K1654" s="225"/>
      <c r="L1654" s="230"/>
      <c r="M1654" s="231"/>
      <c r="N1654" s="232"/>
      <c r="O1654" s="232"/>
      <c r="P1654" s="232"/>
      <c r="Q1654" s="232"/>
      <c r="R1654" s="232"/>
      <c r="S1654" s="232"/>
      <c r="T1654" s="23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T1654" s="234" t="s">
        <v>168</v>
      </c>
      <c r="AU1654" s="234" t="s">
        <v>82</v>
      </c>
      <c r="AV1654" s="13" t="s">
        <v>80</v>
      </c>
      <c r="AW1654" s="13" t="s">
        <v>34</v>
      </c>
      <c r="AX1654" s="13" t="s">
        <v>72</v>
      </c>
      <c r="AY1654" s="234" t="s">
        <v>148</v>
      </c>
    </row>
    <row r="1655" spans="1:51" s="13" customFormat="1" ht="12">
      <c r="A1655" s="13"/>
      <c r="B1655" s="224"/>
      <c r="C1655" s="225"/>
      <c r="D1655" s="226" t="s">
        <v>168</v>
      </c>
      <c r="E1655" s="227" t="s">
        <v>19</v>
      </c>
      <c r="F1655" s="228" t="s">
        <v>3931</v>
      </c>
      <c r="G1655" s="225"/>
      <c r="H1655" s="227" t="s">
        <v>19</v>
      </c>
      <c r="I1655" s="229"/>
      <c r="J1655" s="225"/>
      <c r="K1655" s="225"/>
      <c r="L1655" s="230"/>
      <c r="M1655" s="231"/>
      <c r="N1655" s="232"/>
      <c r="O1655" s="232"/>
      <c r="P1655" s="232"/>
      <c r="Q1655" s="232"/>
      <c r="R1655" s="232"/>
      <c r="S1655" s="232"/>
      <c r="T1655" s="23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T1655" s="234" t="s">
        <v>168</v>
      </c>
      <c r="AU1655" s="234" t="s">
        <v>82</v>
      </c>
      <c r="AV1655" s="13" t="s">
        <v>80</v>
      </c>
      <c r="AW1655" s="13" t="s">
        <v>34</v>
      </c>
      <c r="AX1655" s="13" t="s">
        <v>72</v>
      </c>
      <c r="AY1655" s="234" t="s">
        <v>148</v>
      </c>
    </row>
    <row r="1656" spans="1:51" s="14" customFormat="1" ht="12">
      <c r="A1656" s="14"/>
      <c r="B1656" s="235"/>
      <c r="C1656" s="236"/>
      <c r="D1656" s="226" t="s">
        <v>168</v>
      </c>
      <c r="E1656" s="237" t="s">
        <v>19</v>
      </c>
      <c r="F1656" s="238" t="s">
        <v>80</v>
      </c>
      <c r="G1656" s="236"/>
      <c r="H1656" s="239">
        <v>1</v>
      </c>
      <c r="I1656" s="240"/>
      <c r="J1656" s="236"/>
      <c r="K1656" s="236"/>
      <c r="L1656" s="241"/>
      <c r="M1656" s="242"/>
      <c r="N1656" s="243"/>
      <c r="O1656" s="243"/>
      <c r="P1656" s="243"/>
      <c r="Q1656" s="243"/>
      <c r="R1656" s="243"/>
      <c r="S1656" s="243"/>
      <c r="T1656" s="244"/>
      <c r="U1656" s="14"/>
      <c r="V1656" s="14"/>
      <c r="W1656" s="14"/>
      <c r="X1656" s="14"/>
      <c r="Y1656" s="14"/>
      <c r="Z1656" s="14"/>
      <c r="AA1656" s="14"/>
      <c r="AB1656" s="14"/>
      <c r="AC1656" s="14"/>
      <c r="AD1656" s="14"/>
      <c r="AE1656" s="14"/>
      <c r="AT1656" s="245" t="s">
        <v>168</v>
      </c>
      <c r="AU1656" s="245" t="s">
        <v>82</v>
      </c>
      <c r="AV1656" s="14" t="s">
        <v>82</v>
      </c>
      <c r="AW1656" s="14" t="s">
        <v>34</v>
      </c>
      <c r="AX1656" s="14" t="s">
        <v>80</v>
      </c>
      <c r="AY1656" s="245" t="s">
        <v>148</v>
      </c>
    </row>
    <row r="1657" spans="1:63" s="12" customFormat="1" ht="22.8" customHeight="1">
      <c r="A1657" s="12"/>
      <c r="B1657" s="190"/>
      <c r="C1657" s="191"/>
      <c r="D1657" s="192" t="s">
        <v>71</v>
      </c>
      <c r="E1657" s="204" t="s">
        <v>3942</v>
      </c>
      <c r="F1657" s="204" t="s">
        <v>3943</v>
      </c>
      <c r="G1657" s="191"/>
      <c r="H1657" s="191"/>
      <c r="I1657" s="194"/>
      <c r="J1657" s="205">
        <f>BK1657</f>
        <v>0</v>
      </c>
      <c r="K1657" s="191"/>
      <c r="L1657" s="196"/>
      <c r="M1657" s="197"/>
      <c r="N1657" s="198"/>
      <c r="O1657" s="198"/>
      <c r="P1657" s="199">
        <f>P1658</f>
        <v>0</v>
      </c>
      <c r="Q1657" s="198"/>
      <c r="R1657" s="199">
        <f>R1658</f>
        <v>0</v>
      </c>
      <c r="S1657" s="198"/>
      <c r="T1657" s="200">
        <f>T1658</f>
        <v>0</v>
      </c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R1657" s="201" t="s">
        <v>179</v>
      </c>
      <c r="AT1657" s="202" t="s">
        <v>71</v>
      </c>
      <c r="AU1657" s="202" t="s">
        <v>80</v>
      </c>
      <c r="AY1657" s="201" t="s">
        <v>148</v>
      </c>
      <c r="BK1657" s="203">
        <f>BK1658</f>
        <v>0</v>
      </c>
    </row>
    <row r="1658" spans="1:65" s="2" customFormat="1" ht="16.5" customHeight="1">
      <c r="A1658" s="40"/>
      <c r="B1658" s="41"/>
      <c r="C1658" s="206" t="s">
        <v>2413</v>
      </c>
      <c r="D1658" s="206" t="s">
        <v>150</v>
      </c>
      <c r="E1658" s="207" t="s">
        <v>5407</v>
      </c>
      <c r="F1658" s="208" t="s">
        <v>5408</v>
      </c>
      <c r="G1658" s="209" t="s">
        <v>3055</v>
      </c>
      <c r="H1658" s="210">
        <v>1</v>
      </c>
      <c r="I1658" s="211"/>
      <c r="J1658" s="212">
        <f>ROUND(I1658*H1658,2)</f>
        <v>0</v>
      </c>
      <c r="K1658" s="208" t="s">
        <v>19</v>
      </c>
      <c r="L1658" s="46"/>
      <c r="M1658" s="213" t="s">
        <v>19</v>
      </c>
      <c r="N1658" s="214" t="s">
        <v>43</v>
      </c>
      <c r="O1658" s="86"/>
      <c r="P1658" s="215">
        <f>O1658*H1658</f>
        <v>0</v>
      </c>
      <c r="Q1658" s="215">
        <v>0</v>
      </c>
      <c r="R1658" s="215">
        <f>Q1658*H1658</f>
        <v>0</v>
      </c>
      <c r="S1658" s="215">
        <v>0</v>
      </c>
      <c r="T1658" s="216">
        <f>S1658*H1658</f>
        <v>0</v>
      </c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R1658" s="217" t="s">
        <v>3056</v>
      </c>
      <c r="AT1658" s="217" t="s">
        <v>150</v>
      </c>
      <c r="AU1658" s="217" t="s">
        <v>82</v>
      </c>
      <c r="AY1658" s="19" t="s">
        <v>148</v>
      </c>
      <c r="BE1658" s="218">
        <f>IF(N1658="základní",J1658,0)</f>
        <v>0</v>
      </c>
      <c r="BF1658" s="218">
        <f>IF(N1658="snížená",J1658,0)</f>
        <v>0</v>
      </c>
      <c r="BG1658" s="218">
        <f>IF(N1658="zákl. přenesená",J1658,0)</f>
        <v>0</v>
      </c>
      <c r="BH1658" s="218">
        <f>IF(N1658="sníž. přenesená",J1658,0)</f>
        <v>0</v>
      </c>
      <c r="BI1658" s="218">
        <f>IF(N1658="nulová",J1658,0)</f>
        <v>0</v>
      </c>
      <c r="BJ1658" s="19" t="s">
        <v>80</v>
      </c>
      <c r="BK1658" s="218">
        <f>ROUND(I1658*H1658,2)</f>
        <v>0</v>
      </c>
      <c r="BL1658" s="19" t="s">
        <v>3056</v>
      </c>
      <c r="BM1658" s="217" t="s">
        <v>5409</v>
      </c>
    </row>
    <row r="1659" spans="1:63" s="12" customFormat="1" ht="22.8" customHeight="1">
      <c r="A1659" s="12"/>
      <c r="B1659" s="190"/>
      <c r="C1659" s="191"/>
      <c r="D1659" s="192" t="s">
        <v>71</v>
      </c>
      <c r="E1659" s="204" t="s">
        <v>3948</v>
      </c>
      <c r="F1659" s="204" t="s">
        <v>3949</v>
      </c>
      <c r="G1659" s="191"/>
      <c r="H1659" s="191"/>
      <c r="I1659" s="194"/>
      <c r="J1659" s="205">
        <f>BK1659</f>
        <v>0</v>
      </c>
      <c r="K1659" s="191"/>
      <c r="L1659" s="196"/>
      <c r="M1659" s="197"/>
      <c r="N1659" s="198"/>
      <c r="O1659" s="198"/>
      <c r="P1659" s="199">
        <f>SUM(P1660:P1663)</f>
        <v>0</v>
      </c>
      <c r="Q1659" s="198"/>
      <c r="R1659" s="199">
        <f>SUM(R1660:R1663)</f>
        <v>0</v>
      </c>
      <c r="S1659" s="198"/>
      <c r="T1659" s="200">
        <f>SUM(T1660:T1663)</f>
        <v>0</v>
      </c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R1659" s="201" t="s">
        <v>179</v>
      </c>
      <c r="AT1659" s="202" t="s">
        <v>71</v>
      </c>
      <c r="AU1659" s="202" t="s">
        <v>80</v>
      </c>
      <c r="AY1659" s="201" t="s">
        <v>148</v>
      </c>
      <c r="BK1659" s="203">
        <f>SUM(BK1660:BK1663)</f>
        <v>0</v>
      </c>
    </row>
    <row r="1660" spans="1:65" s="2" customFormat="1" ht="16.5" customHeight="1">
      <c r="A1660" s="40"/>
      <c r="B1660" s="41"/>
      <c r="C1660" s="206" t="s">
        <v>2422</v>
      </c>
      <c r="D1660" s="206" t="s">
        <v>150</v>
      </c>
      <c r="E1660" s="207" t="s">
        <v>5410</v>
      </c>
      <c r="F1660" s="208" t="s">
        <v>5411</v>
      </c>
      <c r="G1660" s="209" t="s">
        <v>3055</v>
      </c>
      <c r="H1660" s="210">
        <v>1</v>
      </c>
      <c r="I1660" s="211"/>
      <c r="J1660" s="212">
        <f>ROUND(I1660*H1660,2)</f>
        <v>0</v>
      </c>
      <c r="K1660" s="208" t="s">
        <v>19</v>
      </c>
      <c r="L1660" s="46"/>
      <c r="M1660" s="213" t="s">
        <v>19</v>
      </c>
      <c r="N1660" s="214" t="s">
        <v>43</v>
      </c>
      <c r="O1660" s="86"/>
      <c r="P1660" s="215">
        <f>O1660*H1660</f>
        <v>0</v>
      </c>
      <c r="Q1660" s="215">
        <v>0</v>
      </c>
      <c r="R1660" s="215">
        <f>Q1660*H1660</f>
        <v>0</v>
      </c>
      <c r="S1660" s="215">
        <v>0</v>
      </c>
      <c r="T1660" s="216">
        <f>S1660*H1660</f>
        <v>0</v>
      </c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R1660" s="217" t="s">
        <v>3056</v>
      </c>
      <c r="AT1660" s="217" t="s">
        <v>150</v>
      </c>
      <c r="AU1660" s="217" t="s">
        <v>82</v>
      </c>
      <c r="AY1660" s="19" t="s">
        <v>148</v>
      </c>
      <c r="BE1660" s="218">
        <f>IF(N1660="základní",J1660,0)</f>
        <v>0</v>
      </c>
      <c r="BF1660" s="218">
        <f>IF(N1660="snížená",J1660,0)</f>
        <v>0</v>
      </c>
      <c r="BG1660" s="218">
        <f>IF(N1660="zákl. přenesená",J1660,0)</f>
        <v>0</v>
      </c>
      <c r="BH1660" s="218">
        <f>IF(N1660="sníž. přenesená",J1660,0)</f>
        <v>0</v>
      </c>
      <c r="BI1660" s="218">
        <f>IF(N1660="nulová",J1660,0)</f>
        <v>0</v>
      </c>
      <c r="BJ1660" s="19" t="s">
        <v>80</v>
      </c>
      <c r="BK1660" s="218">
        <f>ROUND(I1660*H1660,2)</f>
        <v>0</v>
      </c>
      <c r="BL1660" s="19" t="s">
        <v>3056</v>
      </c>
      <c r="BM1660" s="217" t="s">
        <v>5412</v>
      </c>
    </row>
    <row r="1661" spans="1:65" s="2" customFormat="1" ht="16.5" customHeight="1">
      <c r="A1661" s="40"/>
      <c r="B1661" s="41"/>
      <c r="C1661" s="206" t="s">
        <v>2430</v>
      </c>
      <c r="D1661" s="206" t="s">
        <v>150</v>
      </c>
      <c r="E1661" s="207" t="s">
        <v>5413</v>
      </c>
      <c r="F1661" s="208" t="s">
        <v>5414</v>
      </c>
      <c r="G1661" s="209" t="s">
        <v>3055</v>
      </c>
      <c r="H1661" s="210">
        <v>1</v>
      </c>
      <c r="I1661" s="211"/>
      <c r="J1661" s="212">
        <f>ROUND(I1661*H1661,2)</f>
        <v>0</v>
      </c>
      <c r="K1661" s="208" t="s">
        <v>19</v>
      </c>
      <c r="L1661" s="46"/>
      <c r="M1661" s="213" t="s">
        <v>19</v>
      </c>
      <c r="N1661" s="214" t="s">
        <v>43</v>
      </c>
      <c r="O1661" s="86"/>
      <c r="P1661" s="215">
        <f>O1661*H1661</f>
        <v>0</v>
      </c>
      <c r="Q1661" s="215">
        <v>0</v>
      </c>
      <c r="R1661" s="215">
        <f>Q1661*H1661</f>
        <v>0</v>
      </c>
      <c r="S1661" s="215">
        <v>0</v>
      </c>
      <c r="T1661" s="216">
        <f>S1661*H1661</f>
        <v>0</v>
      </c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R1661" s="217" t="s">
        <v>3056</v>
      </c>
      <c r="AT1661" s="217" t="s">
        <v>150</v>
      </c>
      <c r="AU1661" s="217" t="s">
        <v>82</v>
      </c>
      <c r="AY1661" s="19" t="s">
        <v>148</v>
      </c>
      <c r="BE1661" s="218">
        <f>IF(N1661="základní",J1661,0)</f>
        <v>0</v>
      </c>
      <c r="BF1661" s="218">
        <f>IF(N1661="snížená",J1661,0)</f>
        <v>0</v>
      </c>
      <c r="BG1661" s="218">
        <f>IF(N1661="zákl. přenesená",J1661,0)</f>
        <v>0</v>
      </c>
      <c r="BH1661" s="218">
        <f>IF(N1661="sníž. přenesená",J1661,0)</f>
        <v>0</v>
      </c>
      <c r="BI1661" s="218">
        <f>IF(N1661="nulová",J1661,0)</f>
        <v>0</v>
      </c>
      <c r="BJ1661" s="19" t="s">
        <v>80</v>
      </c>
      <c r="BK1661" s="218">
        <f>ROUND(I1661*H1661,2)</f>
        <v>0</v>
      </c>
      <c r="BL1661" s="19" t="s">
        <v>3056</v>
      </c>
      <c r="BM1661" s="217" t="s">
        <v>5415</v>
      </c>
    </row>
    <row r="1662" spans="1:65" s="2" customFormat="1" ht="16.5" customHeight="1">
      <c r="A1662" s="40"/>
      <c r="B1662" s="41"/>
      <c r="C1662" s="206" t="s">
        <v>2436</v>
      </c>
      <c r="D1662" s="206" t="s">
        <v>150</v>
      </c>
      <c r="E1662" s="207" t="s">
        <v>5416</v>
      </c>
      <c r="F1662" s="208" t="s">
        <v>5417</v>
      </c>
      <c r="G1662" s="209" t="s">
        <v>3055</v>
      </c>
      <c r="H1662" s="210">
        <v>1</v>
      </c>
      <c r="I1662" s="211"/>
      <c r="J1662" s="212">
        <f>ROUND(I1662*H1662,2)</f>
        <v>0</v>
      </c>
      <c r="K1662" s="208" t="s">
        <v>19</v>
      </c>
      <c r="L1662" s="46"/>
      <c r="M1662" s="213" t="s">
        <v>19</v>
      </c>
      <c r="N1662" s="214" t="s">
        <v>43</v>
      </c>
      <c r="O1662" s="86"/>
      <c r="P1662" s="215">
        <f>O1662*H1662</f>
        <v>0</v>
      </c>
      <c r="Q1662" s="215">
        <v>0</v>
      </c>
      <c r="R1662" s="215">
        <f>Q1662*H1662</f>
        <v>0</v>
      </c>
      <c r="S1662" s="215">
        <v>0</v>
      </c>
      <c r="T1662" s="216">
        <f>S1662*H1662</f>
        <v>0</v>
      </c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R1662" s="217" t="s">
        <v>3056</v>
      </c>
      <c r="AT1662" s="217" t="s">
        <v>150</v>
      </c>
      <c r="AU1662" s="217" t="s">
        <v>82</v>
      </c>
      <c r="AY1662" s="19" t="s">
        <v>148</v>
      </c>
      <c r="BE1662" s="218">
        <f>IF(N1662="základní",J1662,0)</f>
        <v>0</v>
      </c>
      <c r="BF1662" s="218">
        <f>IF(N1662="snížená",J1662,0)</f>
        <v>0</v>
      </c>
      <c r="BG1662" s="218">
        <f>IF(N1662="zákl. přenesená",J1662,0)</f>
        <v>0</v>
      </c>
      <c r="BH1662" s="218">
        <f>IF(N1662="sníž. přenesená",J1662,0)</f>
        <v>0</v>
      </c>
      <c r="BI1662" s="218">
        <f>IF(N1662="nulová",J1662,0)</f>
        <v>0</v>
      </c>
      <c r="BJ1662" s="19" t="s">
        <v>80</v>
      </c>
      <c r="BK1662" s="218">
        <f>ROUND(I1662*H1662,2)</f>
        <v>0</v>
      </c>
      <c r="BL1662" s="19" t="s">
        <v>3056</v>
      </c>
      <c r="BM1662" s="217" t="s">
        <v>5418</v>
      </c>
    </row>
    <row r="1663" spans="1:65" s="2" customFormat="1" ht="16.5" customHeight="1">
      <c r="A1663" s="40"/>
      <c r="B1663" s="41"/>
      <c r="C1663" s="206" t="s">
        <v>2441</v>
      </c>
      <c r="D1663" s="206" t="s">
        <v>150</v>
      </c>
      <c r="E1663" s="207" t="s">
        <v>3975</v>
      </c>
      <c r="F1663" s="208" t="s">
        <v>3976</v>
      </c>
      <c r="G1663" s="209" t="s">
        <v>3923</v>
      </c>
      <c r="H1663" s="210">
        <v>1</v>
      </c>
      <c r="I1663" s="211"/>
      <c r="J1663" s="212">
        <f>ROUND(I1663*H1663,2)</f>
        <v>0</v>
      </c>
      <c r="K1663" s="208" t="s">
        <v>19</v>
      </c>
      <c r="L1663" s="46"/>
      <c r="M1663" s="280" t="s">
        <v>19</v>
      </c>
      <c r="N1663" s="281" t="s">
        <v>43</v>
      </c>
      <c r="O1663" s="282"/>
      <c r="P1663" s="283">
        <f>O1663*H1663</f>
        <v>0</v>
      </c>
      <c r="Q1663" s="283">
        <v>0</v>
      </c>
      <c r="R1663" s="283">
        <f>Q1663*H1663</f>
        <v>0</v>
      </c>
      <c r="S1663" s="283">
        <v>0</v>
      </c>
      <c r="T1663" s="284">
        <f>S1663*H1663</f>
        <v>0</v>
      </c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0"/>
      <c r="AE1663" s="40"/>
      <c r="AR1663" s="217" t="s">
        <v>3056</v>
      </c>
      <c r="AT1663" s="217" t="s">
        <v>150</v>
      </c>
      <c r="AU1663" s="217" t="s">
        <v>82</v>
      </c>
      <c r="AY1663" s="19" t="s">
        <v>148</v>
      </c>
      <c r="BE1663" s="218">
        <f>IF(N1663="základní",J1663,0)</f>
        <v>0</v>
      </c>
      <c r="BF1663" s="218">
        <f>IF(N1663="snížená",J1663,0)</f>
        <v>0</v>
      </c>
      <c r="BG1663" s="218">
        <f>IF(N1663="zákl. přenesená",J1663,0)</f>
        <v>0</v>
      </c>
      <c r="BH1663" s="218">
        <f>IF(N1663="sníž. přenesená",J1663,0)</f>
        <v>0</v>
      </c>
      <c r="BI1663" s="218">
        <f>IF(N1663="nulová",J1663,0)</f>
        <v>0</v>
      </c>
      <c r="BJ1663" s="19" t="s">
        <v>80</v>
      </c>
      <c r="BK1663" s="218">
        <f>ROUND(I1663*H1663,2)</f>
        <v>0</v>
      </c>
      <c r="BL1663" s="19" t="s">
        <v>3056</v>
      </c>
      <c r="BM1663" s="217" t="s">
        <v>5419</v>
      </c>
    </row>
    <row r="1664" spans="1:31" s="2" customFormat="1" ht="6.95" customHeight="1">
      <c r="A1664" s="40"/>
      <c r="B1664" s="61"/>
      <c r="C1664" s="62"/>
      <c r="D1664" s="62"/>
      <c r="E1664" s="62"/>
      <c r="F1664" s="62"/>
      <c r="G1664" s="62"/>
      <c r="H1664" s="62"/>
      <c r="I1664" s="62"/>
      <c r="J1664" s="62"/>
      <c r="K1664" s="62"/>
      <c r="L1664" s="46"/>
      <c r="M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0"/>
      <c r="AE1664" s="40"/>
    </row>
  </sheetData>
  <sheetProtection password="CC35" sheet="1" objects="1" scenarios="1" formatColumns="0" formatRows="0" autoFilter="0"/>
  <autoFilter ref="C110:K1663"/>
  <mergeCells count="9">
    <mergeCell ref="E7:H7"/>
    <mergeCell ref="E9:H9"/>
    <mergeCell ref="E18:H18"/>
    <mergeCell ref="E27:H27"/>
    <mergeCell ref="E48:H48"/>
    <mergeCell ref="E50:H50"/>
    <mergeCell ref="E101:H101"/>
    <mergeCell ref="E103:H103"/>
    <mergeCell ref="L2:V2"/>
  </mergeCells>
  <hyperlinks>
    <hyperlink ref="F115" r:id="rId1" display="https://podminky.urs.cz/item/CS_URS_2021_02/112101102"/>
    <hyperlink ref="F117" r:id="rId2" display="https://podminky.urs.cz/item/CS_URS_2021_02/112101104"/>
    <hyperlink ref="F119" r:id="rId3" display="https://podminky.urs.cz/item/CS_URS_2021_02/112251102"/>
    <hyperlink ref="F121" r:id="rId4" display="https://podminky.urs.cz/item/CS_URS_2021_02/112251104"/>
    <hyperlink ref="F123" r:id="rId5" display="https://podminky.urs.cz/item/CS_URS_2021_02/113107142"/>
    <hyperlink ref="F129" r:id="rId6" display="https://podminky.urs.cz/item/CS_URS_2021_02/131151201"/>
    <hyperlink ref="F137" r:id="rId7" display="https://podminky.urs.cz/item/CS_URS_2021_02/132212111"/>
    <hyperlink ref="F152" r:id="rId8" display="https://podminky.urs.cz/item/CS_URS_2021_02/139751101"/>
    <hyperlink ref="F170" r:id="rId9" display="https://podminky.urs.cz/item/CS_URS_2021_02/139911121"/>
    <hyperlink ref="F179" r:id="rId10" display="https://podminky.urs.cz/item/CS_URS_2021_02/174111102"/>
    <hyperlink ref="F184" r:id="rId11" display="https://podminky.urs.cz/item/CS_URS_2021_02/174151101"/>
    <hyperlink ref="F189" r:id="rId12" display="https://podminky.urs.cz/item/CS_URS_2021_02/175111201"/>
    <hyperlink ref="F196" r:id="rId13" display="https://podminky.urs.cz/item/CS_URS_2021_02/175253101"/>
    <hyperlink ref="F199" r:id="rId14" display="https://podminky.urs.cz/item/CS_URS_2021_02/181311103"/>
    <hyperlink ref="F202" r:id="rId15" display="https://podminky.urs.cz/item/CS_URS_2021_02/181411131"/>
    <hyperlink ref="F208" r:id="rId16" display="https://podminky.urs.cz/item/CS_URS_2021_02/212572121"/>
    <hyperlink ref="F213" r:id="rId17" display="https://podminky.urs.cz/item/CS_URS_2021_02/212755214"/>
    <hyperlink ref="F216" r:id="rId18" display="https://podminky.urs.cz/item/CS_URS_2021_02/213141111"/>
    <hyperlink ref="F223" r:id="rId19" display="https://podminky.urs.cz/item/CS_URS_2021_02/271532212"/>
    <hyperlink ref="F226" r:id="rId20" display="https://podminky.urs.cz/item/CS_URS_2021_02/271532213"/>
    <hyperlink ref="F231" r:id="rId21" display="https://podminky.urs.cz/item/CS_URS_2021_02/275313611"/>
    <hyperlink ref="F234" r:id="rId22" display="https://podminky.urs.cz/item/CS_URS_2021_02/275351121"/>
    <hyperlink ref="F237" r:id="rId23" display="https://podminky.urs.cz/item/CS_URS_2021_02/275351122"/>
    <hyperlink ref="F241" r:id="rId24" display="https://podminky.urs.cz/item/CS_URS_2021_02/310238211"/>
    <hyperlink ref="F244" r:id="rId25" display="https://podminky.urs.cz/item/CS_URS_2021_02/310239211"/>
    <hyperlink ref="F247" r:id="rId26" display="https://podminky.urs.cz/item/CS_URS_2021_02/311231116"/>
    <hyperlink ref="F250" r:id="rId27" display="https://podminky.urs.cz/item/CS_URS_2021_02/312271211"/>
    <hyperlink ref="F259" r:id="rId28" display="https://podminky.urs.cz/item/CS_URS_2021_02/312271218"/>
    <hyperlink ref="F273" r:id="rId29" display="https://podminky.urs.cz/item/CS_URS_2022_02/317941123"/>
    <hyperlink ref="F304" r:id="rId30" display="https://podminky.urs.cz/item/CS_URS_2021_02/317941121"/>
    <hyperlink ref="F309" r:id="rId31" display="https://podminky.urs.cz/item/CS_URS_2021_02/315231116"/>
    <hyperlink ref="F312" r:id="rId32" display="https://podminky.urs.cz/item/CS_URS_2021_02/317168022"/>
    <hyperlink ref="F315" r:id="rId33" display="https://podminky.urs.cz/item/CS_URS_2021_02/317231116"/>
    <hyperlink ref="F320" r:id="rId34" display="https://podminky.urs.cz/item/CS_URS_2021_02/317944323"/>
    <hyperlink ref="F334" r:id="rId35" display="https://podminky.urs.cz/item/CS_URS_2021_02/317998122"/>
    <hyperlink ref="F343" r:id="rId36" display="https://podminky.urs.cz/item/CS_URS_2021_02/342244121"/>
    <hyperlink ref="F349" r:id="rId37" display="https://podminky.urs.cz/item/CS_URS_2021_02/417321414"/>
    <hyperlink ref="F354" r:id="rId38" display="https://podminky.urs.cz/item/CS_URS_2021_02/417351115"/>
    <hyperlink ref="F359" r:id="rId39" display="https://podminky.urs.cz/item/CS_URS_2021_02/417351116"/>
    <hyperlink ref="F364" r:id="rId40" display="https://podminky.urs.cz/item/CS_URS_2021_02/417361821"/>
    <hyperlink ref="F369" r:id="rId41" display="https://podminky.urs.cz/item/CS_URS_2021_02/430321313"/>
    <hyperlink ref="F375" r:id="rId42" display="https://podminky.urs.cz/item/CS_URS_2021_02/430362021"/>
    <hyperlink ref="F381" r:id="rId43" display="https://podminky.urs.cz/item/CS_URS_2021_02/431351121"/>
    <hyperlink ref="F384" r:id="rId44" display="https://podminky.urs.cz/item/CS_URS_2021_02/431351122"/>
    <hyperlink ref="F387" r:id="rId45" display="https://podminky.urs.cz/item/CS_URS_2021_02/451577877"/>
    <hyperlink ref="F394" r:id="rId46" display="https://podminky.urs.cz/item/CS_URS_2021_02/564710111"/>
    <hyperlink ref="F397" r:id="rId47" display="https://podminky.urs.cz/item/CS_URS_2021_02/564730011"/>
    <hyperlink ref="F402" r:id="rId48" display="https://podminky.urs.cz/item/CS_URS_2021_02/564730111"/>
    <hyperlink ref="F405" r:id="rId49" display="https://podminky.urs.cz/item/CS_URS_2021_02/564750011"/>
    <hyperlink ref="F408" r:id="rId50" display="https://podminky.urs.cz/item/CS_URS_2021_02/564751111"/>
    <hyperlink ref="F411" r:id="rId51" display="https://podminky.urs.cz/item/CS_URS_2021_02/564760111"/>
    <hyperlink ref="F414" r:id="rId52" display="https://podminky.urs.cz/item/CS_URS_2021_02/564770111"/>
    <hyperlink ref="F417" r:id="rId53" display="https://podminky.urs.cz/item/CS_URS_2021_02/564871112"/>
    <hyperlink ref="F426" r:id="rId54" display="https://podminky.urs.cz/item/CS_URS_2021_02/611142012"/>
    <hyperlink ref="F429" r:id="rId55" display="https://podminky.urs.cz/item/CS_URS_2021_02/611311141"/>
    <hyperlink ref="F432" r:id="rId56" display="https://podminky.urs.cz/item/CS_URS_2021_02/611311191"/>
    <hyperlink ref="F434" r:id="rId57" display="https://podminky.urs.cz/item/CS_URS_2021_02/612131100"/>
    <hyperlink ref="F445" r:id="rId58" display="https://podminky.urs.cz/item/CS_URS_2021_02/612311141"/>
    <hyperlink ref="F456" r:id="rId59" display="https://podminky.urs.cz/item/CS_URS_2021_02/612311191"/>
    <hyperlink ref="F467" r:id="rId60" display="https://podminky.urs.cz/item/CS_URS_2021_02/622131100"/>
    <hyperlink ref="F487" r:id="rId61" display="https://podminky.urs.cz/item/CS_URS_2021_02/622311141"/>
    <hyperlink ref="F507" r:id="rId62" display="https://podminky.urs.cz/item/CS_URS_2021_02/622311191"/>
    <hyperlink ref="F511" r:id="rId63" display="https://podminky.urs.cz/item/CS_URS_2021_02/623311101"/>
    <hyperlink ref="F530" r:id="rId64" display="https://podminky.urs.cz/item/CS_URS_2021_02/623311191"/>
    <hyperlink ref="F549" r:id="rId65" display="https://podminky.urs.cz/item/CS_URS_2021_02/631311114"/>
    <hyperlink ref="F552" r:id="rId66" display="https://podminky.urs.cz/item/CS_URS_2021_02/631311123"/>
    <hyperlink ref="F563" r:id="rId67" display="https://podminky.urs.cz/item/CS_URS_2021_02/631311134"/>
    <hyperlink ref="F566" r:id="rId68" display="https://podminky.urs.cz/item/CS_URS_2021_02/631319175"/>
    <hyperlink ref="F569" r:id="rId69" display="https://podminky.urs.cz/item/CS_URS_2021_02/631319196"/>
    <hyperlink ref="F571" r:id="rId70" display="https://podminky.urs.cz/item/CS_URS_2021_02/631362021"/>
    <hyperlink ref="F575" r:id="rId71" display="https://podminky.urs.cz/item/CS_URS_2021_02/642942111"/>
    <hyperlink ref="F580" r:id="rId72" display="https://podminky.urs.cz/item/CS_URS_2021_02/877265261"/>
    <hyperlink ref="F583" r:id="rId73" display="https://podminky.urs.cz/item/CS_URS_2021_02/897172111"/>
    <hyperlink ref="F591" r:id="rId74" display="https://podminky.urs.cz/item/CS_URS_2021_02/916331112"/>
    <hyperlink ref="F595" r:id="rId75" display="https://podminky.urs.cz/item/CS_URS_2021_02/919735112"/>
    <hyperlink ref="F598" r:id="rId76" display="https://podminky.urs.cz/item/CS_URS_2021_02/941111811"/>
    <hyperlink ref="F601" r:id="rId77" display="https://podminky.urs.cz/item/CS_URS_2021_02/941211111"/>
    <hyperlink ref="F604" r:id="rId78" display="https://podminky.urs.cz/item/CS_URS_2021_02/941211211"/>
    <hyperlink ref="F607" r:id="rId79" display="https://podminky.urs.cz/item/CS_URS_2021_02/944511111"/>
    <hyperlink ref="F610" r:id="rId80" display="https://podminky.urs.cz/item/CS_URS_2021_02/944511211"/>
    <hyperlink ref="F613" r:id="rId81" display="https://podminky.urs.cz/item/CS_URS_2021_02/944511811"/>
    <hyperlink ref="F616" r:id="rId82" display="https://podminky.urs.cz/item/CS_URS_2021_02/946111111"/>
    <hyperlink ref="F618" r:id="rId83" display="https://podminky.urs.cz/item/CS_URS_2021_02/946111211"/>
    <hyperlink ref="F620" r:id="rId84" display="https://podminky.urs.cz/item/CS_URS_2021_02/946111811"/>
    <hyperlink ref="F622" r:id="rId85" display="https://podminky.urs.cz/item/CS_URS_2021_02/953941209"/>
    <hyperlink ref="F625" r:id="rId86" display="https://podminky.urs.cz/item/CS_URS_2021_02/971033561"/>
    <hyperlink ref="F628" r:id="rId87" display="https://podminky.urs.cz/item/CS_URS_2021_02/971033651"/>
    <hyperlink ref="F633" r:id="rId88" display="https://podminky.urs.cz/item/CS_URS_2021_02/973031151"/>
    <hyperlink ref="F638" r:id="rId89" display="https://podminky.urs.cz/item/CS_URS_2021_02/974031664"/>
    <hyperlink ref="F643" r:id="rId90" display="https://podminky.urs.cz/item/CS_URS_2021_02/977151122"/>
    <hyperlink ref="F648" r:id="rId91" display="https://podminky.urs.cz/item/CS_URS_2021_02/978012191"/>
    <hyperlink ref="F651" r:id="rId92" display="https://podminky.urs.cz/item/CS_URS_2021_02/978013191"/>
    <hyperlink ref="F666" r:id="rId93" display="https://podminky.urs.cz/item/CS_URS_2021_02/978015391"/>
    <hyperlink ref="F687" r:id="rId94" display="https://podminky.urs.cz/item/CS_URS_2021_02/981011111"/>
    <hyperlink ref="F690" r:id="rId95" display="https://podminky.urs.cz/item/CS_URS_2021_02/981011414"/>
    <hyperlink ref="F697" r:id="rId96" display="https://podminky.urs.cz/item/CS_URS_2021_02/962032231"/>
    <hyperlink ref="F715" r:id="rId97" display="https://podminky.urs.cz/item/CS_URS_2021_02/962032631"/>
    <hyperlink ref="F720" r:id="rId98" display="https://podminky.urs.cz/item/CS_URS_2021_02/965042241"/>
    <hyperlink ref="F738" r:id="rId99" display="https://podminky.urs.cz/item/CS_URS_2021_02/965049112"/>
    <hyperlink ref="F751" r:id="rId100" display="https://podminky.urs.cz/item/CS_URS_2021_02/968062374"/>
    <hyperlink ref="F754" r:id="rId101" display="https://podminky.urs.cz/item/CS_URS_2021_02/968062375"/>
    <hyperlink ref="F757" r:id="rId102" display="https://podminky.urs.cz/item/CS_URS_2021_02/968062376"/>
    <hyperlink ref="F760" r:id="rId103" display="https://podminky.urs.cz/item/CS_URS_2021_02/968062377"/>
    <hyperlink ref="F763" r:id="rId104" display="https://podminky.urs.cz/item/CS_URS_2021_02/968062455"/>
    <hyperlink ref="F768" r:id="rId105" display="https://podminky.urs.cz/item/CS_URS_2021_02/968062456"/>
    <hyperlink ref="F771" r:id="rId106" display="https://podminky.urs.cz/item/CS_URS_2021_02/968062559"/>
    <hyperlink ref="F777" r:id="rId107" display="https://podminky.urs.cz/item/CS_URS_2021_02/997013152"/>
    <hyperlink ref="F779" r:id="rId108" display="https://podminky.urs.cz/item/CS_URS_2021_02/997013501"/>
    <hyperlink ref="F781" r:id="rId109" display="https://podminky.urs.cz/item/CS_URS_2021_02/997013509"/>
    <hyperlink ref="F784" r:id="rId110" display="https://podminky.urs.cz/item/CS_URS_2021_02/997013607"/>
    <hyperlink ref="F787" r:id="rId111" display="https://podminky.urs.cz/item/CS_URS_2021_02/997013609"/>
    <hyperlink ref="F790" r:id="rId112" display="https://podminky.urs.cz/item/CS_URS_2021_02/997013631"/>
    <hyperlink ref="F793" r:id="rId113" display="https://podminky.urs.cz/item/CS_URS_2021_02/997013645"/>
    <hyperlink ref="F796" r:id="rId114" display="https://podminky.urs.cz/item/CS_URS_2021_02/997013811"/>
    <hyperlink ref="F799" r:id="rId115" display="https://podminky.urs.cz/item/CS_URS_2021_02/997013813"/>
    <hyperlink ref="F803" r:id="rId116" display="https://podminky.urs.cz/item/CS_URS_2021_02/998225111"/>
    <hyperlink ref="F807" r:id="rId117" display="https://podminky.urs.cz/item/CS_URS_2021_02/711111001"/>
    <hyperlink ref="F813" r:id="rId118" display="https://podminky.urs.cz/item/CS_URS_2021_02/711112001"/>
    <hyperlink ref="F823" r:id="rId119" display="https://podminky.urs.cz/item/CS_URS_2021_02/711113127"/>
    <hyperlink ref="F841" r:id="rId120" display="https://podminky.urs.cz/item/CS_URS_2021_02/711141559"/>
    <hyperlink ref="F851" r:id="rId121" display="https://podminky.urs.cz/item/CS_URS_2021_02/711142559"/>
    <hyperlink ref="F859" r:id="rId122" display="https://podminky.urs.cz/item/CS_URS_2021_02/711161222"/>
    <hyperlink ref="F862" r:id="rId123" display="https://podminky.urs.cz/item/CS_URS_2021_02/711211137"/>
    <hyperlink ref="F865" r:id="rId124" display="https://podminky.urs.cz/item/CS_URS_2021_02/711491176"/>
    <hyperlink ref="F870" r:id="rId125" display="https://podminky.urs.cz/item/CS_URS_2021_02/998711102"/>
    <hyperlink ref="F872" r:id="rId126" display="https://podminky.urs.cz/item/CS_URS_2021_02/998711181"/>
    <hyperlink ref="F875" r:id="rId127" display="https://podminky.urs.cz/item/CS_URS_2021_02/713121111"/>
    <hyperlink ref="F882" r:id="rId128" display="https://podminky.urs.cz/item/CS_URS_2021_02/713131151"/>
    <hyperlink ref="F887" r:id="rId129" display="https://podminky.urs.cz/item/CS_URS_2021_02/998713102"/>
    <hyperlink ref="F889" r:id="rId130" display="https://podminky.urs.cz/item/CS_URS_2021_02/998713181"/>
    <hyperlink ref="F892" r:id="rId131" display="https://podminky.urs.cz/item/CS_URS_2021_02/721173746"/>
    <hyperlink ref="F895" r:id="rId132" display="https://podminky.urs.cz/item/CS_URS_2021_02/721242105"/>
    <hyperlink ref="F897" r:id="rId133" display="https://podminky.urs.cz/item/CS_URS_2021_02/998721102"/>
    <hyperlink ref="F899" r:id="rId134" display="https://podminky.urs.cz/item/CS_URS_2021_02/998721181"/>
    <hyperlink ref="F902" r:id="rId135" display="https://podminky.urs.cz/item/CS_URS_2021_02/741110063"/>
    <hyperlink ref="F912" r:id="rId136" display="https://podminky.urs.cz/item/CS_URS_2021_02/741120001"/>
    <hyperlink ref="F934" r:id="rId137" display="https://podminky.urs.cz/item/CS_URS_2021_02/741120003"/>
    <hyperlink ref="F940" r:id="rId138" display="https://podminky.urs.cz/item/CS_URS_2021_02/741310201"/>
    <hyperlink ref="F943" r:id="rId139" display="https://podminky.urs.cz/item/CS_URS_2021_02/741311001"/>
    <hyperlink ref="F946" r:id="rId140" display="https://podminky.urs.cz/item/CS_URS_2021_02/741313041"/>
    <hyperlink ref="F949" r:id="rId141" display="https://podminky.urs.cz/item/CS_URS_2021_02/741313082"/>
    <hyperlink ref="F958" r:id="rId142" display="https://podminky.urs.cz/item/CS_URS_2021_02/741410001"/>
    <hyperlink ref="F962" r:id="rId143" display="https://podminky.urs.cz/item/CS_URS_2021_02/741420001"/>
    <hyperlink ref="F968" r:id="rId144" display="https://podminky.urs.cz/item/CS_URS_2021_02/741420022"/>
    <hyperlink ref="F975" r:id="rId145" display="https://podminky.urs.cz/item/CS_URS_2021_02/741420051"/>
    <hyperlink ref="F978" r:id="rId146" display="https://podminky.urs.cz/item/CS_URS_2021_02/741430002"/>
    <hyperlink ref="F983" r:id="rId147" display="https://podminky.urs.cz/item/CS_URS_2021_02/741911851"/>
    <hyperlink ref="F987" r:id="rId148" display="https://podminky.urs.cz/item/CS_URS_2021_02/998741102"/>
    <hyperlink ref="F989" r:id="rId149" display="https://podminky.urs.cz/item/CS_URS_2021_02/998741181"/>
    <hyperlink ref="F1021" r:id="rId150" display="https://podminky.urs.cz/item/CS_URS_2021_02/742210121"/>
    <hyperlink ref="F1029" r:id="rId151" display="https://podminky.urs.cz/item/CS_URS_2021_02/751398011"/>
    <hyperlink ref="F1033" r:id="rId152" display="https://podminky.urs.cz/item/CS_URS_2021_02/998751101"/>
    <hyperlink ref="F1035" r:id="rId153" display="https://podminky.urs.cz/item/CS_URS_2021_02/998751181"/>
    <hyperlink ref="F1038" r:id="rId154" display="https://podminky.urs.cz/item/CS_URS_2021_02/762081510"/>
    <hyperlink ref="F1043" r:id="rId155" display="https://podminky.urs.cz/item/CS_URS_2021_02/762085103"/>
    <hyperlink ref="F1053" r:id="rId156" display="https://podminky.urs.cz/item/CS_URS_2021_02/762085112"/>
    <hyperlink ref="F1057" r:id="rId157" display="https://podminky.urs.cz/item/CS_URS_2021_02/762131124"/>
    <hyperlink ref="F1067" r:id="rId158" display="https://podminky.urs.cz/item/CS_URS_2021_02/762331812"/>
    <hyperlink ref="F1076" r:id="rId159" display="https://podminky.urs.cz/item/CS_URS_2021_02/762331813"/>
    <hyperlink ref="F1079" r:id="rId160" display="https://podminky.urs.cz/item/CS_URS_2021_02/762331814"/>
    <hyperlink ref="F1082" r:id="rId161" display="https://podminky.urs.cz/item/CS_URS_2021_02/762331815"/>
    <hyperlink ref="F1088" r:id="rId162" display="https://podminky.urs.cz/item/CS_URS_2021_02/762342214"/>
    <hyperlink ref="F1104" r:id="rId163" display="https://podminky.urs.cz/item/CS_URS_2021_02/762342811"/>
    <hyperlink ref="F1113" r:id="rId164" display="https://podminky.urs.cz/item/CS_URS_2021_02/762512261"/>
    <hyperlink ref="F1116" r:id="rId165" display="https://podminky.urs.cz/item/CS_URS_2021_02/762521104"/>
    <hyperlink ref="F1123" r:id="rId166" display="https://podminky.urs.cz/item/CS_URS_2021_02/762713110"/>
    <hyperlink ref="F1134" r:id="rId167" display="https://podminky.urs.cz/item/CS_URS_2021_02/762713120"/>
    <hyperlink ref="F1141" r:id="rId168" display="https://podminky.urs.cz/item/CS_URS_2021_02/762713130"/>
    <hyperlink ref="F1148" r:id="rId169" display="https://podminky.urs.cz/item/CS_URS_2021_02/762811210"/>
    <hyperlink ref="F1153" r:id="rId170" display="https://podminky.urs.cz/item/CS_URS_2021_02/762811811"/>
    <hyperlink ref="F1159" r:id="rId171" display="https://podminky.urs.cz/item/CS_URS_2021_02/762822120"/>
    <hyperlink ref="F1166" r:id="rId172" display="https://podminky.urs.cz/item/CS_URS_2021_02/762822130"/>
    <hyperlink ref="F1173" r:id="rId173" display="https://podminky.urs.cz/item/CS_URS_2021_02/762822810"/>
    <hyperlink ref="F1178" r:id="rId174" display="https://podminky.urs.cz/item/CS_URS_2021_02/762822840"/>
    <hyperlink ref="F1184" r:id="rId175" display="https://podminky.urs.cz/item/CS_URS_2021_02/762841110"/>
    <hyperlink ref="F1188" r:id="rId176" display="https://podminky.urs.cz/item/CS_URS_2021_02/998762102"/>
    <hyperlink ref="F1190" r:id="rId177" display="https://podminky.urs.cz/item/CS_URS_2021_02/998762181"/>
    <hyperlink ref="F1193" r:id="rId178" display="https://podminky.urs.cz/item/CS_URS_2021_02/764001821"/>
    <hyperlink ref="F1196" r:id="rId179" display="https://podminky.urs.cz/item/CS_URS_2021_02/764001891"/>
    <hyperlink ref="F1198" r:id="rId180" display="https://podminky.urs.cz/item/CS_URS_2021_02/764002801"/>
    <hyperlink ref="F1201" r:id="rId181" display="https://podminky.urs.cz/item/CS_URS_2021_02/764002821"/>
    <hyperlink ref="F1203" r:id="rId182" display="https://podminky.urs.cz/item/CS_URS_2021_02/764002851"/>
    <hyperlink ref="F1206" r:id="rId183" display="https://podminky.urs.cz/item/CS_URS_2021_02/764002871"/>
    <hyperlink ref="F1211" r:id="rId184" display="https://podminky.urs.cz/item/CS_URS_2021_02/764004801"/>
    <hyperlink ref="F1214" r:id="rId185" display="https://podminky.urs.cz/item/CS_URS_2021_02/764004821"/>
    <hyperlink ref="F1217" r:id="rId186" display="https://podminky.urs.cz/item/CS_URS_2021_02/764004861"/>
    <hyperlink ref="F1220" r:id="rId187" display="https://podminky.urs.cz/item/CS_URS_2021_02/764212663"/>
    <hyperlink ref="F1224" r:id="rId188" display="https://podminky.urs.cz/item/CS_URS_2021_02/764311606"/>
    <hyperlink ref="F1227" r:id="rId189" display="https://podminky.urs.cz/item/CS_URS_2021_02/764511601"/>
    <hyperlink ref="F1230" r:id="rId190" display="https://podminky.urs.cz/item/CS_URS_2021_02/764511642"/>
    <hyperlink ref="F1232" r:id="rId191" display="https://podminky.urs.cz/item/CS_URS_2021_02/764518622"/>
    <hyperlink ref="F1244" r:id="rId192" display="https://podminky.urs.cz/item/CS_URS_2021_02/998764102"/>
    <hyperlink ref="F1246" r:id="rId193" display="https://podminky.urs.cz/item/CS_URS_2021_02/998764181"/>
    <hyperlink ref="F1249" r:id="rId194" display="https://podminky.urs.cz/item/CS_URS_2021_02/765111101"/>
    <hyperlink ref="F1257" r:id="rId195" display="https://podminky.urs.cz/item/CS_URS_2021_02/765111201"/>
    <hyperlink ref="F1261" r:id="rId196" display="https://podminky.urs.cz/item/CS_URS_2021_02/765111231"/>
    <hyperlink ref="F1265" r:id="rId197" display="https://podminky.urs.cz/item/CS_URS_2021_02/765111261"/>
    <hyperlink ref="F1274" r:id="rId198" display="https://podminky.urs.cz/item/CS_URS_2021_02/765111321"/>
    <hyperlink ref="F1276" r:id="rId199" display="https://podminky.urs.cz/item/CS_URS_2021_02/765111341"/>
    <hyperlink ref="F1285" r:id="rId200" display="https://podminky.urs.cz/item/CS_URS_2021_02/765111402"/>
    <hyperlink ref="F1288" r:id="rId201" display="https://podminky.urs.cz/item/CS_URS_2021_02/765111504"/>
    <hyperlink ref="F1293" r:id="rId202" display="https://podminky.urs.cz/item/CS_URS_2021_02/765111821"/>
    <hyperlink ref="F1302" r:id="rId203" display="https://podminky.urs.cz/item/CS_URS_2021_02/765111829"/>
    <hyperlink ref="F1305" r:id="rId204" display="https://podminky.urs.cz/item/CS_URS_2021_02/765111831"/>
    <hyperlink ref="F1313" r:id="rId205" display="https://podminky.urs.cz/item/CS_URS_2021_02/765111861"/>
    <hyperlink ref="F1319" r:id="rId206" display="https://podminky.urs.cz/item/CS_URS_2021_02/765111881"/>
    <hyperlink ref="F1324" r:id="rId207" display="https://podminky.urs.cz/item/CS_URS_2021_02/765191011"/>
    <hyperlink ref="F1332" r:id="rId208" display="https://podminky.urs.cz/item/CS_URS_2021_02/998765102"/>
    <hyperlink ref="F1334" r:id="rId209" display="https://podminky.urs.cz/item/CS_URS_2021_02/998765181"/>
    <hyperlink ref="F1337" r:id="rId210" display="https://podminky.urs.cz/item/CS_URS_2021_02/766621211"/>
    <hyperlink ref="F1342" r:id="rId211" display="https://podminky.urs.cz/item/CS_URS_2021_02/766621715"/>
    <hyperlink ref="F1345" r:id="rId212" display="https://podminky.urs.cz/item/CS_URS_2021_02/766660002"/>
    <hyperlink ref="F1349" r:id="rId213" display="https://podminky.urs.cz/item/CS_URS_2021_02/766660102"/>
    <hyperlink ref="F1355" r:id="rId214" display="https://podminky.urs.cz/item/CS_URS_2021_02/766660112"/>
    <hyperlink ref="F1362" r:id="rId215" display="https://podminky.urs.cz/item/CS_URS_2021_02/766660729"/>
    <hyperlink ref="F1366" r:id="rId216" display="https://podminky.urs.cz/item/CS_URS_2021_02/766681115"/>
    <hyperlink ref="F1372" r:id="rId217" display="https://podminky.urs.cz/item/CS_URS_2021_02/766694121"/>
    <hyperlink ref="F1376" r:id="rId218" display="https://podminky.urs.cz/item/CS_URS_2021_02/998766102"/>
    <hyperlink ref="F1378" r:id="rId219" display="https://podminky.urs.cz/item/CS_URS_2021_02/998766181"/>
    <hyperlink ref="F1386" r:id="rId220" display="https://podminky.urs.cz/item/CS_URS_2021_02/766660727"/>
    <hyperlink ref="F1391" r:id="rId221" display="https://podminky.urs.cz/item/CS_URS_2021_02/767610126"/>
    <hyperlink ref="F1395" r:id="rId222" display="https://podminky.urs.cz/item/CS_URS_2021_02/767661811"/>
    <hyperlink ref="F1400" r:id="rId223" display="https://podminky.urs.cz/item/CS_URS_2021_02/767996805"/>
    <hyperlink ref="F1403" r:id="rId224" display="https://podminky.urs.cz/item/CS_URS_2021_02/998767102"/>
    <hyperlink ref="F1405" r:id="rId225" display="https://podminky.urs.cz/item/CS_URS_2021_02/998767181"/>
    <hyperlink ref="F1408" r:id="rId226" display="https://podminky.urs.cz/item/CS_URS_2021_02/771473810"/>
    <hyperlink ref="F1411" r:id="rId227" display="https://podminky.urs.cz/item/CS_URS_2021_02/771531841"/>
    <hyperlink ref="F1414" r:id="rId228" display="https://podminky.urs.cz/item/CS_URS_2021_02/771553810"/>
    <hyperlink ref="F1418" r:id="rId229" display="https://podminky.urs.cz/item/CS_URS_2021_02/771573810"/>
    <hyperlink ref="F1422" r:id="rId230" display="https://podminky.urs.cz/item/CS_URS_2021_02/998772102"/>
    <hyperlink ref="F1424" r:id="rId231" display="https://podminky.urs.cz/item/CS_URS_2021_02/998772181"/>
    <hyperlink ref="F1436" r:id="rId232" display="https://podminky.urs.cz/item/CS_URS_2021_02/776201811"/>
    <hyperlink ref="F1440" r:id="rId233" display="https://podminky.urs.cz/item/CS_URS_2021_02/781473810"/>
    <hyperlink ref="F1446" r:id="rId234" display="https://podminky.urs.cz/item/CS_URS_2021_02/783101201"/>
    <hyperlink ref="F1452" r:id="rId235" display="https://podminky.urs.cz/item/CS_URS_2021_02/783106801"/>
    <hyperlink ref="F1457" r:id="rId236" display="https://podminky.urs.cz/item/CS_URS_2021_02/783114101"/>
    <hyperlink ref="F1463" r:id="rId237" display="https://podminky.urs.cz/item/CS_URS_2021_02/783117101"/>
    <hyperlink ref="F1469" r:id="rId238" display="https://podminky.urs.cz/item/CS_URS_2021_02/783213011"/>
    <hyperlink ref="F1486" r:id="rId239" display="https://podminky.urs.cz/item/CS_URS_2021_02/783301311"/>
    <hyperlink ref="F1491" r:id="rId240" display="https://podminky.urs.cz/item/CS_URS_2021_02/783306801"/>
    <hyperlink ref="F1496" r:id="rId241" display="https://podminky.urs.cz/item/CS_URS_2021_02/783314101"/>
    <hyperlink ref="F1502" r:id="rId242" display="https://podminky.urs.cz/item/CS_URS_2021_02/783317101"/>
    <hyperlink ref="F1508" r:id="rId243" display="https://podminky.urs.cz/item/CS_URS_2021_02/783822211"/>
    <hyperlink ref="F1543" r:id="rId244" display="https://podminky.urs.cz/item/CS_URS_2021_02/783826625"/>
    <hyperlink ref="F1561" r:id="rId245" display="https://podminky.urs.cz/item/CS_URS_2021_02/783827127"/>
    <hyperlink ref="F1577" r:id="rId246" display="https://podminky.urs.cz/item/CS_URS_2021_02/78382714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89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Kladruby nad Labem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5420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17</v>
      </c>
      <c r="G12" s="40"/>
      <c r="H12" s="40"/>
      <c r="I12" s="134" t="s">
        <v>22</v>
      </c>
      <c r="J12" s="139" t="str">
        <f>'Rekapitulace stavby'!AN8</f>
        <v>30. 5. 2022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24</v>
      </c>
      <c r="E14" s="40"/>
      <c r="F14" s="40"/>
      <c r="G14" s="40"/>
      <c r="H14" s="40"/>
      <c r="I14" s="134" t="s">
        <v>25</v>
      </c>
      <c r="J14" s="138" t="s">
        <v>26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25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25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25</v>
      </c>
      <c r="J23" s="138" t="s">
        <v>32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33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ROUND((SUM(BE95:BE342)),2)</f>
        <v>0</v>
      </c>
      <c r="G33" s="40"/>
      <c r="H33" s="40"/>
      <c r="I33" s="150">
        <v>0.21</v>
      </c>
      <c r="J33" s="149">
        <f>ROUND(((SUM(BE95:BE342))*I33),2)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ROUND((SUM(BF95:BF342)),2)</f>
        <v>0</v>
      </c>
      <c r="G34" s="40"/>
      <c r="H34" s="40"/>
      <c r="I34" s="150">
        <v>0.15</v>
      </c>
      <c r="J34" s="149">
        <f>ROUND(((SUM(BF95:BF342))*I34),2)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ROUND((SUM(BG95:BG342)),2)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ROUND((SUM(BH95:BH342)),2)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ROUND((SUM(BI95:BI342)),2)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Kladruby nad Labem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03 a SO 04 - SO 03 a SO 04 Průjezd a zahrada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Kladruby nad Labem</v>
      </c>
      <c r="G52" s="42"/>
      <c r="H52" s="42"/>
      <c r="I52" s="34" t="s">
        <v>22</v>
      </c>
      <c r="J52" s="74" t="str">
        <f>IF(J12="","",J12)</f>
        <v>30. 5. 2022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24</v>
      </c>
      <c r="D54" s="42"/>
      <c r="E54" s="42"/>
      <c r="F54" s="29" t="str">
        <f>E15</f>
        <v>Národní hřebčín Kladruby nad Labem</v>
      </c>
      <c r="G54" s="42"/>
      <c r="H54" s="42"/>
      <c r="I54" s="34" t="s">
        <v>31</v>
      </c>
      <c r="J54" s="38" t="str">
        <f>E21</f>
        <v>Gefos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Gefos a.s.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93</v>
      </c>
      <c r="D57" s="164"/>
      <c r="E57" s="164"/>
      <c r="F57" s="164"/>
      <c r="G57" s="164"/>
      <c r="H57" s="164"/>
      <c r="I57" s="164"/>
      <c r="J57" s="165" t="s">
        <v>94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95</v>
      </c>
    </row>
    <row r="60" spans="1:31" s="9" customFormat="1" ht="24.95" customHeight="1">
      <c r="A60" s="9"/>
      <c r="B60" s="167"/>
      <c r="C60" s="168"/>
      <c r="D60" s="169" t="s">
        <v>96</v>
      </c>
      <c r="E60" s="170"/>
      <c r="F60" s="170"/>
      <c r="G60" s="170"/>
      <c r="H60" s="170"/>
      <c r="I60" s="170"/>
      <c r="J60" s="171">
        <f>J96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97</v>
      </c>
      <c r="E61" s="176"/>
      <c r="F61" s="176"/>
      <c r="G61" s="176"/>
      <c r="H61" s="176"/>
      <c r="I61" s="176"/>
      <c r="J61" s="177">
        <f>J97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98</v>
      </c>
      <c r="E62" s="176"/>
      <c r="F62" s="176"/>
      <c r="G62" s="176"/>
      <c r="H62" s="176"/>
      <c r="I62" s="176"/>
      <c r="J62" s="177">
        <f>J183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99</v>
      </c>
      <c r="E63" s="176"/>
      <c r="F63" s="176"/>
      <c r="G63" s="176"/>
      <c r="H63" s="176"/>
      <c r="I63" s="176"/>
      <c r="J63" s="177">
        <f>J189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101</v>
      </c>
      <c r="E64" s="176"/>
      <c r="F64" s="176"/>
      <c r="G64" s="176"/>
      <c r="H64" s="176"/>
      <c r="I64" s="176"/>
      <c r="J64" s="177">
        <f>J194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102</v>
      </c>
      <c r="E65" s="176"/>
      <c r="F65" s="176"/>
      <c r="G65" s="176"/>
      <c r="H65" s="176"/>
      <c r="I65" s="176"/>
      <c r="J65" s="177">
        <f>J243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103</v>
      </c>
      <c r="E66" s="176"/>
      <c r="F66" s="176"/>
      <c r="G66" s="176"/>
      <c r="H66" s="176"/>
      <c r="I66" s="176"/>
      <c r="J66" s="177">
        <f>J250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104</v>
      </c>
      <c r="E67" s="176"/>
      <c r="F67" s="176"/>
      <c r="G67" s="176"/>
      <c r="H67" s="176"/>
      <c r="I67" s="176"/>
      <c r="J67" s="177">
        <f>J253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105</v>
      </c>
      <c r="E68" s="176"/>
      <c r="F68" s="176"/>
      <c r="G68" s="176"/>
      <c r="H68" s="176"/>
      <c r="I68" s="176"/>
      <c r="J68" s="177">
        <f>J286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106</v>
      </c>
      <c r="E69" s="176"/>
      <c r="F69" s="176"/>
      <c r="G69" s="176"/>
      <c r="H69" s="176"/>
      <c r="I69" s="176"/>
      <c r="J69" s="177">
        <f>J302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7"/>
      <c r="C70" s="168"/>
      <c r="D70" s="169" t="s">
        <v>107</v>
      </c>
      <c r="E70" s="170"/>
      <c r="F70" s="170"/>
      <c r="G70" s="170"/>
      <c r="H70" s="170"/>
      <c r="I70" s="170"/>
      <c r="J70" s="171">
        <f>J312</f>
        <v>0</v>
      </c>
      <c r="K70" s="168"/>
      <c r="L70" s="17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3"/>
      <c r="C71" s="174"/>
      <c r="D71" s="175" t="s">
        <v>119</v>
      </c>
      <c r="E71" s="176"/>
      <c r="F71" s="176"/>
      <c r="G71" s="176"/>
      <c r="H71" s="176"/>
      <c r="I71" s="176"/>
      <c r="J71" s="177">
        <f>J313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120</v>
      </c>
      <c r="E72" s="176"/>
      <c r="F72" s="176"/>
      <c r="G72" s="176"/>
      <c r="H72" s="176"/>
      <c r="I72" s="176"/>
      <c r="J72" s="177">
        <f>J323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67"/>
      <c r="C73" s="168"/>
      <c r="D73" s="169" t="s">
        <v>129</v>
      </c>
      <c r="E73" s="170"/>
      <c r="F73" s="170"/>
      <c r="G73" s="170"/>
      <c r="H73" s="170"/>
      <c r="I73" s="170"/>
      <c r="J73" s="171">
        <f>J332</f>
        <v>0</v>
      </c>
      <c r="K73" s="168"/>
      <c r="L73" s="17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73"/>
      <c r="C74" s="174"/>
      <c r="D74" s="175" t="s">
        <v>130</v>
      </c>
      <c r="E74" s="176"/>
      <c r="F74" s="176"/>
      <c r="G74" s="176"/>
      <c r="H74" s="176"/>
      <c r="I74" s="176"/>
      <c r="J74" s="177">
        <f>J333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131</v>
      </c>
      <c r="E75" s="176"/>
      <c r="F75" s="176"/>
      <c r="G75" s="176"/>
      <c r="H75" s="176"/>
      <c r="I75" s="176"/>
      <c r="J75" s="177">
        <f>J341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133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62" t="str">
        <f>E7</f>
        <v>Kladruby nad Labem</v>
      </c>
      <c r="F85" s="34"/>
      <c r="G85" s="34"/>
      <c r="H85" s="34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90</v>
      </c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E9</f>
        <v>SO 03 a SO 04 - SO 03 a SO 04 Průjezd a zahrada</v>
      </c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F12</f>
        <v>Kladruby nad Labem</v>
      </c>
      <c r="G89" s="42"/>
      <c r="H89" s="42"/>
      <c r="I89" s="34" t="s">
        <v>22</v>
      </c>
      <c r="J89" s="74" t="str">
        <f>IF(J12="","",J12)</f>
        <v>30. 5. 2022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24</v>
      </c>
      <c r="D91" s="42"/>
      <c r="E91" s="42"/>
      <c r="F91" s="29" t="str">
        <f>E15</f>
        <v>Národní hřebčín Kladruby nad Labem</v>
      </c>
      <c r="G91" s="42"/>
      <c r="H91" s="42"/>
      <c r="I91" s="34" t="s">
        <v>31</v>
      </c>
      <c r="J91" s="38" t="str">
        <f>E21</f>
        <v>Gefos a.s.</v>
      </c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29</v>
      </c>
      <c r="D92" s="42"/>
      <c r="E92" s="42"/>
      <c r="F92" s="29" t="str">
        <f>IF(E18="","",E18)</f>
        <v>Vyplň údaj</v>
      </c>
      <c r="G92" s="42"/>
      <c r="H92" s="42"/>
      <c r="I92" s="34" t="s">
        <v>35</v>
      </c>
      <c r="J92" s="38" t="str">
        <f>E24</f>
        <v>Gefos a.s.</v>
      </c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79"/>
      <c r="B94" s="180"/>
      <c r="C94" s="181" t="s">
        <v>134</v>
      </c>
      <c r="D94" s="182" t="s">
        <v>57</v>
      </c>
      <c r="E94" s="182" t="s">
        <v>53</v>
      </c>
      <c r="F94" s="182" t="s">
        <v>54</v>
      </c>
      <c r="G94" s="182" t="s">
        <v>135</v>
      </c>
      <c r="H94" s="182" t="s">
        <v>136</v>
      </c>
      <c r="I94" s="182" t="s">
        <v>137</v>
      </c>
      <c r="J94" s="182" t="s">
        <v>94</v>
      </c>
      <c r="K94" s="183" t="s">
        <v>138</v>
      </c>
      <c r="L94" s="184"/>
      <c r="M94" s="94" t="s">
        <v>19</v>
      </c>
      <c r="N94" s="95" t="s">
        <v>42</v>
      </c>
      <c r="O94" s="95" t="s">
        <v>139</v>
      </c>
      <c r="P94" s="95" t="s">
        <v>140</v>
      </c>
      <c r="Q94" s="95" t="s">
        <v>141</v>
      </c>
      <c r="R94" s="95" t="s">
        <v>142</v>
      </c>
      <c r="S94" s="95" t="s">
        <v>143</v>
      </c>
      <c r="T94" s="96" t="s">
        <v>144</v>
      </c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</row>
    <row r="95" spans="1:63" s="2" customFormat="1" ht="22.8" customHeight="1">
      <c r="A95" s="40"/>
      <c r="B95" s="41"/>
      <c r="C95" s="101" t="s">
        <v>145</v>
      </c>
      <c r="D95" s="42"/>
      <c r="E95" s="42"/>
      <c r="F95" s="42"/>
      <c r="G95" s="42"/>
      <c r="H95" s="42"/>
      <c r="I95" s="42"/>
      <c r="J95" s="185">
        <f>BK95</f>
        <v>0</v>
      </c>
      <c r="K95" s="42"/>
      <c r="L95" s="46"/>
      <c r="M95" s="97"/>
      <c r="N95" s="186"/>
      <c r="O95" s="98"/>
      <c r="P95" s="187">
        <f>P96+P312+P332</f>
        <v>0</v>
      </c>
      <c r="Q95" s="98"/>
      <c r="R95" s="187">
        <f>R96+R312+R332</f>
        <v>1218.94459769</v>
      </c>
      <c r="S95" s="98"/>
      <c r="T95" s="188">
        <f>T96+T312+T332</f>
        <v>340.43044199999997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71</v>
      </c>
      <c r="AU95" s="19" t="s">
        <v>95</v>
      </c>
      <c r="BK95" s="189">
        <f>BK96+BK312+BK332</f>
        <v>0</v>
      </c>
    </row>
    <row r="96" spans="1:63" s="12" customFormat="1" ht="25.9" customHeight="1">
      <c r="A96" s="12"/>
      <c r="B96" s="190"/>
      <c r="C96" s="191"/>
      <c r="D96" s="192" t="s">
        <v>71</v>
      </c>
      <c r="E96" s="193" t="s">
        <v>146</v>
      </c>
      <c r="F96" s="193" t="s">
        <v>147</v>
      </c>
      <c r="G96" s="191"/>
      <c r="H96" s="191"/>
      <c r="I96" s="194"/>
      <c r="J96" s="195">
        <f>BK96</f>
        <v>0</v>
      </c>
      <c r="K96" s="191"/>
      <c r="L96" s="196"/>
      <c r="M96" s="197"/>
      <c r="N96" s="198"/>
      <c r="O96" s="198"/>
      <c r="P96" s="199">
        <f>P97+P183+P189+P194+P243+P250+P253+P286+P302</f>
        <v>0</v>
      </c>
      <c r="Q96" s="198"/>
      <c r="R96" s="199">
        <f>R97+R183+R189+R194+R243+R250+R253+R286+R302</f>
        <v>1211.18277444</v>
      </c>
      <c r="S96" s="198"/>
      <c r="T96" s="200">
        <f>T97+T183+T189+T194+T243+T250+T253+T286+T302</f>
        <v>340.43044199999997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80</v>
      </c>
      <c r="AT96" s="202" t="s">
        <v>71</v>
      </c>
      <c r="AU96" s="202" t="s">
        <v>72</v>
      </c>
      <c r="AY96" s="201" t="s">
        <v>148</v>
      </c>
      <c r="BK96" s="203">
        <f>BK97+BK183+BK189+BK194+BK243+BK250+BK253+BK286+BK302</f>
        <v>0</v>
      </c>
    </row>
    <row r="97" spans="1:63" s="12" customFormat="1" ht="22.8" customHeight="1">
      <c r="A97" s="12"/>
      <c r="B97" s="190"/>
      <c r="C97" s="191"/>
      <c r="D97" s="192" t="s">
        <v>71</v>
      </c>
      <c r="E97" s="204" t="s">
        <v>80</v>
      </c>
      <c r="F97" s="204" t="s">
        <v>149</v>
      </c>
      <c r="G97" s="191"/>
      <c r="H97" s="191"/>
      <c r="I97" s="194"/>
      <c r="J97" s="205">
        <f>BK97</f>
        <v>0</v>
      </c>
      <c r="K97" s="191"/>
      <c r="L97" s="196"/>
      <c r="M97" s="197"/>
      <c r="N97" s="198"/>
      <c r="O97" s="198"/>
      <c r="P97" s="199">
        <f>SUM(P98:P182)</f>
        <v>0</v>
      </c>
      <c r="Q97" s="198"/>
      <c r="R97" s="199">
        <f>SUM(R98:R182)</f>
        <v>0.02425</v>
      </c>
      <c r="S97" s="198"/>
      <c r="T97" s="200">
        <f>SUM(T98:T182)</f>
        <v>270.99744999999996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1" t="s">
        <v>80</v>
      </c>
      <c r="AT97" s="202" t="s">
        <v>71</v>
      </c>
      <c r="AU97" s="202" t="s">
        <v>80</v>
      </c>
      <c r="AY97" s="201" t="s">
        <v>148</v>
      </c>
      <c r="BK97" s="203">
        <f>SUM(BK98:BK182)</f>
        <v>0</v>
      </c>
    </row>
    <row r="98" spans="1:65" s="2" customFormat="1" ht="24.15" customHeight="1">
      <c r="A98" s="40"/>
      <c r="B98" s="41"/>
      <c r="C98" s="206" t="s">
        <v>80</v>
      </c>
      <c r="D98" s="206" t="s">
        <v>150</v>
      </c>
      <c r="E98" s="207" t="s">
        <v>5421</v>
      </c>
      <c r="F98" s="208" t="s">
        <v>5422</v>
      </c>
      <c r="G98" s="209" t="s">
        <v>166</v>
      </c>
      <c r="H98" s="210">
        <v>267.098</v>
      </c>
      <c r="I98" s="211"/>
      <c r="J98" s="212">
        <f>ROUND(I98*H98,2)</f>
        <v>0</v>
      </c>
      <c r="K98" s="208" t="s">
        <v>154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155</v>
      </c>
      <c r="AT98" s="217" t="s">
        <v>150</v>
      </c>
      <c r="AU98" s="217" t="s">
        <v>82</v>
      </c>
      <c r="AY98" s="19" t="s">
        <v>148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155</v>
      </c>
      <c r="BM98" s="217" t="s">
        <v>5423</v>
      </c>
    </row>
    <row r="99" spans="1:47" s="2" customFormat="1" ht="12">
      <c r="A99" s="40"/>
      <c r="B99" s="41"/>
      <c r="C99" s="42"/>
      <c r="D99" s="219" t="s">
        <v>157</v>
      </c>
      <c r="E99" s="42"/>
      <c r="F99" s="220" t="s">
        <v>5424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157</v>
      </c>
      <c r="AU99" s="19" t="s">
        <v>82</v>
      </c>
    </row>
    <row r="100" spans="1:51" s="13" customFormat="1" ht="12">
      <c r="A100" s="13"/>
      <c r="B100" s="224"/>
      <c r="C100" s="225"/>
      <c r="D100" s="226" t="s">
        <v>168</v>
      </c>
      <c r="E100" s="227" t="s">
        <v>19</v>
      </c>
      <c r="F100" s="228" t="s">
        <v>5425</v>
      </c>
      <c r="G100" s="225"/>
      <c r="H100" s="227" t="s">
        <v>19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168</v>
      </c>
      <c r="AU100" s="234" t="s">
        <v>82</v>
      </c>
      <c r="AV100" s="13" t="s">
        <v>80</v>
      </c>
      <c r="AW100" s="13" t="s">
        <v>34</v>
      </c>
      <c r="AX100" s="13" t="s">
        <v>72</v>
      </c>
      <c r="AY100" s="234" t="s">
        <v>148</v>
      </c>
    </row>
    <row r="101" spans="1:51" s="14" customFormat="1" ht="12">
      <c r="A101" s="14"/>
      <c r="B101" s="235"/>
      <c r="C101" s="236"/>
      <c r="D101" s="226" t="s">
        <v>168</v>
      </c>
      <c r="E101" s="237" t="s">
        <v>19</v>
      </c>
      <c r="F101" s="238" t="s">
        <v>5426</v>
      </c>
      <c r="G101" s="236"/>
      <c r="H101" s="239">
        <v>267.098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168</v>
      </c>
      <c r="AU101" s="245" t="s">
        <v>82</v>
      </c>
      <c r="AV101" s="14" t="s">
        <v>82</v>
      </c>
      <c r="AW101" s="14" t="s">
        <v>34</v>
      </c>
      <c r="AX101" s="14" t="s">
        <v>72</v>
      </c>
      <c r="AY101" s="245" t="s">
        <v>148</v>
      </c>
    </row>
    <row r="102" spans="1:51" s="15" customFormat="1" ht="12">
      <c r="A102" s="15"/>
      <c r="B102" s="246"/>
      <c r="C102" s="247"/>
      <c r="D102" s="226" t="s">
        <v>168</v>
      </c>
      <c r="E102" s="248" t="s">
        <v>19</v>
      </c>
      <c r="F102" s="249" t="s">
        <v>178</v>
      </c>
      <c r="G102" s="247"/>
      <c r="H102" s="250">
        <v>267.098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6" t="s">
        <v>168</v>
      </c>
      <c r="AU102" s="256" t="s">
        <v>82</v>
      </c>
      <c r="AV102" s="15" t="s">
        <v>155</v>
      </c>
      <c r="AW102" s="15" t="s">
        <v>34</v>
      </c>
      <c r="AX102" s="15" t="s">
        <v>80</v>
      </c>
      <c r="AY102" s="256" t="s">
        <v>148</v>
      </c>
    </row>
    <row r="103" spans="1:65" s="2" customFormat="1" ht="24.15" customHeight="1">
      <c r="A103" s="40"/>
      <c r="B103" s="41"/>
      <c r="C103" s="206" t="s">
        <v>82</v>
      </c>
      <c r="D103" s="206" t="s">
        <v>150</v>
      </c>
      <c r="E103" s="207" t="s">
        <v>5427</v>
      </c>
      <c r="F103" s="208" t="s">
        <v>5428</v>
      </c>
      <c r="G103" s="209" t="s">
        <v>153</v>
      </c>
      <c r="H103" s="210">
        <v>8</v>
      </c>
      <c r="I103" s="211"/>
      <c r="J103" s="212">
        <f>ROUND(I103*H103,2)</f>
        <v>0</v>
      </c>
      <c r="K103" s="208" t="s">
        <v>154</v>
      </c>
      <c r="L103" s="46"/>
      <c r="M103" s="213" t="s">
        <v>19</v>
      </c>
      <c r="N103" s="214" t="s">
        <v>43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155</v>
      </c>
      <c r="AT103" s="217" t="s">
        <v>150</v>
      </c>
      <c r="AU103" s="217" t="s">
        <v>82</v>
      </c>
      <c r="AY103" s="19" t="s">
        <v>148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80</v>
      </c>
      <c r="BK103" s="218">
        <f>ROUND(I103*H103,2)</f>
        <v>0</v>
      </c>
      <c r="BL103" s="19" t="s">
        <v>155</v>
      </c>
      <c r="BM103" s="217" t="s">
        <v>5429</v>
      </c>
    </row>
    <row r="104" spans="1:47" s="2" customFormat="1" ht="12">
      <c r="A104" s="40"/>
      <c r="B104" s="41"/>
      <c r="C104" s="42"/>
      <c r="D104" s="219" t="s">
        <v>157</v>
      </c>
      <c r="E104" s="42"/>
      <c r="F104" s="220" t="s">
        <v>5430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157</v>
      </c>
      <c r="AU104" s="19" t="s">
        <v>82</v>
      </c>
    </row>
    <row r="105" spans="1:65" s="2" customFormat="1" ht="24.15" customHeight="1">
      <c r="A105" s="40"/>
      <c r="B105" s="41"/>
      <c r="C105" s="206" t="s">
        <v>163</v>
      </c>
      <c r="D105" s="206" t="s">
        <v>150</v>
      </c>
      <c r="E105" s="207" t="s">
        <v>5431</v>
      </c>
      <c r="F105" s="208" t="s">
        <v>5432</v>
      </c>
      <c r="G105" s="209" t="s">
        <v>166</v>
      </c>
      <c r="H105" s="210">
        <v>100</v>
      </c>
      <c r="I105" s="211"/>
      <c r="J105" s="212">
        <f>ROUND(I105*H105,2)</f>
        <v>0</v>
      </c>
      <c r="K105" s="208" t="s">
        <v>154</v>
      </c>
      <c r="L105" s="46"/>
      <c r="M105" s="213" t="s">
        <v>19</v>
      </c>
      <c r="N105" s="214" t="s">
        <v>43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155</v>
      </c>
      <c r="AT105" s="217" t="s">
        <v>150</v>
      </c>
      <c r="AU105" s="217" t="s">
        <v>82</v>
      </c>
      <c r="AY105" s="19" t="s">
        <v>148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80</v>
      </c>
      <c r="BK105" s="218">
        <f>ROUND(I105*H105,2)</f>
        <v>0</v>
      </c>
      <c r="BL105" s="19" t="s">
        <v>155</v>
      </c>
      <c r="BM105" s="217" t="s">
        <v>5433</v>
      </c>
    </row>
    <row r="106" spans="1:47" s="2" customFormat="1" ht="12">
      <c r="A106" s="40"/>
      <c r="B106" s="41"/>
      <c r="C106" s="42"/>
      <c r="D106" s="219" t="s">
        <v>157</v>
      </c>
      <c r="E106" s="42"/>
      <c r="F106" s="220" t="s">
        <v>5434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157</v>
      </c>
      <c r="AU106" s="19" t="s">
        <v>82</v>
      </c>
    </row>
    <row r="107" spans="1:51" s="14" customFormat="1" ht="12">
      <c r="A107" s="14"/>
      <c r="B107" s="235"/>
      <c r="C107" s="236"/>
      <c r="D107" s="226" t="s">
        <v>168</v>
      </c>
      <c r="E107" s="237" t="s">
        <v>19</v>
      </c>
      <c r="F107" s="238" t="s">
        <v>5435</v>
      </c>
      <c r="G107" s="236"/>
      <c r="H107" s="239">
        <v>100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168</v>
      </c>
      <c r="AU107" s="245" t="s">
        <v>82</v>
      </c>
      <c r="AV107" s="14" t="s">
        <v>82</v>
      </c>
      <c r="AW107" s="14" t="s">
        <v>34</v>
      </c>
      <c r="AX107" s="14" t="s">
        <v>80</v>
      </c>
      <c r="AY107" s="245" t="s">
        <v>148</v>
      </c>
    </row>
    <row r="108" spans="1:65" s="2" customFormat="1" ht="21.75" customHeight="1">
      <c r="A108" s="40"/>
      <c r="B108" s="41"/>
      <c r="C108" s="206" t="s">
        <v>155</v>
      </c>
      <c r="D108" s="206" t="s">
        <v>150</v>
      </c>
      <c r="E108" s="207" t="s">
        <v>3979</v>
      </c>
      <c r="F108" s="208" t="s">
        <v>3980</v>
      </c>
      <c r="G108" s="209" t="s">
        <v>153</v>
      </c>
      <c r="H108" s="210">
        <v>4</v>
      </c>
      <c r="I108" s="211"/>
      <c r="J108" s="212">
        <f>ROUND(I108*H108,2)</f>
        <v>0</v>
      </c>
      <c r="K108" s="208" t="s">
        <v>154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155</v>
      </c>
      <c r="AT108" s="217" t="s">
        <v>150</v>
      </c>
      <c r="AU108" s="217" t="s">
        <v>82</v>
      </c>
      <c r="AY108" s="19" t="s">
        <v>148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155</v>
      </c>
      <c r="BM108" s="217" t="s">
        <v>5436</v>
      </c>
    </row>
    <row r="109" spans="1:47" s="2" customFormat="1" ht="12">
      <c r="A109" s="40"/>
      <c r="B109" s="41"/>
      <c r="C109" s="42"/>
      <c r="D109" s="219" t="s">
        <v>157</v>
      </c>
      <c r="E109" s="42"/>
      <c r="F109" s="220" t="s">
        <v>3982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157</v>
      </c>
      <c r="AU109" s="19" t="s">
        <v>82</v>
      </c>
    </row>
    <row r="110" spans="1:65" s="2" customFormat="1" ht="21.75" customHeight="1">
      <c r="A110" s="40"/>
      <c r="B110" s="41"/>
      <c r="C110" s="206" t="s">
        <v>179</v>
      </c>
      <c r="D110" s="206" t="s">
        <v>150</v>
      </c>
      <c r="E110" s="207" t="s">
        <v>5437</v>
      </c>
      <c r="F110" s="208" t="s">
        <v>5438</v>
      </c>
      <c r="G110" s="209" t="s">
        <v>153</v>
      </c>
      <c r="H110" s="210">
        <v>2</v>
      </c>
      <c r="I110" s="211"/>
      <c r="J110" s="212">
        <f>ROUND(I110*H110,2)</f>
        <v>0</v>
      </c>
      <c r="K110" s="208" t="s">
        <v>154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155</v>
      </c>
      <c r="AT110" s="217" t="s">
        <v>150</v>
      </c>
      <c r="AU110" s="217" t="s">
        <v>82</v>
      </c>
      <c r="AY110" s="19" t="s">
        <v>148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80</v>
      </c>
      <c r="BK110" s="218">
        <f>ROUND(I110*H110,2)</f>
        <v>0</v>
      </c>
      <c r="BL110" s="19" t="s">
        <v>155</v>
      </c>
      <c r="BM110" s="217" t="s">
        <v>5439</v>
      </c>
    </row>
    <row r="111" spans="1:47" s="2" customFormat="1" ht="12">
      <c r="A111" s="40"/>
      <c r="B111" s="41"/>
      <c r="C111" s="42"/>
      <c r="D111" s="219" t="s">
        <v>157</v>
      </c>
      <c r="E111" s="42"/>
      <c r="F111" s="220" t="s">
        <v>5440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157</v>
      </c>
      <c r="AU111" s="19" t="s">
        <v>82</v>
      </c>
    </row>
    <row r="112" spans="1:65" s="2" customFormat="1" ht="21.75" customHeight="1">
      <c r="A112" s="40"/>
      <c r="B112" s="41"/>
      <c r="C112" s="206" t="s">
        <v>184</v>
      </c>
      <c r="D112" s="206" t="s">
        <v>150</v>
      </c>
      <c r="E112" s="207" t="s">
        <v>3983</v>
      </c>
      <c r="F112" s="208" t="s">
        <v>3984</v>
      </c>
      <c r="G112" s="209" t="s">
        <v>153</v>
      </c>
      <c r="H112" s="210">
        <v>2</v>
      </c>
      <c r="I112" s="211"/>
      <c r="J112" s="212">
        <f>ROUND(I112*H112,2)</f>
        <v>0</v>
      </c>
      <c r="K112" s="208" t="s">
        <v>154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155</v>
      </c>
      <c r="AT112" s="217" t="s">
        <v>150</v>
      </c>
      <c r="AU112" s="217" t="s">
        <v>82</v>
      </c>
      <c r="AY112" s="19" t="s">
        <v>148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155</v>
      </c>
      <c r="BM112" s="217" t="s">
        <v>5441</v>
      </c>
    </row>
    <row r="113" spans="1:47" s="2" customFormat="1" ht="12">
      <c r="A113" s="40"/>
      <c r="B113" s="41"/>
      <c r="C113" s="42"/>
      <c r="D113" s="219" t="s">
        <v>157</v>
      </c>
      <c r="E113" s="42"/>
      <c r="F113" s="220" t="s">
        <v>3986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157</v>
      </c>
      <c r="AU113" s="19" t="s">
        <v>82</v>
      </c>
    </row>
    <row r="114" spans="1:65" s="2" customFormat="1" ht="21.75" customHeight="1">
      <c r="A114" s="40"/>
      <c r="B114" s="41"/>
      <c r="C114" s="206" t="s">
        <v>197</v>
      </c>
      <c r="D114" s="206" t="s">
        <v>150</v>
      </c>
      <c r="E114" s="207" t="s">
        <v>5442</v>
      </c>
      <c r="F114" s="208" t="s">
        <v>5443</v>
      </c>
      <c r="G114" s="209" t="s">
        <v>153</v>
      </c>
      <c r="H114" s="210">
        <v>4</v>
      </c>
      <c r="I114" s="211"/>
      <c r="J114" s="212">
        <f>ROUND(I114*H114,2)</f>
        <v>0</v>
      </c>
      <c r="K114" s="208" t="s">
        <v>154</v>
      </c>
      <c r="L114" s="46"/>
      <c r="M114" s="213" t="s">
        <v>19</v>
      </c>
      <c r="N114" s="214" t="s">
        <v>43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155</v>
      </c>
      <c r="AT114" s="217" t="s">
        <v>150</v>
      </c>
      <c r="AU114" s="217" t="s">
        <v>82</v>
      </c>
      <c r="AY114" s="19" t="s">
        <v>148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80</v>
      </c>
      <c r="BK114" s="218">
        <f>ROUND(I114*H114,2)</f>
        <v>0</v>
      </c>
      <c r="BL114" s="19" t="s">
        <v>155</v>
      </c>
      <c r="BM114" s="217" t="s">
        <v>5444</v>
      </c>
    </row>
    <row r="115" spans="1:47" s="2" customFormat="1" ht="12">
      <c r="A115" s="40"/>
      <c r="B115" s="41"/>
      <c r="C115" s="42"/>
      <c r="D115" s="219" t="s">
        <v>157</v>
      </c>
      <c r="E115" s="42"/>
      <c r="F115" s="220" t="s">
        <v>5445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157</v>
      </c>
      <c r="AU115" s="19" t="s">
        <v>82</v>
      </c>
    </row>
    <row r="116" spans="1:65" s="2" customFormat="1" ht="21.75" customHeight="1">
      <c r="A116" s="40"/>
      <c r="B116" s="41"/>
      <c r="C116" s="206" t="s">
        <v>205</v>
      </c>
      <c r="D116" s="206" t="s">
        <v>150</v>
      </c>
      <c r="E116" s="207" t="s">
        <v>5446</v>
      </c>
      <c r="F116" s="208" t="s">
        <v>5447</v>
      </c>
      <c r="G116" s="209" t="s">
        <v>153</v>
      </c>
      <c r="H116" s="210">
        <v>2</v>
      </c>
      <c r="I116" s="211"/>
      <c r="J116" s="212">
        <f>ROUND(I116*H116,2)</f>
        <v>0</v>
      </c>
      <c r="K116" s="208" t="s">
        <v>154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155</v>
      </c>
      <c r="AT116" s="217" t="s">
        <v>150</v>
      </c>
      <c r="AU116" s="217" t="s">
        <v>82</v>
      </c>
      <c r="AY116" s="19" t="s">
        <v>148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155</v>
      </c>
      <c r="BM116" s="217" t="s">
        <v>5448</v>
      </c>
    </row>
    <row r="117" spans="1:47" s="2" customFormat="1" ht="12">
      <c r="A117" s="40"/>
      <c r="B117" s="41"/>
      <c r="C117" s="42"/>
      <c r="D117" s="219" t="s">
        <v>157</v>
      </c>
      <c r="E117" s="42"/>
      <c r="F117" s="220" t="s">
        <v>5449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157</v>
      </c>
      <c r="AU117" s="19" t="s">
        <v>82</v>
      </c>
    </row>
    <row r="118" spans="1:65" s="2" customFormat="1" ht="21.75" customHeight="1">
      <c r="A118" s="40"/>
      <c r="B118" s="41"/>
      <c r="C118" s="206" t="s">
        <v>213</v>
      </c>
      <c r="D118" s="206" t="s">
        <v>150</v>
      </c>
      <c r="E118" s="207" t="s">
        <v>3987</v>
      </c>
      <c r="F118" s="208" t="s">
        <v>3988</v>
      </c>
      <c r="G118" s="209" t="s">
        <v>153</v>
      </c>
      <c r="H118" s="210">
        <v>4</v>
      </c>
      <c r="I118" s="211"/>
      <c r="J118" s="212">
        <f>ROUND(I118*H118,2)</f>
        <v>0</v>
      </c>
      <c r="K118" s="208" t="s">
        <v>154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155</v>
      </c>
      <c r="AT118" s="217" t="s">
        <v>150</v>
      </c>
      <c r="AU118" s="217" t="s">
        <v>82</v>
      </c>
      <c r="AY118" s="19" t="s">
        <v>148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155</v>
      </c>
      <c r="BM118" s="217" t="s">
        <v>5450</v>
      </c>
    </row>
    <row r="119" spans="1:47" s="2" customFormat="1" ht="12">
      <c r="A119" s="40"/>
      <c r="B119" s="41"/>
      <c r="C119" s="42"/>
      <c r="D119" s="219" t="s">
        <v>157</v>
      </c>
      <c r="E119" s="42"/>
      <c r="F119" s="220" t="s">
        <v>3990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157</v>
      </c>
      <c r="AU119" s="19" t="s">
        <v>82</v>
      </c>
    </row>
    <row r="120" spans="1:65" s="2" customFormat="1" ht="21.75" customHeight="1">
      <c r="A120" s="40"/>
      <c r="B120" s="41"/>
      <c r="C120" s="206" t="s">
        <v>235</v>
      </c>
      <c r="D120" s="206" t="s">
        <v>150</v>
      </c>
      <c r="E120" s="207" t="s">
        <v>5451</v>
      </c>
      <c r="F120" s="208" t="s">
        <v>5452</v>
      </c>
      <c r="G120" s="209" t="s">
        <v>153</v>
      </c>
      <c r="H120" s="210">
        <v>2</v>
      </c>
      <c r="I120" s="211"/>
      <c r="J120" s="212">
        <f>ROUND(I120*H120,2)</f>
        <v>0</v>
      </c>
      <c r="K120" s="208" t="s">
        <v>154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155</v>
      </c>
      <c r="AT120" s="217" t="s">
        <v>150</v>
      </c>
      <c r="AU120" s="217" t="s">
        <v>82</v>
      </c>
      <c r="AY120" s="19" t="s">
        <v>148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155</v>
      </c>
      <c r="BM120" s="217" t="s">
        <v>5453</v>
      </c>
    </row>
    <row r="121" spans="1:47" s="2" customFormat="1" ht="12">
      <c r="A121" s="40"/>
      <c r="B121" s="41"/>
      <c r="C121" s="42"/>
      <c r="D121" s="219" t="s">
        <v>157</v>
      </c>
      <c r="E121" s="42"/>
      <c r="F121" s="220" t="s">
        <v>5454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157</v>
      </c>
      <c r="AU121" s="19" t="s">
        <v>82</v>
      </c>
    </row>
    <row r="122" spans="1:65" s="2" customFormat="1" ht="44.25" customHeight="1">
      <c r="A122" s="40"/>
      <c r="B122" s="41"/>
      <c r="C122" s="206" t="s">
        <v>241</v>
      </c>
      <c r="D122" s="206" t="s">
        <v>150</v>
      </c>
      <c r="E122" s="207" t="s">
        <v>5455</v>
      </c>
      <c r="F122" s="208" t="s">
        <v>5456</v>
      </c>
      <c r="G122" s="209" t="s">
        <v>166</v>
      </c>
      <c r="H122" s="210">
        <v>269.01</v>
      </c>
      <c r="I122" s="211"/>
      <c r="J122" s="212">
        <f>ROUND(I122*H122,2)</f>
        <v>0</v>
      </c>
      <c r="K122" s="208" t="s">
        <v>154</v>
      </c>
      <c r="L122" s="46"/>
      <c r="M122" s="213" t="s">
        <v>19</v>
      </c>
      <c r="N122" s="214" t="s">
        <v>43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0.425</v>
      </c>
      <c r="T122" s="216">
        <f>S122*H122</f>
        <v>114.32924999999999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155</v>
      </c>
      <c r="AT122" s="217" t="s">
        <v>150</v>
      </c>
      <c r="AU122" s="217" t="s">
        <v>82</v>
      </c>
      <c r="AY122" s="19" t="s">
        <v>148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155</v>
      </c>
      <c r="BM122" s="217" t="s">
        <v>5457</v>
      </c>
    </row>
    <row r="123" spans="1:47" s="2" customFormat="1" ht="12">
      <c r="A123" s="40"/>
      <c r="B123" s="41"/>
      <c r="C123" s="42"/>
      <c r="D123" s="219" t="s">
        <v>157</v>
      </c>
      <c r="E123" s="42"/>
      <c r="F123" s="220" t="s">
        <v>5458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157</v>
      </c>
      <c r="AU123" s="19" t="s">
        <v>82</v>
      </c>
    </row>
    <row r="124" spans="1:51" s="13" customFormat="1" ht="12">
      <c r="A124" s="13"/>
      <c r="B124" s="224"/>
      <c r="C124" s="225"/>
      <c r="D124" s="226" t="s">
        <v>168</v>
      </c>
      <c r="E124" s="227" t="s">
        <v>19</v>
      </c>
      <c r="F124" s="228" t="s">
        <v>5459</v>
      </c>
      <c r="G124" s="225"/>
      <c r="H124" s="227" t="s">
        <v>19</v>
      </c>
      <c r="I124" s="229"/>
      <c r="J124" s="225"/>
      <c r="K124" s="225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168</v>
      </c>
      <c r="AU124" s="234" t="s">
        <v>82</v>
      </c>
      <c r="AV124" s="13" t="s">
        <v>80</v>
      </c>
      <c r="AW124" s="13" t="s">
        <v>34</v>
      </c>
      <c r="AX124" s="13" t="s">
        <v>72</v>
      </c>
      <c r="AY124" s="234" t="s">
        <v>148</v>
      </c>
    </row>
    <row r="125" spans="1:51" s="13" customFormat="1" ht="12">
      <c r="A125" s="13"/>
      <c r="B125" s="224"/>
      <c r="C125" s="225"/>
      <c r="D125" s="226" t="s">
        <v>168</v>
      </c>
      <c r="E125" s="227" t="s">
        <v>19</v>
      </c>
      <c r="F125" s="228" t="s">
        <v>5460</v>
      </c>
      <c r="G125" s="225"/>
      <c r="H125" s="227" t="s">
        <v>19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168</v>
      </c>
      <c r="AU125" s="234" t="s">
        <v>82</v>
      </c>
      <c r="AV125" s="13" t="s">
        <v>80</v>
      </c>
      <c r="AW125" s="13" t="s">
        <v>34</v>
      </c>
      <c r="AX125" s="13" t="s">
        <v>72</v>
      </c>
      <c r="AY125" s="234" t="s">
        <v>148</v>
      </c>
    </row>
    <row r="126" spans="1:51" s="14" customFormat="1" ht="12">
      <c r="A126" s="14"/>
      <c r="B126" s="235"/>
      <c r="C126" s="236"/>
      <c r="D126" s="226" t="s">
        <v>168</v>
      </c>
      <c r="E126" s="237" t="s">
        <v>19</v>
      </c>
      <c r="F126" s="238" t="s">
        <v>5461</v>
      </c>
      <c r="G126" s="236"/>
      <c r="H126" s="239">
        <v>269.01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168</v>
      </c>
      <c r="AU126" s="245" t="s">
        <v>82</v>
      </c>
      <c r="AV126" s="14" t="s">
        <v>82</v>
      </c>
      <c r="AW126" s="14" t="s">
        <v>34</v>
      </c>
      <c r="AX126" s="14" t="s">
        <v>80</v>
      </c>
      <c r="AY126" s="245" t="s">
        <v>148</v>
      </c>
    </row>
    <row r="127" spans="1:65" s="2" customFormat="1" ht="33" customHeight="1">
      <c r="A127" s="40"/>
      <c r="B127" s="41"/>
      <c r="C127" s="206" t="s">
        <v>261</v>
      </c>
      <c r="D127" s="206" t="s">
        <v>150</v>
      </c>
      <c r="E127" s="207" t="s">
        <v>5462</v>
      </c>
      <c r="F127" s="208" t="s">
        <v>5463</v>
      </c>
      <c r="G127" s="209" t="s">
        <v>166</v>
      </c>
      <c r="H127" s="210">
        <v>269.01</v>
      </c>
      <c r="I127" s="211"/>
      <c r="J127" s="212">
        <f>ROUND(I127*H127,2)</f>
        <v>0</v>
      </c>
      <c r="K127" s="208" t="s">
        <v>154</v>
      </c>
      <c r="L127" s="46"/>
      <c r="M127" s="213" t="s">
        <v>19</v>
      </c>
      <c r="N127" s="214" t="s">
        <v>43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0.58</v>
      </c>
      <c r="T127" s="216">
        <f>S127*H127</f>
        <v>156.02579999999998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155</v>
      </c>
      <c r="AT127" s="217" t="s">
        <v>150</v>
      </c>
      <c r="AU127" s="217" t="s">
        <v>82</v>
      </c>
      <c r="AY127" s="19" t="s">
        <v>148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80</v>
      </c>
      <c r="BK127" s="218">
        <f>ROUND(I127*H127,2)</f>
        <v>0</v>
      </c>
      <c r="BL127" s="19" t="s">
        <v>155</v>
      </c>
      <c r="BM127" s="217" t="s">
        <v>5464</v>
      </c>
    </row>
    <row r="128" spans="1:47" s="2" customFormat="1" ht="12">
      <c r="A128" s="40"/>
      <c r="B128" s="41"/>
      <c r="C128" s="42"/>
      <c r="D128" s="219" t="s">
        <v>157</v>
      </c>
      <c r="E128" s="42"/>
      <c r="F128" s="220" t="s">
        <v>5465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157</v>
      </c>
      <c r="AU128" s="19" t="s">
        <v>82</v>
      </c>
    </row>
    <row r="129" spans="1:51" s="13" customFormat="1" ht="12">
      <c r="A129" s="13"/>
      <c r="B129" s="224"/>
      <c r="C129" s="225"/>
      <c r="D129" s="226" t="s">
        <v>168</v>
      </c>
      <c r="E129" s="227" t="s">
        <v>19</v>
      </c>
      <c r="F129" s="228" t="s">
        <v>5459</v>
      </c>
      <c r="G129" s="225"/>
      <c r="H129" s="227" t="s">
        <v>19</v>
      </c>
      <c r="I129" s="229"/>
      <c r="J129" s="225"/>
      <c r="K129" s="225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168</v>
      </c>
      <c r="AU129" s="234" t="s">
        <v>82</v>
      </c>
      <c r="AV129" s="13" t="s">
        <v>80</v>
      </c>
      <c r="AW129" s="13" t="s">
        <v>34</v>
      </c>
      <c r="AX129" s="13" t="s">
        <v>72</v>
      </c>
      <c r="AY129" s="234" t="s">
        <v>148</v>
      </c>
    </row>
    <row r="130" spans="1:51" s="13" customFormat="1" ht="12">
      <c r="A130" s="13"/>
      <c r="B130" s="224"/>
      <c r="C130" s="225"/>
      <c r="D130" s="226" t="s">
        <v>168</v>
      </c>
      <c r="E130" s="227" t="s">
        <v>19</v>
      </c>
      <c r="F130" s="228" t="s">
        <v>5466</v>
      </c>
      <c r="G130" s="225"/>
      <c r="H130" s="227" t="s">
        <v>19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168</v>
      </c>
      <c r="AU130" s="234" t="s">
        <v>82</v>
      </c>
      <c r="AV130" s="13" t="s">
        <v>80</v>
      </c>
      <c r="AW130" s="13" t="s">
        <v>34</v>
      </c>
      <c r="AX130" s="13" t="s">
        <v>72</v>
      </c>
      <c r="AY130" s="234" t="s">
        <v>148</v>
      </c>
    </row>
    <row r="131" spans="1:51" s="14" customFormat="1" ht="12">
      <c r="A131" s="14"/>
      <c r="B131" s="235"/>
      <c r="C131" s="236"/>
      <c r="D131" s="226" t="s">
        <v>168</v>
      </c>
      <c r="E131" s="237" t="s">
        <v>19</v>
      </c>
      <c r="F131" s="238" t="s">
        <v>5461</v>
      </c>
      <c r="G131" s="236"/>
      <c r="H131" s="239">
        <v>269.01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168</v>
      </c>
      <c r="AU131" s="245" t="s">
        <v>82</v>
      </c>
      <c r="AV131" s="14" t="s">
        <v>82</v>
      </c>
      <c r="AW131" s="14" t="s">
        <v>34</v>
      </c>
      <c r="AX131" s="14" t="s">
        <v>80</v>
      </c>
      <c r="AY131" s="245" t="s">
        <v>148</v>
      </c>
    </row>
    <row r="132" spans="1:65" s="2" customFormat="1" ht="24.15" customHeight="1">
      <c r="A132" s="40"/>
      <c r="B132" s="41"/>
      <c r="C132" s="206" t="s">
        <v>267</v>
      </c>
      <c r="D132" s="206" t="s">
        <v>150</v>
      </c>
      <c r="E132" s="207" t="s">
        <v>3992</v>
      </c>
      <c r="F132" s="208" t="s">
        <v>3993</v>
      </c>
      <c r="G132" s="209" t="s">
        <v>166</v>
      </c>
      <c r="H132" s="210">
        <v>2.92</v>
      </c>
      <c r="I132" s="211"/>
      <c r="J132" s="212">
        <f>ROUND(I132*H132,2)</f>
        <v>0</v>
      </c>
      <c r="K132" s="208" t="s">
        <v>154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0.22</v>
      </c>
      <c r="T132" s="216">
        <f>S132*H132</f>
        <v>0.6424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155</v>
      </c>
      <c r="AT132" s="217" t="s">
        <v>150</v>
      </c>
      <c r="AU132" s="217" t="s">
        <v>82</v>
      </c>
      <c r="AY132" s="19" t="s">
        <v>148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80</v>
      </c>
      <c r="BK132" s="218">
        <f>ROUND(I132*H132,2)</f>
        <v>0</v>
      </c>
      <c r="BL132" s="19" t="s">
        <v>155</v>
      </c>
      <c r="BM132" s="217" t="s">
        <v>5467</v>
      </c>
    </row>
    <row r="133" spans="1:47" s="2" customFormat="1" ht="12">
      <c r="A133" s="40"/>
      <c r="B133" s="41"/>
      <c r="C133" s="42"/>
      <c r="D133" s="219" t="s">
        <v>157</v>
      </c>
      <c r="E133" s="42"/>
      <c r="F133" s="220" t="s">
        <v>3995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157</v>
      </c>
      <c r="AU133" s="19" t="s">
        <v>82</v>
      </c>
    </row>
    <row r="134" spans="1:51" s="14" customFormat="1" ht="12">
      <c r="A134" s="14"/>
      <c r="B134" s="235"/>
      <c r="C134" s="236"/>
      <c r="D134" s="226" t="s">
        <v>168</v>
      </c>
      <c r="E134" s="237" t="s">
        <v>19</v>
      </c>
      <c r="F134" s="238" t="s">
        <v>5468</v>
      </c>
      <c r="G134" s="236"/>
      <c r="H134" s="239">
        <v>2.92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168</v>
      </c>
      <c r="AU134" s="245" t="s">
        <v>82</v>
      </c>
      <c r="AV134" s="14" t="s">
        <v>82</v>
      </c>
      <c r="AW134" s="14" t="s">
        <v>34</v>
      </c>
      <c r="AX134" s="14" t="s">
        <v>80</v>
      </c>
      <c r="AY134" s="245" t="s">
        <v>148</v>
      </c>
    </row>
    <row r="135" spans="1:65" s="2" customFormat="1" ht="24.15" customHeight="1">
      <c r="A135" s="40"/>
      <c r="B135" s="41"/>
      <c r="C135" s="206" t="s">
        <v>273</v>
      </c>
      <c r="D135" s="206" t="s">
        <v>150</v>
      </c>
      <c r="E135" s="207" t="s">
        <v>185</v>
      </c>
      <c r="F135" s="208" t="s">
        <v>186</v>
      </c>
      <c r="G135" s="209" t="s">
        <v>187</v>
      </c>
      <c r="H135" s="210">
        <v>13.277</v>
      </c>
      <c r="I135" s="211"/>
      <c r="J135" s="212">
        <f>ROUND(I135*H135,2)</f>
        <v>0</v>
      </c>
      <c r="K135" s="208" t="s">
        <v>154</v>
      </c>
      <c r="L135" s="46"/>
      <c r="M135" s="213" t="s">
        <v>19</v>
      </c>
      <c r="N135" s="214" t="s">
        <v>43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155</v>
      </c>
      <c r="AT135" s="217" t="s">
        <v>150</v>
      </c>
      <c r="AU135" s="217" t="s">
        <v>82</v>
      </c>
      <c r="AY135" s="19" t="s">
        <v>148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80</v>
      </c>
      <c r="BK135" s="218">
        <f>ROUND(I135*H135,2)</f>
        <v>0</v>
      </c>
      <c r="BL135" s="19" t="s">
        <v>155</v>
      </c>
      <c r="BM135" s="217" t="s">
        <v>5469</v>
      </c>
    </row>
    <row r="136" spans="1:47" s="2" customFormat="1" ht="12">
      <c r="A136" s="40"/>
      <c r="B136" s="41"/>
      <c r="C136" s="42"/>
      <c r="D136" s="219" t="s">
        <v>157</v>
      </c>
      <c r="E136" s="42"/>
      <c r="F136" s="220" t="s">
        <v>189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157</v>
      </c>
      <c r="AU136" s="19" t="s">
        <v>82</v>
      </c>
    </row>
    <row r="137" spans="1:51" s="13" customFormat="1" ht="12">
      <c r="A137" s="13"/>
      <c r="B137" s="224"/>
      <c r="C137" s="225"/>
      <c r="D137" s="226" t="s">
        <v>168</v>
      </c>
      <c r="E137" s="227" t="s">
        <v>19</v>
      </c>
      <c r="F137" s="228" t="s">
        <v>5470</v>
      </c>
      <c r="G137" s="225"/>
      <c r="H137" s="227" t="s">
        <v>19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168</v>
      </c>
      <c r="AU137" s="234" t="s">
        <v>82</v>
      </c>
      <c r="AV137" s="13" t="s">
        <v>80</v>
      </c>
      <c r="AW137" s="13" t="s">
        <v>34</v>
      </c>
      <c r="AX137" s="13" t="s">
        <v>72</v>
      </c>
      <c r="AY137" s="234" t="s">
        <v>148</v>
      </c>
    </row>
    <row r="138" spans="1:51" s="14" customFormat="1" ht="12">
      <c r="A138" s="14"/>
      <c r="B138" s="235"/>
      <c r="C138" s="236"/>
      <c r="D138" s="226" t="s">
        <v>168</v>
      </c>
      <c r="E138" s="237" t="s">
        <v>19</v>
      </c>
      <c r="F138" s="238" t="s">
        <v>5471</v>
      </c>
      <c r="G138" s="236"/>
      <c r="H138" s="239">
        <v>13.277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5" t="s">
        <v>168</v>
      </c>
      <c r="AU138" s="245" t="s">
        <v>82</v>
      </c>
      <c r="AV138" s="14" t="s">
        <v>82</v>
      </c>
      <c r="AW138" s="14" t="s">
        <v>34</v>
      </c>
      <c r="AX138" s="14" t="s">
        <v>80</v>
      </c>
      <c r="AY138" s="245" t="s">
        <v>148</v>
      </c>
    </row>
    <row r="139" spans="1:65" s="2" customFormat="1" ht="24.15" customHeight="1">
      <c r="A139" s="40"/>
      <c r="B139" s="41"/>
      <c r="C139" s="206" t="s">
        <v>8</v>
      </c>
      <c r="D139" s="206" t="s">
        <v>150</v>
      </c>
      <c r="E139" s="207" t="s">
        <v>206</v>
      </c>
      <c r="F139" s="208" t="s">
        <v>207</v>
      </c>
      <c r="G139" s="209" t="s">
        <v>187</v>
      </c>
      <c r="H139" s="210">
        <v>2.34</v>
      </c>
      <c r="I139" s="211"/>
      <c r="J139" s="212">
        <f>ROUND(I139*H139,2)</f>
        <v>0</v>
      </c>
      <c r="K139" s="208" t="s">
        <v>154</v>
      </c>
      <c r="L139" s="46"/>
      <c r="M139" s="213" t="s">
        <v>19</v>
      </c>
      <c r="N139" s="214" t="s">
        <v>43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155</v>
      </c>
      <c r="AT139" s="217" t="s">
        <v>150</v>
      </c>
      <c r="AU139" s="217" t="s">
        <v>82</v>
      </c>
      <c r="AY139" s="19" t="s">
        <v>148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80</v>
      </c>
      <c r="BK139" s="218">
        <f>ROUND(I139*H139,2)</f>
        <v>0</v>
      </c>
      <c r="BL139" s="19" t="s">
        <v>155</v>
      </c>
      <c r="BM139" s="217" t="s">
        <v>5472</v>
      </c>
    </row>
    <row r="140" spans="1:47" s="2" customFormat="1" ht="12">
      <c r="A140" s="40"/>
      <c r="B140" s="41"/>
      <c r="C140" s="42"/>
      <c r="D140" s="219" t="s">
        <v>157</v>
      </c>
      <c r="E140" s="42"/>
      <c r="F140" s="220" t="s">
        <v>209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157</v>
      </c>
      <c r="AU140" s="19" t="s">
        <v>82</v>
      </c>
    </row>
    <row r="141" spans="1:51" s="13" customFormat="1" ht="12">
      <c r="A141" s="13"/>
      <c r="B141" s="224"/>
      <c r="C141" s="225"/>
      <c r="D141" s="226" t="s">
        <v>168</v>
      </c>
      <c r="E141" s="227" t="s">
        <v>19</v>
      </c>
      <c r="F141" s="228" t="s">
        <v>5473</v>
      </c>
      <c r="G141" s="225"/>
      <c r="H141" s="227" t="s">
        <v>19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168</v>
      </c>
      <c r="AU141" s="234" t="s">
        <v>82</v>
      </c>
      <c r="AV141" s="13" t="s">
        <v>80</v>
      </c>
      <c r="AW141" s="13" t="s">
        <v>34</v>
      </c>
      <c r="AX141" s="13" t="s">
        <v>72</v>
      </c>
      <c r="AY141" s="234" t="s">
        <v>148</v>
      </c>
    </row>
    <row r="142" spans="1:51" s="14" customFormat="1" ht="12">
      <c r="A142" s="14"/>
      <c r="B142" s="235"/>
      <c r="C142" s="236"/>
      <c r="D142" s="226" t="s">
        <v>168</v>
      </c>
      <c r="E142" s="237" t="s">
        <v>19</v>
      </c>
      <c r="F142" s="238" t="s">
        <v>5474</v>
      </c>
      <c r="G142" s="236"/>
      <c r="H142" s="239">
        <v>2.34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5" t="s">
        <v>168</v>
      </c>
      <c r="AU142" s="245" t="s">
        <v>82</v>
      </c>
      <c r="AV142" s="14" t="s">
        <v>82</v>
      </c>
      <c r="AW142" s="14" t="s">
        <v>34</v>
      </c>
      <c r="AX142" s="14" t="s">
        <v>80</v>
      </c>
      <c r="AY142" s="245" t="s">
        <v>148</v>
      </c>
    </row>
    <row r="143" spans="1:65" s="2" customFormat="1" ht="24.15" customHeight="1">
      <c r="A143" s="40"/>
      <c r="B143" s="41"/>
      <c r="C143" s="206" t="s">
        <v>285</v>
      </c>
      <c r="D143" s="206" t="s">
        <v>150</v>
      </c>
      <c r="E143" s="207" t="s">
        <v>214</v>
      </c>
      <c r="F143" s="208" t="s">
        <v>215</v>
      </c>
      <c r="G143" s="209" t="s">
        <v>187</v>
      </c>
      <c r="H143" s="210">
        <v>24.084</v>
      </c>
      <c r="I143" s="211"/>
      <c r="J143" s="212">
        <f>ROUND(I143*H143,2)</f>
        <v>0</v>
      </c>
      <c r="K143" s="208" t="s">
        <v>154</v>
      </c>
      <c r="L143" s="46"/>
      <c r="M143" s="213" t="s">
        <v>19</v>
      </c>
      <c r="N143" s="214" t="s">
        <v>43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155</v>
      </c>
      <c r="AT143" s="217" t="s">
        <v>150</v>
      </c>
      <c r="AU143" s="217" t="s">
        <v>82</v>
      </c>
      <c r="AY143" s="19" t="s">
        <v>148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80</v>
      </c>
      <c r="BK143" s="218">
        <f>ROUND(I143*H143,2)</f>
        <v>0</v>
      </c>
      <c r="BL143" s="19" t="s">
        <v>155</v>
      </c>
      <c r="BM143" s="217" t="s">
        <v>5475</v>
      </c>
    </row>
    <row r="144" spans="1:47" s="2" customFormat="1" ht="12">
      <c r="A144" s="40"/>
      <c r="B144" s="41"/>
      <c r="C144" s="42"/>
      <c r="D144" s="219" t="s">
        <v>157</v>
      </c>
      <c r="E144" s="42"/>
      <c r="F144" s="220" t="s">
        <v>217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157</v>
      </c>
      <c r="AU144" s="19" t="s">
        <v>82</v>
      </c>
    </row>
    <row r="145" spans="1:51" s="13" customFormat="1" ht="12">
      <c r="A145" s="13"/>
      <c r="B145" s="224"/>
      <c r="C145" s="225"/>
      <c r="D145" s="226" t="s">
        <v>168</v>
      </c>
      <c r="E145" s="227" t="s">
        <v>19</v>
      </c>
      <c r="F145" s="228" t="s">
        <v>5476</v>
      </c>
      <c r="G145" s="225"/>
      <c r="H145" s="227" t="s">
        <v>19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168</v>
      </c>
      <c r="AU145" s="234" t="s">
        <v>82</v>
      </c>
      <c r="AV145" s="13" t="s">
        <v>80</v>
      </c>
      <c r="AW145" s="13" t="s">
        <v>34</v>
      </c>
      <c r="AX145" s="13" t="s">
        <v>72</v>
      </c>
      <c r="AY145" s="234" t="s">
        <v>148</v>
      </c>
    </row>
    <row r="146" spans="1:51" s="14" customFormat="1" ht="12">
      <c r="A146" s="14"/>
      <c r="B146" s="235"/>
      <c r="C146" s="236"/>
      <c r="D146" s="226" t="s">
        <v>168</v>
      </c>
      <c r="E146" s="237" t="s">
        <v>19</v>
      </c>
      <c r="F146" s="238" t="s">
        <v>5477</v>
      </c>
      <c r="G146" s="236"/>
      <c r="H146" s="239">
        <v>24.084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5" t="s">
        <v>168</v>
      </c>
      <c r="AU146" s="245" t="s">
        <v>82</v>
      </c>
      <c r="AV146" s="14" t="s">
        <v>82</v>
      </c>
      <c r="AW146" s="14" t="s">
        <v>34</v>
      </c>
      <c r="AX146" s="14" t="s">
        <v>80</v>
      </c>
      <c r="AY146" s="245" t="s">
        <v>148</v>
      </c>
    </row>
    <row r="147" spans="1:65" s="2" customFormat="1" ht="24.15" customHeight="1">
      <c r="A147" s="40"/>
      <c r="B147" s="41"/>
      <c r="C147" s="206" t="s">
        <v>293</v>
      </c>
      <c r="D147" s="206" t="s">
        <v>150</v>
      </c>
      <c r="E147" s="207" t="s">
        <v>5478</v>
      </c>
      <c r="F147" s="208" t="s">
        <v>5479</v>
      </c>
      <c r="G147" s="209" t="s">
        <v>187</v>
      </c>
      <c r="H147" s="210">
        <v>39.701</v>
      </c>
      <c r="I147" s="211"/>
      <c r="J147" s="212">
        <f>ROUND(I147*H147,2)</f>
        <v>0</v>
      </c>
      <c r="K147" s="208" t="s">
        <v>154</v>
      </c>
      <c r="L147" s="46"/>
      <c r="M147" s="213" t="s">
        <v>19</v>
      </c>
      <c r="N147" s="214" t="s">
        <v>43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155</v>
      </c>
      <c r="AT147" s="217" t="s">
        <v>150</v>
      </c>
      <c r="AU147" s="217" t="s">
        <v>82</v>
      </c>
      <c r="AY147" s="19" t="s">
        <v>148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80</v>
      </c>
      <c r="BK147" s="218">
        <f>ROUND(I147*H147,2)</f>
        <v>0</v>
      </c>
      <c r="BL147" s="19" t="s">
        <v>155</v>
      </c>
      <c r="BM147" s="217" t="s">
        <v>5480</v>
      </c>
    </row>
    <row r="148" spans="1:47" s="2" customFormat="1" ht="12">
      <c r="A148" s="40"/>
      <c r="B148" s="41"/>
      <c r="C148" s="42"/>
      <c r="D148" s="219" t="s">
        <v>157</v>
      </c>
      <c r="E148" s="42"/>
      <c r="F148" s="220" t="s">
        <v>5481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157</v>
      </c>
      <c r="AU148" s="19" t="s">
        <v>82</v>
      </c>
    </row>
    <row r="149" spans="1:51" s="13" customFormat="1" ht="12">
      <c r="A149" s="13"/>
      <c r="B149" s="224"/>
      <c r="C149" s="225"/>
      <c r="D149" s="226" t="s">
        <v>168</v>
      </c>
      <c r="E149" s="227" t="s">
        <v>19</v>
      </c>
      <c r="F149" s="228" t="s">
        <v>5470</v>
      </c>
      <c r="G149" s="225"/>
      <c r="H149" s="227" t="s">
        <v>19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168</v>
      </c>
      <c r="AU149" s="234" t="s">
        <v>82</v>
      </c>
      <c r="AV149" s="13" t="s">
        <v>80</v>
      </c>
      <c r="AW149" s="13" t="s">
        <v>34</v>
      </c>
      <c r="AX149" s="13" t="s">
        <v>72</v>
      </c>
      <c r="AY149" s="234" t="s">
        <v>148</v>
      </c>
    </row>
    <row r="150" spans="1:51" s="14" customFormat="1" ht="12">
      <c r="A150" s="14"/>
      <c r="B150" s="235"/>
      <c r="C150" s="236"/>
      <c r="D150" s="226" t="s">
        <v>168</v>
      </c>
      <c r="E150" s="237" t="s">
        <v>19</v>
      </c>
      <c r="F150" s="238" t="s">
        <v>5471</v>
      </c>
      <c r="G150" s="236"/>
      <c r="H150" s="239">
        <v>13.277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5" t="s">
        <v>168</v>
      </c>
      <c r="AU150" s="245" t="s">
        <v>82</v>
      </c>
      <c r="AV150" s="14" t="s">
        <v>82</v>
      </c>
      <c r="AW150" s="14" t="s">
        <v>34</v>
      </c>
      <c r="AX150" s="14" t="s">
        <v>72</v>
      </c>
      <c r="AY150" s="245" t="s">
        <v>148</v>
      </c>
    </row>
    <row r="151" spans="1:51" s="13" customFormat="1" ht="12">
      <c r="A151" s="13"/>
      <c r="B151" s="224"/>
      <c r="C151" s="225"/>
      <c r="D151" s="226" t="s">
        <v>168</v>
      </c>
      <c r="E151" s="227" t="s">
        <v>19</v>
      </c>
      <c r="F151" s="228" t="s">
        <v>5473</v>
      </c>
      <c r="G151" s="225"/>
      <c r="H151" s="227" t="s">
        <v>19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168</v>
      </c>
      <c r="AU151" s="234" t="s">
        <v>82</v>
      </c>
      <c r="AV151" s="13" t="s">
        <v>80</v>
      </c>
      <c r="AW151" s="13" t="s">
        <v>34</v>
      </c>
      <c r="AX151" s="13" t="s">
        <v>72</v>
      </c>
      <c r="AY151" s="234" t="s">
        <v>148</v>
      </c>
    </row>
    <row r="152" spans="1:51" s="14" customFormat="1" ht="12">
      <c r="A152" s="14"/>
      <c r="B152" s="235"/>
      <c r="C152" s="236"/>
      <c r="D152" s="226" t="s">
        <v>168</v>
      </c>
      <c r="E152" s="237" t="s">
        <v>19</v>
      </c>
      <c r="F152" s="238" t="s">
        <v>5474</v>
      </c>
      <c r="G152" s="236"/>
      <c r="H152" s="239">
        <v>2.34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168</v>
      </c>
      <c r="AU152" s="245" t="s">
        <v>82</v>
      </c>
      <c r="AV152" s="14" t="s">
        <v>82</v>
      </c>
      <c r="AW152" s="14" t="s">
        <v>34</v>
      </c>
      <c r="AX152" s="14" t="s">
        <v>72</v>
      </c>
      <c r="AY152" s="245" t="s">
        <v>148</v>
      </c>
    </row>
    <row r="153" spans="1:51" s="13" customFormat="1" ht="12">
      <c r="A153" s="13"/>
      <c r="B153" s="224"/>
      <c r="C153" s="225"/>
      <c r="D153" s="226" t="s">
        <v>168</v>
      </c>
      <c r="E153" s="227" t="s">
        <v>19</v>
      </c>
      <c r="F153" s="228" t="s">
        <v>5476</v>
      </c>
      <c r="G153" s="225"/>
      <c r="H153" s="227" t="s">
        <v>19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168</v>
      </c>
      <c r="AU153" s="234" t="s">
        <v>82</v>
      </c>
      <c r="AV153" s="13" t="s">
        <v>80</v>
      </c>
      <c r="AW153" s="13" t="s">
        <v>34</v>
      </c>
      <c r="AX153" s="13" t="s">
        <v>72</v>
      </c>
      <c r="AY153" s="234" t="s">
        <v>148</v>
      </c>
    </row>
    <row r="154" spans="1:51" s="14" customFormat="1" ht="12">
      <c r="A154" s="14"/>
      <c r="B154" s="235"/>
      <c r="C154" s="236"/>
      <c r="D154" s="226" t="s">
        <v>168</v>
      </c>
      <c r="E154" s="237" t="s">
        <v>19</v>
      </c>
      <c r="F154" s="238" t="s">
        <v>5477</v>
      </c>
      <c r="G154" s="236"/>
      <c r="H154" s="239">
        <v>24.084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5" t="s">
        <v>168</v>
      </c>
      <c r="AU154" s="245" t="s">
        <v>82</v>
      </c>
      <c r="AV154" s="14" t="s">
        <v>82</v>
      </c>
      <c r="AW154" s="14" t="s">
        <v>34</v>
      </c>
      <c r="AX154" s="14" t="s">
        <v>72</v>
      </c>
      <c r="AY154" s="245" t="s">
        <v>148</v>
      </c>
    </row>
    <row r="155" spans="1:51" s="15" customFormat="1" ht="12">
      <c r="A155" s="15"/>
      <c r="B155" s="246"/>
      <c r="C155" s="247"/>
      <c r="D155" s="226" t="s">
        <v>168</v>
      </c>
      <c r="E155" s="248" t="s">
        <v>19</v>
      </c>
      <c r="F155" s="249" t="s">
        <v>178</v>
      </c>
      <c r="G155" s="247"/>
      <c r="H155" s="250">
        <v>39.701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6" t="s">
        <v>168</v>
      </c>
      <c r="AU155" s="256" t="s">
        <v>82</v>
      </c>
      <c r="AV155" s="15" t="s">
        <v>155</v>
      </c>
      <c r="AW155" s="15" t="s">
        <v>34</v>
      </c>
      <c r="AX155" s="15" t="s">
        <v>80</v>
      </c>
      <c r="AY155" s="256" t="s">
        <v>148</v>
      </c>
    </row>
    <row r="156" spans="1:65" s="2" customFormat="1" ht="24.15" customHeight="1">
      <c r="A156" s="40"/>
      <c r="B156" s="41"/>
      <c r="C156" s="206" t="s">
        <v>307</v>
      </c>
      <c r="D156" s="206" t="s">
        <v>150</v>
      </c>
      <c r="E156" s="207" t="s">
        <v>5482</v>
      </c>
      <c r="F156" s="208" t="s">
        <v>5483</v>
      </c>
      <c r="G156" s="209" t="s">
        <v>187</v>
      </c>
      <c r="H156" s="210">
        <v>39.701</v>
      </c>
      <c r="I156" s="211"/>
      <c r="J156" s="212">
        <f>ROUND(I156*H156,2)</f>
        <v>0</v>
      </c>
      <c r="K156" s="208" t="s">
        <v>154</v>
      </c>
      <c r="L156" s="46"/>
      <c r="M156" s="213" t="s">
        <v>19</v>
      </c>
      <c r="N156" s="214" t="s">
        <v>43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155</v>
      </c>
      <c r="AT156" s="217" t="s">
        <v>150</v>
      </c>
      <c r="AU156" s="217" t="s">
        <v>82</v>
      </c>
      <c r="AY156" s="19" t="s">
        <v>148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80</v>
      </c>
      <c r="BK156" s="218">
        <f>ROUND(I156*H156,2)</f>
        <v>0</v>
      </c>
      <c r="BL156" s="19" t="s">
        <v>155</v>
      </c>
      <c r="BM156" s="217" t="s">
        <v>5484</v>
      </c>
    </row>
    <row r="157" spans="1:47" s="2" customFormat="1" ht="12">
      <c r="A157" s="40"/>
      <c r="B157" s="41"/>
      <c r="C157" s="42"/>
      <c r="D157" s="219" t="s">
        <v>157</v>
      </c>
      <c r="E157" s="42"/>
      <c r="F157" s="220" t="s">
        <v>5485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157</v>
      </c>
      <c r="AU157" s="19" t="s">
        <v>82</v>
      </c>
    </row>
    <row r="158" spans="1:51" s="13" customFormat="1" ht="12">
      <c r="A158" s="13"/>
      <c r="B158" s="224"/>
      <c r="C158" s="225"/>
      <c r="D158" s="226" t="s">
        <v>168</v>
      </c>
      <c r="E158" s="227" t="s">
        <v>19</v>
      </c>
      <c r="F158" s="228" t="s">
        <v>5470</v>
      </c>
      <c r="G158" s="225"/>
      <c r="H158" s="227" t="s">
        <v>19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168</v>
      </c>
      <c r="AU158" s="234" t="s">
        <v>82</v>
      </c>
      <c r="AV158" s="13" t="s">
        <v>80</v>
      </c>
      <c r="AW158" s="13" t="s">
        <v>34</v>
      </c>
      <c r="AX158" s="13" t="s">
        <v>72</v>
      </c>
      <c r="AY158" s="234" t="s">
        <v>148</v>
      </c>
    </row>
    <row r="159" spans="1:51" s="14" customFormat="1" ht="12">
      <c r="A159" s="14"/>
      <c r="B159" s="235"/>
      <c r="C159" s="236"/>
      <c r="D159" s="226" t="s">
        <v>168</v>
      </c>
      <c r="E159" s="237" t="s">
        <v>19</v>
      </c>
      <c r="F159" s="238" t="s">
        <v>5471</v>
      </c>
      <c r="G159" s="236"/>
      <c r="H159" s="239">
        <v>13.277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168</v>
      </c>
      <c r="AU159" s="245" t="s">
        <v>82</v>
      </c>
      <c r="AV159" s="14" t="s">
        <v>82</v>
      </c>
      <c r="AW159" s="14" t="s">
        <v>34</v>
      </c>
      <c r="AX159" s="14" t="s">
        <v>72</v>
      </c>
      <c r="AY159" s="245" t="s">
        <v>148</v>
      </c>
    </row>
    <row r="160" spans="1:51" s="13" customFormat="1" ht="12">
      <c r="A160" s="13"/>
      <c r="B160" s="224"/>
      <c r="C160" s="225"/>
      <c r="D160" s="226" t="s">
        <v>168</v>
      </c>
      <c r="E160" s="227" t="s">
        <v>19</v>
      </c>
      <c r="F160" s="228" t="s">
        <v>5473</v>
      </c>
      <c r="G160" s="225"/>
      <c r="H160" s="227" t="s">
        <v>19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168</v>
      </c>
      <c r="AU160" s="234" t="s">
        <v>82</v>
      </c>
      <c r="AV160" s="13" t="s">
        <v>80</v>
      </c>
      <c r="AW160" s="13" t="s">
        <v>34</v>
      </c>
      <c r="AX160" s="13" t="s">
        <v>72</v>
      </c>
      <c r="AY160" s="234" t="s">
        <v>148</v>
      </c>
    </row>
    <row r="161" spans="1:51" s="14" customFormat="1" ht="12">
      <c r="A161" s="14"/>
      <c r="B161" s="235"/>
      <c r="C161" s="236"/>
      <c r="D161" s="226" t="s">
        <v>168</v>
      </c>
      <c r="E161" s="237" t="s">
        <v>19</v>
      </c>
      <c r="F161" s="238" t="s">
        <v>5474</v>
      </c>
      <c r="G161" s="236"/>
      <c r="H161" s="239">
        <v>2.34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168</v>
      </c>
      <c r="AU161" s="245" t="s">
        <v>82</v>
      </c>
      <c r="AV161" s="14" t="s">
        <v>82</v>
      </c>
      <c r="AW161" s="14" t="s">
        <v>34</v>
      </c>
      <c r="AX161" s="14" t="s">
        <v>72</v>
      </c>
      <c r="AY161" s="245" t="s">
        <v>148</v>
      </c>
    </row>
    <row r="162" spans="1:51" s="13" customFormat="1" ht="12">
      <c r="A162" s="13"/>
      <c r="B162" s="224"/>
      <c r="C162" s="225"/>
      <c r="D162" s="226" t="s">
        <v>168</v>
      </c>
      <c r="E162" s="227" t="s">
        <v>19</v>
      </c>
      <c r="F162" s="228" t="s">
        <v>5476</v>
      </c>
      <c r="G162" s="225"/>
      <c r="H162" s="227" t="s">
        <v>19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168</v>
      </c>
      <c r="AU162" s="234" t="s">
        <v>82</v>
      </c>
      <c r="AV162" s="13" t="s">
        <v>80</v>
      </c>
      <c r="AW162" s="13" t="s">
        <v>34</v>
      </c>
      <c r="AX162" s="13" t="s">
        <v>72</v>
      </c>
      <c r="AY162" s="234" t="s">
        <v>148</v>
      </c>
    </row>
    <row r="163" spans="1:51" s="14" customFormat="1" ht="12">
      <c r="A163" s="14"/>
      <c r="B163" s="235"/>
      <c r="C163" s="236"/>
      <c r="D163" s="226" t="s">
        <v>168</v>
      </c>
      <c r="E163" s="237" t="s">
        <v>19</v>
      </c>
      <c r="F163" s="238" t="s">
        <v>5477</v>
      </c>
      <c r="G163" s="236"/>
      <c r="H163" s="239">
        <v>24.084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168</v>
      </c>
      <c r="AU163" s="245" t="s">
        <v>82</v>
      </c>
      <c r="AV163" s="14" t="s">
        <v>82</v>
      </c>
      <c r="AW163" s="14" t="s">
        <v>34</v>
      </c>
      <c r="AX163" s="14" t="s">
        <v>72</v>
      </c>
      <c r="AY163" s="245" t="s">
        <v>148</v>
      </c>
    </row>
    <row r="164" spans="1:51" s="15" customFormat="1" ht="12">
      <c r="A164" s="15"/>
      <c r="B164" s="246"/>
      <c r="C164" s="247"/>
      <c r="D164" s="226" t="s">
        <v>168</v>
      </c>
      <c r="E164" s="248" t="s">
        <v>19</v>
      </c>
      <c r="F164" s="249" t="s">
        <v>178</v>
      </c>
      <c r="G164" s="247"/>
      <c r="H164" s="250">
        <v>39.701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56" t="s">
        <v>168</v>
      </c>
      <c r="AU164" s="256" t="s">
        <v>82</v>
      </c>
      <c r="AV164" s="15" t="s">
        <v>155</v>
      </c>
      <c r="AW164" s="15" t="s">
        <v>34</v>
      </c>
      <c r="AX164" s="15" t="s">
        <v>80</v>
      </c>
      <c r="AY164" s="256" t="s">
        <v>148</v>
      </c>
    </row>
    <row r="165" spans="1:65" s="2" customFormat="1" ht="21.75" customHeight="1">
      <c r="A165" s="40"/>
      <c r="B165" s="41"/>
      <c r="C165" s="206" t="s">
        <v>314</v>
      </c>
      <c r="D165" s="206" t="s">
        <v>150</v>
      </c>
      <c r="E165" s="207" t="s">
        <v>5486</v>
      </c>
      <c r="F165" s="208" t="s">
        <v>5487</v>
      </c>
      <c r="G165" s="209" t="s">
        <v>166</v>
      </c>
      <c r="H165" s="210">
        <v>1284.94</v>
      </c>
      <c r="I165" s="211"/>
      <c r="J165" s="212">
        <f>ROUND(I165*H165,2)</f>
        <v>0</v>
      </c>
      <c r="K165" s="208" t="s">
        <v>154</v>
      </c>
      <c r="L165" s="46"/>
      <c r="M165" s="213" t="s">
        <v>19</v>
      </c>
      <c r="N165" s="214" t="s">
        <v>43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155</v>
      </c>
      <c r="AT165" s="217" t="s">
        <v>150</v>
      </c>
      <c r="AU165" s="217" t="s">
        <v>82</v>
      </c>
      <c r="AY165" s="19" t="s">
        <v>148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80</v>
      </c>
      <c r="BK165" s="218">
        <f>ROUND(I165*H165,2)</f>
        <v>0</v>
      </c>
      <c r="BL165" s="19" t="s">
        <v>155</v>
      </c>
      <c r="BM165" s="217" t="s">
        <v>5488</v>
      </c>
    </row>
    <row r="166" spans="1:47" s="2" customFormat="1" ht="12">
      <c r="A166" s="40"/>
      <c r="B166" s="41"/>
      <c r="C166" s="42"/>
      <c r="D166" s="219" t="s">
        <v>157</v>
      </c>
      <c r="E166" s="42"/>
      <c r="F166" s="220" t="s">
        <v>5489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157</v>
      </c>
      <c r="AU166" s="19" t="s">
        <v>82</v>
      </c>
    </row>
    <row r="167" spans="1:51" s="14" customFormat="1" ht="12">
      <c r="A167" s="14"/>
      <c r="B167" s="235"/>
      <c r="C167" s="236"/>
      <c r="D167" s="226" t="s">
        <v>168</v>
      </c>
      <c r="E167" s="237" t="s">
        <v>19</v>
      </c>
      <c r="F167" s="238" t="s">
        <v>5490</v>
      </c>
      <c r="G167" s="236"/>
      <c r="H167" s="239">
        <v>1212.52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5" t="s">
        <v>168</v>
      </c>
      <c r="AU167" s="245" t="s">
        <v>82</v>
      </c>
      <c r="AV167" s="14" t="s">
        <v>82</v>
      </c>
      <c r="AW167" s="14" t="s">
        <v>34</v>
      </c>
      <c r="AX167" s="14" t="s">
        <v>72</v>
      </c>
      <c r="AY167" s="245" t="s">
        <v>148</v>
      </c>
    </row>
    <row r="168" spans="1:51" s="14" customFormat="1" ht="12">
      <c r="A168" s="14"/>
      <c r="B168" s="235"/>
      <c r="C168" s="236"/>
      <c r="D168" s="226" t="s">
        <v>168</v>
      </c>
      <c r="E168" s="237" t="s">
        <v>19</v>
      </c>
      <c r="F168" s="238" t="s">
        <v>5491</v>
      </c>
      <c r="G168" s="236"/>
      <c r="H168" s="239">
        <v>72.42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5" t="s">
        <v>168</v>
      </c>
      <c r="AU168" s="245" t="s">
        <v>82</v>
      </c>
      <c r="AV168" s="14" t="s">
        <v>82</v>
      </c>
      <c r="AW168" s="14" t="s">
        <v>34</v>
      </c>
      <c r="AX168" s="14" t="s">
        <v>72</v>
      </c>
      <c r="AY168" s="245" t="s">
        <v>148</v>
      </c>
    </row>
    <row r="169" spans="1:51" s="15" customFormat="1" ht="12">
      <c r="A169" s="15"/>
      <c r="B169" s="246"/>
      <c r="C169" s="247"/>
      <c r="D169" s="226" t="s">
        <v>168</v>
      </c>
      <c r="E169" s="248" t="s">
        <v>19</v>
      </c>
      <c r="F169" s="249" t="s">
        <v>178</v>
      </c>
      <c r="G169" s="247"/>
      <c r="H169" s="250">
        <v>1284.94</v>
      </c>
      <c r="I169" s="251"/>
      <c r="J169" s="247"/>
      <c r="K169" s="247"/>
      <c r="L169" s="252"/>
      <c r="M169" s="253"/>
      <c r="N169" s="254"/>
      <c r="O169" s="254"/>
      <c r="P169" s="254"/>
      <c r="Q169" s="254"/>
      <c r="R169" s="254"/>
      <c r="S169" s="254"/>
      <c r="T169" s="25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6" t="s">
        <v>168</v>
      </c>
      <c r="AU169" s="256" t="s">
        <v>82</v>
      </c>
      <c r="AV169" s="15" t="s">
        <v>155</v>
      </c>
      <c r="AW169" s="15" t="s">
        <v>34</v>
      </c>
      <c r="AX169" s="15" t="s">
        <v>80</v>
      </c>
      <c r="AY169" s="256" t="s">
        <v>148</v>
      </c>
    </row>
    <row r="170" spans="1:65" s="2" customFormat="1" ht="24.15" customHeight="1">
      <c r="A170" s="40"/>
      <c r="B170" s="41"/>
      <c r="C170" s="206" t="s">
        <v>196</v>
      </c>
      <c r="D170" s="206" t="s">
        <v>150</v>
      </c>
      <c r="E170" s="207" t="s">
        <v>5492</v>
      </c>
      <c r="F170" s="208" t="s">
        <v>5493</v>
      </c>
      <c r="G170" s="209" t="s">
        <v>187</v>
      </c>
      <c r="H170" s="210">
        <v>219.065</v>
      </c>
      <c r="I170" s="211"/>
      <c r="J170" s="212">
        <f>ROUND(I170*H170,2)</f>
        <v>0</v>
      </c>
      <c r="K170" s="208" t="s">
        <v>154</v>
      </c>
      <c r="L170" s="46"/>
      <c r="M170" s="213" t="s">
        <v>19</v>
      </c>
      <c r="N170" s="214" t="s">
        <v>43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155</v>
      </c>
      <c r="AT170" s="217" t="s">
        <v>150</v>
      </c>
      <c r="AU170" s="217" t="s">
        <v>82</v>
      </c>
      <c r="AY170" s="19" t="s">
        <v>148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80</v>
      </c>
      <c r="BK170" s="218">
        <f>ROUND(I170*H170,2)</f>
        <v>0</v>
      </c>
      <c r="BL170" s="19" t="s">
        <v>155</v>
      </c>
      <c r="BM170" s="217" t="s">
        <v>5494</v>
      </c>
    </row>
    <row r="171" spans="1:47" s="2" customFormat="1" ht="12">
      <c r="A171" s="40"/>
      <c r="B171" s="41"/>
      <c r="C171" s="42"/>
      <c r="D171" s="219" t="s">
        <v>157</v>
      </c>
      <c r="E171" s="42"/>
      <c r="F171" s="220" t="s">
        <v>5495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157</v>
      </c>
      <c r="AU171" s="19" t="s">
        <v>82</v>
      </c>
    </row>
    <row r="172" spans="1:51" s="14" customFormat="1" ht="12">
      <c r="A172" s="14"/>
      <c r="B172" s="235"/>
      <c r="C172" s="236"/>
      <c r="D172" s="226" t="s">
        <v>168</v>
      </c>
      <c r="E172" s="237" t="s">
        <v>19</v>
      </c>
      <c r="F172" s="238" t="s">
        <v>5496</v>
      </c>
      <c r="G172" s="236"/>
      <c r="H172" s="239">
        <v>181.813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5" t="s">
        <v>168</v>
      </c>
      <c r="AU172" s="245" t="s">
        <v>82</v>
      </c>
      <c r="AV172" s="14" t="s">
        <v>82</v>
      </c>
      <c r="AW172" s="14" t="s">
        <v>34</v>
      </c>
      <c r="AX172" s="14" t="s">
        <v>72</v>
      </c>
      <c r="AY172" s="245" t="s">
        <v>148</v>
      </c>
    </row>
    <row r="173" spans="1:51" s="14" customFormat="1" ht="12">
      <c r="A173" s="14"/>
      <c r="B173" s="235"/>
      <c r="C173" s="236"/>
      <c r="D173" s="226" t="s">
        <v>168</v>
      </c>
      <c r="E173" s="237" t="s">
        <v>19</v>
      </c>
      <c r="F173" s="238" t="s">
        <v>5497</v>
      </c>
      <c r="G173" s="236"/>
      <c r="H173" s="239">
        <v>37.252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5" t="s">
        <v>168</v>
      </c>
      <c r="AU173" s="245" t="s">
        <v>82</v>
      </c>
      <c r="AV173" s="14" t="s">
        <v>82</v>
      </c>
      <c r="AW173" s="14" t="s">
        <v>34</v>
      </c>
      <c r="AX173" s="14" t="s">
        <v>72</v>
      </c>
      <c r="AY173" s="245" t="s">
        <v>148</v>
      </c>
    </row>
    <row r="174" spans="1:51" s="15" customFormat="1" ht="12">
      <c r="A174" s="15"/>
      <c r="B174" s="246"/>
      <c r="C174" s="247"/>
      <c r="D174" s="226" t="s">
        <v>168</v>
      </c>
      <c r="E174" s="248" t="s">
        <v>19</v>
      </c>
      <c r="F174" s="249" t="s">
        <v>178</v>
      </c>
      <c r="G174" s="247"/>
      <c r="H174" s="250">
        <v>219.065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56" t="s">
        <v>168</v>
      </c>
      <c r="AU174" s="256" t="s">
        <v>82</v>
      </c>
      <c r="AV174" s="15" t="s">
        <v>155</v>
      </c>
      <c r="AW174" s="15" t="s">
        <v>34</v>
      </c>
      <c r="AX174" s="15" t="s">
        <v>80</v>
      </c>
      <c r="AY174" s="256" t="s">
        <v>148</v>
      </c>
    </row>
    <row r="175" spans="1:65" s="2" customFormat="1" ht="33" customHeight="1">
      <c r="A175" s="40"/>
      <c r="B175" s="41"/>
      <c r="C175" s="206" t="s">
        <v>773</v>
      </c>
      <c r="D175" s="206" t="s">
        <v>150</v>
      </c>
      <c r="E175" s="207" t="s">
        <v>5498</v>
      </c>
      <c r="F175" s="208" t="s">
        <v>5499</v>
      </c>
      <c r="G175" s="209" t="s">
        <v>166</v>
      </c>
      <c r="H175" s="210">
        <v>1212.52</v>
      </c>
      <c r="I175" s="211"/>
      <c r="J175" s="212">
        <f>ROUND(I175*H175,2)</f>
        <v>0</v>
      </c>
      <c r="K175" s="208" t="s">
        <v>154</v>
      </c>
      <c r="L175" s="46"/>
      <c r="M175" s="213" t="s">
        <v>19</v>
      </c>
      <c r="N175" s="214" t="s">
        <v>43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155</v>
      </c>
      <c r="AT175" s="217" t="s">
        <v>150</v>
      </c>
      <c r="AU175" s="217" t="s">
        <v>82</v>
      </c>
      <c r="AY175" s="19" t="s">
        <v>148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80</v>
      </c>
      <c r="BK175" s="218">
        <f>ROUND(I175*H175,2)</f>
        <v>0</v>
      </c>
      <c r="BL175" s="19" t="s">
        <v>155</v>
      </c>
      <c r="BM175" s="217" t="s">
        <v>5500</v>
      </c>
    </row>
    <row r="176" spans="1:47" s="2" customFormat="1" ht="12">
      <c r="A176" s="40"/>
      <c r="B176" s="41"/>
      <c r="C176" s="42"/>
      <c r="D176" s="219" t="s">
        <v>157</v>
      </c>
      <c r="E176" s="42"/>
      <c r="F176" s="220" t="s">
        <v>5501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157</v>
      </c>
      <c r="AU176" s="19" t="s">
        <v>82</v>
      </c>
    </row>
    <row r="177" spans="1:51" s="14" customFormat="1" ht="12">
      <c r="A177" s="14"/>
      <c r="B177" s="235"/>
      <c r="C177" s="236"/>
      <c r="D177" s="226" t="s">
        <v>168</v>
      </c>
      <c r="E177" s="237" t="s">
        <v>19</v>
      </c>
      <c r="F177" s="238" t="s">
        <v>5490</v>
      </c>
      <c r="G177" s="236"/>
      <c r="H177" s="239">
        <v>1212.52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5" t="s">
        <v>168</v>
      </c>
      <c r="AU177" s="245" t="s">
        <v>82</v>
      </c>
      <c r="AV177" s="14" t="s">
        <v>82</v>
      </c>
      <c r="AW177" s="14" t="s">
        <v>34</v>
      </c>
      <c r="AX177" s="14" t="s">
        <v>80</v>
      </c>
      <c r="AY177" s="245" t="s">
        <v>148</v>
      </c>
    </row>
    <row r="178" spans="1:65" s="2" customFormat="1" ht="24.15" customHeight="1">
      <c r="A178" s="40"/>
      <c r="B178" s="41"/>
      <c r="C178" s="206" t="s">
        <v>7</v>
      </c>
      <c r="D178" s="206" t="s">
        <v>150</v>
      </c>
      <c r="E178" s="207" t="s">
        <v>4074</v>
      </c>
      <c r="F178" s="208" t="s">
        <v>4075</v>
      </c>
      <c r="G178" s="209" t="s">
        <v>166</v>
      </c>
      <c r="H178" s="210">
        <v>1212.52</v>
      </c>
      <c r="I178" s="211"/>
      <c r="J178" s="212">
        <f>ROUND(I178*H178,2)</f>
        <v>0</v>
      </c>
      <c r="K178" s="208" t="s">
        <v>154</v>
      </c>
      <c r="L178" s="46"/>
      <c r="M178" s="213" t="s">
        <v>19</v>
      </c>
      <c r="N178" s="214" t="s">
        <v>43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155</v>
      </c>
      <c r="AT178" s="217" t="s">
        <v>150</v>
      </c>
      <c r="AU178" s="217" t="s">
        <v>82</v>
      </c>
      <c r="AY178" s="19" t="s">
        <v>148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80</v>
      </c>
      <c r="BK178" s="218">
        <f>ROUND(I178*H178,2)</f>
        <v>0</v>
      </c>
      <c r="BL178" s="19" t="s">
        <v>155</v>
      </c>
      <c r="BM178" s="217" t="s">
        <v>5502</v>
      </c>
    </row>
    <row r="179" spans="1:47" s="2" customFormat="1" ht="12">
      <c r="A179" s="40"/>
      <c r="B179" s="41"/>
      <c r="C179" s="42"/>
      <c r="D179" s="219" t="s">
        <v>157</v>
      </c>
      <c r="E179" s="42"/>
      <c r="F179" s="220" t="s">
        <v>4077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157</v>
      </c>
      <c r="AU179" s="19" t="s">
        <v>82</v>
      </c>
    </row>
    <row r="180" spans="1:51" s="14" customFormat="1" ht="12">
      <c r="A180" s="14"/>
      <c r="B180" s="235"/>
      <c r="C180" s="236"/>
      <c r="D180" s="226" t="s">
        <v>168</v>
      </c>
      <c r="E180" s="237" t="s">
        <v>19</v>
      </c>
      <c r="F180" s="238" t="s">
        <v>5490</v>
      </c>
      <c r="G180" s="236"/>
      <c r="H180" s="239">
        <v>1212.52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5" t="s">
        <v>168</v>
      </c>
      <c r="AU180" s="245" t="s">
        <v>82</v>
      </c>
      <c r="AV180" s="14" t="s">
        <v>82</v>
      </c>
      <c r="AW180" s="14" t="s">
        <v>34</v>
      </c>
      <c r="AX180" s="14" t="s">
        <v>80</v>
      </c>
      <c r="AY180" s="245" t="s">
        <v>148</v>
      </c>
    </row>
    <row r="181" spans="1:65" s="2" customFormat="1" ht="16.5" customHeight="1">
      <c r="A181" s="40"/>
      <c r="B181" s="41"/>
      <c r="C181" s="268" t="s">
        <v>334</v>
      </c>
      <c r="D181" s="268" t="s">
        <v>279</v>
      </c>
      <c r="E181" s="269" t="s">
        <v>4078</v>
      </c>
      <c r="F181" s="270" t="s">
        <v>4079</v>
      </c>
      <c r="G181" s="271" t="s">
        <v>1873</v>
      </c>
      <c r="H181" s="272">
        <v>24.25</v>
      </c>
      <c r="I181" s="273"/>
      <c r="J181" s="274">
        <f>ROUND(I181*H181,2)</f>
        <v>0</v>
      </c>
      <c r="K181" s="270" t="s">
        <v>154</v>
      </c>
      <c r="L181" s="275"/>
      <c r="M181" s="276" t="s">
        <v>19</v>
      </c>
      <c r="N181" s="277" t="s">
        <v>43</v>
      </c>
      <c r="O181" s="86"/>
      <c r="P181" s="215">
        <f>O181*H181</f>
        <v>0</v>
      </c>
      <c r="Q181" s="215">
        <v>0.001</v>
      </c>
      <c r="R181" s="215">
        <f>Q181*H181</f>
        <v>0.02425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205</v>
      </c>
      <c r="AT181" s="217" t="s">
        <v>279</v>
      </c>
      <c r="AU181" s="217" t="s">
        <v>82</v>
      </c>
      <c r="AY181" s="19" t="s">
        <v>148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80</v>
      </c>
      <c r="BK181" s="218">
        <f>ROUND(I181*H181,2)</f>
        <v>0</v>
      </c>
      <c r="BL181" s="19" t="s">
        <v>155</v>
      </c>
      <c r="BM181" s="217" t="s">
        <v>5503</v>
      </c>
    </row>
    <row r="182" spans="1:51" s="14" customFormat="1" ht="12">
      <c r="A182" s="14"/>
      <c r="B182" s="235"/>
      <c r="C182" s="236"/>
      <c r="D182" s="226" t="s">
        <v>168</v>
      </c>
      <c r="E182" s="236"/>
      <c r="F182" s="238" t="s">
        <v>5504</v>
      </c>
      <c r="G182" s="236"/>
      <c r="H182" s="239">
        <v>24.25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5" t="s">
        <v>168</v>
      </c>
      <c r="AU182" s="245" t="s">
        <v>82</v>
      </c>
      <c r="AV182" s="14" t="s">
        <v>82</v>
      </c>
      <c r="AW182" s="14" t="s">
        <v>4</v>
      </c>
      <c r="AX182" s="14" t="s">
        <v>80</v>
      </c>
      <c r="AY182" s="245" t="s">
        <v>148</v>
      </c>
    </row>
    <row r="183" spans="1:63" s="12" customFormat="1" ht="22.8" customHeight="1">
      <c r="A183" s="12"/>
      <c r="B183" s="190"/>
      <c r="C183" s="191"/>
      <c r="D183" s="192" t="s">
        <v>71</v>
      </c>
      <c r="E183" s="204" t="s">
        <v>82</v>
      </c>
      <c r="F183" s="204" t="s">
        <v>260</v>
      </c>
      <c r="G183" s="191"/>
      <c r="H183" s="191"/>
      <c r="I183" s="194"/>
      <c r="J183" s="205">
        <f>BK183</f>
        <v>0</v>
      </c>
      <c r="K183" s="191"/>
      <c r="L183" s="196"/>
      <c r="M183" s="197"/>
      <c r="N183" s="198"/>
      <c r="O183" s="198"/>
      <c r="P183" s="199">
        <f>SUM(P184:P188)</f>
        <v>0</v>
      </c>
      <c r="Q183" s="198"/>
      <c r="R183" s="199">
        <f>SUM(R184:R188)</f>
        <v>0.0039321</v>
      </c>
      <c r="S183" s="198"/>
      <c r="T183" s="200">
        <f>SUM(T184:T188)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1" t="s">
        <v>80</v>
      </c>
      <c r="AT183" s="202" t="s">
        <v>71</v>
      </c>
      <c r="AU183" s="202" t="s">
        <v>80</v>
      </c>
      <c r="AY183" s="201" t="s">
        <v>148</v>
      </c>
      <c r="BK183" s="203">
        <f>SUM(BK184:BK188)</f>
        <v>0</v>
      </c>
    </row>
    <row r="184" spans="1:65" s="2" customFormat="1" ht="24.15" customHeight="1">
      <c r="A184" s="40"/>
      <c r="B184" s="41"/>
      <c r="C184" s="206" t="s">
        <v>343</v>
      </c>
      <c r="D184" s="206" t="s">
        <v>150</v>
      </c>
      <c r="E184" s="207" t="s">
        <v>274</v>
      </c>
      <c r="F184" s="208" t="s">
        <v>275</v>
      </c>
      <c r="G184" s="209" t="s">
        <v>166</v>
      </c>
      <c r="H184" s="210">
        <v>18</v>
      </c>
      <c r="I184" s="211"/>
      <c r="J184" s="212">
        <f>ROUND(I184*H184,2)</f>
        <v>0</v>
      </c>
      <c r="K184" s="208" t="s">
        <v>154</v>
      </c>
      <c r="L184" s="46"/>
      <c r="M184" s="213" t="s">
        <v>19</v>
      </c>
      <c r="N184" s="214" t="s">
        <v>43</v>
      </c>
      <c r="O184" s="86"/>
      <c r="P184" s="215">
        <f>O184*H184</f>
        <v>0</v>
      </c>
      <c r="Q184" s="215">
        <v>0.0001</v>
      </c>
      <c r="R184" s="215">
        <f>Q184*H184</f>
        <v>0.0018000000000000002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155</v>
      </c>
      <c r="AT184" s="217" t="s">
        <v>150</v>
      </c>
      <c r="AU184" s="217" t="s">
        <v>82</v>
      </c>
      <c r="AY184" s="19" t="s">
        <v>148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80</v>
      </c>
      <c r="BK184" s="218">
        <f>ROUND(I184*H184,2)</f>
        <v>0</v>
      </c>
      <c r="BL184" s="19" t="s">
        <v>155</v>
      </c>
      <c r="BM184" s="217" t="s">
        <v>5505</v>
      </c>
    </row>
    <row r="185" spans="1:47" s="2" customFormat="1" ht="12">
      <c r="A185" s="40"/>
      <c r="B185" s="41"/>
      <c r="C185" s="42"/>
      <c r="D185" s="219" t="s">
        <v>157</v>
      </c>
      <c r="E185" s="42"/>
      <c r="F185" s="220" t="s">
        <v>277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157</v>
      </c>
      <c r="AU185" s="19" t="s">
        <v>82</v>
      </c>
    </row>
    <row r="186" spans="1:51" s="14" customFormat="1" ht="12">
      <c r="A186" s="14"/>
      <c r="B186" s="235"/>
      <c r="C186" s="236"/>
      <c r="D186" s="226" t="s">
        <v>168</v>
      </c>
      <c r="E186" s="237" t="s">
        <v>19</v>
      </c>
      <c r="F186" s="238" t="s">
        <v>5506</v>
      </c>
      <c r="G186" s="236"/>
      <c r="H186" s="239">
        <v>18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5" t="s">
        <v>168</v>
      </c>
      <c r="AU186" s="245" t="s">
        <v>82</v>
      </c>
      <c r="AV186" s="14" t="s">
        <v>82</v>
      </c>
      <c r="AW186" s="14" t="s">
        <v>34</v>
      </c>
      <c r="AX186" s="14" t="s">
        <v>80</v>
      </c>
      <c r="AY186" s="245" t="s">
        <v>148</v>
      </c>
    </row>
    <row r="187" spans="1:65" s="2" customFormat="1" ht="16.5" customHeight="1">
      <c r="A187" s="40"/>
      <c r="B187" s="41"/>
      <c r="C187" s="268" t="s">
        <v>360</v>
      </c>
      <c r="D187" s="268" t="s">
        <v>279</v>
      </c>
      <c r="E187" s="269" t="s">
        <v>280</v>
      </c>
      <c r="F187" s="270" t="s">
        <v>281</v>
      </c>
      <c r="G187" s="271" t="s">
        <v>166</v>
      </c>
      <c r="H187" s="272">
        <v>21.321</v>
      </c>
      <c r="I187" s="273"/>
      <c r="J187" s="274">
        <f>ROUND(I187*H187,2)</f>
        <v>0</v>
      </c>
      <c r="K187" s="270" t="s">
        <v>154</v>
      </c>
      <c r="L187" s="275"/>
      <c r="M187" s="276" t="s">
        <v>19</v>
      </c>
      <c r="N187" s="277" t="s">
        <v>43</v>
      </c>
      <c r="O187" s="86"/>
      <c r="P187" s="215">
        <f>O187*H187</f>
        <v>0</v>
      </c>
      <c r="Q187" s="215">
        <v>0.0001</v>
      </c>
      <c r="R187" s="215">
        <f>Q187*H187</f>
        <v>0.0021321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205</v>
      </c>
      <c r="AT187" s="217" t="s">
        <v>279</v>
      </c>
      <c r="AU187" s="217" t="s">
        <v>82</v>
      </c>
      <c r="AY187" s="19" t="s">
        <v>148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80</v>
      </c>
      <c r="BK187" s="218">
        <f>ROUND(I187*H187,2)</f>
        <v>0</v>
      </c>
      <c r="BL187" s="19" t="s">
        <v>155</v>
      </c>
      <c r="BM187" s="217" t="s">
        <v>5507</v>
      </c>
    </row>
    <row r="188" spans="1:51" s="14" customFormat="1" ht="12">
      <c r="A188" s="14"/>
      <c r="B188" s="235"/>
      <c r="C188" s="236"/>
      <c r="D188" s="226" t="s">
        <v>168</v>
      </c>
      <c r="E188" s="236"/>
      <c r="F188" s="238" t="s">
        <v>5508</v>
      </c>
      <c r="G188" s="236"/>
      <c r="H188" s="239">
        <v>21.321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5" t="s">
        <v>168</v>
      </c>
      <c r="AU188" s="245" t="s">
        <v>82</v>
      </c>
      <c r="AV188" s="14" t="s">
        <v>82</v>
      </c>
      <c r="AW188" s="14" t="s">
        <v>4</v>
      </c>
      <c r="AX188" s="14" t="s">
        <v>80</v>
      </c>
      <c r="AY188" s="245" t="s">
        <v>148</v>
      </c>
    </row>
    <row r="189" spans="1:63" s="12" customFormat="1" ht="22.8" customHeight="1">
      <c r="A189" s="12"/>
      <c r="B189" s="190"/>
      <c r="C189" s="191"/>
      <c r="D189" s="192" t="s">
        <v>71</v>
      </c>
      <c r="E189" s="204" t="s">
        <v>163</v>
      </c>
      <c r="F189" s="204" t="s">
        <v>382</v>
      </c>
      <c r="G189" s="191"/>
      <c r="H189" s="191"/>
      <c r="I189" s="194"/>
      <c r="J189" s="205">
        <f>BK189</f>
        <v>0</v>
      </c>
      <c r="K189" s="191"/>
      <c r="L189" s="196"/>
      <c r="M189" s="197"/>
      <c r="N189" s="198"/>
      <c r="O189" s="198"/>
      <c r="P189" s="199">
        <f>SUM(P190:P193)</f>
        <v>0</v>
      </c>
      <c r="Q189" s="198"/>
      <c r="R189" s="199">
        <f>SUM(R190:R193)</f>
        <v>0</v>
      </c>
      <c r="S189" s="198"/>
      <c r="T189" s="200">
        <f>SUM(T190:T193)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1" t="s">
        <v>80</v>
      </c>
      <c r="AT189" s="202" t="s">
        <v>71</v>
      </c>
      <c r="AU189" s="202" t="s">
        <v>80</v>
      </c>
      <c r="AY189" s="201" t="s">
        <v>148</v>
      </c>
      <c r="BK189" s="203">
        <f>SUM(BK190:BK193)</f>
        <v>0</v>
      </c>
    </row>
    <row r="190" spans="1:65" s="2" customFormat="1" ht="21.75" customHeight="1">
      <c r="A190" s="40"/>
      <c r="B190" s="41"/>
      <c r="C190" s="206" t="s">
        <v>367</v>
      </c>
      <c r="D190" s="206" t="s">
        <v>150</v>
      </c>
      <c r="E190" s="207" t="s">
        <v>5509</v>
      </c>
      <c r="F190" s="208" t="s">
        <v>5510</v>
      </c>
      <c r="G190" s="209" t="s">
        <v>153</v>
      </c>
      <c r="H190" s="210">
        <v>1</v>
      </c>
      <c r="I190" s="211"/>
      <c r="J190" s="212">
        <f>ROUND(I190*H190,2)</f>
        <v>0</v>
      </c>
      <c r="K190" s="208" t="s">
        <v>154</v>
      </c>
      <c r="L190" s="46"/>
      <c r="M190" s="213" t="s">
        <v>19</v>
      </c>
      <c r="N190" s="214" t="s">
        <v>43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155</v>
      </c>
      <c r="AT190" s="217" t="s">
        <v>150</v>
      </c>
      <c r="AU190" s="217" t="s">
        <v>82</v>
      </c>
      <c r="AY190" s="19" t="s">
        <v>148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80</v>
      </c>
      <c r="BK190" s="218">
        <f>ROUND(I190*H190,2)</f>
        <v>0</v>
      </c>
      <c r="BL190" s="19" t="s">
        <v>155</v>
      </c>
      <c r="BM190" s="217" t="s">
        <v>5511</v>
      </c>
    </row>
    <row r="191" spans="1:47" s="2" customFormat="1" ht="12">
      <c r="A191" s="40"/>
      <c r="B191" s="41"/>
      <c r="C191" s="42"/>
      <c r="D191" s="219" t="s">
        <v>157</v>
      </c>
      <c r="E191" s="42"/>
      <c r="F191" s="220" t="s">
        <v>5512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157</v>
      </c>
      <c r="AU191" s="19" t="s">
        <v>82</v>
      </c>
    </row>
    <row r="192" spans="1:51" s="14" customFormat="1" ht="12">
      <c r="A192" s="14"/>
      <c r="B192" s="235"/>
      <c r="C192" s="236"/>
      <c r="D192" s="226" t="s">
        <v>168</v>
      </c>
      <c r="E192" s="237" t="s">
        <v>19</v>
      </c>
      <c r="F192" s="238" t="s">
        <v>5513</v>
      </c>
      <c r="G192" s="236"/>
      <c r="H192" s="239">
        <v>1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5" t="s">
        <v>168</v>
      </c>
      <c r="AU192" s="245" t="s">
        <v>82</v>
      </c>
      <c r="AV192" s="14" t="s">
        <v>82</v>
      </c>
      <c r="AW192" s="14" t="s">
        <v>34</v>
      </c>
      <c r="AX192" s="14" t="s">
        <v>80</v>
      </c>
      <c r="AY192" s="245" t="s">
        <v>148</v>
      </c>
    </row>
    <row r="193" spans="1:65" s="2" customFormat="1" ht="16.5" customHeight="1">
      <c r="A193" s="40"/>
      <c r="B193" s="41"/>
      <c r="C193" s="268" t="s">
        <v>373</v>
      </c>
      <c r="D193" s="268" t="s">
        <v>279</v>
      </c>
      <c r="E193" s="269" t="s">
        <v>5514</v>
      </c>
      <c r="F193" s="270" t="s">
        <v>5515</v>
      </c>
      <c r="G193" s="271" t="s">
        <v>153</v>
      </c>
      <c r="H193" s="272">
        <v>1</v>
      </c>
      <c r="I193" s="273"/>
      <c r="J193" s="274">
        <f>ROUND(I193*H193,2)</f>
        <v>0</v>
      </c>
      <c r="K193" s="270" t="s">
        <v>19</v>
      </c>
      <c r="L193" s="275"/>
      <c r="M193" s="276" t="s">
        <v>19</v>
      </c>
      <c r="N193" s="277" t="s">
        <v>43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205</v>
      </c>
      <c r="AT193" s="217" t="s">
        <v>279</v>
      </c>
      <c r="AU193" s="217" t="s">
        <v>82</v>
      </c>
      <c r="AY193" s="19" t="s">
        <v>148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80</v>
      </c>
      <c r="BK193" s="218">
        <f>ROUND(I193*H193,2)</f>
        <v>0</v>
      </c>
      <c r="BL193" s="19" t="s">
        <v>155</v>
      </c>
      <c r="BM193" s="217" t="s">
        <v>5516</v>
      </c>
    </row>
    <row r="194" spans="1:63" s="12" customFormat="1" ht="22.8" customHeight="1">
      <c r="A194" s="12"/>
      <c r="B194" s="190"/>
      <c r="C194" s="191"/>
      <c r="D194" s="192" t="s">
        <v>71</v>
      </c>
      <c r="E194" s="204" t="s">
        <v>179</v>
      </c>
      <c r="F194" s="204" t="s">
        <v>621</v>
      </c>
      <c r="G194" s="191"/>
      <c r="H194" s="191"/>
      <c r="I194" s="194"/>
      <c r="J194" s="205">
        <f>BK194</f>
        <v>0</v>
      </c>
      <c r="K194" s="191"/>
      <c r="L194" s="196"/>
      <c r="M194" s="197"/>
      <c r="N194" s="198"/>
      <c r="O194" s="198"/>
      <c r="P194" s="199">
        <f>SUM(P195:P242)</f>
        <v>0</v>
      </c>
      <c r="Q194" s="198"/>
      <c r="R194" s="199">
        <f>SUM(R195:R242)</f>
        <v>1177.4660148</v>
      </c>
      <c r="S194" s="198"/>
      <c r="T194" s="200">
        <f>SUM(T195:T242)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1" t="s">
        <v>80</v>
      </c>
      <c r="AT194" s="202" t="s">
        <v>71</v>
      </c>
      <c r="AU194" s="202" t="s">
        <v>80</v>
      </c>
      <c r="AY194" s="201" t="s">
        <v>148</v>
      </c>
      <c r="BK194" s="203">
        <f>SUM(BK195:BK242)</f>
        <v>0</v>
      </c>
    </row>
    <row r="195" spans="1:65" s="2" customFormat="1" ht="21.75" customHeight="1">
      <c r="A195" s="40"/>
      <c r="B195" s="41"/>
      <c r="C195" s="206" t="s">
        <v>378</v>
      </c>
      <c r="D195" s="206" t="s">
        <v>150</v>
      </c>
      <c r="E195" s="207" t="s">
        <v>5517</v>
      </c>
      <c r="F195" s="208" t="s">
        <v>5518</v>
      </c>
      <c r="G195" s="209" t="s">
        <v>166</v>
      </c>
      <c r="H195" s="210">
        <v>853</v>
      </c>
      <c r="I195" s="211"/>
      <c r="J195" s="212">
        <f>ROUND(I195*H195,2)</f>
        <v>0</v>
      </c>
      <c r="K195" s="208" t="s">
        <v>154</v>
      </c>
      <c r="L195" s="46"/>
      <c r="M195" s="213" t="s">
        <v>19</v>
      </c>
      <c r="N195" s="214" t="s">
        <v>43</v>
      </c>
      <c r="O195" s="86"/>
      <c r="P195" s="215">
        <f>O195*H195</f>
        <v>0</v>
      </c>
      <c r="Q195" s="215">
        <v>0.23</v>
      </c>
      <c r="R195" s="215">
        <f>Q195*H195</f>
        <v>196.19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155</v>
      </c>
      <c r="AT195" s="217" t="s">
        <v>150</v>
      </c>
      <c r="AU195" s="217" t="s">
        <v>82</v>
      </c>
      <c r="AY195" s="19" t="s">
        <v>148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80</v>
      </c>
      <c r="BK195" s="218">
        <f>ROUND(I195*H195,2)</f>
        <v>0</v>
      </c>
      <c r="BL195" s="19" t="s">
        <v>155</v>
      </c>
      <c r="BM195" s="217" t="s">
        <v>5519</v>
      </c>
    </row>
    <row r="196" spans="1:47" s="2" customFormat="1" ht="12">
      <c r="A196" s="40"/>
      <c r="B196" s="41"/>
      <c r="C196" s="42"/>
      <c r="D196" s="219" t="s">
        <v>157</v>
      </c>
      <c r="E196" s="42"/>
      <c r="F196" s="220" t="s">
        <v>5520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157</v>
      </c>
      <c r="AU196" s="19" t="s">
        <v>82</v>
      </c>
    </row>
    <row r="197" spans="1:51" s="13" customFormat="1" ht="12">
      <c r="A197" s="13"/>
      <c r="B197" s="224"/>
      <c r="C197" s="225"/>
      <c r="D197" s="226" t="s">
        <v>168</v>
      </c>
      <c r="E197" s="227" t="s">
        <v>19</v>
      </c>
      <c r="F197" s="228" t="s">
        <v>5521</v>
      </c>
      <c r="G197" s="225"/>
      <c r="H197" s="227" t="s">
        <v>19</v>
      </c>
      <c r="I197" s="229"/>
      <c r="J197" s="225"/>
      <c r="K197" s="225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168</v>
      </c>
      <c r="AU197" s="234" t="s">
        <v>82</v>
      </c>
      <c r="AV197" s="13" t="s">
        <v>80</v>
      </c>
      <c r="AW197" s="13" t="s">
        <v>34</v>
      </c>
      <c r="AX197" s="13" t="s">
        <v>72</v>
      </c>
      <c r="AY197" s="234" t="s">
        <v>148</v>
      </c>
    </row>
    <row r="198" spans="1:51" s="14" customFormat="1" ht="12">
      <c r="A198" s="14"/>
      <c r="B198" s="235"/>
      <c r="C198" s="236"/>
      <c r="D198" s="226" t="s">
        <v>168</v>
      </c>
      <c r="E198" s="237" t="s">
        <v>19</v>
      </c>
      <c r="F198" s="238" t="s">
        <v>5522</v>
      </c>
      <c r="G198" s="236"/>
      <c r="H198" s="239">
        <v>390.5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5" t="s">
        <v>168</v>
      </c>
      <c r="AU198" s="245" t="s">
        <v>82</v>
      </c>
      <c r="AV198" s="14" t="s">
        <v>82</v>
      </c>
      <c r="AW198" s="14" t="s">
        <v>34</v>
      </c>
      <c r="AX198" s="14" t="s">
        <v>72</v>
      </c>
      <c r="AY198" s="245" t="s">
        <v>148</v>
      </c>
    </row>
    <row r="199" spans="1:51" s="14" customFormat="1" ht="12">
      <c r="A199" s="14"/>
      <c r="B199" s="235"/>
      <c r="C199" s="236"/>
      <c r="D199" s="226" t="s">
        <v>168</v>
      </c>
      <c r="E199" s="237" t="s">
        <v>19</v>
      </c>
      <c r="F199" s="238" t="s">
        <v>3322</v>
      </c>
      <c r="G199" s="236"/>
      <c r="H199" s="239">
        <v>178.7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5" t="s">
        <v>168</v>
      </c>
      <c r="AU199" s="245" t="s">
        <v>82</v>
      </c>
      <c r="AV199" s="14" t="s">
        <v>82</v>
      </c>
      <c r="AW199" s="14" t="s">
        <v>34</v>
      </c>
      <c r="AX199" s="14" t="s">
        <v>72</v>
      </c>
      <c r="AY199" s="245" t="s">
        <v>148</v>
      </c>
    </row>
    <row r="200" spans="1:51" s="14" customFormat="1" ht="12">
      <c r="A200" s="14"/>
      <c r="B200" s="235"/>
      <c r="C200" s="236"/>
      <c r="D200" s="226" t="s">
        <v>168</v>
      </c>
      <c r="E200" s="237" t="s">
        <v>19</v>
      </c>
      <c r="F200" s="238" t="s">
        <v>5523</v>
      </c>
      <c r="G200" s="236"/>
      <c r="H200" s="239">
        <v>283.8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5" t="s">
        <v>168</v>
      </c>
      <c r="AU200" s="245" t="s">
        <v>82</v>
      </c>
      <c r="AV200" s="14" t="s">
        <v>82</v>
      </c>
      <c r="AW200" s="14" t="s">
        <v>34</v>
      </c>
      <c r="AX200" s="14" t="s">
        <v>72</v>
      </c>
      <c r="AY200" s="245" t="s">
        <v>148</v>
      </c>
    </row>
    <row r="201" spans="1:51" s="15" customFormat="1" ht="12">
      <c r="A201" s="15"/>
      <c r="B201" s="246"/>
      <c r="C201" s="247"/>
      <c r="D201" s="226" t="s">
        <v>168</v>
      </c>
      <c r="E201" s="248" t="s">
        <v>19</v>
      </c>
      <c r="F201" s="249" t="s">
        <v>178</v>
      </c>
      <c r="G201" s="247"/>
      <c r="H201" s="250">
        <v>853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6" t="s">
        <v>168</v>
      </c>
      <c r="AU201" s="256" t="s">
        <v>82</v>
      </c>
      <c r="AV201" s="15" t="s">
        <v>155</v>
      </c>
      <c r="AW201" s="15" t="s">
        <v>34</v>
      </c>
      <c r="AX201" s="15" t="s">
        <v>80</v>
      </c>
      <c r="AY201" s="256" t="s">
        <v>148</v>
      </c>
    </row>
    <row r="202" spans="1:65" s="2" customFormat="1" ht="24.15" customHeight="1">
      <c r="A202" s="40"/>
      <c r="B202" s="41"/>
      <c r="C202" s="206" t="s">
        <v>383</v>
      </c>
      <c r="D202" s="206" t="s">
        <v>150</v>
      </c>
      <c r="E202" s="207" t="s">
        <v>4265</v>
      </c>
      <c r="F202" s="208" t="s">
        <v>4266</v>
      </c>
      <c r="G202" s="209" t="s">
        <v>166</v>
      </c>
      <c r="H202" s="210">
        <v>853</v>
      </c>
      <c r="I202" s="211"/>
      <c r="J202" s="212">
        <f>ROUND(I202*H202,2)</f>
        <v>0</v>
      </c>
      <c r="K202" s="208" t="s">
        <v>154</v>
      </c>
      <c r="L202" s="46"/>
      <c r="M202" s="213" t="s">
        <v>19</v>
      </c>
      <c r="N202" s="214" t="s">
        <v>43</v>
      </c>
      <c r="O202" s="86"/>
      <c r="P202" s="215">
        <f>O202*H202</f>
        <v>0</v>
      </c>
      <c r="Q202" s="215">
        <v>0.199</v>
      </c>
      <c r="R202" s="215">
        <f>Q202*H202</f>
        <v>169.747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155</v>
      </c>
      <c r="AT202" s="217" t="s">
        <v>150</v>
      </c>
      <c r="AU202" s="217" t="s">
        <v>82</v>
      </c>
      <c r="AY202" s="19" t="s">
        <v>148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80</v>
      </c>
      <c r="BK202" s="218">
        <f>ROUND(I202*H202,2)</f>
        <v>0</v>
      </c>
      <c r="BL202" s="19" t="s">
        <v>155</v>
      </c>
      <c r="BM202" s="217" t="s">
        <v>5524</v>
      </c>
    </row>
    <row r="203" spans="1:47" s="2" customFormat="1" ht="12">
      <c r="A203" s="40"/>
      <c r="B203" s="41"/>
      <c r="C203" s="42"/>
      <c r="D203" s="219" t="s">
        <v>157</v>
      </c>
      <c r="E203" s="42"/>
      <c r="F203" s="220" t="s">
        <v>4268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157</v>
      </c>
      <c r="AU203" s="19" t="s">
        <v>82</v>
      </c>
    </row>
    <row r="204" spans="1:51" s="13" customFormat="1" ht="12">
      <c r="A204" s="13"/>
      <c r="B204" s="224"/>
      <c r="C204" s="225"/>
      <c r="D204" s="226" t="s">
        <v>168</v>
      </c>
      <c r="E204" s="227" t="s">
        <v>19</v>
      </c>
      <c r="F204" s="228" t="s">
        <v>5521</v>
      </c>
      <c r="G204" s="225"/>
      <c r="H204" s="227" t="s">
        <v>19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168</v>
      </c>
      <c r="AU204" s="234" t="s">
        <v>82</v>
      </c>
      <c r="AV204" s="13" t="s">
        <v>80</v>
      </c>
      <c r="AW204" s="13" t="s">
        <v>34</v>
      </c>
      <c r="AX204" s="13" t="s">
        <v>72</v>
      </c>
      <c r="AY204" s="234" t="s">
        <v>148</v>
      </c>
    </row>
    <row r="205" spans="1:51" s="14" customFormat="1" ht="12">
      <c r="A205" s="14"/>
      <c r="B205" s="235"/>
      <c r="C205" s="236"/>
      <c r="D205" s="226" t="s">
        <v>168</v>
      </c>
      <c r="E205" s="237" t="s">
        <v>19</v>
      </c>
      <c r="F205" s="238" t="s">
        <v>5522</v>
      </c>
      <c r="G205" s="236"/>
      <c r="H205" s="239">
        <v>390.5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168</v>
      </c>
      <c r="AU205" s="245" t="s">
        <v>82</v>
      </c>
      <c r="AV205" s="14" t="s">
        <v>82</v>
      </c>
      <c r="AW205" s="14" t="s">
        <v>34</v>
      </c>
      <c r="AX205" s="14" t="s">
        <v>72</v>
      </c>
      <c r="AY205" s="245" t="s">
        <v>148</v>
      </c>
    </row>
    <row r="206" spans="1:51" s="14" customFormat="1" ht="12">
      <c r="A206" s="14"/>
      <c r="B206" s="235"/>
      <c r="C206" s="236"/>
      <c r="D206" s="226" t="s">
        <v>168</v>
      </c>
      <c r="E206" s="237" t="s">
        <v>19</v>
      </c>
      <c r="F206" s="238" t="s">
        <v>3322</v>
      </c>
      <c r="G206" s="236"/>
      <c r="H206" s="239">
        <v>178.7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5" t="s">
        <v>168</v>
      </c>
      <c r="AU206" s="245" t="s">
        <v>82</v>
      </c>
      <c r="AV206" s="14" t="s">
        <v>82</v>
      </c>
      <c r="AW206" s="14" t="s">
        <v>34</v>
      </c>
      <c r="AX206" s="14" t="s">
        <v>72</v>
      </c>
      <c r="AY206" s="245" t="s">
        <v>148</v>
      </c>
    </row>
    <row r="207" spans="1:51" s="14" customFormat="1" ht="12">
      <c r="A207" s="14"/>
      <c r="B207" s="235"/>
      <c r="C207" s="236"/>
      <c r="D207" s="226" t="s">
        <v>168</v>
      </c>
      <c r="E207" s="237" t="s">
        <v>19</v>
      </c>
      <c r="F207" s="238" t="s">
        <v>5523</v>
      </c>
      <c r="G207" s="236"/>
      <c r="H207" s="239">
        <v>283.8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5" t="s">
        <v>168</v>
      </c>
      <c r="AU207" s="245" t="s">
        <v>82</v>
      </c>
      <c r="AV207" s="14" t="s">
        <v>82</v>
      </c>
      <c r="AW207" s="14" t="s">
        <v>34</v>
      </c>
      <c r="AX207" s="14" t="s">
        <v>72</v>
      </c>
      <c r="AY207" s="245" t="s">
        <v>148</v>
      </c>
    </row>
    <row r="208" spans="1:51" s="15" customFormat="1" ht="12">
      <c r="A208" s="15"/>
      <c r="B208" s="246"/>
      <c r="C208" s="247"/>
      <c r="D208" s="226" t="s">
        <v>168</v>
      </c>
      <c r="E208" s="248" t="s">
        <v>19</v>
      </c>
      <c r="F208" s="249" t="s">
        <v>178</v>
      </c>
      <c r="G208" s="247"/>
      <c r="H208" s="250">
        <v>853</v>
      </c>
      <c r="I208" s="251"/>
      <c r="J208" s="247"/>
      <c r="K208" s="247"/>
      <c r="L208" s="252"/>
      <c r="M208" s="253"/>
      <c r="N208" s="254"/>
      <c r="O208" s="254"/>
      <c r="P208" s="254"/>
      <c r="Q208" s="254"/>
      <c r="R208" s="254"/>
      <c r="S208" s="254"/>
      <c r="T208" s="25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6" t="s">
        <v>168</v>
      </c>
      <c r="AU208" s="256" t="s">
        <v>82</v>
      </c>
      <c r="AV208" s="15" t="s">
        <v>155</v>
      </c>
      <c r="AW208" s="15" t="s">
        <v>34</v>
      </c>
      <c r="AX208" s="15" t="s">
        <v>80</v>
      </c>
      <c r="AY208" s="256" t="s">
        <v>148</v>
      </c>
    </row>
    <row r="209" spans="1:65" s="2" customFormat="1" ht="24.15" customHeight="1">
      <c r="A209" s="40"/>
      <c r="B209" s="41"/>
      <c r="C209" s="206" t="s">
        <v>390</v>
      </c>
      <c r="D209" s="206" t="s">
        <v>150</v>
      </c>
      <c r="E209" s="207" t="s">
        <v>4270</v>
      </c>
      <c r="F209" s="208" t="s">
        <v>4271</v>
      </c>
      <c r="G209" s="209" t="s">
        <v>166</v>
      </c>
      <c r="H209" s="210">
        <v>390.5</v>
      </c>
      <c r="I209" s="211"/>
      <c r="J209" s="212">
        <f>ROUND(I209*H209,2)</f>
        <v>0</v>
      </c>
      <c r="K209" s="208" t="s">
        <v>154</v>
      </c>
      <c r="L209" s="46"/>
      <c r="M209" s="213" t="s">
        <v>19</v>
      </c>
      <c r="N209" s="214" t="s">
        <v>43</v>
      </c>
      <c r="O209" s="86"/>
      <c r="P209" s="215">
        <f>O209*H209</f>
        <v>0</v>
      </c>
      <c r="Q209" s="215">
        <v>0.198</v>
      </c>
      <c r="R209" s="215">
        <f>Q209*H209</f>
        <v>77.319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155</v>
      </c>
      <c r="AT209" s="217" t="s">
        <v>150</v>
      </c>
      <c r="AU209" s="217" t="s">
        <v>82</v>
      </c>
      <c r="AY209" s="19" t="s">
        <v>148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80</v>
      </c>
      <c r="BK209" s="218">
        <f>ROUND(I209*H209,2)</f>
        <v>0</v>
      </c>
      <c r="BL209" s="19" t="s">
        <v>155</v>
      </c>
      <c r="BM209" s="217" t="s">
        <v>5525</v>
      </c>
    </row>
    <row r="210" spans="1:47" s="2" customFormat="1" ht="12">
      <c r="A210" s="40"/>
      <c r="B210" s="41"/>
      <c r="C210" s="42"/>
      <c r="D210" s="219" t="s">
        <v>157</v>
      </c>
      <c r="E210" s="42"/>
      <c r="F210" s="220" t="s">
        <v>4273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157</v>
      </c>
      <c r="AU210" s="19" t="s">
        <v>82</v>
      </c>
    </row>
    <row r="211" spans="1:51" s="13" customFormat="1" ht="12">
      <c r="A211" s="13"/>
      <c r="B211" s="224"/>
      <c r="C211" s="225"/>
      <c r="D211" s="226" t="s">
        <v>168</v>
      </c>
      <c r="E211" s="227" t="s">
        <v>19</v>
      </c>
      <c r="F211" s="228" t="s">
        <v>5521</v>
      </c>
      <c r="G211" s="225"/>
      <c r="H211" s="227" t="s">
        <v>19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168</v>
      </c>
      <c r="AU211" s="234" t="s">
        <v>82</v>
      </c>
      <c r="AV211" s="13" t="s">
        <v>80</v>
      </c>
      <c r="AW211" s="13" t="s">
        <v>34</v>
      </c>
      <c r="AX211" s="13" t="s">
        <v>72</v>
      </c>
      <c r="AY211" s="234" t="s">
        <v>148</v>
      </c>
    </row>
    <row r="212" spans="1:51" s="14" customFormat="1" ht="12">
      <c r="A212" s="14"/>
      <c r="B212" s="235"/>
      <c r="C212" s="236"/>
      <c r="D212" s="226" t="s">
        <v>168</v>
      </c>
      <c r="E212" s="237" t="s">
        <v>19</v>
      </c>
      <c r="F212" s="238" t="s">
        <v>5522</v>
      </c>
      <c r="G212" s="236"/>
      <c r="H212" s="239">
        <v>390.5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5" t="s">
        <v>168</v>
      </c>
      <c r="AU212" s="245" t="s">
        <v>82</v>
      </c>
      <c r="AV212" s="14" t="s">
        <v>82</v>
      </c>
      <c r="AW212" s="14" t="s">
        <v>34</v>
      </c>
      <c r="AX212" s="14" t="s">
        <v>80</v>
      </c>
      <c r="AY212" s="245" t="s">
        <v>148</v>
      </c>
    </row>
    <row r="213" spans="1:65" s="2" customFormat="1" ht="24.15" customHeight="1">
      <c r="A213" s="40"/>
      <c r="B213" s="41"/>
      <c r="C213" s="206" t="s">
        <v>395</v>
      </c>
      <c r="D213" s="206" t="s">
        <v>150</v>
      </c>
      <c r="E213" s="207" t="s">
        <v>5526</v>
      </c>
      <c r="F213" s="208" t="s">
        <v>5527</v>
      </c>
      <c r="G213" s="209" t="s">
        <v>166</v>
      </c>
      <c r="H213" s="210">
        <v>941.2</v>
      </c>
      <c r="I213" s="211"/>
      <c r="J213" s="212">
        <f>ROUND(I213*H213,2)</f>
        <v>0</v>
      </c>
      <c r="K213" s="208" t="s">
        <v>154</v>
      </c>
      <c r="L213" s="46"/>
      <c r="M213" s="213" t="s">
        <v>19</v>
      </c>
      <c r="N213" s="214" t="s">
        <v>43</v>
      </c>
      <c r="O213" s="86"/>
      <c r="P213" s="215">
        <f>O213*H213</f>
        <v>0</v>
      </c>
      <c r="Q213" s="215">
        <v>0.297</v>
      </c>
      <c r="R213" s="215">
        <f>Q213*H213</f>
        <v>279.5364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155</v>
      </c>
      <c r="AT213" s="217" t="s">
        <v>150</v>
      </c>
      <c r="AU213" s="217" t="s">
        <v>82</v>
      </c>
      <c r="AY213" s="19" t="s">
        <v>148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80</v>
      </c>
      <c r="BK213" s="218">
        <f>ROUND(I213*H213,2)</f>
        <v>0</v>
      </c>
      <c r="BL213" s="19" t="s">
        <v>155</v>
      </c>
      <c r="BM213" s="217" t="s">
        <v>5528</v>
      </c>
    </row>
    <row r="214" spans="1:47" s="2" customFormat="1" ht="12">
      <c r="A214" s="40"/>
      <c r="B214" s="41"/>
      <c r="C214" s="42"/>
      <c r="D214" s="219" t="s">
        <v>157</v>
      </c>
      <c r="E214" s="42"/>
      <c r="F214" s="220" t="s">
        <v>5529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157</v>
      </c>
      <c r="AU214" s="19" t="s">
        <v>82</v>
      </c>
    </row>
    <row r="215" spans="1:51" s="13" customFormat="1" ht="12">
      <c r="A215" s="13"/>
      <c r="B215" s="224"/>
      <c r="C215" s="225"/>
      <c r="D215" s="226" t="s">
        <v>168</v>
      </c>
      <c r="E215" s="227" t="s">
        <v>19</v>
      </c>
      <c r="F215" s="228" t="s">
        <v>5521</v>
      </c>
      <c r="G215" s="225"/>
      <c r="H215" s="227" t="s">
        <v>19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168</v>
      </c>
      <c r="AU215" s="234" t="s">
        <v>82</v>
      </c>
      <c r="AV215" s="13" t="s">
        <v>80</v>
      </c>
      <c r="AW215" s="13" t="s">
        <v>34</v>
      </c>
      <c r="AX215" s="13" t="s">
        <v>72</v>
      </c>
      <c r="AY215" s="234" t="s">
        <v>148</v>
      </c>
    </row>
    <row r="216" spans="1:51" s="13" customFormat="1" ht="12">
      <c r="A216" s="13"/>
      <c r="B216" s="224"/>
      <c r="C216" s="225"/>
      <c r="D216" s="226" t="s">
        <v>168</v>
      </c>
      <c r="E216" s="227" t="s">
        <v>19</v>
      </c>
      <c r="F216" s="228" t="s">
        <v>5530</v>
      </c>
      <c r="G216" s="225"/>
      <c r="H216" s="227" t="s">
        <v>19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4" t="s">
        <v>168</v>
      </c>
      <c r="AU216" s="234" t="s">
        <v>82</v>
      </c>
      <c r="AV216" s="13" t="s">
        <v>80</v>
      </c>
      <c r="AW216" s="13" t="s">
        <v>34</v>
      </c>
      <c r="AX216" s="13" t="s">
        <v>72</v>
      </c>
      <c r="AY216" s="234" t="s">
        <v>148</v>
      </c>
    </row>
    <row r="217" spans="1:51" s="14" customFormat="1" ht="12">
      <c r="A217" s="14"/>
      <c r="B217" s="235"/>
      <c r="C217" s="236"/>
      <c r="D217" s="226" t="s">
        <v>168</v>
      </c>
      <c r="E217" s="237" t="s">
        <v>19</v>
      </c>
      <c r="F217" s="238" t="s">
        <v>5531</v>
      </c>
      <c r="G217" s="236"/>
      <c r="H217" s="239">
        <v>357.4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5" t="s">
        <v>168</v>
      </c>
      <c r="AU217" s="245" t="s">
        <v>82</v>
      </c>
      <c r="AV217" s="14" t="s">
        <v>82</v>
      </c>
      <c r="AW217" s="14" t="s">
        <v>34</v>
      </c>
      <c r="AX217" s="14" t="s">
        <v>72</v>
      </c>
      <c r="AY217" s="245" t="s">
        <v>148</v>
      </c>
    </row>
    <row r="218" spans="1:51" s="14" customFormat="1" ht="12">
      <c r="A218" s="14"/>
      <c r="B218" s="235"/>
      <c r="C218" s="236"/>
      <c r="D218" s="226" t="s">
        <v>168</v>
      </c>
      <c r="E218" s="237" t="s">
        <v>19</v>
      </c>
      <c r="F218" s="238" t="s">
        <v>5532</v>
      </c>
      <c r="G218" s="236"/>
      <c r="H218" s="239">
        <v>583.8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5" t="s">
        <v>168</v>
      </c>
      <c r="AU218" s="245" t="s">
        <v>82</v>
      </c>
      <c r="AV218" s="14" t="s">
        <v>82</v>
      </c>
      <c r="AW218" s="14" t="s">
        <v>34</v>
      </c>
      <c r="AX218" s="14" t="s">
        <v>72</v>
      </c>
      <c r="AY218" s="245" t="s">
        <v>148</v>
      </c>
    </row>
    <row r="219" spans="1:51" s="15" customFormat="1" ht="12">
      <c r="A219" s="15"/>
      <c r="B219" s="246"/>
      <c r="C219" s="247"/>
      <c r="D219" s="226" t="s">
        <v>168</v>
      </c>
      <c r="E219" s="248" t="s">
        <v>19</v>
      </c>
      <c r="F219" s="249" t="s">
        <v>178</v>
      </c>
      <c r="G219" s="247"/>
      <c r="H219" s="250">
        <v>941.1999999999999</v>
      </c>
      <c r="I219" s="251"/>
      <c r="J219" s="247"/>
      <c r="K219" s="247"/>
      <c r="L219" s="252"/>
      <c r="M219" s="253"/>
      <c r="N219" s="254"/>
      <c r="O219" s="254"/>
      <c r="P219" s="254"/>
      <c r="Q219" s="254"/>
      <c r="R219" s="254"/>
      <c r="S219" s="254"/>
      <c r="T219" s="25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6" t="s">
        <v>168</v>
      </c>
      <c r="AU219" s="256" t="s">
        <v>82</v>
      </c>
      <c r="AV219" s="15" t="s">
        <v>155</v>
      </c>
      <c r="AW219" s="15" t="s">
        <v>34</v>
      </c>
      <c r="AX219" s="15" t="s">
        <v>80</v>
      </c>
      <c r="AY219" s="256" t="s">
        <v>148</v>
      </c>
    </row>
    <row r="220" spans="1:65" s="2" customFormat="1" ht="16.5" customHeight="1">
      <c r="A220" s="40"/>
      <c r="B220" s="41"/>
      <c r="C220" s="206" t="s">
        <v>406</v>
      </c>
      <c r="D220" s="206" t="s">
        <v>150</v>
      </c>
      <c r="E220" s="207" t="s">
        <v>5533</v>
      </c>
      <c r="F220" s="208" t="s">
        <v>5534</v>
      </c>
      <c r="G220" s="209" t="s">
        <v>166</v>
      </c>
      <c r="H220" s="210">
        <v>390.5</v>
      </c>
      <c r="I220" s="211"/>
      <c r="J220" s="212">
        <f>ROUND(I220*H220,2)</f>
        <v>0</v>
      </c>
      <c r="K220" s="208" t="s">
        <v>154</v>
      </c>
      <c r="L220" s="46"/>
      <c r="M220" s="213" t="s">
        <v>19</v>
      </c>
      <c r="N220" s="214" t="s">
        <v>43</v>
      </c>
      <c r="O220" s="86"/>
      <c r="P220" s="215">
        <f>O220*H220</f>
        <v>0</v>
      </c>
      <c r="Q220" s="215">
        <v>0.253</v>
      </c>
      <c r="R220" s="215">
        <f>Q220*H220</f>
        <v>98.7965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155</v>
      </c>
      <c r="AT220" s="217" t="s">
        <v>150</v>
      </c>
      <c r="AU220" s="217" t="s">
        <v>82</v>
      </c>
      <c r="AY220" s="19" t="s">
        <v>148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80</v>
      </c>
      <c r="BK220" s="218">
        <f>ROUND(I220*H220,2)</f>
        <v>0</v>
      </c>
      <c r="BL220" s="19" t="s">
        <v>155</v>
      </c>
      <c r="BM220" s="217" t="s">
        <v>5535</v>
      </c>
    </row>
    <row r="221" spans="1:47" s="2" customFormat="1" ht="12">
      <c r="A221" s="40"/>
      <c r="B221" s="41"/>
      <c r="C221" s="42"/>
      <c r="D221" s="219" t="s">
        <v>157</v>
      </c>
      <c r="E221" s="42"/>
      <c r="F221" s="220" t="s">
        <v>5536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157</v>
      </c>
      <c r="AU221" s="19" t="s">
        <v>82</v>
      </c>
    </row>
    <row r="222" spans="1:51" s="13" customFormat="1" ht="12">
      <c r="A222" s="13"/>
      <c r="B222" s="224"/>
      <c r="C222" s="225"/>
      <c r="D222" s="226" t="s">
        <v>168</v>
      </c>
      <c r="E222" s="227" t="s">
        <v>19</v>
      </c>
      <c r="F222" s="228" t="s">
        <v>5521</v>
      </c>
      <c r="G222" s="225"/>
      <c r="H222" s="227" t="s">
        <v>19</v>
      </c>
      <c r="I222" s="229"/>
      <c r="J222" s="225"/>
      <c r="K222" s="225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168</v>
      </c>
      <c r="AU222" s="234" t="s">
        <v>82</v>
      </c>
      <c r="AV222" s="13" t="s">
        <v>80</v>
      </c>
      <c r="AW222" s="13" t="s">
        <v>34</v>
      </c>
      <c r="AX222" s="13" t="s">
        <v>72</v>
      </c>
      <c r="AY222" s="234" t="s">
        <v>148</v>
      </c>
    </row>
    <row r="223" spans="1:51" s="14" customFormat="1" ht="12">
      <c r="A223" s="14"/>
      <c r="B223" s="235"/>
      <c r="C223" s="236"/>
      <c r="D223" s="226" t="s">
        <v>168</v>
      </c>
      <c r="E223" s="237" t="s">
        <v>19</v>
      </c>
      <c r="F223" s="238" t="s">
        <v>5522</v>
      </c>
      <c r="G223" s="236"/>
      <c r="H223" s="239">
        <v>390.5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168</v>
      </c>
      <c r="AU223" s="245" t="s">
        <v>82</v>
      </c>
      <c r="AV223" s="14" t="s">
        <v>82</v>
      </c>
      <c r="AW223" s="14" t="s">
        <v>34</v>
      </c>
      <c r="AX223" s="14" t="s">
        <v>80</v>
      </c>
      <c r="AY223" s="245" t="s">
        <v>148</v>
      </c>
    </row>
    <row r="224" spans="1:65" s="2" customFormat="1" ht="24.15" customHeight="1">
      <c r="A224" s="40"/>
      <c r="B224" s="41"/>
      <c r="C224" s="206" t="s">
        <v>414</v>
      </c>
      <c r="D224" s="206" t="s">
        <v>150</v>
      </c>
      <c r="E224" s="207" t="s">
        <v>5537</v>
      </c>
      <c r="F224" s="208" t="s">
        <v>5538</v>
      </c>
      <c r="G224" s="209" t="s">
        <v>166</v>
      </c>
      <c r="H224" s="210">
        <v>29.44</v>
      </c>
      <c r="I224" s="211"/>
      <c r="J224" s="212">
        <f>ROUND(I224*H224,2)</f>
        <v>0</v>
      </c>
      <c r="K224" s="208" t="s">
        <v>154</v>
      </c>
      <c r="L224" s="46"/>
      <c r="M224" s="213" t="s">
        <v>19</v>
      </c>
      <c r="N224" s="214" t="s">
        <v>43</v>
      </c>
      <c r="O224" s="86"/>
      <c r="P224" s="215">
        <f>O224*H224</f>
        <v>0</v>
      </c>
      <c r="Q224" s="215">
        <v>0.09792</v>
      </c>
      <c r="R224" s="215">
        <f>Q224*H224</f>
        <v>2.8827648</v>
      </c>
      <c r="S224" s="215">
        <v>0</v>
      </c>
      <c r="T224" s="21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155</v>
      </c>
      <c r="AT224" s="217" t="s">
        <v>150</v>
      </c>
      <c r="AU224" s="217" t="s">
        <v>82</v>
      </c>
      <c r="AY224" s="19" t="s">
        <v>148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80</v>
      </c>
      <c r="BK224" s="218">
        <f>ROUND(I224*H224,2)</f>
        <v>0</v>
      </c>
      <c r="BL224" s="19" t="s">
        <v>155</v>
      </c>
      <c r="BM224" s="217" t="s">
        <v>5539</v>
      </c>
    </row>
    <row r="225" spans="1:47" s="2" customFormat="1" ht="12">
      <c r="A225" s="40"/>
      <c r="B225" s="41"/>
      <c r="C225" s="42"/>
      <c r="D225" s="219" t="s">
        <v>157</v>
      </c>
      <c r="E225" s="42"/>
      <c r="F225" s="220" t="s">
        <v>5540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157</v>
      </c>
      <c r="AU225" s="19" t="s">
        <v>82</v>
      </c>
    </row>
    <row r="226" spans="1:51" s="14" customFormat="1" ht="12">
      <c r="A226" s="14"/>
      <c r="B226" s="235"/>
      <c r="C226" s="236"/>
      <c r="D226" s="226" t="s">
        <v>168</v>
      </c>
      <c r="E226" s="237" t="s">
        <v>19</v>
      </c>
      <c r="F226" s="238" t="s">
        <v>5541</v>
      </c>
      <c r="G226" s="236"/>
      <c r="H226" s="239">
        <v>29.44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5" t="s">
        <v>168</v>
      </c>
      <c r="AU226" s="245" t="s">
        <v>82</v>
      </c>
      <c r="AV226" s="14" t="s">
        <v>82</v>
      </c>
      <c r="AW226" s="14" t="s">
        <v>34</v>
      </c>
      <c r="AX226" s="14" t="s">
        <v>80</v>
      </c>
      <c r="AY226" s="245" t="s">
        <v>148</v>
      </c>
    </row>
    <row r="227" spans="1:65" s="2" customFormat="1" ht="33" customHeight="1">
      <c r="A227" s="40"/>
      <c r="B227" s="41"/>
      <c r="C227" s="206" t="s">
        <v>420</v>
      </c>
      <c r="D227" s="206" t="s">
        <v>150</v>
      </c>
      <c r="E227" s="207" t="s">
        <v>5542</v>
      </c>
      <c r="F227" s="208" t="s">
        <v>5543</v>
      </c>
      <c r="G227" s="209" t="s">
        <v>166</v>
      </c>
      <c r="H227" s="210">
        <v>359.9</v>
      </c>
      <c r="I227" s="211"/>
      <c r="J227" s="212">
        <f>ROUND(I227*H227,2)</f>
        <v>0</v>
      </c>
      <c r="K227" s="208" t="s">
        <v>154</v>
      </c>
      <c r="L227" s="46"/>
      <c r="M227" s="213" t="s">
        <v>19</v>
      </c>
      <c r="N227" s="214" t="s">
        <v>43</v>
      </c>
      <c r="O227" s="86"/>
      <c r="P227" s="215">
        <f>O227*H227</f>
        <v>0</v>
      </c>
      <c r="Q227" s="215">
        <v>0.1837</v>
      </c>
      <c r="R227" s="215">
        <f>Q227*H227</f>
        <v>66.11363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155</v>
      </c>
      <c r="AT227" s="217" t="s">
        <v>150</v>
      </c>
      <c r="AU227" s="217" t="s">
        <v>82</v>
      </c>
      <c r="AY227" s="19" t="s">
        <v>148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80</v>
      </c>
      <c r="BK227" s="218">
        <f>ROUND(I227*H227,2)</f>
        <v>0</v>
      </c>
      <c r="BL227" s="19" t="s">
        <v>155</v>
      </c>
      <c r="BM227" s="217" t="s">
        <v>5544</v>
      </c>
    </row>
    <row r="228" spans="1:47" s="2" customFormat="1" ht="12">
      <c r="A228" s="40"/>
      <c r="B228" s="41"/>
      <c r="C228" s="42"/>
      <c r="D228" s="219" t="s">
        <v>157</v>
      </c>
      <c r="E228" s="42"/>
      <c r="F228" s="220" t="s">
        <v>5545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157</v>
      </c>
      <c r="AU228" s="19" t="s">
        <v>82</v>
      </c>
    </row>
    <row r="229" spans="1:65" s="2" customFormat="1" ht="16.5" customHeight="1">
      <c r="A229" s="40"/>
      <c r="B229" s="41"/>
      <c r="C229" s="268" t="s">
        <v>426</v>
      </c>
      <c r="D229" s="268" t="s">
        <v>279</v>
      </c>
      <c r="E229" s="269" t="s">
        <v>5546</v>
      </c>
      <c r="F229" s="270" t="s">
        <v>5547</v>
      </c>
      <c r="G229" s="271" t="s">
        <v>166</v>
      </c>
      <c r="H229" s="272">
        <v>363.499</v>
      </c>
      <c r="I229" s="273"/>
      <c r="J229" s="274">
        <f>ROUND(I229*H229,2)</f>
        <v>0</v>
      </c>
      <c r="K229" s="270" t="s">
        <v>154</v>
      </c>
      <c r="L229" s="275"/>
      <c r="M229" s="276" t="s">
        <v>19</v>
      </c>
      <c r="N229" s="277" t="s">
        <v>43</v>
      </c>
      <c r="O229" s="86"/>
      <c r="P229" s="215">
        <f>O229*H229</f>
        <v>0</v>
      </c>
      <c r="Q229" s="215">
        <v>0.417</v>
      </c>
      <c r="R229" s="215">
        <f>Q229*H229</f>
        <v>151.579083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205</v>
      </c>
      <c r="AT229" s="217" t="s">
        <v>279</v>
      </c>
      <c r="AU229" s="217" t="s">
        <v>82</v>
      </c>
      <c r="AY229" s="19" t="s">
        <v>148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80</v>
      </c>
      <c r="BK229" s="218">
        <f>ROUND(I229*H229,2)</f>
        <v>0</v>
      </c>
      <c r="BL229" s="19" t="s">
        <v>155</v>
      </c>
      <c r="BM229" s="217" t="s">
        <v>5548</v>
      </c>
    </row>
    <row r="230" spans="1:51" s="14" customFormat="1" ht="12">
      <c r="A230" s="14"/>
      <c r="B230" s="235"/>
      <c r="C230" s="236"/>
      <c r="D230" s="226" t="s">
        <v>168</v>
      </c>
      <c r="E230" s="236"/>
      <c r="F230" s="238" t="s">
        <v>5549</v>
      </c>
      <c r="G230" s="236"/>
      <c r="H230" s="239">
        <v>363.499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5" t="s">
        <v>168</v>
      </c>
      <c r="AU230" s="245" t="s">
        <v>82</v>
      </c>
      <c r="AV230" s="14" t="s">
        <v>82</v>
      </c>
      <c r="AW230" s="14" t="s">
        <v>4</v>
      </c>
      <c r="AX230" s="14" t="s">
        <v>80</v>
      </c>
      <c r="AY230" s="245" t="s">
        <v>148</v>
      </c>
    </row>
    <row r="231" spans="1:65" s="2" customFormat="1" ht="33" customHeight="1">
      <c r="A231" s="40"/>
      <c r="B231" s="41"/>
      <c r="C231" s="206" t="s">
        <v>432</v>
      </c>
      <c r="D231" s="206" t="s">
        <v>150</v>
      </c>
      <c r="E231" s="207" t="s">
        <v>5550</v>
      </c>
      <c r="F231" s="208" t="s">
        <v>5551</v>
      </c>
      <c r="G231" s="209" t="s">
        <v>166</v>
      </c>
      <c r="H231" s="210">
        <v>97.4</v>
      </c>
      <c r="I231" s="211"/>
      <c r="J231" s="212">
        <f>ROUND(I231*H231,2)</f>
        <v>0</v>
      </c>
      <c r="K231" s="208" t="s">
        <v>154</v>
      </c>
      <c r="L231" s="46"/>
      <c r="M231" s="213" t="s">
        <v>19</v>
      </c>
      <c r="N231" s="214" t="s">
        <v>43</v>
      </c>
      <c r="O231" s="86"/>
      <c r="P231" s="215">
        <f>O231*H231</f>
        <v>0</v>
      </c>
      <c r="Q231" s="215">
        <v>0.19536</v>
      </c>
      <c r="R231" s="215">
        <f>Q231*H231</f>
        <v>19.028064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155</v>
      </c>
      <c r="AT231" s="217" t="s">
        <v>150</v>
      </c>
      <c r="AU231" s="217" t="s">
        <v>82</v>
      </c>
      <c r="AY231" s="19" t="s">
        <v>148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80</v>
      </c>
      <c r="BK231" s="218">
        <f>ROUND(I231*H231,2)</f>
        <v>0</v>
      </c>
      <c r="BL231" s="19" t="s">
        <v>155</v>
      </c>
      <c r="BM231" s="217" t="s">
        <v>5552</v>
      </c>
    </row>
    <row r="232" spans="1:47" s="2" customFormat="1" ht="12">
      <c r="A232" s="40"/>
      <c r="B232" s="41"/>
      <c r="C232" s="42"/>
      <c r="D232" s="219" t="s">
        <v>157</v>
      </c>
      <c r="E232" s="42"/>
      <c r="F232" s="220" t="s">
        <v>5553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157</v>
      </c>
      <c r="AU232" s="19" t="s">
        <v>82</v>
      </c>
    </row>
    <row r="233" spans="1:51" s="14" customFormat="1" ht="12">
      <c r="A233" s="14"/>
      <c r="B233" s="235"/>
      <c r="C233" s="236"/>
      <c r="D233" s="226" t="s">
        <v>168</v>
      </c>
      <c r="E233" s="237" t="s">
        <v>19</v>
      </c>
      <c r="F233" s="238" t="s">
        <v>5554</v>
      </c>
      <c r="G233" s="236"/>
      <c r="H233" s="239">
        <v>97.4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5" t="s">
        <v>168</v>
      </c>
      <c r="AU233" s="245" t="s">
        <v>82</v>
      </c>
      <c r="AV233" s="14" t="s">
        <v>82</v>
      </c>
      <c r="AW233" s="14" t="s">
        <v>34</v>
      </c>
      <c r="AX233" s="14" t="s">
        <v>80</v>
      </c>
      <c r="AY233" s="245" t="s">
        <v>148</v>
      </c>
    </row>
    <row r="234" spans="1:65" s="2" customFormat="1" ht="16.5" customHeight="1">
      <c r="A234" s="40"/>
      <c r="B234" s="41"/>
      <c r="C234" s="268" t="s">
        <v>438</v>
      </c>
      <c r="D234" s="268" t="s">
        <v>279</v>
      </c>
      <c r="E234" s="269" t="s">
        <v>5546</v>
      </c>
      <c r="F234" s="270" t="s">
        <v>5547</v>
      </c>
      <c r="G234" s="271" t="s">
        <v>166</v>
      </c>
      <c r="H234" s="272">
        <v>98.374</v>
      </c>
      <c r="I234" s="273"/>
      <c r="J234" s="274">
        <f>ROUND(I234*H234,2)</f>
        <v>0</v>
      </c>
      <c r="K234" s="270" t="s">
        <v>154</v>
      </c>
      <c r="L234" s="275"/>
      <c r="M234" s="276" t="s">
        <v>19</v>
      </c>
      <c r="N234" s="277" t="s">
        <v>43</v>
      </c>
      <c r="O234" s="86"/>
      <c r="P234" s="215">
        <f>O234*H234</f>
        <v>0</v>
      </c>
      <c r="Q234" s="215">
        <v>0.417</v>
      </c>
      <c r="R234" s="215">
        <f>Q234*H234</f>
        <v>41.021958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205</v>
      </c>
      <c r="AT234" s="217" t="s">
        <v>279</v>
      </c>
      <c r="AU234" s="217" t="s">
        <v>82</v>
      </c>
      <c r="AY234" s="19" t="s">
        <v>148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80</v>
      </c>
      <c r="BK234" s="218">
        <f>ROUND(I234*H234,2)</f>
        <v>0</v>
      </c>
      <c r="BL234" s="19" t="s">
        <v>155</v>
      </c>
      <c r="BM234" s="217" t="s">
        <v>5555</v>
      </c>
    </row>
    <row r="235" spans="1:51" s="14" customFormat="1" ht="12">
      <c r="A235" s="14"/>
      <c r="B235" s="235"/>
      <c r="C235" s="236"/>
      <c r="D235" s="226" t="s">
        <v>168</v>
      </c>
      <c r="E235" s="236"/>
      <c r="F235" s="238" t="s">
        <v>5556</v>
      </c>
      <c r="G235" s="236"/>
      <c r="H235" s="239">
        <v>98.374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5" t="s">
        <v>168</v>
      </c>
      <c r="AU235" s="245" t="s">
        <v>82</v>
      </c>
      <c r="AV235" s="14" t="s">
        <v>82</v>
      </c>
      <c r="AW235" s="14" t="s">
        <v>4</v>
      </c>
      <c r="AX235" s="14" t="s">
        <v>80</v>
      </c>
      <c r="AY235" s="245" t="s">
        <v>148</v>
      </c>
    </row>
    <row r="236" spans="1:65" s="2" customFormat="1" ht="37.8" customHeight="1">
      <c r="A236" s="40"/>
      <c r="B236" s="41"/>
      <c r="C236" s="206" t="s">
        <v>447</v>
      </c>
      <c r="D236" s="206" t="s">
        <v>150</v>
      </c>
      <c r="E236" s="207" t="s">
        <v>5557</v>
      </c>
      <c r="F236" s="208" t="s">
        <v>5558</v>
      </c>
      <c r="G236" s="209" t="s">
        <v>166</v>
      </c>
      <c r="H236" s="210">
        <v>14</v>
      </c>
      <c r="I236" s="211"/>
      <c r="J236" s="212">
        <f>ROUND(I236*H236,2)</f>
        <v>0</v>
      </c>
      <c r="K236" s="208" t="s">
        <v>154</v>
      </c>
      <c r="L236" s="46"/>
      <c r="M236" s="213" t="s">
        <v>19</v>
      </c>
      <c r="N236" s="214" t="s">
        <v>43</v>
      </c>
      <c r="O236" s="86"/>
      <c r="P236" s="215">
        <f>O236*H236</f>
        <v>0</v>
      </c>
      <c r="Q236" s="215">
        <v>0.0888</v>
      </c>
      <c r="R236" s="215">
        <f>Q236*H236</f>
        <v>1.2432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155</v>
      </c>
      <c r="AT236" s="217" t="s">
        <v>150</v>
      </c>
      <c r="AU236" s="217" t="s">
        <v>82</v>
      </c>
      <c r="AY236" s="19" t="s">
        <v>148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80</v>
      </c>
      <c r="BK236" s="218">
        <f>ROUND(I236*H236,2)</f>
        <v>0</v>
      </c>
      <c r="BL236" s="19" t="s">
        <v>155</v>
      </c>
      <c r="BM236" s="217" t="s">
        <v>5559</v>
      </c>
    </row>
    <row r="237" spans="1:47" s="2" customFormat="1" ht="12">
      <c r="A237" s="40"/>
      <c r="B237" s="41"/>
      <c r="C237" s="42"/>
      <c r="D237" s="219" t="s">
        <v>157</v>
      </c>
      <c r="E237" s="42"/>
      <c r="F237" s="220" t="s">
        <v>5560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157</v>
      </c>
      <c r="AU237" s="19" t="s">
        <v>82</v>
      </c>
    </row>
    <row r="238" spans="1:51" s="13" customFormat="1" ht="12">
      <c r="A238" s="13"/>
      <c r="B238" s="224"/>
      <c r="C238" s="225"/>
      <c r="D238" s="226" t="s">
        <v>168</v>
      </c>
      <c r="E238" s="227" t="s">
        <v>19</v>
      </c>
      <c r="F238" s="228" t="s">
        <v>5561</v>
      </c>
      <c r="G238" s="225"/>
      <c r="H238" s="227" t="s">
        <v>19</v>
      </c>
      <c r="I238" s="229"/>
      <c r="J238" s="225"/>
      <c r="K238" s="225"/>
      <c r="L238" s="230"/>
      <c r="M238" s="231"/>
      <c r="N238" s="232"/>
      <c r="O238" s="232"/>
      <c r="P238" s="232"/>
      <c r="Q238" s="232"/>
      <c r="R238" s="232"/>
      <c r="S238" s="232"/>
      <c r="T238" s="23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4" t="s">
        <v>168</v>
      </c>
      <c r="AU238" s="234" t="s">
        <v>82</v>
      </c>
      <c r="AV238" s="13" t="s">
        <v>80</v>
      </c>
      <c r="AW238" s="13" t="s">
        <v>34</v>
      </c>
      <c r="AX238" s="13" t="s">
        <v>72</v>
      </c>
      <c r="AY238" s="234" t="s">
        <v>148</v>
      </c>
    </row>
    <row r="239" spans="1:51" s="14" customFormat="1" ht="12">
      <c r="A239" s="14"/>
      <c r="B239" s="235"/>
      <c r="C239" s="236"/>
      <c r="D239" s="226" t="s">
        <v>168</v>
      </c>
      <c r="E239" s="237" t="s">
        <v>19</v>
      </c>
      <c r="F239" s="238" t="s">
        <v>5562</v>
      </c>
      <c r="G239" s="236"/>
      <c r="H239" s="239">
        <v>14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5" t="s">
        <v>168</v>
      </c>
      <c r="AU239" s="245" t="s">
        <v>82</v>
      </c>
      <c r="AV239" s="14" t="s">
        <v>82</v>
      </c>
      <c r="AW239" s="14" t="s">
        <v>34</v>
      </c>
      <c r="AX239" s="14" t="s">
        <v>80</v>
      </c>
      <c r="AY239" s="245" t="s">
        <v>148</v>
      </c>
    </row>
    <row r="240" spans="1:65" s="2" customFormat="1" ht="21.75" customHeight="1">
      <c r="A240" s="40"/>
      <c r="B240" s="41"/>
      <c r="C240" s="206" t="s">
        <v>458</v>
      </c>
      <c r="D240" s="206" t="s">
        <v>150</v>
      </c>
      <c r="E240" s="207" t="s">
        <v>4301</v>
      </c>
      <c r="F240" s="208" t="s">
        <v>4302</v>
      </c>
      <c r="G240" s="209" t="s">
        <v>166</v>
      </c>
      <c r="H240" s="210">
        <v>390.5</v>
      </c>
      <c r="I240" s="211"/>
      <c r="J240" s="212">
        <f>ROUND(I240*H240,2)</f>
        <v>0</v>
      </c>
      <c r="K240" s="208" t="s">
        <v>19</v>
      </c>
      <c r="L240" s="46"/>
      <c r="M240" s="213" t="s">
        <v>19</v>
      </c>
      <c r="N240" s="214" t="s">
        <v>43</v>
      </c>
      <c r="O240" s="86"/>
      <c r="P240" s="215">
        <f>O240*H240</f>
        <v>0</v>
      </c>
      <c r="Q240" s="215">
        <v>0.15175</v>
      </c>
      <c r="R240" s="215">
        <f>Q240*H240</f>
        <v>59.258375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155</v>
      </c>
      <c r="AT240" s="217" t="s">
        <v>150</v>
      </c>
      <c r="AU240" s="217" t="s">
        <v>82</v>
      </c>
      <c r="AY240" s="19" t="s">
        <v>148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80</v>
      </c>
      <c r="BK240" s="218">
        <f>ROUND(I240*H240,2)</f>
        <v>0</v>
      </c>
      <c r="BL240" s="19" t="s">
        <v>155</v>
      </c>
      <c r="BM240" s="217" t="s">
        <v>5563</v>
      </c>
    </row>
    <row r="241" spans="1:51" s="14" customFormat="1" ht="12">
      <c r="A241" s="14"/>
      <c r="B241" s="235"/>
      <c r="C241" s="236"/>
      <c r="D241" s="226" t="s">
        <v>168</v>
      </c>
      <c r="E241" s="237" t="s">
        <v>19</v>
      </c>
      <c r="F241" s="238" t="s">
        <v>5522</v>
      </c>
      <c r="G241" s="236"/>
      <c r="H241" s="239">
        <v>390.5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5" t="s">
        <v>168</v>
      </c>
      <c r="AU241" s="245" t="s">
        <v>82</v>
      </c>
      <c r="AV241" s="14" t="s">
        <v>82</v>
      </c>
      <c r="AW241" s="14" t="s">
        <v>34</v>
      </c>
      <c r="AX241" s="14" t="s">
        <v>80</v>
      </c>
      <c r="AY241" s="245" t="s">
        <v>148</v>
      </c>
    </row>
    <row r="242" spans="1:65" s="2" customFormat="1" ht="16.5" customHeight="1">
      <c r="A242" s="40"/>
      <c r="B242" s="41"/>
      <c r="C242" s="206" t="s">
        <v>464</v>
      </c>
      <c r="D242" s="206" t="s">
        <v>150</v>
      </c>
      <c r="E242" s="207" t="s">
        <v>5564</v>
      </c>
      <c r="F242" s="208" t="s">
        <v>5565</v>
      </c>
      <c r="G242" s="209" t="s">
        <v>153</v>
      </c>
      <c r="H242" s="210">
        <v>4</v>
      </c>
      <c r="I242" s="211"/>
      <c r="J242" s="212">
        <f>ROUND(I242*H242,2)</f>
        <v>0</v>
      </c>
      <c r="K242" s="208" t="s">
        <v>19</v>
      </c>
      <c r="L242" s="46"/>
      <c r="M242" s="213" t="s">
        <v>19</v>
      </c>
      <c r="N242" s="214" t="s">
        <v>43</v>
      </c>
      <c r="O242" s="86"/>
      <c r="P242" s="215">
        <f>O242*H242</f>
        <v>0</v>
      </c>
      <c r="Q242" s="215">
        <v>3.68751</v>
      </c>
      <c r="R242" s="215">
        <f>Q242*H242</f>
        <v>14.75004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155</v>
      </c>
      <c r="AT242" s="217" t="s">
        <v>150</v>
      </c>
      <c r="AU242" s="217" t="s">
        <v>82</v>
      </c>
      <c r="AY242" s="19" t="s">
        <v>148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80</v>
      </c>
      <c r="BK242" s="218">
        <f>ROUND(I242*H242,2)</f>
        <v>0</v>
      </c>
      <c r="BL242" s="19" t="s">
        <v>155</v>
      </c>
      <c r="BM242" s="217" t="s">
        <v>5566</v>
      </c>
    </row>
    <row r="243" spans="1:63" s="12" customFormat="1" ht="22.8" customHeight="1">
      <c r="A243" s="12"/>
      <c r="B243" s="190"/>
      <c r="C243" s="191"/>
      <c r="D243" s="192" t="s">
        <v>71</v>
      </c>
      <c r="E243" s="204" t="s">
        <v>184</v>
      </c>
      <c r="F243" s="204" t="s">
        <v>627</v>
      </c>
      <c r="G243" s="191"/>
      <c r="H243" s="191"/>
      <c r="I243" s="194"/>
      <c r="J243" s="205">
        <f>BK243</f>
        <v>0</v>
      </c>
      <c r="K243" s="191"/>
      <c r="L243" s="196"/>
      <c r="M243" s="197"/>
      <c r="N243" s="198"/>
      <c r="O243" s="198"/>
      <c r="P243" s="199">
        <f>SUM(P244:P249)</f>
        <v>0</v>
      </c>
      <c r="Q243" s="198"/>
      <c r="R243" s="199">
        <f>SUM(R244:R249)</f>
        <v>24.269600000000004</v>
      </c>
      <c r="S243" s="198"/>
      <c r="T243" s="200">
        <f>SUM(T244:T249)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1" t="s">
        <v>80</v>
      </c>
      <c r="AT243" s="202" t="s">
        <v>71</v>
      </c>
      <c r="AU243" s="202" t="s">
        <v>80</v>
      </c>
      <c r="AY243" s="201" t="s">
        <v>148</v>
      </c>
      <c r="BK243" s="203">
        <f>SUM(BK244:BK249)</f>
        <v>0</v>
      </c>
    </row>
    <row r="244" spans="1:65" s="2" customFormat="1" ht="16.5" customHeight="1">
      <c r="A244" s="40"/>
      <c r="B244" s="41"/>
      <c r="C244" s="206" t="s">
        <v>473</v>
      </c>
      <c r="D244" s="206" t="s">
        <v>150</v>
      </c>
      <c r="E244" s="207" t="s">
        <v>701</v>
      </c>
      <c r="F244" s="208" t="s">
        <v>702</v>
      </c>
      <c r="G244" s="209" t="s">
        <v>166</v>
      </c>
      <c r="H244" s="210">
        <v>527.6</v>
      </c>
      <c r="I244" s="211"/>
      <c r="J244" s="212">
        <f>ROUND(I244*H244,2)</f>
        <v>0</v>
      </c>
      <c r="K244" s="208" t="s">
        <v>154</v>
      </c>
      <c r="L244" s="46"/>
      <c r="M244" s="213" t="s">
        <v>19</v>
      </c>
      <c r="N244" s="214" t="s">
        <v>43</v>
      </c>
      <c r="O244" s="86"/>
      <c r="P244" s="215">
        <f>O244*H244</f>
        <v>0</v>
      </c>
      <c r="Q244" s="215">
        <v>0.004</v>
      </c>
      <c r="R244" s="215">
        <f>Q244*H244</f>
        <v>2.1104000000000003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155</v>
      </c>
      <c r="AT244" s="217" t="s">
        <v>150</v>
      </c>
      <c r="AU244" s="217" t="s">
        <v>82</v>
      </c>
      <c r="AY244" s="19" t="s">
        <v>148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80</v>
      </c>
      <c r="BK244" s="218">
        <f>ROUND(I244*H244,2)</f>
        <v>0</v>
      </c>
      <c r="BL244" s="19" t="s">
        <v>155</v>
      </c>
      <c r="BM244" s="217" t="s">
        <v>5567</v>
      </c>
    </row>
    <row r="245" spans="1:47" s="2" customFormat="1" ht="12">
      <c r="A245" s="40"/>
      <c r="B245" s="41"/>
      <c r="C245" s="42"/>
      <c r="D245" s="219" t="s">
        <v>157</v>
      </c>
      <c r="E245" s="42"/>
      <c r="F245" s="220" t="s">
        <v>704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157</v>
      </c>
      <c r="AU245" s="19" t="s">
        <v>82</v>
      </c>
    </row>
    <row r="246" spans="1:51" s="13" customFormat="1" ht="12">
      <c r="A246" s="13"/>
      <c r="B246" s="224"/>
      <c r="C246" s="225"/>
      <c r="D246" s="226" t="s">
        <v>168</v>
      </c>
      <c r="E246" s="227" t="s">
        <v>19</v>
      </c>
      <c r="F246" s="228" t="s">
        <v>5568</v>
      </c>
      <c r="G246" s="225"/>
      <c r="H246" s="227" t="s">
        <v>19</v>
      </c>
      <c r="I246" s="229"/>
      <c r="J246" s="225"/>
      <c r="K246" s="225"/>
      <c r="L246" s="230"/>
      <c r="M246" s="231"/>
      <c r="N246" s="232"/>
      <c r="O246" s="232"/>
      <c r="P246" s="232"/>
      <c r="Q246" s="232"/>
      <c r="R246" s="232"/>
      <c r="S246" s="232"/>
      <c r="T246" s="23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4" t="s">
        <v>168</v>
      </c>
      <c r="AU246" s="234" t="s">
        <v>82</v>
      </c>
      <c r="AV246" s="13" t="s">
        <v>80</v>
      </c>
      <c r="AW246" s="13" t="s">
        <v>34</v>
      </c>
      <c r="AX246" s="13" t="s">
        <v>72</v>
      </c>
      <c r="AY246" s="234" t="s">
        <v>148</v>
      </c>
    </row>
    <row r="247" spans="1:51" s="14" customFormat="1" ht="12">
      <c r="A247" s="14"/>
      <c r="B247" s="235"/>
      <c r="C247" s="236"/>
      <c r="D247" s="226" t="s">
        <v>168</v>
      </c>
      <c r="E247" s="237" t="s">
        <v>19</v>
      </c>
      <c r="F247" s="238" t="s">
        <v>5569</v>
      </c>
      <c r="G247" s="236"/>
      <c r="H247" s="239">
        <v>527.6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5" t="s">
        <v>168</v>
      </c>
      <c r="AU247" s="245" t="s">
        <v>82</v>
      </c>
      <c r="AV247" s="14" t="s">
        <v>82</v>
      </c>
      <c r="AW247" s="14" t="s">
        <v>34</v>
      </c>
      <c r="AX247" s="14" t="s">
        <v>80</v>
      </c>
      <c r="AY247" s="245" t="s">
        <v>148</v>
      </c>
    </row>
    <row r="248" spans="1:65" s="2" customFormat="1" ht="16.5" customHeight="1">
      <c r="A248" s="40"/>
      <c r="B248" s="41"/>
      <c r="C248" s="206" t="s">
        <v>479</v>
      </c>
      <c r="D248" s="206" t="s">
        <v>150</v>
      </c>
      <c r="E248" s="207" t="s">
        <v>5570</v>
      </c>
      <c r="F248" s="208" t="s">
        <v>5571</v>
      </c>
      <c r="G248" s="209" t="s">
        <v>166</v>
      </c>
      <c r="H248" s="210">
        <v>527.6</v>
      </c>
      <c r="I248" s="211"/>
      <c r="J248" s="212">
        <f>ROUND(I248*H248,2)</f>
        <v>0</v>
      </c>
      <c r="K248" s="208" t="s">
        <v>19</v>
      </c>
      <c r="L248" s="46"/>
      <c r="M248" s="213" t="s">
        <v>19</v>
      </c>
      <c r="N248" s="214" t="s">
        <v>43</v>
      </c>
      <c r="O248" s="86"/>
      <c r="P248" s="215">
        <f>O248*H248</f>
        <v>0</v>
      </c>
      <c r="Q248" s="215">
        <v>0.042</v>
      </c>
      <c r="R248" s="215">
        <f>Q248*H248</f>
        <v>22.159200000000002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155</v>
      </c>
      <c r="AT248" s="217" t="s">
        <v>150</v>
      </c>
      <c r="AU248" s="217" t="s">
        <v>82</v>
      </c>
      <c r="AY248" s="19" t="s">
        <v>148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80</v>
      </c>
      <c r="BK248" s="218">
        <f>ROUND(I248*H248,2)</f>
        <v>0</v>
      </c>
      <c r="BL248" s="19" t="s">
        <v>155</v>
      </c>
      <c r="BM248" s="217" t="s">
        <v>5572</v>
      </c>
    </row>
    <row r="249" spans="1:51" s="14" customFormat="1" ht="12">
      <c r="A249" s="14"/>
      <c r="B249" s="235"/>
      <c r="C249" s="236"/>
      <c r="D249" s="226" t="s">
        <v>168</v>
      </c>
      <c r="E249" s="237" t="s">
        <v>19</v>
      </c>
      <c r="F249" s="238" t="s">
        <v>5573</v>
      </c>
      <c r="G249" s="236"/>
      <c r="H249" s="239">
        <v>527.6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5" t="s">
        <v>168</v>
      </c>
      <c r="AU249" s="245" t="s">
        <v>82</v>
      </c>
      <c r="AV249" s="14" t="s">
        <v>82</v>
      </c>
      <c r="AW249" s="14" t="s">
        <v>34</v>
      </c>
      <c r="AX249" s="14" t="s">
        <v>80</v>
      </c>
      <c r="AY249" s="245" t="s">
        <v>148</v>
      </c>
    </row>
    <row r="250" spans="1:63" s="12" customFormat="1" ht="22.8" customHeight="1">
      <c r="A250" s="12"/>
      <c r="B250" s="190"/>
      <c r="C250" s="191"/>
      <c r="D250" s="192" t="s">
        <v>71</v>
      </c>
      <c r="E250" s="204" t="s">
        <v>205</v>
      </c>
      <c r="F250" s="204" t="s">
        <v>810</v>
      </c>
      <c r="G250" s="191"/>
      <c r="H250" s="191"/>
      <c r="I250" s="194"/>
      <c r="J250" s="205">
        <f>BK250</f>
        <v>0</v>
      </c>
      <c r="K250" s="191"/>
      <c r="L250" s="196"/>
      <c r="M250" s="197"/>
      <c r="N250" s="198"/>
      <c r="O250" s="198"/>
      <c r="P250" s="199">
        <f>SUM(P251:P252)</f>
        <v>0</v>
      </c>
      <c r="Q250" s="198"/>
      <c r="R250" s="199">
        <f>SUM(R251:R252)</f>
        <v>0.30534</v>
      </c>
      <c r="S250" s="198"/>
      <c r="T250" s="200">
        <f>SUM(T251:T252)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1" t="s">
        <v>80</v>
      </c>
      <c r="AT250" s="202" t="s">
        <v>71</v>
      </c>
      <c r="AU250" s="202" t="s">
        <v>80</v>
      </c>
      <c r="AY250" s="201" t="s">
        <v>148</v>
      </c>
      <c r="BK250" s="203">
        <f>SUM(BK251:BK252)</f>
        <v>0</v>
      </c>
    </row>
    <row r="251" spans="1:65" s="2" customFormat="1" ht="16.5" customHeight="1">
      <c r="A251" s="40"/>
      <c r="B251" s="41"/>
      <c r="C251" s="206" t="s">
        <v>489</v>
      </c>
      <c r="D251" s="206" t="s">
        <v>150</v>
      </c>
      <c r="E251" s="207" t="s">
        <v>5574</v>
      </c>
      <c r="F251" s="208" t="s">
        <v>5575</v>
      </c>
      <c r="G251" s="209" t="s">
        <v>187</v>
      </c>
      <c r="H251" s="210">
        <v>3</v>
      </c>
      <c r="I251" s="211"/>
      <c r="J251" s="212">
        <f>ROUND(I251*H251,2)</f>
        <v>0</v>
      </c>
      <c r="K251" s="208" t="s">
        <v>19</v>
      </c>
      <c r="L251" s="46"/>
      <c r="M251" s="213" t="s">
        <v>19</v>
      </c>
      <c r="N251" s="214" t="s">
        <v>43</v>
      </c>
      <c r="O251" s="86"/>
      <c r="P251" s="215">
        <f>O251*H251</f>
        <v>0</v>
      </c>
      <c r="Q251" s="215">
        <v>0.05089</v>
      </c>
      <c r="R251" s="215">
        <f>Q251*H251</f>
        <v>0.15267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155</v>
      </c>
      <c r="AT251" s="217" t="s">
        <v>150</v>
      </c>
      <c r="AU251" s="217" t="s">
        <v>82</v>
      </c>
      <c r="AY251" s="19" t="s">
        <v>148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80</v>
      </c>
      <c r="BK251" s="218">
        <f>ROUND(I251*H251,2)</f>
        <v>0</v>
      </c>
      <c r="BL251" s="19" t="s">
        <v>155</v>
      </c>
      <c r="BM251" s="217" t="s">
        <v>5576</v>
      </c>
    </row>
    <row r="252" spans="1:65" s="2" customFormat="1" ht="16.5" customHeight="1">
      <c r="A252" s="40"/>
      <c r="B252" s="41"/>
      <c r="C252" s="206" t="s">
        <v>503</v>
      </c>
      <c r="D252" s="206" t="s">
        <v>150</v>
      </c>
      <c r="E252" s="207" t="s">
        <v>5577</v>
      </c>
      <c r="F252" s="208" t="s">
        <v>5578</v>
      </c>
      <c r="G252" s="209" t="s">
        <v>187</v>
      </c>
      <c r="H252" s="210">
        <v>3</v>
      </c>
      <c r="I252" s="211"/>
      <c r="J252" s="212">
        <f>ROUND(I252*H252,2)</f>
        <v>0</v>
      </c>
      <c r="K252" s="208" t="s">
        <v>19</v>
      </c>
      <c r="L252" s="46"/>
      <c r="M252" s="213" t="s">
        <v>19</v>
      </c>
      <c r="N252" s="214" t="s">
        <v>43</v>
      </c>
      <c r="O252" s="86"/>
      <c r="P252" s="215">
        <f>O252*H252</f>
        <v>0</v>
      </c>
      <c r="Q252" s="215">
        <v>0.05089</v>
      </c>
      <c r="R252" s="215">
        <f>Q252*H252</f>
        <v>0.15267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155</v>
      </c>
      <c r="AT252" s="217" t="s">
        <v>150</v>
      </c>
      <c r="AU252" s="217" t="s">
        <v>82</v>
      </c>
      <c r="AY252" s="19" t="s">
        <v>148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80</v>
      </c>
      <c r="BK252" s="218">
        <f>ROUND(I252*H252,2)</f>
        <v>0</v>
      </c>
      <c r="BL252" s="19" t="s">
        <v>155</v>
      </c>
      <c r="BM252" s="217" t="s">
        <v>5579</v>
      </c>
    </row>
    <row r="253" spans="1:63" s="12" customFormat="1" ht="22.8" customHeight="1">
      <c r="A253" s="12"/>
      <c r="B253" s="190"/>
      <c r="C253" s="191"/>
      <c r="D253" s="192" t="s">
        <v>71</v>
      </c>
      <c r="E253" s="204" t="s">
        <v>213</v>
      </c>
      <c r="F253" s="204" t="s">
        <v>897</v>
      </c>
      <c r="G253" s="191"/>
      <c r="H253" s="191"/>
      <c r="I253" s="194"/>
      <c r="J253" s="205">
        <f>BK253</f>
        <v>0</v>
      </c>
      <c r="K253" s="191"/>
      <c r="L253" s="196"/>
      <c r="M253" s="197"/>
      <c r="N253" s="198"/>
      <c r="O253" s="198"/>
      <c r="P253" s="199">
        <f>SUM(P254:P285)</f>
        <v>0</v>
      </c>
      <c r="Q253" s="198"/>
      <c r="R253" s="199">
        <f>SUM(R254:R285)</f>
        <v>9.113637540000001</v>
      </c>
      <c r="S253" s="198"/>
      <c r="T253" s="200">
        <f>SUM(T254:T285)</f>
        <v>69.432992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01" t="s">
        <v>80</v>
      </c>
      <c r="AT253" s="202" t="s">
        <v>71</v>
      </c>
      <c r="AU253" s="202" t="s">
        <v>80</v>
      </c>
      <c r="AY253" s="201" t="s">
        <v>148</v>
      </c>
      <c r="BK253" s="203">
        <f>SUM(BK254:BK285)</f>
        <v>0</v>
      </c>
    </row>
    <row r="254" spans="1:65" s="2" customFormat="1" ht="24.15" customHeight="1">
      <c r="A254" s="40"/>
      <c r="B254" s="41"/>
      <c r="C254" s="206" t="s">
        <v>509</v>
      </c>
      <c r="D254" s="206" t="s">
        <v>150</v>
      </c>
      <c r="E254" s="207" t="s">
        <v>5580</v>
      </c>
      <c r="F254" s="208" t="s">
        <v>5581</v>
      </c>
      <c r="G254" s="209" t="s">
        <v>173</v>
      </c>
      <c r="H254" s="210">
        <v>2.6</v>
      </c>
      <c r="I254" s="211"/>
      <c r="J254" s="212">
        <f>ROUND(I254*H254,2)</f>
        <v>0</v>
      </c>
      <c r="K254" s="208" t="s">
        <v>154</v>
      </c>
      <c r="L254" s="46"/>
      <c r="M254" s="213" t="s">
        <v>19</v>
      </c>
      <c r="N254" s="214" t="s">
        <v>43</v>
      </c>
      <c r="O254" s="86"/>
      <c r="P254" s="215">
        <f>O254*H254</f>
        <v>0</v>
      </c>
      <c r="Q254" s="215">
        <v>0.07621</v>
      </c>
      <c r="R254" s="215">
        <f>Q254*H254</f>
        <v>0.19814600000000002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155</v>
      </c>
      <c r="AT254" s="217" t="s">
        <v>150</v>
      </c>
      <c r="AU254" s="217" t="s">
        <v>82</v>
      </c>
      <c r="AY254" s="19" t="s">
        <v>148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80</v>
      </c>
      <c r="BK254" s="218">
        <f>ROUND(I254*H254,2)</f>
        <v>0</v>
      </c>
      <c r="BL254" s="19" t="s">
        <v>155</v>
      </c>
      <c r="BM254" s="217" t="s">
        <v>5582</v>
      </c>
    </row>
    <row r="255" spans="1:47" s="2" customFormat="1" ht="12">
      <c r="A255" s="40"/>
      <c r="B255" s="41"/>
      <c r="C255" s="42"/>
      <c r="D255" s="219" t="s">
        <v>157</v>
      </c>
      <c r="E255" s="42"/>
      <c r="F255" s="220" t="s">
        <v>5583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157</v>
      </c>
      <c r="AU255" s="19" t="s">
        <v>82</v>
      </c>
    </row>
    <row r="256" spans="1:51" s="14" customFormat="1" ht="12">
      <c r="A256" s="14"/>
      <c r="B256" s="235"/>
      <c r="C256" s="236"/>
      <c r="D256" s="226" t="s">
        <v>168</v>
      </c>
      <c r="E256" s="237" t="s">
        <v>19</v>
      </c>
      <c r="F256" s="238" t="s">
        <v>5584</v>
      </c>
      <c r="G256" s="236"/>
      <c r="H256" s="239">
        <v>2.6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5" t="s">
        <v>168</v>
      </c>
      <c r="AU256" s="245" t="s">
        <v>82</v>
      </c>
      <c r="AV256" s="14" t="s">
        <v>82</v>
      </c>
      <c r="AW256" s="14" t="s">
        <v>34</v>
      </c>
      <c r="AX256" s="14" t="s">
        <v>80</v>
      </c>
      <c r="AY256" s="245" t="s">
        <v>148</v>
      </c>
    </row>
    <row r="257" spans="1:65" s="2" customFormat="1" ht="16.5" customHeight="1">
      <c r="A257" s="40"/>
      <c r="B257" s="41"/>
      <c r="C257" s="268" t="s">
        <v>517</v>
      </c>
      <c r="D257" s="268" t="s">
        <v>279</v>
      </c>
      <c r="E257" s="269" t="s">
        <v>5585</v>
      </c>
      <c r="F257" s="270" t="s">
        <v>5586</v>
      </c>
      <c r="G257" s="271" t="s">
        <v>173</v>
      </c>
      <c r="H257" s="272">
        <v>2.652</v>
      </c>
      <c r="I257" s="273"/>
      <c r="J257" s="274">
        <f>ROUND(I257*H257,2)</f>
        <v>0</v>
      </c>
      <c r="K257" s="270" t="s">
        <v>154</v>
      </c>
      <c r="L257" s="275"/>
      <c r="M257" s="276" t="s">
        <v>19</v>
      </c>
      <c r="N257" s="277" t="s">
        <v>43</v>
      </c>
      <c r="O257" s="86"/>
      <c r="P257" s="215">
        <f>O257*H257</f>
        <v>0</v>
      </c>
      <c r="Q257" s="215">
        <v>0.082</v>
      </c>
      <c r="R257" s="215">
        <f>Q257*H257</f>
        <v>0.21746400000000002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205</v>
      </c>
      <c r="AT257" s="217" t="s">
        <v>279</v>
      </c>
      <c r="AU257" s="217" t="s">
        <v>82</v>
      </c>
      <c r="AY257" s="19" t="s">
        <v>148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80</v>
      </c>
      <c r="BK257" s="218">
        <f>ROUND(I257*H257,2)</f>
        <v>0</v>
      </c>
      <c r="BL257" s="19" t="s">
        <v>155</v>
      </c>
      <c r="BM257" s="217" t="s">
        <v>5587</v>
      </c>
    </row>
    <row r="258" spans="1:51" s="14" customFormat="1" ht="12">
      <c r="A258" s="14"/>
      <c r="B258" s="235"/>
      <c r="C258" s="236"/>
      <c r="D258" s="226" t="s">
        <v>168</v>
      </c>
      <c r="E258" s="236"/>
      <c r="F258" s="238" t="s">
        <v>5588</v>
      </c>
      <c r="G258" s="236"/>
      <c r="H258" s="239">
        <v>2.652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5" t="s">
        <v>168</v>
      </c>
      <c r="AU258" s="245" t="s">
        <v>82</v>
      </c>
      <c r="AV258" s="14" t="s">
        <v>82</v>
      </c>
      <c r="AW258" s="14" t="s">
        <v>4</v>
      </c>
      <c r="AX258" s="14" t="s">
        <v>80</v>
      </c>
      <c r="AY258" s="245" t="s">
        <v>148</v>
      </c>
    </row>
    <row r="259" spans="1:65" s="2" customFormat="1" ht="16.5" customHeight="1">
      <c r="A259" s="40"/>
      <c r="B259" s="41"/>
      <c r="C259" s="206" t="s">
        <v>522</v>
      </c>
      <c r="D259" s="206" t="s">
        <v>150</v>
      </c>
      <c r="E259" s="207" t="s">
        <v>4423</v>
      </c>
      <c r="F259" s="208" t="s">
        <v>4424</v>
      </c>
      <c r="G259" s="209" t="s">
        <v>173</v>
      </c>
      <c r="H259" s="210">
        <v>14.6</v>
      </c>
      <c r="I259" s="211"/>
      <c r="J259" s="212">
        <f>ROUND(I259*H259,2)</f>
        <v>0</v>
      </c>
      <c r="K259" s="208" t="s">
        <v>154</v>
      </c>
      <c r="L259" s="46"/>
      <c r="M259" s="213" t="s">
        <v>19</v>
      </c>
      <c r="N259" s="214" t="s">
        <v>43</v>
      </c>
      <c r="O259" s="86"/>
      <c r="P259" s="215">
        <f>O259*H259</f>
        <v>0</v>
      </c>
      <c r="Q259" s="215">
        <v>0</v>
      </c>
      <c r="R259" s="215">
        <f>Q259*H259</f>
        <v>0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155</v>
      </c>
      <c r="AT259" s="217" t="s">
        <v>150</v>
      </c>
      <c r="AU259" s="217" t="s">
        <v>82</v>
      </c>
      <c r="AY259" s="19" t="s">
        <v>148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80</v>
      </c>
      <c r="BK259" s="218">
        <f>ROUND(I259*H259,2)</f>
        <v>0</v>
      </c>
      <c r="BL259" s="19" t="s">
        <v>155</v>
      </c>
      <c r="BM259" s="217" t="s">
        <v>5589</v>
      </c>
    </row>
    <row r="260" spans="1:47" s="2" customFormat="1" ht="12">
      <c r="A260" s="40"/>
      <c r="B260" s="41"/>
      <c r="C260" s="42"/>
      <c r="D260" s="219" t="s">
        <v>157</v>
      </c>
      <c r="E260" s="42"/>
      <c r="F260" s="220" t="s">
        <v>4426</v>
      </c>
      <c r="G260" s="42"/>
      <c r="H260" s="42"/>
      <c r="I260" s="221"/>
      <c r="J260" s="42"/>
      <c r="K260" s="42"/>
      <c r="L260" s="46"/>
      <c r="M260" s="222"/>
      <c r="N260" s="223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157</v>
      </c>
      <c r="AU260" s="19" t="s">
        <v>82</v>
      </c>
    </row>
    <row r="261" spans="1:51" s="14" customFormat="1" ht="12">
      <c r="A261" s="14"/>
      <c r="B261" s="235"/>
      <c r="C261" s="236"/>
      <c r="D261" s="226" t="s">
        <v>168</v>
      </c>
      <c r="E261" s="237" t="s">
        <v>19</v>
      </c>
      <c r="F261" s="238" t="s">
        <v>5590</v>
      </c>
      <c r="G261" s="236"/>
      <c r="H261" s="239">
        <v>14.6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5" t="s">
        <v>168</v>
      </c>
      <c r="AU261" s="245" t="s">
        <v>82</v>
      </c>
      <c r="AV261" s="14" t="s">
        <v>82</v>
      </c>
      <c r="AW261" s="14" t="s">
        <v>34</v>
      </c>
      <c r="AX261" s="14" t="s">
        <v>80</v>
      </c>
      <c r="AY261" s="245" t="s">
        <v>148</v>
      </c>
    </row>
    <row r="262" spans="1:65" s="2" customFormat="1" ht="21.75" customHeight="1">
      <c r="A262" s="40"/>
      <c r="B262" s="41"/>
      <c r="C262" s="206" t="s">
        <v>528</v>
      </c>
      <c r="D262" s="206" t="s">
        <v>150</v>
      </c>
      <c r="E262" s="207" t="s">
        <v>5591</v>
      </c>
      <c r="F262" s="208" t="s">
        <v>5592</v>
      </c>
      <c r="G262" s="209" t="s">
        <v>187</v>
      </c>
      <c r="H262" s="210">
        <v>27.293</v>
      </c>
      <c r="I262" s="211"/>
      <c r="J262" s="212">
        <f>ROUND(I262*H262,2)</f>
        <v>0</v>
      </c>
      <c r="K262" s="208" t="s">
        <v>154</v>
      </c>
      <c r="L262" s="46"/>
      <c r="M262" s="213" t="s">
        <v>19</v>
      </c>
      <c r="N262" s="214" t="s">
        <v>43</v>
      </c>
      <c r="O262" s="86"/>
      <c r="P262" s="215">
        <f>O262*H262</f>
        <v>0</v>
      </c>
      <c r="Q262" s="215">
        <v>0</v>
      </c>
      <c r="R262" s="215">
        <f>Q262*H262</f>
        <v>0</v>
      </c>
      <c r="S262" s="215">
        <v>2.5</v>
      </c>
      <c r="T262" s="216">
        <f>S262*H262</f>
        <v>68.2325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155</v>
      </c>
      <c r="AT262" s="217" t="s">
        <v>150</v>
      </c>
      <c r="AU262" s="217" t="s">
        <v>82</v>
      </c>
      <c r="AY262" s="19" t="s">
        <v>148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80</v>
      </c>
      <c r="BK262" s="218">
        <f>ROUND(I262*H262,2)</f>
        <v>0</v>
      </c>
      <c r="BL262" s="19" t="s">
        <v>155</v>
      </c>
      <c r="BM262" s="217" t="s">
        <v>5593</v>
      </c>
    </row>
    <row r="263" spans="1:47" s="2" customFormat="1" ht="12">
      <c r="A263" s="40"/>
      <c r="B263" s="41"/>
      <c r="C263" s="42"/>
      <c r="D263" s="219" t="s">
        <v>157</v>
      </c>
      <c r="E263" s="42"/>
      <c r="F263" s="220" t="s">
        <v>5594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157</v>
      </c>
      <c r="AU263" s="19" t="s">
        <v>82</v>
      </c>
    </row>
    <row r="264" spans="1:51" s="14" customFormat="1" ht="12">
      <c r="A264" s="14"/>
      <c r="B264" s="235"/>
      <c r="C264" s="236"/>
      <c r="D264" s="226" t="s">
        <v>168</v>
      </c>
      <c r="E264" s="237" t="s">
        <v>19</v>
      </c>
      <c r="F264" s="238" t="s">
        <v>5595</v>
      </c>
      <c r="G264" s="236"/>
      <c r="H264" s="239">
        <v>4.164</v>
      </c>
      <c r="I264" s="240"/>
      <c r="J264" s="236"/>
      <c r="K264" s="236"/>
      <c r="L264" s="241"/>
      <c r="M264" s="242"/>
      <c r="N264" s="243"/>
      <c r="O264" s="243"/>
      <c r="P264" s="243"/>
      <c r="Q264" s="243"/>
      <c r="R264" s="243"/>
      <c r="S264" s="243"/>
      <c r="T264" s="24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5" t="s">
        <v>168</v>
      </c>
      <c r="AU264" s="245" t="s">
        <v>82</v>
      </c>
      <c r="AV264" s="14" t="s">
        <v>82</v>
      </c>
      <c r="AW264" s="14" t="s">
        <v>34</v>
      </c>
      <c r="AX264" s="14" t="s">
        <v>72</v>
      </c>
      <c r="AY264" s="245" t="s">
        <v>148</v>
      </c>
    </row>
    <row r="265" spans="1:51" s="14" customFormat="1" ht="12">
      <c r="A265" s="14"/>
      <c r="B265" s="235"/>
      <c r="C265" s="236"/>
      <c r="D265" s="226" t="s">
        <v>168</v>
      </c>
      <c r="E265" s="237" t="s">
        <v>19</v>
      </c>
      <c r="F265" s="238" t="s">
        <v>5596</v>
      </c>
      <c r="G265" s="236"/>
      <c r="H265" s="239">
        <v>5.582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5" t="s">
        <v>168</v>
      </c>
      <c r="AU265" s="245" t="s">
        <v>82</v>
      </c>
      <c r="AV265" s="14" t="s">
        <v>82</v>
      </c>
      <c r="AW265" s="14" t="s">
        <v>34</v>
      </c>
      <c r="AX265" s="14" t="s">
        <v>72</v>
      </c>
      <c r="AY265" s="245" t="s">
        <v>148</v>
      </c>
    </row>
    <row r="266" spans="1:51" s="14" customFormat="1" ht="12">
      <c r="A266" s="14"/>
      <c r="B266" s="235"/>
      <c r="C266" s="236"/>
      <c r="D266" s="226" t="s">
        <v>168</v>
      </c>
      <c r="E266" s="237" t="s">
        <v>19</v>
      </c>
      <c r="F266" s="238" t="s">
        <v>5597</v>
      </c>
      <c r="G266" s="236"/>
      <c r="H266" s="239">
        <v>0.4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5" t="s">
        <v>168</v>
      </c>
      <c r="AU266" s="245" t="s">
        <v>82</v>
      </c>
      <c r="AV266" s="14" t="s">
        <v>82</v>
      </c>
      <c r="AW266" s="14" t="s">
        <v>34</v>
      </c>
      <c r="AX266" s="14" t="s">
        <v>72</v>
      </c>
      <c r="AY266" s="245" t="s">
        <v>148</v>
      </c>
    </row>
    <row r="267" spans="1:51" s="14" customFormat="1" ht="12">
      <c r="A267" s="14"/>
      <c r="B267" s="235"/>
      <c r="C267" s="236"/>
      <c r="D267" s="226" t="s">
        <v>168</v>
      </c>
      <c r="E267" s="237" t="s">
        <v>19</v>
      </c>
      <c r="F267" s="238" t="s">
        <v>5598</v>
      </c>
      <c r="G267" s="236"/>
      <c r="H267" s="239">
        <v>17.147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5" t="s">
        <v>168</v>
      </c>
      <c r="AU267" s="245" t="s">
        <v>82</v>
      </c>
      <c r="AV267" s="14" t="s">
        <v>82</v>
      </c>
      <c r="AW267" s="14" t="s">
        <v>34</v>
      </c>
      <c r="AX267" s="14" t="s">
        <v>72</v>
      </c>
      <c r="AY267" s="245" t="s">
        <v>148</v>
      </c>
    </row>
    <row r="268" spans="1:51" s="15" customFormat="1" ht="12">
      <c r="A268" s="15"/>
      <c r="B268" s="246"/>
      <c r="C268" s="247"/>
      <c r="D268" s="226" t="s">
        <v>168</v>
      </c>
      <c r="E268" s="248" t="s">
        <v>19</v>
      </c>
      <c r="F268" s="249" t="s">
        <v>178</v>
      </c>
      <c r="G268" s="247"/>
      <c r="H268" s="250">
        <v>27.293</v>
      </c>
      <c r="I268" s="251"/>
      <c r="J268" s="247"/>
      <c r="K268" s="247"/>
      <c r="L268" s="252"/>
      <c r="M268" s="253"/>
      <c r="N268" s="254"/>
      <c r="O268" s="254"/>
      <c r="P268" s="254"/>
      <c r="Q268" s="254"/>
      <c r="R268" s="254"/>
      <c r="S268" s="254"/>
      <c r="T268" s="25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6" t="s">
        <v>168</v>
      </c>
      <c r="AU268" s="256" t="s">
        <v>82</v>
      </c>
      <c r="AV268" s="15" t="s">
        <v>155</v>
      </c>
      <c r="AW268" s="15" t="s">
        <v>34</v>
      </c>
      <c r="AX268" s="15" t="s">
        <v>80</v>
      </c>
      <c r="AY268" s="256" t="s">
        <v>148</v>
      </c>
    </row>
    <row r="269" spans="1:65" s="2" customFormat="1" ht="16.5" customHeight="1">
      <c r="A269" s="40"/>
      <c r="B269" s="41"/>
      <c r="C269" s="206" t="s">
        <v>535</v>
      </c>
      <c r="D269" s="206" t="s">
        <v>150</v>
      </c>
      <c r="E269" s="207" t="s">
        <v>5599</v>
      </c>
      <c r="F269" s="208" t="s">
        <v>5600</v>
      </c>
      <c r="G269" s="209" t="s">
        <v>173</v>
      </c>
      <c r="H269" s="210">
        <v>60.4</v>
      </c>
      <c r="I269" s="211"/>
      <c r="J269" s="212">
        <f>ROUND(I269*H269,2)</f>
        <v>0</v>
      </c>
      <c r="K269" s="208" t="s">
        <v>154</v>
      </c>
      <c r="L269" s="46"/>
      <c r="M269" s="213" t="s">
        <v>19</v>
      </c>
      <c r="N269" s="214" t="s">
        <v>43</v>
      </c>
      <c r="O269" s="86"/>
      <c r="P269" s="215">
        <f>O269*H269</f>
        <v>0</v>
      </c>
      <c r="Q269" s="215">
        <v>0</v>
      </c>
      <c r="R269" s="215">
        <f>Q269*H269</f>
        <v>0</v>
      </c>
      <c r="S269" s="215">
        <v>0.00198</v>
      </c>
      <c r="T269" s="216">
        <f>S269*H269</f>
        <v>0.11959199999999999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7" t="s">
        <v>155</v>
      </c>
      <c r="AT269" s="217" t="s">
        <v>150</v>
      </c>
      <c r="AU269" s="217" t="s">
        <v>82</v>
      </c>
      <c r="AY269" s="19" t="s">
        <v>148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9" t="s">
        <v>80</v>
      </c>
      <c r="BK269" s="218">
        <f>ROUND(I269*H269,2)</f>
        <v>0</v>
      </c>
      <c r="BL269" s="19" t="s">
        <v>155</v>
      </c>
      <c r="BM269" s="217" t="s">
        <v>5601</v>
      </c>
    </row>
    <row r="270" spans="1:47" s="2" customFormat="1" ht="12">
      <c r="A270" s="40"/>
      <c r="B270" s="41"/>
      <c r="C270" s="42"/>
      <c r="D270" s="219" t="s">
        <v>157</v>
      </c>
      <c r="E270" s="42"/>
      <c r="F270" s="220" t="s">
        <v>5602</v>
      </c>
      <c r="G270" s="42"/>
      <c r="H270" s="42"/>
      <c r="I270" s="221"/>
      <c r="J270" s="42"/>
      <c r="K270" s="42"/>
      <c r="L270" s="46"/>
      <c r="M270" s="222"/>
      <c r="N270" s="223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157</v>
      </c>
      <c r="AU270" s="19" t="s">
        <v>82</v>
      </c>
    </row>
    <row r="271" spans="1:51" s="14" customFormat="1" ht="12">
      <c r="A271" s="14"/>
      <c r="B271" s="235"/>
      <c r="C271" s="236"/>
      <c r="D271" s="226" t="s">
        <v>168</v>
      </c>
      <c r="E271" s="237" t="s">
        <v>19</v>
      </c>
      <c r="F271" s="238" t="s">
        <v>5603</v>
      </c>
      <c r="G271" s="236"/>
      <c r="H271" s="239">
        <v>60.4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5" t="s">
        <v>168</v>
      </c>
      <c r="AU271" s="245" t="s">
        <v>82</v>
      </c>
      <c r="AV271" s="14" t="s">
        <v>82</v>
      </c>
      <c r="AW271" s="14" t="s">
        <v>34</v>
      </c>
      <c r="AX271" s="14" t="s">
        <v>80</v>
      </c>
      <c r="AY271" s="245" t="s">
        <v>148</v>
      </c>
    </row>
    <row r="272" spans="1:65" s="2" customFormat="1" ht="21.75" customHeight="1">
      <c r="A272" s="40"/>
      <c r="B272" s="41"/>
      <c r="C272" s="206" t="s">
        <v>544</v>
      </c>
      <c r="D272" s="206" t="s">
        <v>150</v>
      </c>
      <c r="E272" s="207" t="s">
        <v>1152</v>
      </c>
      <c r="F272" s="208" t="s">
        <v>1153</v>
      </c>
      <c r="G272" s="209" t="s">
        <v>166</v>
      </c>
      <c r="H272" s="210">
        <v>18.015</v>
      </c>
      <c r="I272" s="211"/>
      <c r="J272" s="212">
        <f>ROUND(I272*H272,2)</f>
        <v>0</v>
      </c>
      <c r="K272" s="208" t="s">
        <v>154</v>
      </c>
      <c r="L272" s="46"/>
      <c r="M272" s="213" t="s">
        <v>19</v>
      </c>
      <c r="N272" s="214" t="s">
        <v>43</v>
      </c>
      <c r="O272" s="86"/>
      <c r="P272" s="215">
        <f>O272*H272</f>
        <v>0</v>
      </c>
      <c r="Q272" s="215">
        <v>0</v>
      </c>
      <c r="R272" s="215">
        <f>Q272*H272</f>
        <v>0</v>
      </c>
      <c r="S272" s="215">
        <v>0.06</v>
      </c>
      <c r="T272" s="216">
        <f>S272*H272</f>
        <v>1.0809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155</v>
      </c>
      <c r="AT272" s="217" t="s">
        <v>150</v>
      </c>
      <c r="AU272" s="217" t="s">
        <v>82</v>
      </c>
      <c r="AY272" s="19" t="s">
        <v>148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80</v>
      </c>
      <c r="BK272" s="218">
        <f>ROUND(I272*H272,2)</f>
        <v>0</v>
      </c>
      <c r="BL272" s="19" t="s">
        <v>155</v>
      </c>
      <c r="BM272" s="217" t="s">
        <v>5604</v>
      </c>
    </row>
    <row r="273" spans="1:47" s="2" customFormat="1" ht="12">
      <c r="A273" s="40"/>
      <c r="B273" s="41"/>
      <c r="C273" s="42"/>
      <c r="D273" s="219" t="s">
        <v>157</v>
      </c>
      <c r="E273" s="42"/>
      <c r="F273" s="220" t="s">
        <v>1155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157</v>
      </c>
      <c r="AU273" s="19" t="s">
        <v>82</v>
      </c>
    </row>
    <row r="274" spans="1:51" s="14" customFormat="1" ht="12">
      <c r="A274" s="14"/>
      <c r="B274" s="235"/>
      <c r="C274" s="236"/>
      <c r="D274" s="226" t="s">
        <v>168</v>
      </c>
      <c r="E274" s="237" t="s">
        <v>19</v>
      </c>
      <c r="F274" s="238" t="s">
        <v>5605</v>
      </c>
      <c r="G274" s="236"/>
      <c r="H274" s="239">
        <v>18.015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5" t="s">
        <v>168</v>
      </c>
      <c r="AU274" s="245" t="s">
        <v>82</v>
      </c>
      <c r="AV274" s="14" t="s">
        <v>82</v>
      </c>
      <c r="AW274" s="14" t="s">
        <v>34</v>
      </c>
      <c r="AX274" s="14" t="s">
        <v>80</v>
      </c>
      <c r="AY274" s="245" t="s">
        <v>148</v>
      </c>
    </row>
    <row r="275" spans="1:65" s="2" customFormat="1" ht="16.5" customHeight="1">
      <c r="A275" s="40"/>
      <c r="B275" s="41"/>
      <c r="C275" s="206" t="s">
        <v>550</v>
      </c>
      <c r="D275" s="206" t="s">
        <v>150</v>
      </c>
      <c r="E275" s="207" t="s">
        <v>5606</v>
      </c>
      <c r="F275" s="208" t="s">
        <v>5607</v>
      </c>
      <c r="G275" s="209" t="s">
        <v>173</v>
      </c>
      <c r="H275" s="210">
        <v>260.7</v>
      </c>
      <c r="I275" s="211"/>
      <c r="J275" s="212">
        <f>ROUND(I275*H275,2)</f>
        <v>0</v>
      </c>
      <c r="K275" s="208" t="s">
        <v>19</v>
      </c>
      <c r="L275" s="46"/>
      <c r="M275" s="213" t="s">
        <v>19</v>
      </c>
      <c r="N275" s="214" t="s">
        <v>43</v>
      </c>
      <c r="O275" s="86"/>
      <c r="P275" s="215">
        <f>O275*H275</f>
        <v>0</v>
      </c>
      <c r="Q275" s="215">
        <v>3E-05</v>
      </c>
      <c r="R275" s="215">
        <f>Q275*H275</f>
        <v>0.007821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155</v>
      </c>
      <c r="AT275" s="217" t="s">
        <v>150</v>
      </c>
      <c r="AU275" s="217" t="s">
        <v>82</v>
      </c>
      <c r="AY275" s="19" t="s">
        <v>148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80</v>
      </c>
      <c r="BK275" s="218">
        <f>ROUND(I275*H275,2)</f>
        <v>0</v>
      </c>
      <c r="BL275" s="19" t="s">
        <v>155</v>
      </c>
      <c r="BM275" s="217" t="s">
        <v>5608</v>
      </c>
    </row>
    <row r="276" spans="1:51" s="14" customFormat="1" ht="12">
      <c r="A276" s="14"/>
      <c r="B276" s="235"/>
      <c r="C276" s="236"/>
      <c r="D276" s="226" t="s">
        <v>168</v>
      </c>
      <c r="E276" s="237" t="s">
        <v>19</v>
      </c>
      <c r="F276" s="238" t="s">
        <v>5609</v>
      </c>
      <c r="G276" s="236"/>
      <c r="H276" s="239">
        <v>260.7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5" t="s">
        <v>168</v>
      </c>
      <c r="AU276" s="245" t="s">
        <v>82</v>
      </c>
      <c r="AV276" s="14" t="s">
        <v>82</v>
      </c>
      <c r="AW276" s="14" t="s">
        <v>34</v>
      </c>
      <c r="AX276" s="14" t="s">
        <v>80</v>
      </c>
      <c r="AY276" s="245" t="s">
        <v>148</v>
      </c>
    </row>
    <row r="277" spans="1:65" s="2" customFormat="1" ht="16.5" customHeight="1">
      <c r="A277" s="40"/>
      <c r="B277" s="41"/>
      <c r="C277" s="268" t="s">
        <v>557</v>
      </c>
      <c r="D277" s="268" t="s">
        <v>279</v>
      </c>
      <c r="E277" s="269" t="s">
        <v>5610</v>
      </c>
      <c r="F277" s="270" t="s">
        <v>5611</v>
      </c>
      <c r="G277" s="271" t="s">
        <v>187</v>
      </c>
      <c r="H277" s="272">
        <v>1.304</v>
      </c>
      <c r="I277" s="273"/>
      <c r="J277" s="274">
        <f>ROUND(I277*H277,2)</f>
        <v>0</v>
      </c>
      <c r="K277" s="270" t="s">
        <v>154</v>
      </c>
      <c r="L277" s="275"/>
      <c r="M277" s="276" t="s">
        <v>19</v>
      </c>
      <c r="N277" s="277" t="s">
        <v>43</v>
      </c>
      <c r="O277" s="86"/>
      <c r="P277" s="215">
        <f>O277*H277</f>
        <v>0</v>
      </c>
      <c r="Q277" s="215">
        <v>0.55</v>
      </c>
      <c r="R277" s="215">
        <f>Q277*H277</f>
        <v>0.7172000000000001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205</v>
      </c>
      <c r="AT277" s="217" t="s">
        <v>279</v>
      </c>
      <c r="AU277" s="217" t="s">
        <v>82</v>
      </c>
      <c r="AY277" s="19" t="s">
        <v>148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80</v>
      </c>
      <c r="BK277" s="218">
        <f>ROUND(I277*H277,2)</f>
        <v>0</v>
      </c>
      <c r="BL277" s="19" t="s">
        <v>155</v>
      </c>
      <c r="BM277" s="217" t="s">
        <v>5612</v>
      </c>
    </row>
    <row r="278" spans="1:51" s="14" customFormat="1" ht="12">
      <c r="A278" s="14"/>
      <c r="B278" s="235"/>
      <c r="C278" s="236"/>
      <c r="D278" s="226" t="s">
        <v>168</v>
      </c>
      <c r="E278" s="237" t="s">
        <v>19</v>
      </c>
      <c r="F278" s="238" t="s">
        <v>5613</v>
      </c>
      <c r="G278" s="236"/>
      <c r="H278" s="239">
        <v>1.304</v>
      </c>
      <c r="I278" s="240"/>
      <c r="J278" s="236"/>
      <c r="K278" s="236"/>
      <c r="L278" s="241"/>
      <c r="M278" s="242"/>
      <c r="N278" s="243"/>
      <c r="O278" s="243"/>
      <c r="P278" s="243"/>
      <c r="Q278" s="243"/>
      <c r="R278" s="243"/>
      <c r="S278" s="243"/>
      <c r="T278" s="24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5" t="s">
        <v>168</v>
      </c>
      <c r="AU278" s="245" t="s">
        <v>82</v>
      </c>
      <c r="AV278" s="14" t="s">
        <v>82</v>
      </c>
      <c r="AW278" s="14" t="s">
        <v>34</v>
      </c>
      <c r="AX278" s="14" t="s">
        <v>80</v>
      </c>
      <c r="AY278" s="245" t="s">
        <v>148</v>
      </c>
    </row>
    <row r="279" spans="1:65" s="2" customFormat="1" ht="16.5" customHeight="1">
      <c r="A279" s="40"/>
      <c r="B279" s="41"/>
      <c r="C279" s="206" t="s">
        <v>564</v>
      </c>
      <c r="D279" s="206" t="s">
        <v>150</v>
      </c>
      <c r="E279" s="207" t="s">
        <v>5614</v>
      </c>
      <c r="F279" s="208" t="s">
        <v>5615</v>
      </c>
      <c r="G279" s="209" t="s">
        <v>173</v>
      </c>
      <c r="H279" s="210">
        <v>45.9</v>
      </c>
      <c r="I279" s="211"/>
      <c r="J279" s="212">
        <f>ROUND(I279*H279,2)</f>
        <v>0</v>
      </c>
      <c r="K279" s="208" t="s">
        <v>19</v>
      </c>
      <c r="L279" s="46"/>
      <c r="M279" s="213" t="s">
        <v>19</v>
      </c>
      <c r="N279" s="214" t="s">
        <v>43</v>
      </c>
      <c r="O279" s="86"/>
      <c r="P279" s="215">
        <f>O279*H279</f>
        <v>0</v>
      </c>
      <c r="Q279" s="215">
        <v>3E-05</v>
      </c>
      <c r="R279" s="215">
        <f>Q279*H279</f>
        <v>0.001377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155</v>
      </c>
      <c r="AT279" s="217" t="s">
        <v>150</v>
      </c>
      <c r="AU279" s="217" t="s">
        <v>82</v>
      </c>
      <c r="AY279" s="19" t="s">
        <v>148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80</v>
      </c>
      <c r="BK279" s="218">
        <f>ROUND(I279*H279,2)</f>
        <v>0</v>
      </c>
      <c r="BL279" s="19" t="s">
        <v>155</v>
      </c>
      <c r="BM279" s="217" t="s">
        <v>5616</v>
      </c>
    </row>
    <row r="280" spans="1:51" s="14" customFormat="1" ht="12">
      <c r="A280" s="14"/>
      <c r="B280" s="235"/>
      <c r="C280" s="236"/>
      <c r="D280" s="226" t="s">
        <v>168</v>
      </c>
      <c r="E280" s="237" t="s">
        <v>19</v>
      </c>
      <c r="F280" s="238" t="s">
        <v>5617</v>
      </c>
      <c r="G280" s="236"/>
      <c r="H280" s="239">
        <v>45.9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5" t="s">
        <v>168</v>
      </c>
      <c r="AU280" s="245" t="s">
        <v>82</v>
      </c>
      <c r="AV280" s="14" t="s">
        <v>82</v>
      </c>
      <c r="AW280" s="14" t="s">
        <v>34</v>
      </c>
      <c r="AX280" s="14" t="s">
        <v>80</v>
      </c>
      <c r="AY280" s="245" t="s">
        <v>148</v>
      </c>
    </row>
    <row r="281" spans="1:65" s="2" customFormat="1" ht="16.5" customHeight="1">
      <c r="A281" s="40"/>
      <c r="B281" s="41"/>
      <c r="C281" s="268" t="s">
        <v>569</v>
      </c>
      <c r="D281" s="268" t="s">
        <v>279</v>
      </c>
      <c r="E281" s="269" t="s">
        <v>5618</v>
      </c>
      <c r="F281" s="270" t="s">
        <v>5619</v>
      </c>
      <c r="G281" s="271" t="s">
        <v>346</v>
      </c>
      <c r="H281" s="272">
        <v>0.201</v>
      </c>
      <c r="I281" s="273"/>
      <c r="J281" s="274">
        <f>ROUND(I281*H281,2)</f>
        <v>0</v>
      </c>
      <c r="K281" s="270" t="s">
        <v>19</v>
      </c>
      <c r="L281" s="275"/>
      <c r="M281" s="276" t="s">
        <v>19</v>
      </c>
      <c r="N281" s="277" t="s">
        <v>43</v>
      </c>
      <c r="O281" s="86"/>
      <c r="P281" s="215">
        <f>O281*H281</f>
        <v>0</v>
      </c>
      <c r="Q281" s="215">
        <v>1</v>
      </c>
      <c r="R281" s="215">
        <f>Q281*H281</f>
        <v>0.201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205</v>
      </c>
      <c r="AT281" s="217" t="s">
        <v>279</v>
      </c>
      <c r="AU281" s="217" t="s">
        <v>82</v>
      </c>
      <c r="AY281" s="19" t="s">
        <v>148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80</v>
      </c>
      <c r="BK281" s="218">
        <f>ROUND(I281*H281,2)</f>
        <v>0</v>
      </c>
      <c r="BL281" s="19" t="s">
        <v>155</v>
      </c>
      <c r="BM281" s="217" t="s">
        <v>5620</v>
      </c>
    </row>
    <row r="282" spans="1:51" s="13" customFormat="1" ht="12">
      <c r="A282" s="13"/>
      <c r="B282" s="224"/>
      <c r="C282" s="225"/>
      <c r="D282" s="226" t="s">
        <v>168</v>
      </c>
      <c r="E282" s="227" t="s">
        <v>19</v>
      </c>
      <c r="F282" s="228" t="s">
        <v>5621</v>
      </c>
      <c r="G282" s="225"/>
      <c r="H282" s="227" t="s">
        <v>19</v>
      </c>
      <c r="I282" s="229"/>
      <c r="J282" s="225"/>
      <c r="K282" s="225"/>
      <c r="L282" s="230"/>
      <c r="M282" s="231"/>
      <c r="N282" s="232"/>
      <c r="O282" s="232"/>
      <c r="P282" s="232"/>
      <c r="Q282" s="232"/>
      <c r="R282" s="232"/>
      <c r="S282" s="232"/>
      <c r="T282" s="23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4" t="s">
        <v>168</v>
      </c>
      <c r="AU282" s="234" t="s">
        <v>82</v>
      </c>
      <c r="AV282" s="13" t="s">
        <v>80</v>
      </c>
      <c r="AW282" s="13" t="s">
        <v>34</v>
      </c>
      <c r="AX282" s="13" t="s">
        <v>72</v>
      </c>
      <c r="AY282" s="234" t="s">
        <v>148</v>
      </c>
    </row>
    <row r="283" spans="1:51" s="14" customFormat="1" ht="12">
      <c r="A283" s="14"/>
      <c r="B283" s="235"/>
      <c r="C283" s="236"/>
      <c r="D283" s="226" t="s">
        <v>168</v>
      </c>
      <c r="E283" s="237" t="s">
        <v>19</v>
      </c>
      <c r="F283" s="238" t="s">
        <v>5622</v>
      </c>
      <c r="G283" s="236"/>
      <c r="H283" s="239">
        <v>0.201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5" t="s">
        <v>168</v>
      </c>
      <c r="AU283" s="245" t="s">
        <v>82</v>
      </c>
      <c r="AV283" s="14" t="s">
        <v>82</v>
      </c>
      <c r="AW283" s="14" t="s">
        <v>34</v>
      </c>
      <c r="AX283" s="14" t="s">
        <v>80</v>
      </c>
      <c r="AY283" s="245" t="s">
        <v>148</v>
      </c>
    </row>
    <row r="284" spans="1:65" s="2" customFormat="1" ht="16.5" customHeight="1">
      <c r="A284" s="40"/>
      <c r="B284" s="41"/>
      <c r="C284" s="206" t="s">
        <v>581</v>
      </c>
      <c r="D284" s="206" t="s">
        <v>150</v>
      </c>
      <c r="E284" s="207" t="s">
        <v>5623</v>
      </c>
      <c r="F284" s="208" t="s">
        <v>5624</v>
      </c>
      <c r="G284" s="209" t="s">
        <v>187</v>
      </c>
      <c r="H284" s="210">
        <v>14.381</v>
      </c>
      <c r="I284" s="211"/>
      <c r="J284" s="212">
        <f>ROUND(I284*H284,2)</f>
        <v>0</v>
      </c>
      <c r="K284" s="208" t="s">
        <v>19</v>
      </c>
      <c r="L284" s="46"/>
      <c r="M284" s="213" t="s">
        <v>19</v>
      </c>
      <c r="N284" s="214" t="s">
        <v>43</v>
      </c>
      <c r="O284" s="86"/>
      <c r="P284" s="215">
        <f>O284*H284</f>
        <v>0</v>
      </c>
      <c r="Q284" s="215">
        <v>0.54034</v>
      </c>
      <c r="R284" s="215">
        <f>Q284*H284</f>
        <v>7.770629540000001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155</v>
      </c>
      <c r="AT284" s="217" t="s">
        <v>150</v>
      </c>
      <c r="AU284" s="217" t="s">
        <v>82</v>
      </c>
      <c r="AY284" s="19" t="s">
        <v>148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80</v>
      </c>
      <c r="BK284" s="218">
        <f>ROUND(I284*H284,2)</f>
        <v>0</v>
      </c>
      <c r="BL284" s="19" t="s">
        <v>155</v>
      </c>
      <c r="BM284" s="217" t="s">
        <v>5625</v>
      </c>
    </row>
    <row r="285" spans="1:51" s="14" customFormat="1" ht="12">
      <c r="A285" s="14"/>
      <c r="B285" s="235"/>
      <c r="C285" s="236"/>
      <c r="D285" s="226" t="s">
        <v>168</v>
      </c>
      <c r="E285" s="237" t="s">
        <v>19</v>
      </c>
      <c r="F285" s="238" t="s">
        <v>5626</v>
      </c>
      <c r="G285" s="236"/>
      <c r="H285" s="239">
        <v>14.381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5" t="s">
        <v>168</v>
      </c>
      <c r="AU285" s="245" t="s">
        <v>82</v>
      </c>
      <c r="AV285" s="14" t="s">
        <v>82</v>
      </c>
      <c r="AW285" s="14" t="s">
        <v>34</v>
      </c>
      <c r="AX285" s="14" t="s">
        <v>80</v>
      </c>
      <c r="AY285" s="245" t="s">
        <v>148</v>
      </c>
    </row>
    <row r="286" spans="1:63" s="12" customFormat="1" ht="22.8" customHeight="1">
      <c r="A286" s="12"/>
      <c r="B286" s="190"/>
      <c r="C286" s="191"/>
      <c r="D286" s="192" t="s">
        <v>71</v>
      </c>
      <c r="E286" s="204" t="s">
        <v>1175</v>
      </c>
      <c r="F286" s="204" t="s">
        <v>1176</v>
      </c>
      <c r="G286" s="191"/>
      <c r="H286" s="191"/>
      <c r="I286" s="194"/>
      <c r="J286" s="205">
        <f>BK286</f>
        <v>0</v>
      </c>
      <c r="K286" s="191"/>
      <c r="L286" s="196"/>
      <c r="M286" s="197"/>
      <c r="N286" s="198"/>
      <c r="O286" s="198"/>
      <c r="P286" s="199">
        <f>SUM(P287:P301)</f>
        <v>0</v>
      </c>
      <c r="Q286" s="198"/>
      <c r="R286" s="199">
        <f>SUM(R287:R301)</f>
        <v>0</v>
      </c>
      <c r="S286" s="198"/>
      <c r="T286" s="200">
        <f>SUM(T287:T301)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01" t="s">
        <v>80</v>
      </c>
      <c r="AT286" s="202" t="s">
        <v>71</v>
      </c>
      <c r="AU286" s="202" t="s">
        <v>80</v>
      </c>
      <c r="AY286" s="201" t="s">
        <v>148</v>
      </c>
      <c r="BK286" s="203">
        <f>SUM(BK287:BK301)</f>
        <v>0</v>
      </c>
    </row>
    <row r="287" spans="1:65" s="2" customFormat="1" ht="21.75" customHeight="1">
      <c r="A287" s="40"/>
      <c r="B287" s="41"/>
      <c r="C287" s="206" t="s">
        <v>590</v>
      </c>
      <c r="D287" s="206" t="s">
        <v>150</v>
      </c>
      <c r="E287" s="207" t="s">
        <v>1178</v>
      </c>
      <c r="F287" s="208" t="s">
        <v>1179</v>
      </c>
      <c r="G287" s="209" t="s">
        <v>346</v>
      </c>
      <c r="H287" s="210">
        <v>340.43</v>
      </c>
      <c r="I287" s="211"/>
      <c r="J287" s="212">
        <f>ROUND(I287*H287,2)</f>
        <v>0</v>
      </c>
      <c r="K287" s="208" t="s">
        <v>154</v>
      </c>
      <c r="L287" s="46"/>
      <c r="M287" s="213" t="s">
        <v>19</v>
      </c>
      <c r="N287" s="214" t="s">
        <v>43</v>
      </c>
      <c r="O287" s="86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155</v>
      </c>
      <c r="AT287" s="217" t="s">
        <v>150</v>
      </c>
      <c r="AU287" s="217" t="s">
        <v>82</v>
      </c>
      <c r="AY287" s="19" t="s">
        <v>148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80</v>
      </c>
      <c r="BK287" s="218">
        <f>ROUND(I287*H287,2)</f>
        <v>0</v>
      </c>
      <c r="BL287" s="19" t="s">
        <v>155</v>
      </c>
      <c r="BM287" s="217" t="s">
        <v>5627</v>
      </c>
    </row>
    <row r="288" spans="1:47" s="2" customFormat="1" ht="12">
      <c r="A288" s="40"/>
      <c r="B288" s="41"/>
      <c r="C288" s="42"/>
      <c r="D288" s="219" t="s">
        <v>157</v>
      </c>
      <c r="E288" s="42"/>
      <c r="F288" s="220" t="s">
        <v>1181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157</v>
      </c>
      <c r="AU288" s="19" t="s">
        <v>82</v>
      </c>
    </row>
    <row r="289" spans="1:65" s="2" customFormat="1" ht="24.15" customHeight="1">
      <c r="A289" s="40"/>
      <c r="B289" s="41"/>
      <c r="C289" s="206" t="s">
        <v>598</v>
      </c>
      <c r="D289" s="206" t="s">
        <v>150</v>
      </c>
      <c r="E289" s="207" t="s">
        <v>1183</v>
      </c>
      <c r="F289" s="208" t="s">
        <v>1184</v>
      </c>
      <c r="G289" s="209" t="s">
        <v>346</v>
      </c>
      <c r="H289" s="210">
        <v>10212.9</v>
      </c>
      <c r="I289" s="211"/>
      <c r="J289" s="212">
        <f>ROUND(I289*H289,2)</f>
        <v>0</v>
      </c>
      <c r="K289" s="208" t="s">
        <v>154</v>
      </c>
      <c r="L289" s="46"/>
      <c r="M289" s="213" t="s">
        <v>19</v>
      </c>
      <c r="N289" s="214" t="s">
        <v>43</v>
      </c>
      <c r="O289" s="86"/>
      <c r="P289" s="215">
        <f>O289*H289</f>
        <v>0</v>
      </c>
      <c r="Q289" s="215">
        <v>0</v>
      </c>
      <c r="R289" s="215">
        <f>Q289*H289</f>
        <v>0</v>
      </c>
      <c r="S289" s="215">
        <v>0</v>
      </c>
      <c r="T289" s="21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7" t="s">
        <v>155</v>
      </c>
      <c r="AT289" s="217" t="s">
        <v>150</v>
      </c>
      <c r="AU289" s="217" t="s">
        <v>82</v>
      </c>
      <c r="AY289" s="19" t="s">
        <v>148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80</v>
      </c>
      <c r="BK289" s="218">
        <f>ROUND(I289*H289,2)</f>
        <v>0</v>
      </c>
      <c r="BL289" s="19" t="s">
        <v>155</v>
      </c>
      <c r="BM289" s="217" t="s">
        <v>5628</v>
      </c>
    </row>
    <row r="290" spans="1:47" s="2" customFormat="1" ht="12">
      <c r="A290" s="40"/>
      <c r="B290" s="41"/>
      <c r="C290" s="42"/>
      <c r="D290" s="219" t="s">
        <v>157</v>
      </c>
      <c r="E290" s="42"/>
      <c r="F290" s="220" t="s">
        <v>1186</v>
      </c>
      <c r="G290" s="42"/>
      <c r="H290" s="42"/>
      <c r="I290" s="221"/>
      <c r="J290" s="42"/>
      <c r="K290" s="42"/>
      <c r="L290" s="46"/>
      <c r="M290" s="222"/>
      <c r="N290" s="223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157</v>
      </c>
      <c r="AU290" s="19" t="s">
        <v>82</v>
      </c>
    </row>
    <row r="291" spans="1:51" s="14" customFormat="1" ht="12">
      <c r="A291" s="14"/>
      <c r="B291" s="235"/>
      <c r="C291" s="236"/>
      <c r="D291" s="226" t="s">
        <v>168</v>
      </c>
      <c r="E291" s="237" t="s">
        <v>19</v>
      </c>
      <c r="F291" s="238" t="s">
        <v>5629</v>
      </c>
      <c r="G291" s="236"/>
      <c r="H291" s="239">
        <v>10212.9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5" t="s">
        <v>168</v>
      </c>
      <c r="AU291" s="245" t="s">
        <v>82</v>
      </c>
      <c r="AV291" s="14" t="s">
        <v>82</v>
      </c>
      <c r="AW291" s="14" t="s">
        <v>34</v>
      </c>
      <c r="AX291" s="14" t="s">
        <v>80</v>
      </c>
      <c r="AY291" s="245" t="s">
        <v>148</v>
      </c>
    </row>
    <row r="292" spans="1:65" s="2" customFormat="1" ht="24.15" customHeight="1">
      <c r="A292" s="40"/>
      <c r="B292" s="41"/>
      <c r="C292" s="206" t="s">
        <v>605</v>
      </c>
      <c r="D292" s="206" t="s">
        <v>150</v>
      </c>
      <c r="E292" s="207" t="s">
        <v>5630</v>
      </c>
      <c r="F292" s="208" t="s">
        <v>5631</v>
      </c>
      <c r="G292" s="209" t="s">
        <v>346</v>
      </c>
      <c r="H292" s="210">
        <v>114.329</v>
      </c>
      <c r="I292" s="211"/>
      <c r="J292" s="212">
        <f>ROUND(I292*H292,2)</f>
        <v>0</v>
      </c>
      <c r="K292" s="208" t="s">
        <v>154</v>
      </c>
      <c r="L292" s="46"/>
      <c r="M292" s="213" t="s">
        <v>19</v>
      </c>
      <c r="N292" s="214" t="s">
        <v>43</v>
      </c>
      <c r="O292" s="86"/>
      <c r="P292" s="215">
        <f>O292*H292</f>
        <v>0</v>
      </c>
      <c r="Q292" s="215">
        <v>0</v>
      </c>
      <c r="R292" s="215">
        <f>Q292*H292</f>
        <v>0</v>
      </c>
      <c r="S292" s="215">
        <v>0</v>
      </c>
      <c r="T292" s="21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155</v>
      </c>
      <c r="AT292" s="217" t="s">
        <v>150</v>
      </c>
      <c r="AU292" s="217" t="s">
        <v>82</v>
      </c>
      <c r="AY292" s="19" t="s">
        <v>148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80</v>
      </c>
      <c r="BK292" s="218">
        <f>ROUND(I292*H292,2)</f>
        <v>0</v>
      </c>
      <c r="BL292" s="19" t="s">
        <v>155</v>
      </c>
      <c r="BM292" s="217" t="s">
        <v>5632</v>
      </c>
    </row>
    <row r="293" spans="1:47" s="2" customFormat="1" ht="12">
      <c r="A293" s="40"/>
      <c r="B293" s="41"/>
      <c r="C293" s="42"/>
      <c r="D293" s="219" t="s">
        <v>157</v>
      </c>
      <c r="E293" s="42"/>
      <c r="F293" s="220" t="s">
        <v>5633</v>
      </c>
      <c r="G293" s="42"/>
      <c r="H293" s="42"/>
      <c r="I293" s="221"/>
      <c r="J293" s="42"/>
      <c r="K293" s="42"/>
      <c r="L293" s="46"/>
      <c r="M293" s="222"/>
      <c r="N293" s="22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157</v>
      </c>
      <c r="AU293" s="19" t="s">
        <v>82</v>
      </c>
    </row>
    <row r="294" spans="1:65" s="2" customFormat="1" ht="24.15" customHeight="1">
      <c r="A294" s="40"/>
      <c r="B294" s="41"/>
      <c r="C294" s="206" t="s">
        <v>610</v>
      </c>
      <c r="D294" s="206" t="s">
        <v>150</v>
      </c>
      <c r="E294" s="207" t="s">
        <v>1195</v>
      </c>
      <c r="F294" s="208" t="s">
        <v>1196</v>
      </c>
      <c r="G294" s="209" t="s">
        <v>346</v>
      </c>
      <c r="H294" s="210">
        <v>68.233</v>
      </c>
      <c r="I294" s="211"/>
      <c r="J294" s="212">
        <f>ROUND(I294*H294,2)</f>
        <v>0</v>
      </c>
      <c r="K294" s="208" t="s">
        <v>154</v>
      </c>
      <c r="L294" s="46"/>
      <c r="M294" s="213" t="s">
        <v>19</v>
      </c>
      <c r="N294" s="214" t="s">
        <v>43</v>
      </c>
      <c r="O294" s="86"/>
      <c r="P294" s="215">
        <f>O294*H294</f>
        <v>0</v>
      </c>
      <c r="Q294" s="215">
        <v>0</v>
      </c>
      <c r="R294" s="215">
        <f>Q294*H294</f>
        <v>0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155</v>
      </c>
      <c r="AT294" s="217" t="s">
        <v>150</v>
      </c>
      <c r="AU294" s="217" t="s">
        <v>82</v>
      </c>
      <c r="AY294" s="19" t="s">
        <v>148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80</v>
      </c>
      <c r="BK294" s="218">
        <f>ROUND(I294*H294,2)</f>
        <v>0</v>
      </c>
      <c r="BL294" s="19" t="s">
        <v>155</v>
      </c>
      <c r="BM294" s="217" t="s">
        <v>5634</v>
      </c>
    </row>
    <row r="295" spans="1:47" s="2" customFormat="1" ht="12">
      <c r="A295" s="40"/>
      <c r="B295" s="41"/>
      <c r="C295" s="42"/>
      <c r="D295" s="219" t="s">
        <v>157</v>
      </c>
      <c r="E295" s="42"/>
      <c r="F295" s="220" t="s">
        <v>1198</v>
      </c>
      <c r="G295" s="42"/>
      <c r="H295" s="42"/>
      <c r="I295" s="221"/>
      <c r="J295" s="42"/>
      <c r="K295" s="42"/>
      <c r="L295" s="46"/>
      <c r="M295" s="222"/>
      <c r="N295" s="223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157</v>
      </c>
      <c r="AU295" s="19" t="s">
        <v>82</v>
      </c>
    </row>
    <row r="296" spans="1:65" s="2" customFormat="1" ht="24.15" customHeight="1">
      <c r="A296" s="40"/>
      <c r="B296" s="41"/>
      <c r="C296" s="206" t="s">
        <v>616</v>
      </c>
      <c r="D296" s="206" t="s">
        <v>150</v>
      </c>
      <c r="E296" s="207" t="s">
        <v>4587</v>
      </c>
      <c r="F296" s="208" t="s">
        <v>4588</v>
      </c>
      <c r="G296" s="209" t="s">
        <v>346</v>
      </c>
      <c r="H296" s="210">
        <v>0.642</v>
      </c>
      <c r="I296" s="211"/>
      <c r="J296" s="212">
        <f>ROUND(I296*H296,2)</f>
        <v>0</v>
      </c>
      <c r="K296" s="208" t="s">
        <v>154</v>
      </c>
      <c r="L296" s="46"/>
      <c r="M296" s="213" t="s">
        <v>19</v>
      </c>
      <c r="N296" s="214" t="s">
        <v>43</v>
      </c>
      <c r="O296" s="86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155</v>
      </c>
      <c r="AT296" s="217" t="s">
        <v>150</v>
      </c>
      <c r="AU296" s="217" t="s">
        <v>82</v>
      </c>
      <c r="AY296" s="19" t="s">
        <v>148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80</v>
      </c>
      <c r="BK296" s="218">
        <f>ROUND(I296*H296,2)</f>
        <v>0</v>
      </c>
      <c r="BL296" s="19" t="s">
        <v>155</v>
      </c>
      <c r="BM296" s="217" t="s">
        <v>5635</v>
      </c>
    </row>
    <row r="297" spans="1:47" s="2" customFormat="1" ht="12">
      <c r="A297" s="40"/>
      <c r="B297" s="41"/>
      <c r="C297" s="42"/>
      <c r="D297" s="219" t="s">
        <v>157</v>
      </c>
      <c r="E297" s="42"/>
      <c r="F297" s="220" t="s">
        <v>4590</v>
      </c>
      <c r="G297" s="42"/>
      <c r="H297" s="42"/>
      <c r="I297" s="221"/>
      <c r="J297" s="42"/>
      <c r="K297" s="42"/>
      <c r="L297" s="46"/>
      <c r="M297" s="222"/>
      <c r="N297" s="223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157</v>
      </c>
      <c r="AU297" s="19" t="s">
        <v>82</v>
      </c>
    </row>
    <row r="298" spans="1:65" s="2" customFormat="1" ht="24.15" customHeight="1">
      <c r="A298" s="40"/>
      <c r="B298" s="41"/>
      <c r="C298" s="206" t="s">
        <v>622</v>
      </c>
      <c r="D298" s="206" t="s">
        <v>150</v>
      </c>
      <c r="E298" s="207" t="s">
        <v>5636</v>
      </c>
      <c r="F298" s="208" t="s">
        <v>5637</v>
      </c>
      <c r="G298" s="209" t="s">
        <v>346</v>
      </c>
      <c r="H298" s="210">
        <v>156.026</v>
      </c>
      <c r="I298" s="211"/>
      <c r="J298" s="212">
        <f>ROUND(I298*H298,2)</f>
        <v>0</v>
      </c>
      <c r="K298" s="208" t="s">
        <v>154</v>
      </c>
      <c r="L298" s="46"/>
      <c r="M298" s="213" t="s">
        <v>19</v>
      </c>
      <c r="N298" s="214" t="s">
        <v>43</v>
      </c>
      <c r="O298" s="86"/>
      <c r="P298" s="215">
        <f>O298*H298</f>
        <v>0</v>
      </c>
      <c r="Q298" s="215">
        <v>0</v>
      </c>
      <c r="R298" s="215">
        <f>Q298*H298</f>
        <v>0</v>
      </c>
      <c r="S298" s="215">
        <v>0</v>
      </c>
      <c r="T298" s="216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7" t="s">
        <v>155</v>
      </c>
      <c r="AT298" s="217" t="s">
        <v>150</v>
      </c>
      <c r="AU298" s="217" t="s">
        <v>82</v>
      </c>
      <c r="AY298" s="19" t="s">
        <v>148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9" t="s">
        <v>80</v>
      </c>
      <c r="BK298" s="218">
        <f>ROUND(I298*H298,2)</f>
        <v>0</v>
      </c>
      <c r="BL298" s="19" t="s">
        <v>155</v>
      </c>
      <c r="BM298" s="217" t="s">
        <v>5638</v>
      </c>
    </row>
    <row r="299" spans="1:47" s="2" customFormat="1" ht="12">
      <c r="A299" s="40"/>
      <c r="B299" s="41"/>
      <c r="C299" s="42"/>
      <c r="D299" s="219" t="s">
        <v>157</v>
      </c>
      <c r="E299" s="42"/>
      <c r="F299" s="220" t="s">
        <v>5639</v>
      </c>
      <c r="G299" s="42"/>
      <c r="H299" s="42"/>
      <c r="I299" s="221"/>
      <c r="J299" s="42"/>
      <c r="K299" s="42"/>
      <c r="L299" s="46"/>
      <c r="M299" s="222"/>
      <c r="N299" s="223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157</v>
      </c>
      <c r="AU299" s="19" t="s">
        <v>82</v>
      </c>
    </row>
    <row r="300" spans="1:65" s="2" customFormat="1" ht="24.15" customHeight="1">
      <c r="A300" s="40"/>
      <c r="B300" s="41"/>
      <c r="C300" s="206" t="s">
        <v>628</v>
      </c>
      <c r="D300" s="206" t="s">
        <v>150</v>
      </c>
      <c r="E300" s="207" t="s">
        <v>1207</v>
      </c>
      <c r="F300" s="208" t="s">
        <v>1208</v>
      </c>
      <c r="G300" s="209" t="s">
        <v>346</v>
      </c>
      <c r="H300" s="210">
        <v>1.081</v>
      </c>
      <c r="I300" s="211"/>
      <c r="J300" s="212">
        <f>ROUND(I300*H300,2)</f>
        <v>0</v>
      </c>
      <c r="K300" s="208" t="s">
        <v>154</v>
      </c>
      <c r="L300" s="46"/>
      <c r="M300" s="213" t="s">
        <v>19</v>
      </c>
      <c r="N300" s="214" t="s">
        <v>43</v>
      </c>
      <c r="O300" s="86"/>
      <c r="P300" s="215">
        <f>O300*H300</f>
        <v>0</v>
      </c>
      <c r="Q300" s="215">
        <v>0</v>
      </c>
      <c r="R300" s="215">
        <f>Q300*H300</f>
        <v>0</v>
      </c>
      <c r="S300" s="215">
        <v>0</v>
      </c>
      <c r="T300" s="21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155</v>
      </c>
      <c r="AT300" s="217" t="s">
        <v>150</v>
      </c>
      <c r="AU300" s="217" t="s">
        <v>82</v>
      </c>
      <c r="AY300" s="19" t="s">
        <v>148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80</v>
      </c>
      <c r="BK300" s="218">
        <f>ROUND(I300*H300,2)</f>
        <v>0</v>
      </c>
      <c r="BL300" s="19" t="s">
        <v>155</v>
      </c>
      <c r="BM300" s="217" t="s">
        <v>5640</v>
      </c>
    </row>
    <row r="301" spans="1:47" s="2" customFormat="1" ht="12">
      <c r="A301" s="40"/>
      <c r="B301" s="41"/>
      <c r="C301" s="42"/>
      <c r="D301" s="219" t="s">
        <v>157</v>
      </c>
      <c r="E301" s="42"/>
      <c r="F301" s="220" t="s">
        <v>1210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157</v>
      </c>
      <c r="AU301" s="19" t="s">
        <v>82</v>
      </c>
    </row>
    <row r="302" spans="1:63" s="12" customFormat="1" ht="22.8" customHeight="1">
      <c r="A302" s="12"/>
      <c r="B302" s="190"/>
      <c r="C302" s="191"/>
      <c r="D302" s="192" t="s">
        <v>71</v>
      </c>
      <c r="E302" s="204" t="s">
        <v>1224</v>
      </c>
      <c r="F302" s="204" t="s">
        <v>1225</v>
      </c>
      <c r="G302" s="191"/>
      <c r="H302" s="191"/>
      <c r="I302" s="194"/>
      <c r="J302" s="205">
        <f>BK302</f>
        <v>0</v>
      </c>
      <c r="K302" s="191"/>
      <c r="L302" s="196"/>
      <c r="M302" s="197"/>
      <c r="N302" s="198"/>
      <c r="O302" s="198"/>
      <c r="P302" s="199">
        <f>SUM(P303:P311)</f>
        <v>0</v>
      </c>
      <c r="Q302" s="198"/>
      <c r="R302" s="199">
        <f>SUM(R303:R311)</f>
        <v>0</v>
      </c>
      <c r="S302" s="198"/>
      <c r="T302" s="200">
        <f>SUM(T303:T311)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1" t="s">
        <v>80</v>
      </c>
      <c r="AT302" s="202" t="s">
        <v>71</v>
      </c>
      <c r="AU302" s="202" t="s">
        <v>80</v>
      </c>
      <c r="AY302" s="201" t="s">
        <v>148</v>
      </c>
      <c r="BK302" s="203">
        <f>SUM(BK303:BK311)</f>
        <v>0</v>
      </c>
    </row>
    <row r="303" spans="1:65" s="2" customFormat="1" ht="33" customHeight="1">
      <c r="A303" s="40"/>
      <c r="B303" s="41"/>
      <c r="C303" s="206" t="s">
        <v>634</v>
      </c>
      <c r="D303" s="206" t="s">
        <v>150</v>
      </c>
      <c r="E303" s="207" t="s">
        <v>5641</v>
      </c>
      <c r="F303" s="208" t="s">
        <v>5642</v>
      </c>
      <c r="G303" s="209" t="s">
        <v>346</v>
      </c>
      <c r="H303" s="210">
        <v>41.455</v>
      </c>
      <c r="I303" s="211"/>
      <c r="J303" s="212">
        <f>ROUND(I303*H303,2)</f>
        <v>0</v>
      </c>
      <c r="K303" s="208" t="s">
        <v>154</v>
      </c>
      <c r="L303" s="46"/>
      <c r="M303" s="213" t="s">
        <v>19</v>
      </c>
      <c r="N303" s="214" t="s">
        <v>43</v>
      </c>
      <c r="O303" s="86"/>
      <c r="P303" s="215">
        <f>O303*H303</f>
        <v>0</v>
      </c>
      <c r="Q303" s="215">
        <v>0</v>
      </c>
      <c r="R303" s="215">
        <f>Q303*H303</f>
        <v>0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155</v>
      </c>
      <c r="AT303" s="217" t="s">
        <v>150</v>
      </c>
      <c r="AU303" s="217" t="s">
        <v>82</v>
      </c>
      <c r="AY303" s="19" t="s">
        <v>148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80</v>
      </c>
      <c r="BK303" s="218">
        <f>ROUND(I303*H303,2)</f>
        <v>0</v>
      </c>
      <c r="BL303" s="19" t="s">
        <v>155</v>
      </c>
      <c r="BM303" s="217" t="s">
        <v>5643</v>
      </c>
    </row>
    <row r="304" spans="1:47" s="2" customFormat="1" ht="12">
      <c r="A304" s="40"/>
      <c r="B304" s="41"/>
      <c r="C304" s="42"/>
      <c r="D304" s="219" t="s">
        <v>157</v>
      </c>
      <c r="E304" s="42"/>
      <c r="F304" s="220" t="s">
        <v>5644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157</v>
      </c>
      <c r="AU304" s="19" t="s">
        <v>82</v>
      </c>
    </row>
    <row r="305" spans="1:51" s="14" customFormat="1" ht="12">
      <c r="A305" s="14"/>
      <c r="B305" s="235"/>
      <c r="C305" s="236"/>
      <c r="D305" s="226" t="s">
        <v>168</v>
      </c>
      <c r="E305" s="237" t="s">
        <v>19</v>
      </c>
      <c r="F305" s="238" t="s">
        <v>5645</v>
      </c>
      <c r="G305" s="236"/>
      <c r="H305" s="239">
        <v>41.455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5" t="s">
        <v>168</v>
      </c>
      <c r="AU305" s="245" t="s">
        <v>82</v>
      </c>
      <c r="AV305" s="14" t="s">
        <v>82</v>
      </c>
      <c r="AW305" s="14" t="s">
        <v>34</v>
      </c>
      <c r="AX305" s="14" t="s">
        <v>80</v>
      </c>
      <c r="AY305" s="245" t="s">
        <v>148</v>
      </c>
    </row>
    <row r="306" spans="1:65" s="2" customFormat="1" ht="24.15" customHeight="1">
      <c r="A306" s="40"/>
      <c r="B306" s="41"/>
      <c r="C306" s="206" t="s">
        <v>639</v>
      </c>
      <c r="D306" s="206" t="s">
        <v>150</v>
      </c>
      <c r="E306" s="207" t="s">
        <v>5646</v>
      </c>
      <c r="F306" s="208" t="s">
        <v>5647</v>
      </c>
      <c r="G306" s="209" t="s">
        <v>346</v>
      </c>
      <c r="H306" s="210">
        <v>1177.466</v>
      </c>
      <c r="I306" s="211"/>
      <c r="J306" s="212">
        <f>ROUND(I306*H306,2)</f>
        <v>0</v>
      </c>
      <c r="K306" s="208" t="s">
        <v>154</v>
      </c>
      <c r="L306" s="46"/>
      <c r="M306" s="213" t="s">
        <v>19</v>
      </c>
      <c r="N306" s="214" t="s">
        <v>43</v>
      </c>
      <c r="O306" s="86"/>
      <c r="P306" s="215">
        <f>O306*H306</f>
        <v>0</v>
      </c>
      <c r="Q306" s="215">
        <v>0</v>
      </c>
      <c r="R306" s="215">
        <f>Q306*H306</f>
        <v>0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155</v>
      </c>
      <c r="AT306" s="217" t="s">
        <v>150</v>
      </c>
      <c r="AU306" s="217" t="s">
        <v>82</v>
      </c>
      <c r="AY306" s="19" t="s">
        <v>148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80</v>
      </c>
      <c r="BK306" s="218">
        <f>ROUND(I306*H306,2)</f>
        <v>0</v>
      </c>
      <c r="BL306" s="19" t="s">
        <v>155</v>
      </c>
      <c r="BM306" s="217" t="s">
        <v>5648</v>
      </c>
    </row>
    <row r="307" spans="1:47" s="2" customFormat="1" ht="12">
      <c r="A307" s="40"/>
      <c r="B307" s="41"/>
      <c r="C307" s="42"/>
      <c r="D307" s="219" t="s">
        <v>157</v>
      </c>
      <c r="E307" s="42"/>
      <c r="F307" s="220" t="s">
        <v>5649</v>
      </c>
      <c r="G307" s="42"/>
      <c r="H307" s="42"/>
      <c r="I307" s="221"/>
      <c r="J307" s="42"/>
      <c r="K307" s="42"/>
      <c r="L307" s="46"/>
      <c r="M307" s="222"/>
      <c r="N307" s="223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157</v>
      </c>
      <c r="AU307" s="19" t="s">
        <v>82</v>
      </c>
    </row>
    <row r="308" spans="1:51" s="14" customFormat="1" ht="12">
      <c r="A308" s="14"/>
      <c r="B308" s="235"/>
      <c r="C308" s="236"/>
      <c r="D308" s="226" t="s">
        <v>168</v>
      </c>
      <c r="E308" s="237" t="s">
        <v>19</v>
      </c>
      <c r="F308" s="238" t="s">
        <v>5650</v>
      </c>
      <c r="G308" s="236"/>
      <c r="H308" s="239">
        <v>1177.466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5" t="s">
        <v>168</v>
      </c>
      <c r="AU308" s="245" t="s">
        <v>82</v>
      </c>
      <c r="AV308" s="14" t="s">
        <v>82</v>
      </c>
      <c r="AW308" s="14" t="s">
        <v>34</v>
      </c>
      <c r="AX308" s="14" t="s">
        <v>80</v>
      </c>
      <c r="AY308" s="245" t="s">
        <v>148</v>
      </c>
    </row>
    <row r="309" spans="1:65" s="2" customFormat="1" ht="16.5" customHeight="1">
      <c r="A309" s="40"/>
      <c r="B309" s="41"/>
      <c r="C309" s="206" t="s">
        <v>644</v>
      </c>
      <c r="D309" s="206" t="s">
        <v>150</v>
      </c>
      <c r="E309" s="207" t="s">
        <v>5651</v>
      </c>
      <c r="F309" s="208" t="s">
        <v>5652</v>
      </c>
      <c r="G309" s="209" t="s">
        <v>346</v>
      </c>
      <c r="H309" s="210">
        <v>0.024</v>
      </c>
      <c r="I309" s="211"/>
      <c r="J309" s="212">
        <f>ROUND(I309*H309,2)</f>
        <v>0</v>
      </c>
      <c r="K309" s="208" t="s">
        <v>154</v>
      </c>
      <c r="L309" s="46"/>
      <c r="M309" s="213" t="s">
        <v>19</v>
      </c>
      <c r="N309" s="214" t="s">
        <v>43</v>
      </c>
      <c r="O309" s="86"/>
      <c r="P309" s="215">
        <f>O309*H309</f>
        <v>0</v>
      </c>
      <c r="Q309" s="215">
        <v>0</v>
      </c>
      <c r="R309" s="215">
        <f>Q309*H309</f>
        <v>0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155</v>
      </c>
      <c r="AT309" s="217" t="s">
        <v>150</v>
      </c>
      <c r="AU309" s="217" t="s">
        <v>82</v>
      </c>
      <c r="AY309" s="19" t="s">
        <v>148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80</v>
      </c>
      <c r="BK309" s="218">
        <f>ROUND(I309*H309,2)</f>
        <v>0</v>
      </c>
      <c r="BL309" s="19" t="s">
        <v>155</v>
      </c>
      <c r="BM309" s="217" t="s">
        <v>5653</v>
      </c>
    </row>
    <row r="310" spans="1:47" s="2" customFormat="1" ht="12">
      <c r="A310" s="40"/>
      <c r="B310" s="41"/>
      <c r="C310" s="42"/>
      <c r="D310" s="219" t="s">
        <v>157</v>
      </c>
      <c r="E310" s="42"/>
      <c r="F310" s="220" t="s">
        <v>5654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157</v>
      </c>
      <c r="AU310" s="19" t="s">
        <v>82</v>
      </c>
    </row>
    <row r="311" spans="1:51" s="14" customFormat="1" ht="12">
      <c r="A311" s="14"/>
      <c r="B311" s="235"/>
      <c r="C311" s="236"/>
      <c r="D311" s="226" t="s">
        <v>168</v>
      </c>
      <c r="E311" s="237" t="s">
        <v>19</v>
      </c>
      <c r="F311" s="238" t="s">
        <v>5655</v>
      </c>
      <c r="G311" s="236"/>
      <c r="H311" s="239">
        <v>0.024</v>
      </c>
      <c r="I311" s="240"/>
      <c r="J311" s="236"/>
      <c r="K311" s="236"/>
      <c r="L311" s="241"/>
      <c r="M311" s="242"/>
      <c r="N311" s="243"/>
      <c r="O311" s="243"/>
      <c r="P311" s="243"/>
      <c r="Q311" s="243"/>
      <c r="R311" s="243"/>
      <c r="S311" s="243"/>
      <c r="T311" s="24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5" t="s">
        <v>168</v>
      </c>
      <c r="AU311" s="245" t="s">
        <v>82</v>
      </c>
      <c r="AV311" s="14" t="s">
        <v>82</v>
      </c>
      <c r="AW311" s="14" t="s">
        <v>34</v>
      </c>
      <c r="AX311" s="14" t="s">
        <v>80</v>
      </c>
      <c r="AY311" s="245" t="s">
        <v>148</v>
      </c>
    </row>
    <row r="312" spans="1:63" s="12" customFormat="1" ht="25.9" customHeight="1">
      <c r="A312" s="12"/>
      <c r="B312" s="190"/>
      <c r="C312" s="191"/>
      <c r="D312" s="192" t="s">
        <v>71</v>
      </c>
      <c r="E312" s="193" t="s">
        <v>1231</v>
      </c>
      <c r="F312" s="193" t="s">
        <v>1232</v>
      </c>
      <c r="G312" s="191"/>
      <c r="H312" s="191"/>
      <c r="I312" s="194"/>
      <c r="J312" s="195">
        <f>BK312</f>
        <v>0</v>
      </c>
      <c r="K312" s="191"/>
      <c r="L312" s="196"/>
      <c r="M312" s="197"/>
      <c r="N312" s="198"/>
      <c r="O312" s="198"/>
      <c r="P312" s="199">
        <f>P313+P323</f>
        <v>0</v>
      </c>
      <c r="Q312" s="198"/>
      <c r="R312" s="199">
        <f>R313+R323</f>
        <v>7.76182325</v>
      </c>
      <c r="S312" s="198"/>
      <c r="T312" s="200">
        <f>T313+T323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01" t="s">
        <v>82</v>
      </c>
      <c r="AT312" s="202" t="s">
        <v>71</v>
      </c>
      <c r="AU312" s="202" t="s">
        <v>72</v>
      </c>
      <c r="AY312" s="201" t="s">
        <v>148</v>
      </c>
      <c r="BK312" s="203">
        <f>BK313+BK323</f>
        <v>0</v>
      </c>
    </row>
    <row r="313" spans="1:63" s="12" customFormat="1" ht="22.8" customHeight="1">
      <c r="A313" s="12"/>
      <c r="B313" s="190"/>
      <c r="C313" s="191"/>
      <c r="D313" s="192" t="s">
        <v>71</v>
      </c>
      <c r="E313" s="204" t="s">
        <v>2697</v>
      </c>
      <c r="F313" s="204" t="s">
        <v>2698</v>
      </c>
      <c r="G313" s="191"/>
      <c r="H313" s="191"/>
      <c r="I313" s="194"/>
      <c r="J313" s="205">
        <f>BK313</f>
        <v>0</v>
      </c>
      <c r="K313" s="191"/>
      <c r="L313" s="196"/>
      <c r="M313" s="197"/>
      <c r="N313" s="198"/>
      <c r="O313" s="198"/>
      <c r="P313" s="199">
        <f>SUM(P314:P322)</f>
        <v>0</v>
      </c>
      <c r="Q313" s="198"/>
      <c r="R313" s="199">
        <f>SUM(R314:R322)</f>
        <v>7.45182325</v>
      </c>
      <c r="S313" s="198"/>
      <c r="T313" s="200">
        <f>SUM(T314:T322)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01" t="s">
        <v>82</v>
      </c>
      <c r="AT313" s="202" t="s">
        <v>71</v>
      </c>
      <c r="AU313" s="202" t="s">
        <v>80</v>
      </c>
      <c r="AY313" s="201" t="s">
        <v>148</v>
      </c>
      <c r="BK313" s="203">
        <f>SUM(BK314:BK322)</f>
        <v>0</v>
      </c>
    </row>
    <row r="314" spans="1:65" s="2" customFormat="1" ht="21.75" customHeight="1">
      <c r="A314" s="40"/>
      <c r="B314" s="41"/>
      <c r="C314" s="206" t="s">
        <v>667</v>
      </c>
      <c r="D314" s="206" t="s">
        <v>150</v>
      </c>
      <c r="E314" s="207" t="s">
        <v>5656</v>
      </c>
      <c r="F314" s="208" t="s">
        <v>5657</v>
      </c>
      <c r="G314" s="209" t="s">
        <v>166</v>
      </c>
      <c r="H314" s="210">
        <v>98.925</v>
      </c>
      <c r="I314" s="211"/>
      <c r="J314" s="212">
        <f>ROUND(I314*H314,2)</f>
        <v>0</v>
      </c>
      <c r="K314" s="208" t="s">
        <v>154</v>
      </c>
      <c r="L314" s="46"/>
      <c r="M314" s="213" t="s">
        <v>19</v>
      </c>
      <c r="N314" s="214" t="s">
        <v>43</v>
      </c>
      <c r="O314" s="86"/>
      <c r="P314" s="215">
        <f>O314*H314</f>
        <v>0</v>
      </c>
      <c r="Q314" s="215">
        <v>0.00879</v>
      </c>
      <c r="R314" s="215">
        <f>Q314*H314</f>
        <v>0.8695507499999999</v>
      </c>
      <c r="S314" s="215">
        <v>0</v>
      </c>
      <c r="T314" s="21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285</v>
      </c>
      <c r="AT314" s="217" t="s">
        <v>150</v>
      </c>
      <c r="AU314" s="217" t="s">
        <v>82</v>
      </c>
      <c r="AY314" s="19" t="s">
        <v>148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80</v>
      </c>
      <c r="BK314" s="218">
        <f>ROUND(I314*H314,2)</f>
        <v>0</v>
      </c>
      <c r="BL314" s="19" t="s">
        <v>285</v>
      </c>
      <c r="BM314" s="217" t="s">
        <v>5658</v>
      </c>
    </row>
    <row r="315" spans="1:47" s="2" customFormat="1" ht="12">
      <c r="A315" s="40"/>
      <c r="B315" s="41"/>
      <c r="C315" s="42"/>
      <c r="D315" s="219" t="s">
        <v>157</v>
      </c>
      <c r="E315" s="42"/>
      <c r="F315" s="220" t="s">
        <v>5659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157</v>
      </c>
      <c r="AU315" s="19" t="s">
        <v>82</v>
      </c>
    </row>
    <row r="316" spans="1:51" s="14" customFormat="1" ht="12">
      <c r="A316" s="14"/>
      <c r="B316" s="235"/>
      <c r="C316" s="236"/>
      <c r="D316" s="226" t="s">
        <v>168</v>
      </c>
      <c r="E316" s="237" t="s">
        <v>19</v>
      </c>
      <c r="F316" s="238" t="s">
        <v>5660</v>
      </c>
      <c r="G316" s="236"/>
      <c r="H316" s="239">
        <v>98.925</v>
      </c>
      <c r="I316" s="240"/>
      <c r="J316" s="236"/>
      <c r="K316" s="236"/>
      <c r="L316" s="241"/>
      <c r="M316" s="242"/>
      <c r="N316" s="243"/>
      <c r="O316" s="243"/>
      <c r="P316" s="243"/>
      <c r="Q316" s="243"/>
      <c r="R316" s="243"/>
      <c r="S316" s="243"/>
      <c r="T316" s="24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5" t="s">
        <v>168</v>
      </c>
      <c r="AU316" s="245" t="s">
        <v>82</v>
      </c>
      <c r="AV316" s="14" t="s">
        <v>82</v>
      </c>
      <c r="AW316" s="14" t="s">
        <v>34</v>
      </c>
      <c r="AX316" s="14" t="s">
        <v>80</v>
      </c>
      <c r="AY316" s="245" t="s">
        <v>148</v>
      </c>
    </row>
    <row r="317" spans="1:65" s="2" customFormat="1" ht="16.5" customHeight="1">
      <c r="A317" s="40"/>
      <c r="B317" s="41"/>
      <c r="C317" s="268" t="s">
        <v>672</v>
      </c>
      <c r="D317" s="268" t="s">
        <v>279</v>
      </c>
      <c r="E317" s="269" t="s">
        <v>2708</v>
      </c>
      <c r="F317" s="270" t="s">
        <v>2709</v>
      </c>
      <c r="G317" s="271" t="s">
        <v>153</v>
      </c>
      <c r="H317" s="272">
        <v>3871.925</v>
      </c>
      <c r="I317" s="273"/>
      <c r="J317" s="274">
        <f>ROUND(I317*H317,2)</f>
        <v>0</v>
      </c>
      <c r="K317" s="270" t="s">
        <v>154</v>
      </c>
      <c r="L317" s="275"/>
      <c r="M317" s="276" t="s">
        <v>19</v>
      </c>
      <c r="N317" s="277" t="s">
        <v>43</v>
      </c>
      <c r="O317" s="86"/>
      <c r="P317" s="215">
        <f>O317*H317</f>
        <v>0</v>
      </c>
      <c r="Q317" s="215">
        <v>0.0017</v>
      </c>
      <c r="R317" s="215">
        <f>Q317*H317</f>
        <v>6.5822725</v>
      </c>
      <c r="S317" s="215">
        <v>0</v>
      </c>
      <c r="T317" s="21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7" t="s">
        <v>414</v>
      </c>
      <c r="AT317" s="217" t="s">
        <v>279</v>
      </c>
      <c r="AU317" s="217" t="s">
        <v>82</v>
      </c>
      <c r="AY317" s="19" t="s">
        <v>148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9" t="s">
        <v>80</v>
      </c>
      <c r="BK317" s="218">
        <f>ROUND(I317*H317,2)</f>
        <v>0</v>
      </c>
      <c r="BL317" s="19" t="s">
        <v>285</v>
      </c>
      <c r="BM317" s="217" t="s">
        <v>5661</v>
      </c>
    </row>
    <row r="318" spans="1:51" s="14" customFormat="1" ht="12">
      <c r="A318" s="14"/>
      <c r="B318" s="235"/>
      <c r="C318" s="236"/>
      <c r="D318" s="226" t="s">
        <v>168</v>
      </c>
      <c r="E318" s="236"/>
      <c r="F318" s="238" t="s">
        <v>5662</v>
      </c>
      <c r="G318" s="236"/>
      <c r="H318" s="239">
        <v>3871.925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5" t="s">
        <v>168</v>
      </c>
      <c r="AU318" s="245" t="s">
        <v>82</v>
      </c>
      <c r="AV318" s="14" t="s">
        <v>82</v>
      </c>
      <c r="AW318" s="14" t="s">
        <v>4</v>
      </c>
      <c r="AX318" s="14" t="s">
        <v>80</v>
      </c>
      <c r="AY318" s="245" t="s">
        <v>148</v>
      </c>
    </row>
    <row r="319" spans="1:65" s="2" customFormat="1" ht="24.15" customHeight="1">
      <c r="A319" s="40"/>
      <c r="B319" s="41"/>
      <c r="C319" s="206" t="s">
        <v>677</v>
      </c>
      <c r="D319" s="206" t="s">
        <v>150</v>
      </c>
      <c r="E319" s="207" t="s">
        <v>5663</v>
      </c>
      <c r="F319" s="208" t="s">
        <v>5664</v>
      </c>
      <c r="G319" s="209" t="s">
        <v>346</v>
      </c>
      <c r="H319" s="210">
        <v>7.452</v>
      </c>
      <c r="I319" s="211"/>
      <c r="J319" s="212">
        <f>ROUND(I319*H319,2)</f>
        <v>0</v>
      </c>
      <c r="K319" s="208" t="s">
        <v>154</v>
      </c>
      <c r="L319" s="46"/>
      <c r="M319" s="213" t="s">
        <v>19</v>
      </c>
      <c r="N319" s="214" t="s">
        <v>43</v>
      </c>
      <c r="O319" s="86"/>
      <c r="P319" s="215">
        <f>O319*H319</f>
        <v>0</v>
      </c>
      <c r="Q319" s="215">
        <v>0</v>
      </c>
      <c r="R319" s="215">
        <f>Q319*H319</f>
        <v>0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285</v>
      </c>
      <c r="AT319" s="217" t="s">
        <v>150</v>
      </c>
      <c r="AU319" s="217" t="s">
        <v>82</v>
      </c>
      <c r="AY319" s="19" t="s">
        <v>148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80</v>
      </c>
      <c r="BK319" s="218">
        <f>ROUND(I319*H319,2)</f>
        <v>0</v>
      </c>
      <c r="BL319" s="19" t="s">
        <v>285</v>
      </c>
      <c r="BM319" s="217" t="s">
        <v>5665</v>
      </c>
    </row>
    <row r="320" spans="1:47" s="2" customFormat="1" ht="12">
      <c r="A320" s="40"/>
      <c r="B320" s="41"/>
      <c r="C320" s="42"/>
      <c r="D320" s="219" t="s">
        <v>157</v>
      </c>
      <c r="E320" s="42"/>
      <c r="F320" s="220" t="s">
        <v>5666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157</v>
      </c>
      <c r="AU320" s="19" t="s">
        <v>82</v>
      </c>
    </row>
    <row r="321" spans="1:65" s="2" customFormat="1" ht="24.15" customHeight="1">
      <c r="A321" s="40"/>
      <c r="B321" s="41"/>
      <c r="C321" s="206" t="s">
        <v>682</v>
      </c>
      <c r="D321" s="206" t="s">
        <v>150</v>
      </c>
      <c r="E321" s="207" t="s">
        <v>2840</v>
      </c>
      <c r="F321" s="208" t="s">
        <v>2841</v>
      </c>
      <c r="G321" s="209" t="s">
        <v>346</v>
      </c>
      <c r="H321" s="210">
        <v>7.452</v>
      </c>
      <c r="I321" s="211"/>
      <c r="J321" s="212">
        <f>ROUND(I321*H321,2)</f>
        <v>0</v>
      </c>
      <c r="K321" s="208" t="s">
        <v>154</v>
      </c>
      <c r="L321" s="46"/>
      <c r="M321" s="213" t="s">
        <v>19</v>
      </c>
      <c r="N321" s="214" t="s">
        <v>43</v>
      </c>
      <c r="O321" s="86"/>
      <c r="P321" s="215">
        <f>O321*H321</f>
        <v>0</v>
      </c>
      <c r="Q321" s="215">
        <v>0</v>
      </c>
      <c r="R321" s="215">
        <f>Q321*H321</f>
        <v>0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285</v>
      </c>
      <c r="AT321" s="217" t="s">
        <v>150</v>
      </c>
      <c r="AU321" s="217" t="s">
        <v>82</v>
      </c>
      <c r="AY321" s="19" t="s">
        <v>148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80</v>
      </c>
      <c r="BK321" s="218">
        <f>ROUND(I321*H321,2)</f>
        <v>0</v>
      </c>
      <c r="BL321" s="19" t="s">
        <v>285</v>
      </c>
      <c r="BM321" s="217" t="s">
        <v>5667</v>
      </c>
    </row>
    <row r="322" spans="1:47" s="2" customFormat="1" ht="12">
      <c r="A322" s="40"/>
      <c r="B322" s="41"/>
      <c r="C322" s="42"/>
      <c r="D322" s="219" t="s">
        <v>157</v>
      </c>
      <c r="E322" s="42"/>
      <c r="F322" s="220" t="s">
        <v>2843</v>
      </c>
      <c r="G322" s="42"/>
      <c r="H322" s="42"/>
      <c r="I322" s="221"/>
      <c r="J322" s="42"/>
      <c r="K322" s="42"/>
      <c r="L322" s="46"/>
      <c r="M322" s="222"/>
      <c r="N322" s="22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157</v>
      </c>
      <c r="AU322" s="19" t="s">
        <v>82</v>
      </c>
    </row>
    <row r="323" spans="1:63" s="12" customFormat="1" ht="22.8" customHeight="1">
      <c r="A323" s="12"/>
      <c r="B323" s="190"/>
      <c r="C323" s="191"/>
      <c r="D323" s="192" t="s">
        <v>71</v>
      </c>
      <c r="E323" s="204" t="s">
        <v>2844</v>
      </c>
      <c r="F323" s="204" t="s">
        <v>2845</v>
      </c>
      <c r="G323" s="191"/>
      <c r="H323" s="191"/>
      <c r="I323" s="194"/>
      <c r="J323" s="205">
        <f>BK323</f>
        <v>0</v>
      </c>
      <c r="K323" s="191"/>
      <c r="L323" s="196"/>
      <c r="M323" s="197"/>
      <c r="N323" s="198"/>
      <c r="O323" s="198"/>
      <c r="P323" s="199">
        <f>SUM(P324:P331)</f>
        <v>0</v>
      </c>
      <c r="Q323" s="198"/>
      <c r="R323" s="199">
        <f>SUM(R324:R331)</f>
        <v>0.31</v>
      </c>
      <c r="S323" s="198"/>
      <c r="T323" s="200">
        <f>SUM(T324:T331)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01" t="s">
        <v>82</v>
      </c>
      <c r="AT323" s="202" t="s">
        <v>71</v>
      </c>
      <c r="AU323" s="202" t="s">
        <v>80</v>
      </c>
      <c r="AY323" s="201" t="s">
        <v>148</v>
      </c>
      <c r="BK323" s="203">
        <f>SUM(BK324:BK331)</f>
        <v>0</v>
      </c>
    </row>
    <row r="324" spans="1:65" s="2" customFormat="1" ht="16.5" customHeight="1">
      <c r="A324" s="40"/>
      <c r="B324" s="41"/>
      <c r="C324" s="206" t="s">
        <v>695</v>
      </c>
      <c r="D324" s="206" t="s">
        <v>150</v>
      </c>
      <c r="E324" s="207" t="s">
        <v>5668</v>
      </c>
      <c r="F324" s="208" t="s">
        <v>5669</v>
      </c>
      <c r="G324" s="209" t="s">
        <v>153</v>
      </c>
      <c r="H324" s="210">
        <v>1</v>
      </c>
      <c r="I324" s="211"/>
      <c r="J324" s="212">
        <f>ROUND(I324*H324,2)</f>
        <v>0</v>
      </c>
      <c r="K324" s="208" t="s">
        <v>19</v>
      </c>
      <c r="L324" s="46"/>
      <c r="M324" s="213" t="s">
        <v>19</v>
      </c>
      <c r="N324" s="214" t="s">
        <v>43</v>
      </c>
      <c r="O324" s="86"/>
      <c r="P324" s="215">
        <f>O324*H324</f>
        <v>0</v>
      </c>
      <c r="Q324" s="215">
        <v>0.08</v>
      </c>
      <c r="R324" s="215">
        <f>Q324*H324</f>
        <v>0.08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285</v>
      </c>
      <c r="AT324" s="217" t="s">
        <v>150</v>
      </c>
      <c r="AU324" s="217" t="s">
        <v>82</v>
      </c>
      <c r="AY324" s="19" t="s">
        <v>148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80</v>
      </c>
      <c r="BK324" s="218">
        <f>ROUND(I324*H324,2)</f>
        <v>0</v>
      </c>
      <c r="BL324" s="19" t="s">
        <v>285</v>
      </c>
      <c r="BM324" s="217" t="s">
        <v>5670</v>
      </c>
    </row>
    <row r="325" spans="1:65" s="2" customFormat="1" ht="16.5" customHeight="1">
      <c r="A325" s="40"/>
      <c r="B325" s="41"/>
      <c r="C325" s="206" t="s">
        <v>700</v>
      </c>
      <c r="D325" s="206" t="s">
        <v>150</v>
      </c>
      <c r="E325" s="207" t="s">
        <v>5671</v>
      </c>
      <c r="F325" s="208" t="s">
        <v>5672</v>
      </c>
      <c r="G325" s="209" t="s">
        <v>153</v>
      </c>
      <c r="H325" s="210">
        <v>1</v>
      </c>
      <c r="I325" s="211"/>
      <c r="J325" s="212">
        <f>ROUND(I325*H325,2)</f>
        <v>0</v>
      </c>
      <c r="K325" s="208" t="s">
        <v>19</v>
      </c>
      <c r="L325" s="46"/>
      <c r="M325" s="213" t="s">
        <v>19</v>
      </c>
      <c r="N325" s="214" t="s">
        <v>43</v>
      </c>
      <c r="O325" s="86"/>
      <c r="P325" s="215">
        <f>O325*H325</f>
        <v>0</v>
      </c>
      <c r="Q325" s="215">
        <v>0.08</v>
      </c>
      <c r="R325" s="215">
        <f>Q325*H325</f>
        <v>0.08</v>
      </c>
      <c r="S325" s="215">
        <v>0</v>
      </c>
      <c r="T325" s="216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7" t="s">
        <v>285</v>
      </c>
      <c r="AT325" s="217" t="s">
        <v>150</v>
      </c>
      <c r="AU325" s="217" t="s">
        <v>82</v>
      </c>
      <c r="AY325" s="19" t="s">
        <v>148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9" t="s">
        <v>80</v>
      </c>
      <c r="BK325" s="218">
        <f>ROUND(I325*H325,2)</f>
        <v>0</v>
      </c>
      <c r="BL325" s="19" t="s">
        <v>285</v>
      </c>
      <c r="BM325" s="217" t="s">
        <v>5673</v>
      </c>
    </row>
    <row r="326" spans="1:65" s="2" customFormat="1" ht="16.5" customHeight="1">
      <c r="A326" s="40"/>
      <c r="B326" s="41"/>
      <c r="C326" s="206" t="s">
        <v>705</v>
      </c>
      <c r="D326" s="206" t="s">
        <v>150</v>
      </c>
      <c r="E326" s="207" t="s">
        <v>5674</v>
      </c>
      <c r="F326" s="208" t="s">
        <v>5675</v>
      </c>
      <c r="G326" s="209" t="s">
        <v>153</v>
      </c>
      <c r="H326" s="210">
        <v>3</v>
      </c>
      <c r="I326" s="211"/>
      <c r="J326" s="212">
        <f>ROUND(I326*H326,2)</f>
        <v>0</v>
      </c>
      <c r="K326" s="208" t="s">
        <v>19</v>
      </c>
      <c r="L326" s="46"/>
      <c r="M326" s="213" t="s">
        <v>19</v>
      </c>
      <c r="N326" s="214" t="s">
        <v>43</v>
      </c>
      <c r="O326" s="86"/>
      <c r="P326" s="215">
        <f>O326*H326</f>
        <v>0</v>
      </c>
      <c r="Q326" s="215">
        <v>0.03</v>
      </c>
      <c r="R326" s="215">
        <f>Q326*H326</f>
        <v>0.09</v>
      </c>
      <c r="S326" s="215">
        <v>0</v>
      </c>
      <c r="T326" s="216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7" t="s">
        <v>285</v>
      </c>
      <c r="AT326" s="217" t="s">
        <v>150</v>
      </c>
      <c r="AU326" s="217" t="s">
        <v>82</v>
      </c>
      <c r="AY326" s="19" t="s">
        <v>148</v>
      </c>
      <c r="BE326" s="218">
        <f>IF(N326="základní",J326,0)</f>
        <v>0</v>
      </c>
      <c r="BF326" s="218">
        <f>IF(N326="snížená",J326,0)</f>
        <v>0</v>
      </c>
      <c r="BG326" s="218">
        <f>IF(N326="zákl. přenesená",J326,0)</f>
        <v>0</v>
      </c>
      <c r="BH326" s="218">
        <f>IF(N326="sníž. přenesená",J326,0)</f>
        <v>0</v>
      </c>
      <c r="BI326" s="218">
        <f>IF(N326="nulová",J326,0)</f>
        <v>0</v>
      </c>
      <c r="BJ326" s="19" t="s">
        <v>80</v>
      </c>
      <c r="BK326" s="218">
        <f>ROUND(I326*H326,2)</f>
        <v>0</v>
      </c>
      <c r="BL326" s="19" t="s">
        <v>285</v>
      </c>
      <c r="BM326" s="217" t="s">
        <v>5676</v>
      </c>
    </row>
    <row r="327" spans="1:65" s="2" customFormat="1" ht="16.5" customHeight="1">
      <c r="A327" s="40"/>
      <c r="B327" s="41"/>
      <c r="C327" s="206" t="s">
        <v>711</v>
      </c>
      <c r="D327" s="206" t="s">
        <v>150</v>
      </c>
      <c r="E327" s="207" t="s">
        <v>5677</v>
      </c>
      <c r="F327" s="208" t="s">
        <v>5678</v>
      </c>
      <c r="G327" s="209" t="s">
        <v>153</v>
      </c>
      <c r="H327" s="210">
        <v>1</v>
      </c>
      <c r="I327" s="211"/>
      <c r="J327" s="212">
        <f>ROUND(I327*H327,2)</f>
        <v>0</v>
      </c>
      <c r="K327" s="208" t="s">
        <v>19</v>
      </c>
      <c r="L327" s="46"/>
      <c r="M327" s="213" t="s">
        <v>19</v>
      </c>
      <c r="N327" s="214" t="s">
        <v>43</v>
      </c>
      <c r="O327" s="86"/>
      <c r="P327" s="215">
        <f>O327*H327</f>
        <v>0</v>
      </c>
      <c r="Q327" s="215">
        <v>0.06</v>
      </c>
      <c r="R327" s="215">
        <f>Q327*H327</f>
        <v>0.06</v>
      </c>
      <c r="S327" s="215">
        <v>0</v>
      </c>
      <c r="T327" s="216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7" t="s">
        <v>285</v>
      </c>
      <c r="AT327" s="217" t="s">
        <v>150</v>
      </c>
      <c r="AU327" s="217" t="s">
        <v>82</v>
      </c>
      <c r="AY327" s="19" t="s">
        <v>148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9" t="s">
        <v>80</v>
      </c>
      <c r="BK327" s="218">
        <f>ROUND(I327*H327,2)</f>
        <v>0</v>
      </c>
      <c r="BL327" s="19" t="s">
        <v>285</v>
      </c>
      <c r="BM327" s="217" t="s">
        <v>5679</v>
      </c>
    </row>
    <row r="328" spans="1:65" s="2" customFormat="1" ht="24.15" customHeight="1">
      <c r="A328" s="40"/>
      <c r="B328" s="41"/>
      <c r="C328" s="206" t="s">
        <v>726</v>
      </c>
      <c r="D328" s="206" t="s">
        <v>150</v>
      </c>
      <c r="E328" s="207" t="s">
        <v>5680</v>
      </c>
      <c r="F328" s="208" t="s">
        <v>5681</v>
      </c>
      <c r="G328" s="209" t="s">
        <v>346</v>
      </c>
      <c r="H328" s="210">
        <v>0.31</v>
      </c>
      <c r="I328" s="211"/>
      <c r="J328" s="212">
        <f>ROUND(I328*H328,2)</f>
        <v>0</v>
      </c>
      <c r="K328" s="208" t="s">
        <v>154</v>
      </c>
      <c r="L328" s="46"/>
      <c r="M328" s="213" t="s">
        <v>19</v>
      </c>
      <c r="N328" s="214" t="s">
        <v>43</v>
      </c>
      <c r="O328" s="86"/>
      <c r="P328" s="215">
        <f>O328*H328</f>
        <v>0</v>
      </c>
      <c r="Q328" s="215">
        <v>0</v>
      </c>
      <c r="R328" s="215">
        <f>Q328*H328</f>
        <v>0</v>
      </c>
      <c r="S328" s="215">
        <v>0</v>
      </c>
      <c r="T328" s="21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7" t="s">
        <v>285</v>
      </c>
      <c r="AT328" s="217" t="s">
        <v>150</v>
      </c>
      <c r="AU328" s="217" t="s">
        <v>82</v>
      </c>
      <c r="AY328" s="19" t="s">
        <v>148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9" t="s">
        <v>80</v>
      </c>
      <c r="BK328" s="218">
        <f>ROUND(I328*H328,2)</f>
        <v>0</v>
      </c>
      <c r="BL328" s="19" t="s">
        <v>285</v>
      </c>
      <c r="BM328" s="217" t="s">
        <v>5682</v>
      </c>
    </row>
    <row r="329" spans="1:47" s="2" customFormat="1" ht="12">
      <c r="A329" s="40"/>
      <c r="B329" s="41"/>
      <c r="C329" s="42"/>
      <c r="D329" s="219" t="s">
        <v>157</v>
      </c>
      <c r="E329" s="42"/>
      <c r="F329" s="220" t="s">
        <v>5683</v>
      </c>
      <c r="G329" s="42"/>
      <c r="H329" s="42"/>
      <c r="I329" s="221"/>
      <c r="J329" s="42"/>
      <c r="K329" s="42"/>
      <c r="L329" s="46"/>
      <c r="M329" s="222"/>
      <c r="N329" s="223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157</v>
      </c>
      <c r="AU329" s="19" t="s">
        <v>82</v>
      </c>
    </row>
    <row r="330" spans="1:65" s="2" customFormat="1" ht="24.15" customHeight="1">
      <c r="A330" s="40"/>
      <c r="B330" s="41"/>
      <c r="C330" s="206" t="s">
        <v>731</v>
      </c>
      <c r="D330" s="206" t="s">
        <v>150</v>
      </c>
      <c r="E330" s="207" t="s">
        <v>3130</v>
      </c>
      <c r="F330" s="208" t="s">
        <v>3131</v>
      </c>
      <c r="G330" s="209" t="s">
        <v>346</v>
      </c>
      <c r="H330" s="210">
        <v>0.31</v>
      </c>
      <c r="I330" s="211"/>
      <c r="J330" s="212">
        <f>ROUND(I330*H330,2)</f>
        <v>0</v>
      </c>
      <c r="K330" s="208" t="s">
        <v>154</v>
      </c>
      <c r="L330" s="46"/>
      <c r="M330" s="213" t="s">
        <v>19</v>
      </c>
      <c r="N330" s="214" t="s">
        <v>43</v>
      </c>
      <c r="O330" s="86"/>
      <c r="P330" s="215">
        <f>O330*H330</f>
        <v>0</v>
      </c>
      <c r="Q330" s="215">
        <v>0</v>
      </c>
      <c r="R330" s="215">
        <f>Q330*H330</f>
        <v>0</v>
      </c>
      <c r="S330" s="215">
        <v>0</v>
      </c>
      <c r="T330" s="216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7" t="s">
        <v>285</v>
      </c>
      <c r="AT330" s="217" t="s">
        <v>150</v>
      </c>
      <c r="AU330" s="217" t="s">
        <v>82</v>
      </c>
      <c r="AY330" s="19" t="s">
        <v>148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9" t="s">
        <v>80</v>
      </c>
      <c r="BK330" s="218">
        <f>ROUND(I330*H330,2)</f>
        <v>0</v>
      </c>
      <c r="BL330" s="19" t="s">
        <v>285</v>
      </c>
      <c r="BM330" s="217" t="s">
        <v>5684</v>
      </c>
    </row>
    <row r="331" spans="1:47" s="2" customFormat="1" ht="12">
      <c r="A331" s="40"/>
      <c r="B331" s="41"/>
      <c r="C331" s="42"/>
      <c r="D331" s="219" t="s">
        <v>157</v>
      </c>
      <c r="E331" s="42"/>
      <c r="F331" s="220" t="s">
        <v>3133</v>
      </c>
      <c r="G331" s="42"/>
      <c r="H331" s="42"/>
      <c r="I331" s="221"/>
      <c r="J331" s="42"/>
      <c r="K331" s="42"/>
      <c r="L331" s="46"/>
      <c r="M331" s="222"/>
      <c r="N331" s="223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157</v>
      </c>
      <c r="AU331" s="19" t="s">
        <v>82</v>
      </c>
    </row>
    <row r="332" spans="1:63" s="12" customFormat="1" ht="25.9" customHeight="1">
      <c r="A332" s="12"/>
      <c r="B332" s="190"/>
      <c r="C332" s="191"/>
      <c r="D332" s="192" t="s">
        <v>71</v>
      </c>
      <c r="E332" s="193" t="s">
        <v>3888</v>
      </c>
      <c r="F332" s="193" t="s">
        <v>3889</v>
      </c>
      <c r="G332" s="191"/>
      <c r="H332" s="191"/>
      <c r="I332" s="194"/>
      <c r="J332" s="195">
        <f>BK332</f>
        <v>0</v>
      </c>
      <c r="K332" s="191"/>
      <c r="L332" s="196"/>
      <c r="M332" s="197"/>
      <c r="N332" s="198"/>
      <c r="O332" s="198"/>
      <c r="P332" s="199">
        <f>P333+P341</f>
        <v>0</v>
      </c>
      <c r="Q332" s="198"/>
      <c r="R332" s="199">
        <f>R333+R341</f>
        <v>0</v>
      </c>
      <c r="S332" s="198"/>
      <c r="T332" s="200">
        <f>T333+T341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01" t="s">
        <v>179</v>
      </c>
      <c r="AT332" s="202" t="s">
        <v>71</v>
      </c>
      <c r="AU332" s="202" t="s">
        <v>72</v>
      </c>
      <c r="AY332" s="201" t="s">
        <v>148</v>
      </c>
      <c r="BK332" s="203">
        <f>BK333+BK341</f>
        <v>0</v>
      </c>
    </row>
    <row r="333" spans="1:63" s="12" customFormat="1" ht="22.8" customHeight="1">
      <c r="A333" s="12"/>
      <c r="B333" s="190"/>
      <c r="C333" s="191"/>
      <c r="D333" s="192" t="s">
        <v>71</v>
      </c>
      <c r="E333" s="204" t="s">
        <v>3890</v>
      </c>
      <c r="F333" s="204" t="s">
        <v>3891</v>
      </c>
      <c r="G333" s="191"/>
      <c r="H333" s="191"/>
      <c r="I333" s="194"/>
      <c r="J333" s="205">
        <f>BK333</f>
        <v>0</v>
      </c>
      <c r="K333" s="191"/>
      <c r="L333" s="196"/>
      <c r="M333" s="197"/>
      <c r="N333" s="198"/>
      <c r="O333" s="198"/>
      <c r="P333" s="199">
        <f>SUM(P334:P340)</f>
        <v>0</v>
      </c>
      <c r="Q333" s="198"/>
      <c r="R333" s="199">
        <f>SUM(R334:R340)</f>
        <v>0</v>
      </c>
      <c r="S333" s="198"/>
      <c r="T333" s="200">
        <f>SUM(T334:T340)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01" t="s">
        <v>179</v>
      </c>
      <c r="AT333" s="202" t="s">
        <v>71</v>
      </c>
      <c r="AU333" s="202" t="s">
        <v>80</v>
      </c>
      <c r="AY333" s="201" t="s">
        <v>148</v>
      </c>
      <c r="BK333" s="203">
        <f>SUM(BK334:BK340)</f>
        <v>0</v>
      </c>
    </row>
    <row r="334" spans="1:65" s="2" customFormat="1" ht="16.5" customHeight="1">
      <c r="A334" s="40"/>
      <c r="B334" s="41"/>
      <c r="C334" s="206" t="s">
        <v>741</v>
      </c>
      <c r="D334" s="206" t="s">
        <v>150</v>
      </c>
      <c r="E334" s="207" t="s">
        <v>5685</v>
      </c>
      <c r="F334" s="208" t="s">
        <v>5686</v>
      </c>
      <c r="G334" s="209" t="s">
        <v>3055</v>
      </c>
      <c r="H334" s="210">
        <v>1</v>
      </c>
      <c r="I334" s="211"/>
      <c r="J334" s="212">
        <f>ROUND(I334*H334,2)</f>
        <v>0</v>
      </c>
      <c r="K334" s="208" t="s">
        <v>19</v>
      </c>
      <c r="L334" s="46"/>
      <c r="M334" s="213" t="s">
        <v>19</v>
      </c>
      <c r="N334" s="214" t="s">
        <v>43</v>
      </c>
      <c r="O334" s="86"/>
      <c r="P334" s="215">
        <f>O334*H334</f>
        <v>0</v>
      </c>
      <c r="Q334" s="215">
        <v>0</v>
      </c>
      <c r="R334" s="215">
        <f>Q334*H334</f>
        <v>0</v>
      </c>
      <c r="S334" s="215">
        <v>0</v>
      </c>
      <c r="T334" s="216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7" t="s">
        <v>3056</v>
      </c>
      <c r="AT334" s="217" t="s">
        <v>150</v>
      </c>
      <c r="AU334" s="217" t="s">
        <v>82</v>
      </c>
      <c r="AY334" s="19" t="s">
        <v>148</v>
      </c>
      <c r="BE334" s="218">
        <f>IF(N334="základní",J334,0)</f>
        <v>0</v>
      </c>
      <c r="BF334" s="218">
        <f>IF(N334="snížená",J334,0)</f>
        <v>0</v>
      </c>
      <c r="BG334" s="218">
        <f>IF(N334="zákl. přenesená",J334,0)</f>
        <v>0</v>
      </c>
      <c r="BH334" s="218">
        <f>IF(N334="sníž. přenesená",J334,0)</f>
        <v>0</v>
      </c>
      <c r="BI334" s="218">
        <f>IF(N334="nulová",J334,0)</f>
        <v>0</v>
      </c>
      <c r="BJ334" s="19" t="s">
        <v>80</v>
      </c>
      <c r="BK334" s="218">
        <f>ROUND(I334*H334,2)</f>
        <v>0</v>
      </c>
      <c r="BL334" s="19" t="s">
        <v>3056</v>
      </c>
      <c r="BM334" s="217" t="s">
        <v>5687</v>
      </c>
    </row>
    <row r="335" spans="1:65" s="2" customFormat="1" ht="16.5" customHeight="1">
      <c r="A335" s="40"/>
      <c r="B335" s="41"/>
      <c r="C335" s="206" t="s">
        <v>749</v>
      </c>
      <c r="D335" s="206" t="s">
        <v>150</v>
      </c>
      <c r="E335" s="207" t="s">
        <v>5688</v>
      </c>
      <c r="F335" s="208" t="s">
        <v>5689</v>
      </c>
      <c r="G335" s="209" t="s">
        <v>3923</v>
      </c>
      <c r="H335" s="210">
        <v>1</v>
      </c>
      <c r="I335" s="211"/>
      <c r="J335" s="212">
        <f>ROUND(I335*H335,2)</f>
        <v>0</v>
      </c>
      <c r="K335" s="208" t="s">
        <v>19</v>
      </c>
      <c r="L335" s="46"/>
      <c r="M335" s="213" t="s">
        <v>19</v>
      </c>
      <c r="N335" s="214" t="s">
        <v>43</v>
      </c>
      <c r="O335" s="86"/>
      <c r="P335" s="215">
        <f>O335*H335</f>
        <v>0</v>
      </c>
      <c r="Q335" s="215">
        <v>0</v>
      </c>
      <c r="R335" s="215">
        <f>Q335*H335</f>
        <v>0</v>
      </c>
      <c r="S335" s="215">
        <v>0</v>
      </c>
      <c r="T335" s="216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7" t="s">
        <v>3056</v>
      </c>
      <c r="AT335" s="217" t="s">
        <v>150</v>
      </c>
      <c r="AU335" s="217" t="s">
        <v>82</v>
      </c>
      <c r="AY335" s="19" t="s">
        <v>148</v>
      </c>
      <c r="BE335" s="218">
        <f>IF(N335="základní",J335,0)</f>
        <v>0</v>
      </c>
      <c r="BF335" s="218">
        <f>IF(N335="snížená",J335,0)</f>
        <v>0</v>
      </c>
      <c r="BG335" s="218">
        <f>IF(N335="zákl. přenesená",J335,0)</f>
        <v>0</v>
      </c>
      <c r="BH335" s="218">
        <f>IF(N335="sníž. přenesená",J335,0)</f>
        <v>0</v>
      </c>
      <c r="BI335" s="218">
        <f>IF(N335="nulová",J335,0)</f>
        <v>0</v>
      </c>
      <c r="BJ335" s="19" t="s">
        <v>80</v>
      </c>
      <c r="BK335" s="218">
        <f>ROUND(I335*H335,2)</f>
        <v>0</v>
      </c>
      <c r="BL335" s="19" t="s">
        <v>3056</v>
      </c>
      <c r="BM335" s="217" t="s">
        <v>5690</v>
      </c>
    </row>
    <row r="336" spans="1:51" s="14" customFormat="1" ht="12">
      <c r="A336" s="14"/>
      <c r="B336" s="235"/>
      <c r="C336" s="236"/>
      <c r="D336" s="226" t="s">
        <v>168</v>
      </c>
      <c r="E336" s="237" t="s">
        <v>19</v>
      </c>
      <c r="F336" s="238" t="s">
        <v>5389</v>
      </c>
      <c r="G336" s="236"/>
      <c r="H336" s="239">
        <v>1</v>
      </c>
      <c r="I336" s="240"/>
      <c r="J336" s="236"/>
      <c r="K336" s="236"/>
      <c r="L336" s="241"/>
      <c r="M336" s="242"/>
      <c r="N336" s="243"/>
      <c r="O336" s="243"/>
      <c r="P336" s="243"/>
      <c r="Q336" s="243"/>
      <c r="R336" s="243"/>
      <c r="S336" s="243"/>
      <c r="T336" s="24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5" t="s">
        <v>168</v>
      </c>
      <c r="AU336" s="245" t="s">
        <v>82</v>
      </c>
      <c r="AV336" s="14" t="s">
        <v>82</v>
      </c>
      <c r="AW336" s="14" t="s">
        <v>34</v>
      </c>
      <c r="AX336" s="14" t="s">
        <v>80</v>
      </c>
      <c r="AY336" s="245" t="s">
        <v>148</v>
      </c>
    </row>
    <row r="337" spans="1:65" s="2" customFormat="1" ht="16.5" customHeight="1">
      <c r="A337" s="40"/>
      <c r="B337" s="41"/>
      <c r="C337" s="206" t="s">
        <v>754</v>
      </c>
      <c r="D337" s="206" t="s">
        <v>150</v>
      </c>
      <c r="E337" s="207" t="s">
        <v>5691</v>
      </c>
      <c r="F337" s="208" t="s">
        <v>5692</v>
      </c>
      <c r="G337" s="209" t="s">
        <v>3923</v>
      </c>
      <c r="H337" s="210">
        <v>1</v>
      </c>
      <c r="I337" s="211"/>
      <c r="J337" s="212">
        <f>ROUND(I337*H337,2)</f>
        <v>0</v>
      </c>
      <c r="K337" s="208" t="s">
        <v>19</v>
      </c>
      <c r="L337" s="46"/>
      <c r="M337" s="213" t="s">
        <v>19</v>
      </c>
      <c r="N337" s="214" t="s">
        <v>43</v>
      </c>
      <c r="O337" s="86"/>
      <c r="P337" s="215">
        <f>O337*H337</f>
        <v>0</v>
      </c>
      <c r="Q337" s="215">
        <v>0</v>
      </c>
      <c r="R337" s="215">
        <f>Q337*H337</f>
        <v>0</v>
      </c>
      <c r="S337" s="215">
        <v>0</v>
      </c>
      <c r="T337" s="21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7" t="s">
        <v>3056</v>
      </c>
      <c r="AT337" s="217" t="s">
        <v>150</v>
      </c>
      <c r="AU337" s="217" t="s">
        <v>82</v>
      </c>
      <c r="AY337" s="19" t="s">
        <v>148</v>
      </c>
      <c r="BE337" s="218">
        <f>IF(N337="základní",J337,0)</f>
        <v>0</v>
      </c>
      <c r="BF337" s="218">
        <f>IF(N337="snížená",J337,0)</f>
        <v>0</v>
      </c>
      <c r="BG337" s="218">
        <f>IF(N337="zákl. přenesená",J337,0)</f>
        <v>0</v>
      </c>
      <c r="BH337" s="218">
        <f>IF(N337="sníž. přenesená",J337,0)</f>
        <v>0</v>
      </c>
      <c r="BI337" s="218">
        <f>IF(N337="nulová",J337,0)</f>
        <v>0</v>
      </c>
      <c r="BJ337" s="19" t="s">
        <v>80</v>
      </c>
      <c r="BK337" s="218">
        <f>ROUND(I337*H337,2)</f>
        <v>0</v>
      </c>
      <c r="BL337" s="19" t="s">
        <v>3056</v>
      </c>
      <c r="BM337" s="217" t="s">
        <v>5693</v>
      </c>
    </row>
    <row r="338" spans="1:51" s="14" customFormat="1" ht="12">
      <c r="A338" s="14"/>
      <c r="B338" s="235"/>
      <c r="C338" s="236"/>
      <c r="D338" s="226" t="s">
        <v>168</v>
      </c>
      <c r="E338" s="237" t="s">
        <v>19</v>
      </c>
      <c r="F338" s="238" t="s">
        <v>3919</v>
      </c>
      <c r="G338" s="236"/>
      <c r="H338" s="239">
        <v>1</v>
      </c>
      <c r="I338" s="240"/>
      <c r="J338" s="236"/>
      <c r="K338" s="236"/>
      <c r="L338" s="241"/>
      <c r="M338" s="242"/>
      <c r="N338" s="243"/>
      <c r="O338" s="243"/>
      <c r="P338" s="243"/>
      <c r="Q338" s="243"/>
      <c r="R338" s="243"/>
      <c r="S338" s="243"/>
      <c r="T338" s="24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5" t="s">
        <v>168</v>
      </c>
      <c r="AU338" s="245" t="s">
        <v>82</v>
      </c>
      <c r="AV338" s="14" t="s">
        <v>82</v>
      </c>
      <c r="AW338" s="14" t="s">
        <v>34</v>
      </c>
      <c r="AX338" s="14" t="s">
        <v>80</v>
      </c>
      <c r="AY338" s="245" t="s">
        <v>148</v>
      </c>
    </row>
    <row r="339" spans="1:65" s="2" customFormat="1" ht="16.5" customHeight="1">
      <c r="A339" s="40"/>
      <c r="B339" s="41"/>
      <c r="C339" s="206" t="s">
        <v>759</v>
      </c>
      <c r="D339" s="206" t="s">
        <v>150</v>
      </c>
      <c r="E339" s="207" t="s">
        <v>5694</v>
      </c>
      <c r="F339" s="208" t="s">
        <v>5695</v>
      </c>
      <c r="G339" s="209" t="s">
        <v>3923</v>
      </c>
      <c r="H339" s="210">
        <v>1</v>
      </c>
      <c r="I339" s="211"/>
      <c r="J339" s="212">
        <f>ROUND(I339*H339,2)</f>
        <v>0</v>
      </c>
      <c r="K339" s="208" t="s">
        <v>19</v>
      </c>
      <c r="L339" s="46"/>
      <c r="M339" s="213" t="s">
        <v>19</v>
      </c>
      <c r="N339" s="214" t="s">
        <v>43</v>
      </c>
      <c r="O339" s="86"/>
      <c r="P339" s="215">
        <f>O339*H339</f>
        <v>0</v>
      </c>
      <c r="Q339" s="215">
        <v>0</v>
      </c>
      <c r="R339" s="215">
        <f>Q339*H339</f>
        <v>0</v>
      </c>
      <c r="S339" s="215">
        <v>0</v>
      </c>
      <c r="T339" s="21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3056</v>
      </c>
      <c r="AT339" s="217" t="s">
        <v>150</v>
      </c>
      <c r="AU339" s="217" t="s">
        <v>82</v>
      </c>
      <c r="AY339" s="19" t="s">
        <v>148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9" t="s">
        <v>80</v>
      </c>
      <c r="BK339" s="218">
        <f>ROUND(I339*H339,2)</f>
        <v>0</v>
      </c>
      <c r="BL339" s="19" t="s">
        <v>3056</v>
      </c>
      <c r="BM339" s="217" t="s">
        <v>5696</v>
      </c>
    </row>
    <row r="340" spans="1:51" s="14" customFormat="1" ht="12">
      <c r="A340" s="14"/>
      <c r="B340" s="235"/>
      <c r="C340" s="236"/>
      <c r="D340" s="226" t="s">
        <v>168</v>
      </c>
      <c r="E340" s="237" t="s">
        <v>19</v>
      </c>
      <c r="F340" s="238" t="s">
        <v>5697</v>
      </c>
      <c r="G340" s="236"/>
      <c r="H340" s="239">
        <v>1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5" t="s">
        <v>168</v>
      </c>
      <c r="AU340" s="245" t="s">
        <v>82</v>
      </c>
      <c r="AV340" s="14" t="s">
        <v>82</v>
      </c>
      <c r="AW340" s="14" t="s">
        <v>34</v>
      </c>
      <c r="AX340" s="14" t="s">
        <v>80</v>
      </c>
      <c r="AY340" s="245" t="s">
        <v>148</v>
      </c>
    </row>
    <row r="341" spans="1:63" s="12" customFormat="1" ht="22.8" customHeight="1">
      <c r="A341" s="12"/>
      <c r="B341" s="190"/>
      <c r="C341" s="191"/>
      <c r="D341" s="192" t="s">
        <v>71</v>
      </c>
      <c r="E341" s="204" t="s">
        <v>3942</v>
      </c>
      <c r="F341" s="204" t="s">
        <v>3943</v>
      </c>
      <c r="G341" s="191"/>
      <c r="H341" s="191"/>
      <c r="I341" s="194"/>
      <c r="J341" s="205">
        <f>BK341</f>
        <v>0</v>
      </c>
      <c r="K341" s="191"/>
      <c r="L341" s="196"/>
      <c r="M341" s="197"/>
      <c r="N341" s="198"/>
      <c r="O341" s="198"/>
      <c r="P341" s="199">
        <f>P342</f>
        <v>0</v>
      </c>
      <c r="Q341" s="198"/>
      <c r="R341" s="199">
        <f>R342</f>
        <v>0</v>
      </c>
      <c r="S341" s="198"/>
      <c r="T341" s="200">
        <f>T342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01" t="s">
        <v>179</v>
      </c>
      <c r="AT341" s="202" t="s">
        <v>71</v>
      </c>
      <c r="AU341" s="202" t="s">
        <v>80</v>
      </c>
      <c r="AY341" s="201" t="s">
        <v>148</v>
      </c>
      <c r="BK341" s="203">
        <f>BK342</f>
        <v>0</v>
      </c>
    </row>
    <row r="342" spans="1:65" s="2" customFormat="1" ht="16.5" customHeight="1">
      <c r="A342" s="40"/>
      <c r="B342" s="41"/>
      <c r="C342" s="206" t="s">
        <v>765</v>
      </c>
      <c r="D342" s="206" t="s">
        <v>150</v>
      </c>
      <c r="E342" s="207" t="s">
        <v>5698</v>
      </c>
      <c r="F342" s="208" t="s">
        <v>5699</v>
      </c>
      <c r="G342" s="209" t="s">
        <v>3055</v>
      </c>
      <c r="H342" s="210">
        <v>1</v>
      </c>
      <c r="I342" s="211"/>
      <c r="J342" s="212">
        <f>ROUND(I342*H342,2)</f>
        <v>0</v>
      </c>
      <c r="K342" s="208" t="s">
        <v>19</v>
      </c>
      <c r="L342" s="46"/>
      <c r="M342" s="280" t="s">
        <v>19</v>
      </c>
      <c r="N342" s="281" t="s">
        <v>43</v>
      </c>
      <c r="O342" s="282"/>
      <c r="P342" s="283">
        <f>O342*H342</f>
        <v>0</v>
      </c>
      <c r="Q342" s="283">
        <v>0</v>
      </c>
      <c r="R342" s="283">
        <f>Q342*H342</f>
        <v>0</v>
      </c>
      <c r="S342" s="283">
        <v>0</v>
      </c>
      <c r="T342" s="284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7" t="s">
        <v>3056</v>
      </c>
      <c r="AT342" s="217" t="s">
        <v>150</v>
      </c>
      <c r="AU342" s="217" t="s">
        <v>82</v>
      </c>
      <c r="AY342" s="19" t="s">
        <v>148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9" t="s">
        <v>80</v>
      </c>
      <c r="BK342" s="218">
        <f>ROUND(I342*H342,2)</f>
        <v>0</v>
      </c>
      <c r="BL342" s="19" t="s">
        <v>3056</v>
      </c>
      <c r="BM342" s="217" t="s">
        <v>5700</v>
      </c>
    </row>
    <row r="343" spans="1:31" s="2" customFormat="1" ht="6.95" customHeight="1">
      <c r="A343" s="40"/>
      <c r="B343" s="61"/>
      <c r="C343" s="62"/>
      <c r="D343" s="62"/>
      <c r="E343" s="62"/>
      <c r="F343" s="62"/>
      <c r="G343" s="62"/>
      <c r="H343" s="62"/>
      <c r="I343" s="62"/>
      <c r="J343" s="62"/>
      <c r="K343" s="62"/>
      <c r="L343" s="46"/>
      <c r="M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</row>
  </sheetData>
  <sheetProtection password="CC35" sheet="1" objects="1" scenarios="1" formatColumns="0" formatRows="0" autoFilter="0"/>
  <autoFilter ref="C94:K342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99" r:id="rId1" display="https://podminky.urs.cz/item/CS_URS_2021_02/111211101"/>
    <hyperlink ref="F104" r:id="rId2" display="https://podminky.urs.cz/item/CS_URS_2021_02/111211232"/>
    <hyperlink ref="F106" r:id="rId3" display="https://podminky.urs.cz/item/CS_URS_2021_02/111251101"/>
    <hyperlink ref="F109" r:id="rId4" display="https://podminky.urs.cz/item/CS_URS_2021_02/112101102"/>
    <hyperlink ref="F111" r:id="rId5" display="https://podminky.urs.cz/item/CS_URS_2021_02/112101103"/>
    <hyperlink ref="F113" r:id="rId6" display="https://podminky.urs.cz/item/CS_URS_2021_02/112101104"/>
    <hyperlink ref="F115" r:id="rId7" display="https://podminky.urs.cz/item/CS_URS_2021_02/112151113"/>
    <hyperlink ref="F117" r:id="rId8" display="https://podminky.urs.cz/item/CS_URS_2021_02/112151116"/>
    <hyperlink ref="F119" r:id="rId9" display="https://podminky.urs.cz/item/CS_URS_2021_02/112251102"/>
    <hyperlink ref="F121" r:id="rId10" display="https://podminky.urs.cz/item/CS_URS_2021_02/112251103"/>
    <hyperlink ref="F123" r:id="rId11" display="https://podminky.urs.cz/item/CS_URS_2021_02/113106242"/>
    <hyperlink ref="F128" r:id="rId12" display="https://podminky.urs.cz/item/CS_URS_2021_02/113107124"/>
    <hyperlink ref="F133" r:id="rId13" display="https://podminky.urs.cz/item/CS_URS_2021_02/113107142"/>
    <hyperlink ref="F136" r:id="rId14" display="https://podminky.urs.cz/item/CS_URS_2021_02/131251100"/>
    <hyperlink ref="F140" r:id="rId15" display="https://podminky.urs.cz/item/CS_URS_2021_02/132212111"/>
    <hyperlink ref="F144" r:id="rId16" display="https://podminky.urs.cz/item/CS_URS_2021_02/132212211"/>
    <hyperlink ref="F148" r:id="rId17" display="https://podminky.urs.cz/item/CS_URS_2021_02/167111101"/>
    <hyperlink ref="F157" r:id="rId18" display="https://podminky.urs.cz/item/CS_URS_2021_02/167111121"/>
    <hyperlink ref="F166" r:id="rId19" display="https://podminky.urs.cz/item/CS_URS_2021_02/171151101"/>
    <hyperlink ref="F171" r:id="rId20" display="https://podminky.urs.cz/item/CS_URS_2021_02/171151103"/>
    <hyperlink ref="F176" r:id="rId21" display="https://podminky.urs.cz/item/CS_URS_2021_02/181151321"/>
    <hyperlink ref="F179" r:id="rId22" display="https://podminky.urs.cz/item/CS_URS_2021_02/181411131"/>
    <hyperlink ref="F185" r:id="rId23" display="https://podminky.urs.cz/item/CS_URS_2021_02/213141111"/>
    <hyperlink ref="F191" r:id="rId24" display="https://podminky.urs.cz/item/CS_URS_2021_02/348101140"/>
    <hyperlink ref="F196" r:id="rId25" display="https://podminky.urs.cz/item/CS_URS_2021_02/564231111"/>
    <hyperlink ref="F203" r:id="rId26" display="https://podminky.urs.cz/item/CS_URS_2021_02/564730011"/>
    <hyperlink ref="F210" r:id="rId27" display="https://podminky.urs.cz/item/CS_URS_2021_02/564730111"/>
    <hyperlink ref="F214" r:id="rId28" display="https://podminky.urs.cz/item/CS_URS_2021_02/564750111"/>
    <hyperlink ref="F221" r:id="rId29" display="https://podminky.urs.cz/item/CS_URS_2021_02/564831112"/>
    <hyperlink ref="F225" r:id="rId30" display="https://podminky.urs.cz/item/CS_URS_2021_02/572351111"/>
    <hyperlink ref="F228" r:id="rId31" display="https://podminky.urs.cz/item/CS_URS_2021_02/591111111"/>
    <hyperlink ref="F232" r:id="rId32" display="https://podminky.urs.cz/item/CS_URS_2021_02/591141111"/>
    <hyperlink ref="F237" r:id="rId33" display="https://podminky.urs.cz/item/CS_URS_2021_02/596811311"/>
    <hyperlink ref="F245" r:id="rId34" display="https://podminky.urs.cz/item/CS_URS_2021_02/622311131"/>
    <hyperlink ref="F255" r:id="rId35" display="https://podminky.urs.cz/item/CS_URS_2021_02/916241211"/>
    <hyperlink ref="F260" r:id="rId36" display="https://podminky.urs.cz/item/CS_URS_2021_02/919735112"/>
    <hyperlink ref="F263" r:id="rId37" display="https://podminky.urs.cz/item/CS_URS_2021_02/962022391"/>
    <hyperlink ref="F270" r:id="rId38" display="https://podminky.urs.cz/item/CS_URS_2021_02/966071821"/>
    <hyperlink ref="F273" r:id="rId39" display="https://podminky.urs.cz/item/CS_URS_2021_02/968062558"/>
    <hyperlink ref="F288" r:id="rId40" display="https://podminky.urs.cz/item/CS_URS_2021_02/997013501"/>
    <hyperlink ref="F290" r:id="rId41" display="https://podminky.urs.cz/item/CS_URS_2021_02/997013509"/>
    <hyperlink ref="F293" r:id="rId42" display="https://podminky.urs.cz/item/CS_URS_2021_02/997013602"/>
    <hyperlink ref="F295" r:id="rId43" display="https://podminky.urs.cz/item/CS_URS_2021_02/997013609"/>
    <hyperlink ref="F297" r:id="rId44" display="https://podminky.urs.cz/item/CS_URS_2021_02/997013645"/>
    <hyperlink ref="F299" r:id="rId45" display="https://podminky.urs.cz/item/CS_URS_2021_02/997013655"/>
    <hyperlink ref="F301" r:id="rId46" display="https://podminky.urs.cz/item/CS_URS_2021_02/997013811"/>
    <hyperlink ref="F304" r:id="rId47" display="https://podminky.urs.cz/item/CS_URS_2021_02/998017001"/>
    <hyperlink ref="F307" r:id="rId48" display="https://podminky.urs.cz/item/CS_URS_2021_02/998223011"/>
    <hyperlink ref="F310" r:id="rId49" display="https://podminky.urs.cz/item/CS_URS_2021_02/998231311"/>
    <hyperlink ref="F315" r:id="rId50" display="https://podminky.urs.cz/item/CS_URS_2021_02/765111122"/>
    <hyperlink ref="F320" r:id="rId51" display="https://podminky.urs.cz/item/CS_URS_2021_02/998765101"/>
    <hyperlink ref="F322" r:id="rId52" display="https://podminky.urs.cz/item/CS_URS_2021_02/998765181"/>
    <hyperlink ref="F329" r:id="rId53" display="https://podminky.urs.cz/item/CS_URS_2021_02/998766101"/>
    <hyperlink ref="F331" r:id="rId54" display="https://podminky.urs.cz/item/CS_URS_2021_02/99876618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5" customWidth="1"/>
    <col min="2" max="2" width="1.7109375" style="285" customWidth="1"/>
    <col min="3" max="4" width="5.00390625" style="285" customWidth="1"/>
    <col min="5" max="5" width="11.7109375" style="285" customWidth="1"/>
    <col min="6" max="6" width="9.140625" style="285" customWidth="1"/>
    <col min="7" max="7" width="5.00390625" style="285" customWidth="1"/>
    <col min="8" max="8" width="77.8515625" style="285" customWidth="1"/>
    <col min="9" max="10" width="20.00390625" style="285" customWidth="1"/>
    <col min="11" max="11" width="1.7109375" style="285" customWidth="1"/>
  </cols>
  <sheetData>
    <row r="1" s="1" customFormat="1" ht="37.5" customHeight="1"/>
    <row r="2" spans="2:11" s="1" customFormat="1" ht="7.5" customHeight="1">
      <c r="B2" s="286"/>
      <c r="C2" s="287"/>
      <c r="D2" s="287"/>
      <c r="E2" s="287"/>
      <c r="F2" s="287"/>
      <c r="G2" s="287"/>
      <c r="H2" s="287"/>
      <c r="I2" s="287"/>
      <c r="J2" s="287"/>
      <c r="K2" s="288"/>
    </row>
    <row r="3" spans="2:11" s="17" customFormat="1" ht="45" customHeight="1">
      <c r="B3" s="289"/>
      <c r="C3" s="290" t="s">
        <v>5701</v>
      </c>
      <c r="D3" s="290"/>
      <c r="E3" s="290"/>
      <c r="F3" s="290"/>
      <c r="G3" s="290"/>
      <c r="H3" s="290"/>
      <c r="I3" s="290"/>
      <c r="J3" s="290"/>
      <c r="K3" s="291"/>
    </row>
    <row r="4" spans="2:11" s="1" customFormat="1" ht="25.5" customHeight="1">
      <c r="B4" s="292"/>
      <c r="C4" s="293" t="s">
        <v>5702</v>
      </c>
      <c r="D4" s="293"/>
      <c r="E4" s="293"/>
      <c r="F4" s="293"/>
      <c r="G4" s="293"/>
      <c r="H4" s="293"/>
      <c r="I4" s="293"/>
      <c r="J4" s="293"/>
      <c r="K4" s="294"/>
    </row>
    <row r="5" spans="2:11" s="1" customFormat="1" ht="5.25" customHeight="1">
      <c r="B5" s="292"/>
      <c r="C5" s="295"/>
      <c r="D5" s="295"/>
      <c r="E5" s="295"/>
      <c r="F5" s="295"/>
      <c r="G5" s="295"/>
      <c r="H5" s="295"/>
      <c r="I5" s="295"/>
      <c r="J5" s="295"/>
      <c r="K5" s="294"/>
    </row>
    <row r="6" spans="2:11" s="1" customFormat="1" ht="15" customHeight="1">
      <c r="B6" s="292"/>
      <c r="C6" s="296" t="s">
        <v>5703</v>
      </c>
      <c r="D6" s="296"/>
      <c r="E6" s="296"/>
      <c r="F6" s="296"/>
      <c r="G6" s="296"/>
      <c r="H6" s="296"/>
      <c r="I6" s="296"/>
      <c r="J6" s="296"/>
      <c r="K6" s="294"/>
    </row>
    <row r="7" spans="2:11" s="1" customFormat="1" ht="15" customHeight="1">
      <c r="B7" s="297"/>
      <c r="C7" s="296" t="s">
        <v>5704</v>
      </c>
      <c r="D7" s="296"/>
      <c r="E7" s="296"/>
      <c r="F7" s="296"/>
      <c r="G7" s="296"/>
      <c r="H7" s="296"/>
      <c r="I7" s="296"/>
      <c r="J7" s="296"/>
      <c r="K7" s="294"/>
    </row>
    <row r="8" spans="2:11" s="1" customFormat="1" ht="12.75" customHeight="1">
      <c r="B8" s="297"/>
      <c r="C8" s="296"/>
      <c r="D8" s="296"/>
      <c r="E8" s="296"/>
      <c r="F8" s="296"/>
      <c r="G8" s="296"/>
      <c r="H8" s="296"/>
      <c r="I8" s="296"/>
      <c r="J8" s="296"/>
      <c r="K8" s="294"/>
    </row>
    <row r="9" spans="2:11" s="1" customFormat="1" ht="15" customHeight="1">
      <c r="B9" s="297"/>
      <c r="C9" s="296" t="s">
        <v>5705</v>
      </c>
      <c r="D9" s="296"/>
      <c r="E9" s="296"/>
      <c r="F9" s="296"/>
      <c r="G9" s="296"/>
      <c r="H9" s="296"/>
      <c r="I9" s="296"/>
      <c r="J9" s="296"/>
      <c r="K9" s="294"/>
    </row>
    <row r="10" spans="2:11" s="1" customFormat="1" ht="15" customHeight="1">
      <c r="B10" s="297"/>
      <c r="C10" s="296"/>
      <c r="D10" s="296" t="s">
        <v>5706</v>
      </c>
      <c r="E10" s="296"/>
      <c r="F10" s="296"/>
      <c r="G10" s="296"/>
      <c r="H10" s="296"/>
      <c r="I10" s="296"/>
      <c r="J10" s="296"/>
      <c r="K10" s="294"/>
    </row>
    <row r="11" spans="2:11" s="1" customFormat="1" ht="15" customHeight="1">
      <c r="B11" s="297"/>
      <c r="C11" s="298"/>
      <c r="D11" s="296" t="s">
        <v>5707</v>
      </c>
      <c r="E11" s="296"/>
      <c r="F11" s="296"/>
      <c r="G11" s="296"/>
      <c r="H11" s="296"/>
      <c r="I11" s="296"/>
      <c r="J11" s="296"/>
      <c r="K11" s="294"/>
    </row>
    <row r="12" spans="2:11" s="1" customFormat="1" ht="15" customHeight="1">
      <c r="B12" s="297"/>
      <c r="C12" s="298"/>
      <c r="D12" s="296"/>
      <c r="E12" s="296"/>
      <c r="F12" s="296"/>
      <c r="G12" s="296"/>
      <c r="H12" s="296"/>
      <c r="I12" s="296"/>
      <c r="J12" s="296"/>
      <c r="K12" s="294"/>
    </row>
    <row r="13" spans="2:11" s="1" customFormat="1" ht="15" customHeight="1">
      <c r="B13" s="297"/>
      <c r="C13" s="298"/>
      <c r="D13" s="299" t="s">
        <v>5708</v>
      </c>
      <c r="E13" s="296"/>
      <c r="F13" s="296"/>
      <c r="G13" s="296"/>
      <c r="H13" s="296"/>
      <c r="I13" s="296"/>
      <c r="J13" s="296"/>
      <c r="K13" s="294"/>
    </row>
    <row r="14" spans="2:11" s="1" customFormat="1" ht="12.75" customHeight="1">
      <c r="B14" s="297"/>
      <c r="C14" s="298"/>
      <c r="D14" s="298"/>
      <c r="E14" s="298"/>
      <c r="F14" s="298"/>
      <c r="G14" s="298"/>
      <c r="H14" s="298"/>
      <c r="I14" s="298"/>
      <c r="J14" s="298"/>
      <c r="K14" s="294"/>
    </row>
    <row r="15" spans="2:11" s="1" customFormat="1" ht="15" customHeight="1">
      <c r="B15" s="297"/>
      <c r="C15" s="298"/>
      <c r="D15" s="296" t="s">
        <v>5709</v>
      </c>
      <c r="E15" s="296"/>
      <c r="F15" s="296"/>
      <c r="G15" s="296"/>
      <c r="H15" s="296"/>
      <c r="I15" s="296"/>
      <c r="J15" s="296"/>
      <c r="K15" s="294"/>
    </row>
    <row r="16" spans="2:11" s="1" customFormat="1" ht="15" customHeight="1">
      <c r="B16" s="297"/>
      <c r="C16" s="298"/>
      <c r="D16" s="296" t="s">
        <v>5710</v>
      </c>
      <c r="E16" s="296"/>
      <c r="F16" s="296"/>
      <c r="G16" s="296"/>
      <c r="H16" s="296"/>
      <c r="I16" s="296"/>
      <c r="J16" s="296"/>
      <c r="K16" s="294"/>
    </row>
    <row r="17" spans="2:11" s="1" customFormat="1" ht="15" customHeight="1">
      <c r="B17" s="297"/>
      <c r="C17" s="298"/>
      <c r="D17" s="296" t="s">
        <v>5711</v>
      </c>
      <c r="E17" s="296"/>
      <c r="F17" s="296"/>
      <c r="G17" s="296"/>
      <c r="H17" s="296"/>
      <c r="I17" s="296"/>
      <c r="J17" s="296"/>
      <c r="K17" s="294"/>
    </row>
    <row r="18" spans="2:11" s="1" customFormat="1" ht="15" customHeight="1">
      <c r="B18" s="297"/>
      <c r="C18" s="298"/>
      <c r="D18" s="298"/>
      <c r="E18" s="300" t="s">
        <v>79</v>
      </c>
      <c r="F18" s="296" t="s">
        <v>5712</v>
      </c>
      <c r="G18" s="296"/>
      <c r="H18" s="296"/>
      <c r="I18" s="296"/>
      <c r="J18" s="296"/>
      <c r="K18" s="294"/>
    </row>
    <row r="19" spans="2:11" s="1" customFormat="1" ht="15" customHeight="1">
      <c r="B19" s="297"/>
      <c r="C19" s="298"/>
      <c r="D19" s="298"/>
      <c r="E19" s="300" t="s">
        <v>5713</v>
      </c>
      <c r="F19" s="296" t="s">
        <v>5714</v>
      </c>
      <c r="G19" s="296"/>
      <c r="H19" s="296"/>
      <c r="I19" s="296"/>
      <c r="J19" s="296"/>
      <c r="K19" s="294"/>
    </row>
    <row r="20" spans="2:11" s="1" customFormat="1" ht="15" customHeight="1">
      <c r="B20" s="297"/>
      <c r="C20" s="298"/>
      <c r="D20" s="298"/>
      <c r="E20" s="300" t="s">
        <v>5715</v>
      </c>
      <c r="F20" s="296" t="s">
        <v>5716</v>
      </c>
      <c r="G20" s="296"/>
      <c r="H20" s="296"/>
      <c r="I20" s="296"/>
      <c r="J20" s="296"/>
      <c r="K20" s="294"/>
    </row>
    <row r="21" spans="2:11" s="1" customFormat="1" ht="15" customHeight="1">
      <c r="B21" s="297"/>
      <c r="C21" s="298"/>
      <c r="D21" s="298"/>
      <c r="E21" s="300" t="s">
        <v>5717</v>
      </c>
      <c r="F21" s="296" t="s">
        <v>5718</v>
      </c>
      <c r="G21" s="296"/>
      <c r="H21" s="296"/>
      <c r="I21" s="296"/>
      <c r="J21" s="296"/>
      <c r="K21" s="294"/>
    </row>
    <row r="22" spans="2:11" s="1" customFormat="1" ht="15" customHeight="1">
      <c r="B22" s="297"/>
      <c r="C22" s="298"/>
      <c r="D22" s="298"/>
      <c r="E22" s="300" t="s">
        <v>5719</v>
      </c>
      <c r="F22" s="296" t="s">
        <v>5720</v>
      </c>
      <c r="G22" s="296"/>
      <c r="H22" s="296"/>
      <c r="I22" s="296"/>
      <c r="J22" s="296"/>
      <c r="K22" s="294"/>
    </row>
    <row r="23" spans="2:11" s="1" customFormat="1" ht="15" customHeight="1">
      <c r="B23" s="297"/>
      <c r="C23" s="298"/>
      <c r="D23" s="298"/>
      <c r="E23" s="300" t="s">
        <v>5721</v>
      </c>
      <c r="F23" s="296" t="s">
        <v>5722</v>
      </c>
      <c r="G23" s="296"/>
      <c r="H23" s="296"/>
      <c r="I23" s="296"/>
      <c r="J23" s="296"/>
      <c r="K23" s="294"/>
    </row>
    <row r="24" spans="2:11" s="1" customFormat="1" ht="12.75" customHeight="1">
      <c r="B24" s="297"/>
      <c r="C24" s="298"/>
      <c r="D24" s="298"/>
      <c r="E24" s="298"/>
      <c r="F24" s="298"/>
      <c r="G24" s="298"/>
      <c r="H24" s="298"/>
      <c r="I24" s="298"/>
      <c r="J24" s="298"/>
      <c r="K24" s="294"/>
    </row>
    <row r="25" spans="2:11" s="1" customFormat="1" ht="15" customHeight="1">
      <c r="B25" s="297"/>
      <c r="C25" s="296" t="s">
        <v>5723</v>
      </c>
      <c r="D25" s="296"/>
      <c r="E25" s="296"/>
      <c r="F25" s="296"/>
      <c r="G25" s="296"/>
      <c r="H25" s="296"/>
      <c r="I25" s="296"/>
      <c r="J25" s="296"/>
      <c r="K25" s="294"/>
    </row>
    <row r="26" spans="2:11" s="1" customFormat="1" ht="15" customHeight="1">
      <c r="B26" s="297"/>
      <c r="C26" s="296" t="s">
        <v>5724</v>
      </c>
      <c r="D26" s="296"/>
      <c r="E26" s="296"/>
      <c r="F26" s="296"/>
      <c r="G26" s="296"/>
      <c r="H26" s="296"/>
      <c r="I26" s="296"/>
      <c r="J26" s="296"/>
      <c r="K26" s="294"/>
    </row>
    <row r="27" spans="2:11" s="1" customFormat="1" ht="15" customHeight="1">
      <c r="B27" s="297"/>
      <c r="C27" s="296"/>
      <c r="D27" s="296" t="s">
        <v>5725</v>
      </c>
      <c r="E27" s="296"/>
      <c r="F27" s="296"/>
      <c r="G27" s="296"/>
      <c r="H27" s="296"/>
      <c r="I27" s="296"/>
      <c r="J27" s="296"/>
      <c r="K27" s="294"/>
    </row>
    <row r="28" spans="2:11" s="1" customFormat="1" ht="15" customHeight="1">
      <c r="B28" s="297"/>
      <c r="C28" s="298"/>
      <c r="D28" s="296" t="s">
        <v>5726</v>
      </c>
      <c r="E28" s="296"/>
      <c r="F28" s="296"/>
      <c r="G28" s="296"/>
      <c r="H28" s="296"/>
      <c r="I28" s="296"/>
      <c r="J28" s="296"/>
      <c r="K28" s="294"/>
    </row>
    <row r="29" spans="2:11" s="1" customFormat="1" ht="12.75" customHeight="1">
      <c r="B29" s="297"/>
      <c r="C29" s="298"/>
      <c r="D29" s="298"/>
      <c r="E29" s="298"/>
      <c r="F29" s="298"/>
      <c r="G29" s="298"/>
      <c r="H29" s="298"/>
      <c r="I29" s="298"/>
      <c r="J29" s="298"/>
      <c r="K29" s="294"/>
    </row>
    <row r="30" spans="2:11" s="1" customFormat="1" ht="15" customHeight="1">
      <c r="B30" s="297"/>
      <c r="C30" s="298"/>
      <c r="D30" s="296" t="s">
        <v>5727</v>
      </c>
      <c r="E30" s="296"/>
      <c r="F30" s="296"/>
      <c r="G30" s="296"/>
      <c r="H30" s="296"/>
      <c r="I30" s="296"/>
      <c r="J30" s="296"/>
      <c r="K30" s="294"/>
    </row>
    <row r="31" spans="2:11" s="1" customFormat="1" ht="15" customHeight="1">
      <c r="B31" s="297"/>
      <c r="C31" s="298"/>
      <c r="D31" s="296" t="s">
        <v>5728</v>
      </c>
      <c r="E31" s="296"/>
      <c r="F31" s="296"/>
      <c r="G31" s="296"/>
      <c r="H31" s="296"/>
      <c r="I31" s="296"/>
      <c r="J31" s="296"/>
      <c r="K31" s="294"/>
    </row>
    <row r="32" spans="2:11" s="1" customFormat="1" ht="12.75" customHeight="1">
      <c r="B32" s="297"/>
      <c r="C32" s="298"/>
      <c r="D32" s="298"/>
      <c r="E32" s="298"/>
      <c r="F32" s="298"/>
      <c r="G32" s="298"/>
      <c r="H32" s="298"/>
      <c r="I32" s="298"/>
      <c r="J32" s="298"/>
      <c r="K32" s="294"/>
    </row>
    <row r="33" spans="2:11" s="1" customFormat="1" ht="15" customHeight="1">
      <c r="B33" s="297"/>
      <c r="C33" s="298"/>
      <c r="D33" s="296" t="s">
        <v>5729</v>
      </c>
      <c r="E33" s="296"/>
      <c r="F33" s="296"/>
      <c r="G33" s="296"/>
      <c r="H33" s="296"/>
      <c r="I33" s="296"/>
      <c r="J33" s="296"/>
      <c r="K33" s="294"/>
    </row>
    <row r="34" spans="2:11" s="1" customFormat="1" ht="15" customHeight="1">
      <c r="B34" s="297"/>
      <c r="C34" s="298"/>
      <c r="D34" s="296" t="s">
        <v>5730</v>
      </c>
      <c r="E34" s="296"/>
      <c r="F34" s="296"/>
      <c r="G34" s="296"/>
      <c r="H34" s="296"/>
      <c r="I34" s="296"/>
      <c r="J34" s="296"/>
      <c r="K34" s="294"/>
    </row>
    <row r="35" spans="2:11" s="1" customFormat="1" ht="15" customHeight="1">
      <c r="B35" s="297"/>
      <c r="C35" s="298"/>
      <c r="D35" s="296" t="s">
        <v>5731</v>
      </c>
      <c r="E35" s="296"/>
      <c r="F35" s="296"/>
      <c r="G35" s="296"/>
      <c r="H35" s="296"/>
      <c r="I35" s="296"/>
      <c r="J35" s="296"/>
      <c r="K35" s="294"/>
    </row>
    <row r="36" spans="2:11" s="1" customFormat="1" ht="15" customHeight="1">
      <c r="B36" s="297"/>
      <c r="C36" s="298"/>
      <c r="D36" s="296"/>
      <c r="E36" s="299" t="s">
        <v>134</v>
      </c>
      <c r="F36" s="296"/>
      <c r="G36" s="296" t="s">
        <v>5732</v>
      </c>
      <c r="H36" s="296"/>
      <c r="I36" s="296"/>
      <c r="J36" s="296"/>
      <c r="K36" s="294"/>
    </row>
    <row r="37" spans="2:11" s="1" customFormat="1" ht="30.75" customHeight="1">
      <c r="B37" s="297"/>
      <c r="C37" s="298"/>
      <c r="D37" s="296"/>
      <c r="E37" s="299" t="s">
        <v>5733</v>
      </c>
      <c r="F37" s="296"/>
      <c r="G37" s="296" t="s">
        <v>5734</v>
      </c>
      <c r="H37" s="296"/>
      <c r="I37" s="296"/>
      <c r="J37" s="296"/>
      <c r="K37" s="294"/>
    </row>
    <row r="38" spans="2:11" s="1" customFormat="1" ht="15" customHeight="1">
      <c r="B38" s="297"/>
      <c r="C38" s="298"/>
      <c r="D38" s="296"/>
      <c r="E38" s="299" t="s">
        <v>53</v>
      </c>
      <c r="F38" s="296"/>
      <c r="G38" s="296" t="s">
        <v>5735</v>
      </c>
      <c r="H38" s="296"/>
      <c r="I38" s="296"/>
      <c r="J38" s="296"/>
      <c r="K38" s="294"/>
    </row>
    <row r="39" spans="2:11" s="1" customFormat="1" ht="15" customHeight="1">
      <c r="B39" s="297"/>
      <c r="C39" s="298"/>
      <c r="D39" s="296"/>
      <c r="E39" s="299" t="s">
        <v>54</v>
      </c>
      <c r="F39" s="296"/>
      <c r="G39" s="296" t="s">
        <v>5736</v>
      </c>
      <c r="H39" s="296"/>
      <c r="I39" s="296"/>
      <c r="J39" s="296"/>
      <c r="K39" s="294"/>
    </row>
    <row r="40" spans="2:11" s="1" customFormat="1" ht="15" customHeight="1">
      <c r="B40" s="297"/>
      <c r="C40" s="298"/>
      <c r="D40" s="296"/>
      <c r="E40" s="299" t="s">
        <v>135</v>
      </c>
      <c r="F40" s="296"/>
      <c r="G40" s="296" t="s">
        <v>5737</v>
      </c>
      <c r="H40" s="296"/>
      <c r="I40" s="296"/>
      <c r="J40" s="296"/>
      <c r="K40" s="294"/>
    </row>
    <row r="41" spans="2:11" s="1" customFormat="1" ht="15" customHeight="1">
      <c r="B41" s="297"/>
      <c r="C41" s="298"/>
      <c r="D41" s="296"/>
      <c r="E41" s="299" t="s">
        <v>136</v>
      </c>
      <c r="F41" s="296"/>
      <c r="G41" s="296" t="s">
        <v>5738</v>
      </c>
      <c r="H41" s="296"/>
      <c r="I41" s="296"/>
      <c r="J41" s="296"/>
      <c r="K41" s="294"/>
    </row>
    <row r="42" spans="2:11" s="1" customFormat="1" ht="15" customHeight="1">
      <c r="B42" s="297"/>
      <c r="C42" s="298"/>
      <c r="D42" s="296"/>
      <c r="E42" s="299" t="s">
        <v>5739</v>
      </c>
      <c r="F42" s="296"/>
      <c r="G42" s="296" t="s">
        <v>5740</v>
      </c>
      <c r="H42" s="296"/>
      <c r="I42" s="296"/>
      <c r="J42" s="296"/>
      <c r="K42" s="294"/>
    </row>
    <row r="43" spans="2:11" s="1" customFormat="1" ht="15" customHeight="1">
      <c r="B43" s="297"/>
      <c r="C43" s="298"/>
      <c r="D43" s="296"/>
      <c r="E43" s="299"/>
      <c r="F43" s="296"/>
      <c r="G43" s="296" t="s">
        <v>5741</v>
      </c>
      <c r="H43" s="296"/>
      <c r="I43" s="296"/>
      <c r="J43" s="296"/>
      <c r="K43" s="294"/>
    </row>
    <row r="44" spans="2:11" s="1" customFormat="1" ht="15" customHeight="1">
      <c r="B44" s="297"/>
      <c r="C44" s="298"/>
      <c r="D44" s="296"/>
      <c r="E44" s="299" t="s">
        <v>5742</v>
      </c>
      <c r="F44" s="296"/>
      <c r="G44" s="296" t="s">
        <v>5743</v>
      </c>
      <c r="H44" s="296"/>
      <c r="I44" s="296"/>
      <c r="J44" s="296"/>
      <c r="K44" s="294"/>
    </row>
    <row r="45" spans="2:11" s="1" customFormat="1" ht="15" customHeight="1">
      <c r="B45" s="297"/>
      <c r="C45" s="298"/>
      <c r="D45" s="296"/>
      <c r="E45" s="299" t="s">
        <v>138</v>
      </c>
      <c r="F45" s="296"/>
      <c r="G45" s="296" t="s">
        <v>5744</v>
      </c>
      <c r="H45" s="296"/>
      <c r="I45" s="296"/>
      <c r="J45" s="296"/>
      <c r="K45" s="294"/>
    </row>
    <row r="46" spans="2:11" s="1" customFormat="1" ht="12.75" customHeight="1">
      <c r="B46" s="297"/>
      <c r="C46" s="298"/>
      <c r="D46" s="296"/>
      <c r="E46" s="296"/>
      <c r="F46" s="296"/>
      <c r="G46" s="296"/>
      <c r="H46" s="296"/>
      <c r="I46" s="296"/>
      <c r="J46" s="296"/>
      <c r="K46" s="294"/>
    </row>
    <row r="47" spans="2:11" s="1" customFormat="1" ht="15" customHeight="1">
      <c r="B47" s="297"/>
      <c r="C47" s="298"/>
      <c r="D47" s="296" t="s">
        <v>5745</v>
      </c>
      <c r="E47" s="296"/>
      <c r="F47" s="296"/>
      <c r="G47" s="296"/>
      <c r="H47" s="296"/>
      <c r="I47" s="296"/>
      <c r="J47" s="296"/>
      <c r="K47" s="294"/>
    </row>
    <row r="48" spans="2:11" s="1" customFormat="1" ht="15" customHeight="1">
      <c r="B48" s="297"/>
      <c r="C48" s="298"/>
      <c r="D48" s="298"/>
      <c r="E48" s="296" t="s">
        <v>5746</v>
      </c>
      <c r="F48" s="296"/>
      <c r="G48" s="296"/>
      <c r="H48" s="296"/>
      <c r="I48" s="296"/>
      <c r="J48" s="296"/>
      <c r="K48" s="294"/>
    </row>
    <row r="49" spans="2:11" s="1" customFormat="1" ht="15" customHeight="1">
      <c r="B49" s="297"/>
      <c r="C49" s="298"/>
      <c r="D49" s="298"/>
      <c r="E49" s="296" t="s">
        <v>5747</v>
      </c>
      <c r="F49" s="296"/>
      <c r="G49" s="296"/>
      <c r="H49" s="296"/>
      <c r="I49" s="296"/>
      <c r="J49" s="296"/>
      <c r="K49" s="294"/>
    </row>
    <row r="50" spans="2:11" s="1" customFormat="1" ht="15" customHeight="1">
      <c r="B50" s="297"/>
      <c r="C50" s="298"/>
      <c r="D50" s="298"/>
      <c r="E50" s="296" t="s">
        <v>5748</v>
      </c>
      <c r="F50" s="296"/>
      <c r="G50" s="296"/>
      <c r="H50" s="296"/>
      <c r="I50" s="296"/>
      <c r="J50" s="296"/>
      <c r="K50" s="294"/>
    </row>
    <row r="51" spans="2:11" s="1" customFormat="1" ht="15" customHeight="1">
      <c r="B51" s="297"/>
      <c r="C51" s="298"/>
      <c r="D51" s="296" t="s">
        <v>5749</v>
      </c>
      <c r="E51" s="296"/>
      <c r="F51" s="296"/>
      <c r="G51" s="296"/>
      <c r="H51" s="296"/>
      <c r="I51" s="296"/>
      <c r="J51" s="296"/>
      <c r="K51" s="294"/>
    </row>
    <row r="52" spans="2:11" s="1" customFormat="1" ht="25.5" customHeight="1">
      <c r="B52" s="292"/>
      <c r="C52" s="293" t="s">
        <v>5750</v>
      </c>
      <c r="D52" s="293"/>
      <c r="E52" s="293"/>
      <c r="F52" s="293"/>
      <c r="G52" s="293"/>
      <c r="H52" s="293"/>
      <c r="I52" s="293"/>
      <c r="J52" s="293"/>
      <c r="K52" s="294"/>
    </row>
    <row r="53" spans="2:11" s="1" customFormat="1" ht="5.25" customHeight="1">
      <c r="B53" s="292"/>
      <c r="C53" s="295"/>
      <c r="D53" s="295"/>
      <c r="E53" s="295"/>
      <c r="F53" s="295"/>
      <c r="G53" s="295"/>
      <c r="H53" s="295"/>
      <c r="I53" s="295"/>
      <c r="J53" s="295"/>
      <c r="K53" s="294"/>
    </row>
    <row r="54" spans="2:11" s="1" customFormat="1" ht="15" customHeight="1">
      <c r="B54" s="292"/>
      <c r="C54" s="296" t="s">
        <v>5751</v>
      </c>
      <c r="D54" s="296"/>
      <c r="E54" s="296"/>
      <c r="F54" s="296"/>
      <c r="G54" s="296"/>
      <c r="H54" s="296"/>
      <c r="I54" s="296"/>
      <c r="J54" s="296"/>
      <c r="K54" s="294"/>
    </row>
    <row r="55" spans="2:11" s="1" customFormat="1" ht="15" customHeight="1">
      <c r="B55" s="292"/>
      <c r="C55" s="296" t="s">
        <v>5752</v>
      </c>
      <c r="D55" s="296"/>
      <c r="E55" s="296"/>
      <c r="F55" s="296"/>
      <c r="G55" s="296"/>
      <c r="H55" s="296"/>
      <c r="I55" s="296"/>
      <c r="J55" s="296"/>
      <c r="K55" s="294"/>
    </row>
    <row r="56" spans="2:11" s="1" customFormat="1" ht="12.75" customHeight="1">
      <c r="B56" s="292"/>
      <c r="C56" s="296"/>
      <c r="D56" s="296"/>
      <c r="E56" s="296"/>
      <c r="F56" s="296"/>
      <c r="G56" s="296"/>
      <c r="H56" s="296"/>
      <c r="I56" s="296"/>
      <c r="J56" s="296"/>
      <c r="K56" s="294"/>
    </row>
    <row r="57" spans="2:11" s="1" customFormat="1" ht="15" customHeight="1">
      <c r="B57" s="292"/>
      <c r="C57" s="296" t="s">
        <v>5753</v>
      </c>
      <c r="D57" s="296"/>
      <c r="E57" s="296"/>
      <c r="F57" s="296"/>
      <c r="G57" s="296"/>
      <c r="H57" s="296"/>
      <c r="I57" s="296"/>
      <c r="J57" s="296"/>
      <c r="K57" s="294"/>
    </row>
    <row r="58" spans="2:11" s="1" customFormat="1" ht="15" customHeight="1">
      <c r="B58" s="292"/>
      <c r="C58" s="298"/>
      <c r="D58" s="296" t="s">
        <v>5754</v>
      </c>
      <c r="E58" s="296"/>
      <c r="F58" s="296"/>
      <c r="G58" s="296"/>
      <c r="H58" s="296"/>
      <c r="I58" s="296"/>
      <c r="J58" s="296"/>
      <c r="K58" s="294"/>
    </row>
    <row r="59" spans="2:11" s="1" customFormat="1" ht="15" customHeight="1">
      <c r="B59" s="292"/>
      <c r="C59" s="298"/>
      <c r="D59" s="296" t="s">
        <v>5755</v>
      </c>
      <c r="E59" s="296"/>
      <c r="F59" s="296"/>
      <c r="G59" s="296"/>
      <c r="H59" s="296"/>
      <c r="I59" s="296"/>
      <c r="J59" s="296"/>
      <c r="K59" s="294"/>
    </row>
    <row r="60" spans="2:11" s="1" customFormat="1" ht="15" customHeight="1">
      <c r="B60" s="292"/>
      <c r="C60" s="298"/>
      <c r="D60" s="296" t="s">
        <v>5756</v>
      </c>
      <c r="E60" s="296"/>
      <c r="F60" s="296"/>
      <c r="G60" s="296"/>
      <c r="H60" s="296"/>
      <c r="I60" s="296"/>
      <c r="J60" s="296"/>
      <c r="K60" s="294"/>
    </row>
    <row r="61" spans="2:11" s="1" customFormat="1" ht="15" customHeight="1">
      <c r="B61" s="292"/>
      <c r="C61" s="298"/>
      <c r="D61" s="296" t="s">
        <v>5757</v>
      </c>
      <c r="E61" s="296"/>
      <c r="F61" s="296"/>
      <c r="G61" s="296"/>
      <c r="H61" s="296"/>
      <c r="I61" s="296"/>
      <c r="J61" s="296"/>
      <c r="K61" s="294"/>
    </row>
    <row r="62" spans="2:11" s="1" customFormat="1" ht="15" customHeight="1">
      <c r="B62" s="292"/>
      <c r="C62" s="298"/>
      <c r="D62" s="301" t="s">
        <v>5758</v>
      </c>
      <c r="E62" s="301"/>
      <c r="F62" s="301"/>
      <c r="G62" s="301"/>
      <c r="H62" s="301"/>
      <c r="I62" s="301"/>
      <c r="J62" s="301"/>
      <c r="K62" s="294"/>
    </row>
    <row r="63" spans="2:11" s="1" customFormat="1" ht="15" customHeight="1">
      <c r="B63" s="292"/>
      <c r="C63" s="298"/>
      <c r="D63" s="296" t="s">
        <v>5759</v>
      </c>
      <c r="E63" s="296"/>
      <c r="F63" s="296"/>
      <c r="G63" s="296"/>
      <c r="H63" s="296"/>
      <c r="I63" s="296"/>
      <c r="J63" s="296"/>
      <c r="K63" s="294"/>
    </row>
    <row r="64" spans="2:11" s="1" customFormat="1" ht="12.75" customHeight="1">
      <c r="B64" s="292"/>
      <c r="C64" s="298"/>
      <c r="D64" s="298"/>
      <c r="E64" s="302"/>
      <c r="F64" s="298"/>
      <c r="G64" s="298"/>
      <c r="H64" s="298"/>
      <c r="I64" s="298"/>
      <c r="J64" s="298"/>
      <c r="K64" s="294"/>
    </row>
    <row r="65" spans="2:11" s="1" customFormat="1" ht="15" customHeight="1">
      <c r="B65" s="292"/>
      <c r="C65" s="298"/>
      <c r="D65" s="296" t="s">
        <v>5760</v>
      </c>
      <c r="E65" s="296"/>
      <c r="F65" s="296"/>
      <c r="G65" s="296"/>
      <c r="H65" s="296"/>
      <c r="I65" s="296"/>
      <c r="J65" s="296"/>
      <c r="K65" s="294"/>
    </row>
    <row r="66" spans="2:11" s="1" customFormat="1" ht="15" customHeight="1">
      <c r="B66" s="292"/>
      <c r="C66" s="298"/>
      <c r="D66" s="301" t="s">
        <v>5761</v>
      </c>
      <c r="E66" s="301"/>
      <c r="F66" s="301"/>
      <c r="G66" s="301"/>
      <c r="H66" s="301"/>
      <c r="I66" s="301"/>
      <c r="J66" s="301"/>
      <c r="K66" s="294"/>
    </row>
    <row r="67" spans="2:11" s="1" customFormat="1" ht="15" customHeight="1">
      <c r="B67" s="292"/>
      <c r="C67" s="298"/>
      <c r="D67" s="296" t="s">
        <v>5762</v>
      </c>
      <c r="E67" s="296"/>
      <c r="F67" s="296"/>
      <c r="G67" s="296"/>
      <c r="H67" s="296"/>
      <c r="I67" s="296"/>
      <c r="J67" s="296"/>
      <c r="K67" s="294"/>
    </row>
    <row r="68" spans="2:11" s="1" customFormat="1" ht="15" customHeight="1">
      <c r="B68" s="292"/>
      <c r="C68" s="298"/>
      <c r="D68" s="296" t="s">
        <v>5763</v>
      </c>
      <c r="E68" s="296"/>
      <c r="F68" s="296"/>
      <c r="G68" s="296"/>
      <c r="H68" s="296"/>
      <c r="I68" s="296"/>
      <c r="J68" s="296"/>
      <c r="K68" s="294"/>
    </row>
    <row r="69" spans="2:11" s="1" customFormat="1" ht="15" customHeight="1">
      <c r="B69" s="292"/>
      <c r="C69" s="298"/>
      <c r="D69" s="296" t="s">
        <v>5764</v>
      </c>
      <c r="E69" s="296"/>
      <c r="F69" s="296"/>
      <c r="G69" s="296"/>
      <c r="H69" s="296"/>
      <c r="I69" s="296"/>
      <c r="J69" s="296"/>
      <c r="K69" s="294"/>
    </row>
    <row r="70" spans="2:11" s="1" customFormat="1" ht="15" customHeight="1">
      <c r="B70" s="292"/>
      <c r="C70" s="298"/>
      <c r="D70" s="296" t="s">
        <v>5765</v>
      </c>
      <c r="E70" s="296"/>
      <c r="F70" s="296"/>
      <c r="G70" s="296"/>
      <c r="H70" s="296"/>
      <c r="I70" s="296"/>
      <c r="J70" s="296"/>
      <c r="K70" s="294"/>
    </row>
    <row r="71" spans="2:11" s="1" customFormat="1" ht="12.75" customHeight="1">
      <c r="B71" s="303"/>
      <c r="C71" s="304"/>
      <c r="D71" s="304"/>
      <c r="E71" s="304"/>
      <c r="F71" s="304"/>
      <c r="G71" s="304"/>
      <c r="H71" s="304"/>
      <c r="I71" s="304"/>
      <c r="J71" s="304"/>
      <c r="K71" s="305"/>
    </row>
    <row r="72" spans="2:11" s="1" customFormat="1" ht="18.75" customHeight="1">
      <c r="B72" s="306"/>
      <c r="C72" s="306"/>
      <c r="D72" s="306"/>
      <c r="E72" s="306"/>
      <c r="F72" s="306"/>
      <c r="G72" s="306"/>
      <c r="H72" s="306"/>
      <c r="I72" s="306"/>
      <c r="J72" s="306"/>
      <c r="K72" s="307"/>
    </row>
    <row r="73" spans="2:11" s="1" customFormat="1" ht="18.75" customHeight="1">
      <c r="B73" s="307"/>
      <c r="C73" s="307"/>
      <c r="D73" s="307"/>
      <c r="E73" s="307"/>
      <c r="F73" s="307"/>
      <c r="G73" s="307"/>
      <c r="H73" s="307"/>
      <c r="I73" s="307"/>
      <c r="J73" s="307"/>
      <c r="K73" s="307"/>
    </row>
    <row r="74" spans="2:11" s="1" customFormat="1" ht="7.5" customHeight="1">
      <c r="B74" s="308"/>
      <c r="C74" s="309"/>
      <c r="D74" s="309"/>
      <c r="E74" s="309"/>
      <c r="F74" s="309"/>
      <c r="G74" s="309"/>
      <c r="H74" s="309"/>
      <c r="I74" s="309"/>
      <c r="J74" s="309"/>
      <c r="K74" s="310"/>
    </row>
    <row r="75" spans="2:11" s="1" customFormat="1" ht="45" customHeight="1">
      <c r="B75" s="311"/>
      <c r="C75" s="312" t="s">
        <v>5766</v>
      </c>
      <c r="D75" s="312"/>
      <c r="E75" s="312"/>
      <c r="F75" s="312"/>
      <c r="G75" s="312"/>
      <c r="H75" s="312"/>
      <c r="I75" s="312"/>
      <c r="J75" s="312"/>
      <c r="K75" s="313"/>
    </row>
    <row r="76" spans="2:11" s="1" customFormat="1" ht="17.25" customHeight="1">
      <c r="B76" s="311"/>
      <c r="C76" s="314" t="s">
        <v>5767</v>
      </c>
      <c r="D76" s="314"/>
      <c r="E76" s="314"/>
      <c r="F76" s="314" t="s">
        <v>5768</v>
      </c>
      <c r="G76" s="315"/>
      <c r="H76" s="314" t="s">
        <v>54</v>
      </c>
      <c r="I76" s="314" t="s">
        <v>57</v>
      </c>
      <c r="J76" s="314" t="s">
        <v>5769</v>
      </c>
      <c r="K76" s="313"/>
    </row>
    <row r="77" spans="2:11" s="1" customFormat="1" ht="17.25" customHeight="1">
      <c r="B77" s="311"/>
      <c r="C77" s="316" t="s">
        <v>5770</v>
      </c>
      <c r="D77" s="316"/>
      <c r="E77" s="316"/>
      <c r="F77" s="317" t="s">
        <v>5771</v>
      </c>
      <c r="G77" s="318"/>
      <c r="H77" s="316"/>
      <c r="I77" s="316"/>
      <c r="J77" s="316" t="s">
        <v>5772</v>
      </c>
      <c r="K77" s="313"/>
    </row>
    <row r="78" spans="2:11" s="1" customFormat="1" ht="5.25" customHeight="1">
      <c r="B78" s="311"/>
      <c r="C78" s="319"/>
      <c r="D78" s="319"/>
      <c r="E78" s="319"/>
      <c r="F78" s="319"/>
      <c r="G78" s="320"/>
      <c r="H78" s="319"/>
      <c r="I78" s="319"/>
      <c r="J78" s="319"/>
      <c r="K78" s="313"/>
    </row>
    <row r="79" spans="2:11" s="1" customFormat="1" ht="15" customHeight="1">
      <c r="B79" s="311"/>
      <c r="C79" s="299" t="s">
        <v>53</v>
      </c>
      <c r="D79" s="321"/>
      <c r="E79" s="321"/>
      <c r="F79" s="322" t="s">
        <v>5773</v>
      </c>
      <c r="G79" s="323"/>
      <c r="H79" s="299" t="s">
        <v>5774</v>
      </c>
      <c r="I79" s="299" t="s">
        <v>5775</v>
      </c>
      <c r="J79" s="299">
        <v>20</v>
      </c>
      <c r="K79" s="313"/>
    </row>
    <row r="80" spans="2:11" s="1" customFormat="1" ht="15" customHeight="1">
      <c r="B80" s="311"/>
      <c r="C80" s="299" t="s">
        <v>5776</v>
      </c>
      <c r="D80" s="299"/>
      <c r="E80" s="299"/>
      <c r="F80" s="322" t="s">
        <v>5773</v>
      </c>
      <c r="G80" s="323"/>
      <c r="H80" s="299" t="s">
        <v>5777</v>
      </c>
      <c r="I80" s="299" t="s">
        <v>5775</v>
      </c>
      <c r="J80" s="299">
        <v>120</v>
      </c>
      <c r="K80" s="313"/>
    </row>
    <row r="81" spans="2:11" s="1" customFormat="1" ht="15" customHeight="1">
      <c r="B81" s="324"/>
      <c r="C81" s="299" t="s">
        <v>5778</v>
      </c>
      <c r="D81" s="299"/>
      <c r="E81" s="299"/>
      <c r="F81" s="322" t="s">
        <v>5779</v>
      </c>
      <c r="G81" s="323"/>
      <c r="H81" s="299" t="s">
        <v>5780</v>
      </c>
      <c r="I81" s="299" t="s">
        <v>5775</v>
      </c>
      <c r="J81" s="299">
        <v>50</v>
      </c>
      <c r="K81" s="313"/>
    </row>
    <row r="82" spans="2:11" s="1" customFormat="1" ht="15" customHeight="1">
      <c r="B82" s="324"/>
      <c r="C82" s="299" t="s">
        <v>5781</v>
      </c>
      <c r="D82" s="299"/>
      <c r="E82" s="299"/>
      <c r="F82" s="322" t="s">
        <v>5773</v>
      </c>
      <c r="G82" s="323"/>
      <c r="H82" s="299" t="s">
        <v>5782</v>
      </c>
      <c r="I82" s="299" t="s">
        <v>5783</v>
      </c>
      <c r="J82" s="299"/>
      <c r="K82" s="313"/>
    </row>
    <row r="83" spans="2:11" s="1" customFormat="1" ht="15" customHeight="1">
      <c r="B83" s="324"/>
      <c r="C83" s="325" t="s">
        <v>5784</v>
      </c>
      <c r="D83" s="325"/>
      <c r="E83" s="325"/>
      <c r="F83" s="326" t="s">
        <v>5779</v>
      </c>
      <c r="G83" s="325"/>
      <c r="H83" s="325" t="s">
        <v>5785</v>
      </c>
      <c r="I83" s="325" t="s">
        <v>5775</v>
      </c>
      <c r="J83" s="325">
        <v>15</v>
      </c>
      <c r="K83" s="313"/>
    </row>
    <row r="84" spans="2:11" s="1" customFormat="1" ht="15" customHeight="1">
      <c r="B84" s="324"/>
      <c r="C84" s="325" t="s">
        <v>5786</v>
      </c>
      <c r="D84" s="325"/>
      <c r="E84" s="325"/>
      <c r="F84" s="326" t="s">
        <v>5779</v>
      </c>
      <c r="G84" s="325"/>
      <c r="H84" s="325" t="s">
        <v>5787</v>
      </c>
      <c r="I84" s="325" t="s">
        <v>5775</v>
      </c>
      <c r="J84" s="325">
        <v>15</v>
      </c>
      <c r="K84" s="313"/>
    </row>
    <row r="85" spans="2:11" s="1" customFormat="1" ht="15" customHeight="1">
      <c r="B85" s="324"/>
      <c r="C85" s="325" t="s">
        <v>5788</v>
      </c>
      <c r="D85" s="325"/>
      <c r="E85" s="325"/>
      <c r="F85" s="326" t="s">
        <v>5779</v>
      </c>
      <c r="G85" s="325"/>
      <c r="H85" s="325" t="s">
        <v>5789</v>
      </c>
      <c r="I85" s="325" t="s">
        <v>5775</v>
      </c>
      <c r="J85" s="325">
        <v>20</v>
      </c>
      <c r="K85" s="313"/>
    </row>
    <row r="86" spans="2:11" s="1" customFormat="1" ht="15" customHeight="1">
      <c r="B86" s="324"/>
      <c r="C86" s="325" t="s">
        <v>5790</v>
      </c>
      <c r="D86" s="325"/>
      <c r="E86" s="325"/>
      <c r="F86" s="326" t="s">
        <v>5779</v>
      </c>
      <c r="G86" s="325"/>
      <c r="H86" s="325" t="s">
        <v>5791</v>
      </c>
      <c r="I86" s="325" t="s">
        <v>5775</v>
      </c>
      <c r="J86" s="325">
        <v>20</v>
      </c>
      <c r="K86" s="313"/>
    </row>
    <row r="87" spans="2:11" s="1" customFormat="1" ht="15" customHeight="1">
      <c r="B87" s="324"/>
      <c r="C87" s="299" t="s">
        <v>5792</v>
      </c>
      <c r="D87" s="299"/>
      <c r="E87" s="299"/>
      <c r="F87" s="322" t="s">
        <v>5779</v>
      </c>
      <c r="G87" s="323"/>
      <c r="H87" s="299" t="s">
        <v>5793</v>
      </c>
      <c r="I87" s="299" t="s">
        <v>5775</v>
      </c>
      <c r="J87" s="299">
        <v>50</v>
      </c>
      <c r="K87" s="313"/>
    </row>
    <row r="88" spans="2:11" s="1" customFormat="1" ht="15" customHeight="1">
      <c r="B88" s="324"/>
      <c r="C88" s="299" t="s">
        <v>5794</v>
      </c>
      <c r="D88" s="299"/>
      <c r="E88" s="299"/>
      <c r="F88" s="322" t="s">
        <v>5779</v>
      </c>
      <c r="G88" s="323"/>
      <c r="H88" s="299" t="s">
        <v>5795</v>
      </c>
      <c r="I88" s="299" t="s">
        <v>5775</v>
      </c>
      <c r="J88" s="299">
        <v>20</v>
      </c>
      <c r="K88" s="313"/>
    </row>
    <row r="89" spans="2:11" s="1" customFormat="1" ht="15" customHeight="1">
      <c r="B89" s="324"/>
      <c r="C89" s="299" t="s">
        <v>5796</v>
      </c>
      <c r="D89" s="299"/>
      <c r="E89" s="299"/>
      <c r="F89" s="322" t="s">
        <v>5779</v>
      </c>
      <c r="G89" s="323"/>
      <c r="H89" s="299" t="s">
        <v>5797</v>
      </c>
      <c r="I89" s="299" t="s">
        <v>5775</v>
      </c>
      <c r="J89" s="299">
        <v>20</v>
      </c>
      <c r="K89" s="313"/>
    </row>
    <row r="90" spans="2:11" s="1" customFormat="1" ht="15" customHeight="1">
      <c r="B90" s="324"/>
      <c r="C90" s="299" t="s">
        <v>5798</v>
      </c>
      <c r="D90" s="299"/>
      <c r="E90" s="299"/>
      <c r="F90" s="322" t="s">
        <v>5779</v>
      </c>
      <c r="G90" s="323"/>
      <c r="H90" s="299" t="s">
        <v>5799</v>
      </c>
      <c r="I90" s="299" t="s">
        <v>5775</v>
      </c>
      <c r="J90" s="299">
        <v>50</v>
      </c>
      <c r="K90" s="313"/>
    </row>
    <row r="91" spans="2:11" s="1" customFormat="1" ht="15" customHeight="1">
      <c r="B91" s="324"/>
      <c r="C91" s="299" t="s">
        <v>5800</v>
      </c>
      <c r="D91" s="299"/>
      <c r="E91" s="299"/>
      <c r="F91" s="322" t="s">
        <v>5779</v>
      </c>
      <c r="G91" s="323"/>
      <c r="H91" s="299" t="s">
        <v>5800</v>
      </c>
      <c r="I91" s="299" t="s">
        <v>5775</v>
      </c>
      <c r="J91" s="299">
        <v>50</v>
      </c>
      <c r="K91" s="313"/>
    </row>
    <row r="92" spans="2:11" s="1" customFormat="1" ht="15" customHeight="1">
      <c r="B92" s="324"/>
      <c r="C92" s="299" t="s">
        <v>5801</v>
      </c>
      <c r="D92" s="299"/>
      <c r="E92" s="299"/>
      <c r="F92" s="322" t="s">
        <v>5779</v>
      </c>
      <c r="G92" s="323"/>
      <c r="H92" s="299" t="s">
        <v>5802</v>
      </c>
      <c r="I92" s="299" t="s">
        <v>5775</v>
      </c>
      <c r="J92" s="299">
        <v>255</v>
      </c>
      <c r="K92" s="313"/>
    </row>
    <row r="93" spans="2:11" s="1" customFormat="1" ht="15" customHeight="1">
      <c r="B93" s="324"/>
      <c r="C93" s="299" t="s">
        <v>5803</v>
      </c>
      <c r="D93" s="299"/>
      <c r="E93" s="299"/>
      <c r="F93" s="322" t="s">
        <v>5773</v>
      </c>
      <c r="G93" s="323"/>
      <c r="H93" s="299" t="s">
        <v>5804</v>
      </c>
      <c r="I93" s="299" t="s">
        <v>5805</v>
      </c>
      <c r="J93" s="299"/>
      <c r="K93" s="313"/>
    </row>
    <row r="94" spans="2:11" s="1" customFormat="1" ht="15" customHeight="1">
      <c r="B94" s="324"/>
      <c r="C94" s="299" t="s">
        <v>5806</v>
      </c>
      <c r="D94" s="299"/>
      <c r="E94" s="299"/>
      <c r="F94" s="322" t="s">
        <v>5773</v>
      </c>
      <c r="G94" s="323"/>
      <c r="H94" s="299" t="s">
        <v>5807</v>
      </c>
      <c r="I94" s="299" t="s">
        <v>5808</v>
      </c>
      <c r="J94" s="299"/>
      <c r="K94" s="313"/>
    </row>
    <row r="95" spans="2:11" s="1" customFormat="1" ht="15" customHeight="1">
      <c r="B95" s="324"/>
      <c r="C95" s="299" t="s">
        <v>5809</v>
      </c>
      <c r="D95" s="299"/>
      <c r="E95" s="299"/>
      <c r="F95" s="322" t="s">
        <v>5773</v>
      </c>
      <c r="G95" s="323"/>
      <c r="H95" s="299" t="s">
        <v>5809</v>
      </c>
      <c r="I95" s="299" t="s">
        <v>5808</v>
      </c>
      <c r="J95" s="299"/>
      <c r="K95" s="313"/>
    </row>
    <row r="96" spans="2:11" s="1" customFormat="1" ht="15" customHeight="1">
      <c r="B96" s="324"/>
      <c r="C96" s="299" t="s">
        <v>38</v>
      </c>
      <c r="D96" s="299"/>
      <c r="E96" s="299"/>
      <c r="F96" s="322" t="s">
        <v>5773</v>
      </c>
      <c r="G96" s="323"/>
      <c r="H96" s="299" t="s">
        <v>5810</v>
      </c>
      <c r="I96" s="299" t="s">
        <v>5808</v>
      </c>
      <c r="J96" s="299"/>
      <c r="K96" s="313"/>
    </row>
    <row r="97" spans="2:11" s="1" customFormat="1" ht="15" customHeight="1">
      <c r="B97" s="324"/>
      <c r="C97" s="299" t="s">
        <v>48</v>
      </c>
      <c r="D97" s="299"/>
      <c r="E97" s="299"/>
      <c r="F97" s="322" t="s">
        <v>5773</v>
      </c>
      <c r="G97" s="323"/>
      <c r="H97" s="299" t="s">
        <v>5811</v>
      </c>
      <c r="I97" s="299" t="s">
        <v>5808</v>
      </c>
      <c r="J97" s="299"/>
      <c r="K97" s="313"/>
    </row>
    <row r="98" spans="2:11" s="1" customFormat="1" ht="15" customHeight="1">
      <c r="B98" s="327"/>
      <c r="C98" s="328"/>
      <c r="D98" s="328"/>
      <c r="E98" s="328"/>
      <c r="F98" s="328"/>
      <c r="G98" s="328"/>
      <c r="H98" s="328"/>
      <c r="I98" s="328"/>
      <c r="J98" s="328"/>
      <c r="K98" s="329"/>
    </row>
    <row r="99" spans="2:11" s="1" customFormat="1" ht="18.75" customHeight="1">
      <c r="B99" s="330"/>
      <c r="C99" s="331"/>
      <c r="D99" s="331"/>
      <c r="E99" s="331"/>
      <c r="F99" s="331"/>
      <c r="G99" s="331"/>
      <c r="H99" s="331"/>
      <c r="I99" s="331"/>
      <c r="J99" s="331"/>
      <c r="K99" s="330"/>
    </row>
    <row r="100" spans="2:11" s="1" customFormat="1" ht="18.75" customHeight="1">
      <c r="B100" s="307"/>
      <c r="C100" s="307"/>
      <c r="D100" s="307"/>
      <c r="E100" s="307"/>
      <c r="F100" s="307"/>
      <c r="G100" s="307"/>
      <c r="H100" s="307"/>
      <c r="I100" s="307"/>
      <c r="J100" s="307"/>
      <c r="K100" s="307"/>
    </row>
    <row r="101" spans="2:11" s="1" customFormat="1" ht="7.5" customHeight="1">
      <c r="B101" s="308"/>
      <c r="C101" s="309"/>
      <c r="D101" s="309"/>
      <c r="E101" s="309"/>
      <c r="F101" s="309"/>
      <c r="G101" s="309"/>
      <c r="H101" s="309"/>
      <c r="I101" s="309"/>
      <c r="J101" s="309"/>
      <c r="K101" s="310"/>
    </row>
    <row r="102" spans="2:11" s="1" customFormat="1" ht="45" customHeight="1">
      <c r="B102" s="311"/>
      <c r="C102" s="312" t="s">
        <v>5812</v>
      </c>
      <c r="D102" s="312"/>
      <c r="E102" s="312"/>
      <c r="F102" s="312"/>
      <c r="G102" s="312"/>
      <c r="H102" s="312"/>
      <c r="I102" s="312"/>
      <c r="J102" s="312"/>
      <c r="K102" s="313"/>
    </row>
    <row r="103" spans="2:11" s="1" customFormat="1" ht="17.25" customHeight="1">
      <c r="B103" s="311"/>
      <c r="C103" s="314" t="s">
        <v>5767</v>
      </c>
      <c r="D103" s="314"/>
      <c r="E103" s="314"/>
      <c r="F103" s="314" t="s">
        <v>5768</v>
      </c>
      <c r="G103" s="315"/>
      <c r="H103" s="314" t="s">
        <v>54</v>
      </c>
      <c r="I103" s="314" t="s">
        <v>57</v>
      </c>
      <c r="J103" s="314" t="s">
        <v>5769</v>
      </c>
      <c r="K103" s="313"/>
    </row>
    <row r="104" spans="2:11" s="1" customFormat="1" ht="17.25" customHeight="1">
      <c r="B104" s="311"/>
      <c r="C104" s="316" t="s">
        <v>5770</v>
      </c>
      <c r="D104" s="316"/>
      <c r="E104" s="316"/>
      <c r="F104" s="317" t="s">
        <v>5771</v>
      </c>
      <c r="G104" s="318"/>
      <c r="H104" s="316"/>
      <c r="I104" s="316"/>
      <c r="J104" s="316" t="s">
        <v>5772</v>
      </c>
      <c r="K104" s="313"/>
    </row>
    <row r="105" spans="2:11" s="1" customFormat="1" ht="5.25" customHeight="1">
      <c r="B105" s="311"/>
      <c r="C105" s="314"/>
      <c r="D105" s="314"/>
      <c r="E105" s="314"/>
      <c r="F105" s="314"/>
      <c r="G105" s="332"/>
      <c r="H105" s="314"/>
      <c r="I105" s="314"/>
      <c r="J105" s="314"/>
      <c r="K105" s="313"/>
    </row>
    <row r="106" spans="2:11" s="1" customFormat="1" ht="15" customHeight="1">
      <c r="B106" s="311"/>
      <c r="C106" s="299" t="s">
        <v>53</v>
      </c>
      <c r="D106" s="321"/>
      <c r="E106" s="321"/>
      <c r="F106" s="322" t="s">
        <v>5773</v>
      </c>
      <c r="G106" s="299"/>
      <c r="H106" s="299" t="s">
        <v>5813</v>
      </c>
      <c r="I106" s="299" t="s">
        <v>5775</v>
      </c>
      <c r="J106" s="299">
        <v>20</v>
      </c>
      <c r="K106" s="313"/>
    </row>
    <row r="107" spans="2:11" s="1" customFormat="1" ht="15" customHeight="1">
      <c r="B107" s="311"/>
      <c r="C107" s="299" t="s">
        <v>5776</v>
      </c>
      <c r="D107" s="299"/>
      <c r="E107" s="299"/>
      <c r="F107" s="322" t="s">
        <v>5773</v>
      </c>
      <c r="G107" s="299"/>
      <c r="H107" s="299" t="s">
        <v>5813</v>
      </c>
      <c r="I107" s="299" t="s">
        <v>5775</v>
      </c>
      <c r="J107" s="299">
        <v>120</v>
      </c>
      <c r="K107" s="313"/>
    </row>
    <row r="108" spans="2:11" s="1" customFormat="1" ht="15" customHeight="1">
      <c r="B108" s="324"/>
      <c r="C108" s="299" t="s">
        <v>5778</v>
      </c>
      <c r="D108" s="299"/>
      <c r="E108" s="299"/>
      <c r="F108" s="322" t="s">
        <v>5779</v>
      </c>
      <c r="G108" s="299"/>
      <c r="H108" s="299" t="s">
        <v>5813</v>
      </c>
      <c r="I108" s="299" t="s">
        <v>5775</v>
      </c>
      <c r="J108" s="299">
        <v>50</v>
      </c>
      <c r="K108" s="313"/>
    </row>
    <row r="109" spans="2:11" s="1" customFormat="1" ht="15" customHeight="1">
      <c r="B109" s="324"/>
      <c r="C109" s="299" t="s">
        <v>5781</v>
      </c>
      <c r="D109" s="299"/>
      <c r="E109" s="299"/>
      <c r="F109" s="322" t="s">
        <v>5773</v>
      </c>
      <c r="G109" s="299"/>
      <c r="H109" s="299" t="s">
        <v>5813</v>
      </c>
      <c r="I109" s="299" t="s">
        <v>5783</v>
      </c>
      <c r="J109" s="299"/>
      <c r="K109" s="313"/>
    </row>
    <row r="110" spans="2:11" s="1" customFormat="1" ht="15" customHeight="1">
      <c r="B110" s="324"/>
      <c r="C110" s="299" t="s">
        <v>5792</v>
      </c>
      <c r="D110" s="299"/>
      <c r="E110" s="299"/>
      <c r="F110" s="322" t="s">
        <v>5779</v>
      </c>
      <c r="G110" s="299"/>
      <c r="H110" s="299" t="s">
        <v>5813</v>
      </c>
      <c r="I110" s="299" t="s">
        <v>5775</v>
      </c>
      <c r="J110" s="299">
        <v>50</v>
      </c>
      <c r="K110" s="313"/>
    </row>
    <row r="111" spans="2:11" s="1" customFormat="1" ht="15" customHeight="1">
      <c r="B111" s="324"/>
      <c r="C111" s="299" t="s">
        <v>5800</v>
      </c>
      <c r="D111" s="299"/>
      <c r="E111" s="299"/>
      <c r="F111" s="322" t="s">
        <v>5779</v>
      </c>
      <c r="G111" s="299"/>
      <c r="H111" s="299" t="s">
        <v>5813</v>
      </c>
      <c r="I111" s="299" t="s">
        <v>5775</v>
      </c>
      <c r="J111" s="299">
        <v>50</v>
      </c>
      <c r="K111" s="313"/>
    </row>
    <row r="112" spans="2:11" s="1" customFormat="1" ht="15" customHeight="1">
      <c r="B112" s="324"/>
      <c r="C112" s="299" t="s">
        <v>5798</v>
      </c>
      <c r="D112" s="299"/>
      <c r="E112" s="299"/>
      <c r="F112" s="322" t="s">
        <v>5779</v>
      </c>
      <c r="G112" s="299"/>
      <c r="H112" s="299" t="s">
        <v>5813</v>
      </c>
      <c r="I112" s="299" t="s">
        <v>5775</v>
      </c>
      <c r="J112" s="299">
        <v>50</v>
      </c>
      <c r="K112" s="313"/>
    </row>
    <row r="113" spans="2:11" s="1" customFormat="1" ht="15" customHeight="1">
      <c r="B113" s="324"/>
      <c r="C113" s="299" t="s">
        <v>53</v>
      </c>
      <c r="D113" s="299"/>
      <c r="E113" s="299"/>
      <c r="F113" s="322" t="s">
        <v>5773</v>
      </c>
      <c r="G113" s="299"/>
      <c r="H113" s="299" t="s">
        <v>5814</v>
      </c>
      <c r="I113" s="299" t="s">
        <v>5775</v>
      </c>
      <c r="J113" s="299">
        <v>20</v>
      </c>
      <c r="K113" s="313"/>
    </row>
    <row r="114" spans="2:11" s="1" customFormat="1" ht="15" customHeight="1">
      <c r="B114" s="324"/>
      <c r="C114" s="299" t="s">
        <v>5815</v>
      </c>
      <c r="D114" s="299"/>
      <c r="E114" s="299"/>
      <c r="F114" s="322" t="s">
        <v>5773</v>
      </c>
      <c r="G114" s="299"/>
      <c r="H114" s="299" t="s">
        <v>5816</v>
      </c>
      <c r="I114" s="299" t="s">
        <v>5775</v>
      </c>
      <c r="J114" s="299">
        <v>120</v>
      </c>
      <c r="K114" s="313"/>
    </row>
    <row r="115" spans="2:11" s="1" customFormat="1" ht="15" customHeight="1">
      <c r="B115" s="324"/>
      <c r="C115" s="299" t="s">
        <v>38</v>
      </c>
      <c r="D115" s="299"/>
      <c r="E115" s="299"/>
      <c r="F115" s="322" t="s">
        <v>5773</v>
      </c>
      <c r="G115" s="299"/>
      <c r="H115" s="299" t="s">
        <v>5817</v>
      </c>
      <c r="I115" s="299" t="s">
        <v>5808</v>
      </c>
      <c r="J115" s="299"/>
      <c r="K115" s="313"/>
    </row>
    <row r="116" spans="2:11" s="1" customFormat="1" ht="15" customHeight="1">
      <c r="B116" s="324"/>
      <c r="C116" s="299" t="s">
        <v>48</v>
      </c>
      <c r="D116" s="299"/>
      <c r="E116" s="299"/>
      <c r="F116" s="322" t="s">
        <v>5773</v>
      </c>
      <c r="G116" s="299"/>
      <c r="H116" s="299" t="s">
        <v>5818</v>
      </c>
      <c r="I116" s="299" t="s">
        <v>5808</v>
      </c>
      <c r="J116" s="299"/>
      <c r="K116" s="313"/>
    </row>
    <row r="117" spans="2:11" s="1" customFormat="1" ht="15" customHeight="1">
      <c r="B117" s="324"/>
      <c r="C117" s="299" t="s">
        <v>57</v>
      </c>
      <c r="D117" s="299"/>
      <c r="E117" s="299"/>
      <c r="F117" s="322" t="s">
        <v>5773</v>
      </c>
      <c r="G117" s="299"/>
      <c r="H117" s="299" t="s">
        <v>5819</v>
      </c>
      <c r="I117" s="299" t="s">
        <v>5820</v>
      </c>
      <c r="J117" s="299"/>
      <c r="K117" s="313"/>
    </row>
    <row r="118" spans="2:11" s="1" customFormat="1" ht="15" customHeight="1">
      <c r="B118" s="327"/>
      <c r="C118" s="333"/>
      <c r="D118" s="333"/>
      <c r="E118" s="333"/>
      <c r="F118" s="333"/>
      <c r="G118" s="333"/>
      <c r="H118" s="333"/>
      <c r="I118" s="333"/>
      <c r="J118" s="333"/>
      <c r="K118" s="329"/>
    </row>
    <row r="119" spans="2:11" s="1" customFormat="1" ht="18.75" customHeight="1">
      <c r="B119" s="334"/>
      <c r="C119" s="335"/>
      <c r="D119" s="335"/>
      <c r="E119" s="335"/>
      <c r="F119" s="336"/>
      <c r="G119" s="335"/>
      <c r="H119" s="335"/>
      <c r="I119" s="335"/>
      <c r="J119" s="335"/>
      <c r="K119" s="334"/>
    </row>
    <row r="120" spans="2:11" s="1" customFormat="1" ht="18.75" customHeight="1"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</row>
    <row r="121" spans="2:11" s="1" customFormat="1" ht="7.5" customHeight="1">
      <c r="B121" s="337"/>
      <c r="C121" s="338"/>
      <c r="D121" s="338"/>
      <c r="E121" s="338"/>
      <c r="F121" s="338"/>
      <c r="G121" s="338"/>
      <c r="H121" s="338"/>
      <c r="I121" s="338"/>
      <c r="J121" s="338"/>
      <c r="K121" s="339"/>
    </row>
    <row r="122" spans="2:11" s="1" customFormat="1" ht="45" customHeight="1">
      <c r="B122" s="340"/>
      <c r="C122" s="290" t="s">
        <v>5821</v>
      </c>
      <c r="D122" s="290"/>
      <c r="E122" s="290"/>
      <c r="F122" s="290"/>
      <c r="G122" s="290"/>
      <c r="H122" s="290"/>
      <c r="I122" s="290"/>
      <c r="J122" s="290"/>
      <c r="K122" s="341"/>
    </row>
    <row r="123" spans="2:11" s="1" customFormat="1" ht="17.25" customHeight="1">
      <c r="B123" s="342"/>
      <c r="C123" s="314" t="s">
        <v>5767</v>
      </c>
      <c r="D123" s="314"/>
      <c r="E123" s="314"/>
      <c r="F123" s="314" t="s">
        <v>5768</v>
      </c>
      <c r="G123" s="315"/>
      <c r="H123" s="314" t="s">
        <v>54</v>
      </c>
      <c r="I123" s="314" t="s">
        <v>57</v>
      </c>
      <c r="J123" s="314" t="s">
        <v>5769</v>
      </c>
      <c r="K123" s="343"/>
    </row>
    <row r="124" spans="2:11" s="1" customFormat="1" ht="17.25" customHeight="1">
      <c r="B124" s="342"/>
      <c r="C124" s="316" t="s">
        <v>5770</v>
      </c>
      <c r="D124" s="316"/>
      <c r="E124" s="316"/>
      <c r="F124" s="317" t="s">
        <v>5771</v>
      </c>
      <c r="G124" s="318"/>
      <c r="H124" s="316"/>
      <c r="I124" s="316"/>
      <c r="J124" s="316" t="s">
        <v>5772</v>
      </c>
      <c r="K124" s="343"/>
    </row>
    <row r="125" spans="2:11" s="1" customFormat="1" ht="5.25" customHeight="1">
      <c r="B125" s="344"/>
      <c r="C125" s="319"/>
      <c r="D125" s="319"/>
      <c r="E125" s="319"/>
      <c r="F125" s="319"/>
      <c r="G125" s="345"/>
      <c r="H125" s="319"/>
      <c r="I125" s="319"/>
      <c r="J125" s="319"/>
      <c r="K125" s="346"/>
    </row>
    <row r="126" spans="2:11" s="1" customFormat="1" ht="15" customHeight="1">
      <c r="B126" s="344"/>
      <c r="C126" s="299" t="s">
        <v>5776</v>
      </c>
      <c r="D126" s="321"/>
      <c r="E126" s="321"/>
      <c r="F126" s="322" t="s">
        <v>5773</v>
      </c>
      <c r="G126" s="299"/>
      <c r="H126" s="299" t="s">
        <v>5813</v>
      </c>
      <c r="I126" s="299" t="s">
        <v>5775</v>
      </c>
      <c r="J126" s="299">
        <v>120</v>
      </c>
      <c r="K126" s="347"/>
    </row>
    <row r="127" spans="2:11" s="1" customFormat="1" ht="15" customHeight="1">
      <c r="B127" s="344"/>
      <c r="C127" s="299" t="s">
        <v>5822</v>
      </c>
      <c r="D127" s="299"/>
      <c r="E127" s="299"/>
      <c r="F127" s="322" t="s">
        <v>5773</v>
      </c>
      <c r="G127" s="299"/>
      <c r="H127" s="299" t="s">
        <v>5823</v>
      </c>
      <c r="I127" s="299" t="s">
        <v>5775</v>
      </c>
      <c r="J127" s="299" t="s">
        <v>5824</v>
      </c>
      <c r="K127" s="347"/>
    </row>
    <row r="128" spans="2:11" s="1" customFormat="1" ht="15" customHeight="1">
      <c r="B128" s="344"/>
      <c r="C128" s="299" t="s">
        <v>5721</v>
      </c>
      <c r="D128" s="299"/>
      <c r="E128" s="299"/>
      <c r="F128" s="322" t="s">
        <v>5773</v>
      </c>
      <c r="G128" s="299"/>
      <c r="H128" s="299" t="s">
        <v>5825</v>
      </c>
      <c r="I128" s="299" t="s">
        <v>5775</v>
      </c>
      <c r="J128" s="299" t="s">
        <v>5824</v>
      </c>
      <c r="K128" s="347"/>
    </row>
    <row r="129" spans="2:11" s="1" customFormat="1" ht="15" customHeight="1">
      <c r="B129" s="344"/>
      <c r="C129" s="299" t="s">
        <v>5784</v>
      </c>
      <c r="D129" s="299"/>
      <c r="E129" s="299"/>
      <c r="F129" s="322" t="s">
        <v>5779</v>
      </c>
      <c r="G129" s="299"/>
      <c r="H129" s="299" t="s">
        <v>5785</v>
      </c>
      <c r="I129" s="299" t="s">
        <v>5775</v>
      </c>
      <c r="J129" s="299">
        <v>15</v>
      </c>
      <c r="K129" s="347"/>
    </row>
    <row r="130" spans="2:11" s="1" customFormat="1" ht="15" customHeight="1">
      <c r="B130" s="344"/>
      <c r="C130" s="325" t="s">
        <v>5786</v>
      </c>
      <c r="D130" s="325"/>
      <c r="E130" s="325"/>
      <c r="F130" s="326" t="s">
        <v>5779</v>
      </c>
      <c r="G130" s="325"/>
      <c r="H130" s="325" t="s">
        <v>5787</v>
      </c>
      <c r="I130" s="325" t="s">
        <v>5775</v>
      </c>
      <c r="J130" s="325">
        <v>15</v>
      </c>
      <c r="K130" s="347"/>
    </row>
    <row r="131" spans="2:11" s="1" customFormat="1" ht="15" customHeight="1">
      <c r="B131" s="344"/>
      <c r="C131" s="325" t="s">
        <v>5788</v>
      </c>
      <c r="D131" s="325"/>
      <c r="E131" s="325"/>
      <c r="F131" s="326" t="s">
        <v>5779</v>
      </c>
      <c r="G131" s="325"/>
      <c r="H131" s="325" t="s">
        <v>5789</v>
      </c>
      <c r="I131" s="325" t="s">
        <v>5775</v>
      </c>
      <c r="J131" s="325">
        <v>20</v>
      </c>
      <c r="K131" s="347"/>
    </row>
    <row r="132" spans="2:11" s="1" customFormat="1" ht="15" customHeight="1">
      <c r="B132" s="344"/>
      <c r="C132" s="325" t="s">
        <v>5790</v>
      </c>
      <c r="D132" s="325"/>
      <c r="E132" s="325"/>
      <c r="F132" s="326" t="s">
        <v>5779</v>
      </c>
      <c r="G132" s="325"/>
      <c r="H132" s="325" t="s">
        <v>5791</v>
      </c>
      <c r="I132" s="325" t="s">
        <v>5775</v>
      </c>
      <c r="J132" s="325">
        <v>20</v>
      </c>
      <c r="K132" s="347"/>
    </row>
    <row r="133" spans="2:11" s="1" customFormat="1" ht="15" customHeight="1">
      <c r="B133" s="344"/>
      <c r="C133" s="299" t="s">
        <v>5778</v>
      </c>
      <c r="D133" s="299"/>
      <c r="E133" s="299"/>
      <c r="F133" s="322" t="s">
        <v>5779</v>
      </c>
      <c r="G133" s="299"/>
      <c r="H133" s="299" t="s">
        <v>5813</v>
      </c>
      <c r="I133" s="299" t="s">
        <v>5775</v>
      </c>
      <c r="J133" s="299">
        <v>50</v>
      </c>
      <c r="K133" s="347"/>
    </row>
    <row r="134" spans="2:11" s="1" customFormat="1" ht="15" customHeight="1">
      <c r="B134" s="344"/>
      <c r="C134" s="299" t="s">
        <v>5792</v>
      </c>
      <c r="D134" s="299"/>
      <c r="E134" s="299"/>
      <c r="F134" s="322" t="s">
        <v>5779</v>
      </c>
      <c r="G134" s="299"/>
      <c r="H134" s="299" t="s">
        <v>5813</v>
      </c>
      <c r="I134" s="299" t="s">
        <v>5775</v>
      </c>
      <c r="J134" s="299">
        <v>50</v>
      </c>
      <c r="K134" s="347"/>
    </row>
    <row r="135" spans="2:11" s="1" customFormat="1" ht="15" customHeight="1">
      <c r="B135" s="344"/>
      <c r="C135" s="299" t="s">
        <v>5798</v>
      </c>
      <c r="D135" s="299"/>
      <c r="E135" s="299"/>
      <c r="F135" s="322" t="s">
        <v>5779</v>
      </c>
      <c r="G135" s="299"/>
      <c r="H135" s="299" t="s">
        <v>5813</v>
      </c>
      <c r="I135" s="299" t="s">
        <v>5775</v>
      </c>
      <c r="J135" s="299">
        <v>50</v>
      </c>
      <c r="K135" s="347"/>
    </row>
    <row r="136" spans="2:11" s="1" customFormat="1" ht="15" customHeight="1">
      <c r="B136" s="344"/>
      <c r="C136" s="299" t="s">
        <v>5800</v>
      </c>
      <c r="D136" s="299"/>
      <c r="E136" s="299"/>
      <c r="F136" s="322" t="s">
        <v>5779</v>
      </c>
      <c r="G136" s="299"/>
      <c r="H136" s="299" t="s">
        <v>5813</v>
      </c>
      <c r="I136" s="299" t="s">
        <v>5775</v>
      </c>
      <c r="J136" s="299">
        <v>50</v>
      </c>
      <c r="K136" s="347"/>
    </row>
    <row r="137" spans="2:11" s="1" customFormat="1" ht="15" customHeight="1">
      <c r="B137" s="344"/>
      <c r="C137" s="299" t="s">
        <v>5801</v>
      </c>
      <c r="D137" s="299"/>
      <c r="E137" s="299"/>
      <c r="F137" s="322" t="s">
        <v>5779</v>
      </c>
      <c r="G137" s="299"/>
      <c r="H137" s="299" t="s">
        <v>5826</v>
      </c>
      <c r="I137" s="299" t="s">
        <v>5775</v>
      </c>
      <c r="J137" s="299">
        <v>255</v>
      </c>
      <c r="K137" s="347"/>
    </row>
    <row r="138" spans="2:11" s="1" customFormat="1" ht="15" customHeight="1">
      <c r="B138" s="344"/>
      <c r="C138" s="299" t="s">
        <v>5803</v>
      </c>
      <c r="D138" s="299"/>
      <c r="E138" s="299"/>
      <c r="F138" s="322" t="s">
        <v>5773</v>
      </c>
      <c r="G138" s="299"/>
      <c r="H138" s="299" t="s">
        <v>5827</v>
      </c>
      <c r="I138" s="299" t="s">
        <v>5805</v>
      </c>
      <c r="J138" s="299"/>
      <c r="K138" s="347"/>
    </row>
    <row r="139" spans="2:11" s="1" customFormat="1" ht="15" customHeight="1">
      <c r="B139" s="344"/>
      <c r="C139" s="299" t="s">
        <v>5806</v>
      </c>
      <c r="D139" s="299"/>
      <c r="E139" s="299"/>
      <c r="F139" s="322" t="s">
        <v>5773</v>
      </c>
      <c r="G139" s="299"/>
      <c r="H139" s="299" t="s">
        <v>5828</v>
      </c>
      <c r="I139" s="299" t="s">
        <v>5808</v>
      </c>
      <c r="J139" s="299"/>
      <c r="K139" s="347"/>
    </row>
    <row r="140" spans="2:11" s="1" customFormat="1" ht="15" customHeight="1">
      <c r="B140" s="344"/>
      <c r="C140" s="299" t="s">
        <v>5809</v>
      </c>
      <c r="D140" s="299"/>
      <c r="E140" s="299"/>
      <c r="F140" s="322" t="s">
        <v>5773</v>
      </c>
      <c r="G140" s="299"/>
      <c r="H140" s="299" t="s">
        <v>5809</v>
      </c>
      <c r="I140" s="299" t="s">
        <v>5808</v>
      </c>
      <c r="J140" s="299"/>
      <c r="K140" s="347"/>
    </row>
    <row r="141" spans="2:11" s="1" customFormat="1" ht="15" customHeight="1">
      <c r="B141" s="344"/>
      <c r="C141" s="299" t="s">
        <v>38</v>
      </c>
      <c r="D141" s="299"/>
      <c r="E141" s="299"/>
      <c r="F141" s="322" t="s">
        <v>5773</v>
      </c>
      <c r="G141" s="299"/>
      <c r="H141" s="299" t="s">
        <v>5829</v>
      </c>
      <c r="I141" s="299" t="s">
        <v>5808</v>
      </c>
      <c r="J141" s="299"/>
      <c r="K141" s="347"/>
    </row>
    <row r="142" spans="2:11" s="1" customFormat="1" ht="15" customHeight="1">
      <c r="B142" s="344"/>
      <c r="C142" s="299" t="s">
        <v>5830</v>
      </c>
      <c r="D142" s="299"/>
      <c r="E142" s="299"/>
      <c r="F142" s="322" t="s">
        <v>5773</v>
      </c>
      <c r="G142" s="299"/>
      <c r="H142" s="299" t="s">
        <v>5831</v>
      </c>
      <c r="I142" s="299" t="s">
        <v>5808</v>
      </c>
      <c r="J142" s="299"/>
      <c r="K142" s="347"/>
    </row>
    <row r="143" spans="2:11" s="1" customFormat="1" ht="15" customHeight="1">
      <c r="B143" s="348"/>
      <c r="C143" s="349"/>
      <c r="D143" s="349"/>
      <c r="E143" s="349"/>
      <c r="F143" s="349"/>
      <c r="G143" s="349"/>
      <c r="H143" s="349"/>
      <c r="I143" s="349"/>
      <c r="J143" s="349"/>
      <c r="K143" s="350"/>
    </row>
    <row r="144" spans="2:11" s="1" customFormat="1" ht="18.75" customHeight="1">
      <c r="B144" s="335"/>
      <c r="C144" s="335"/>
      <c r="D144" s="335"/>
      <c r="E144" s="335"/>
      <c r="F144" s="336"/>
      <c r="G144" s="335"/>
      <c r="H144" s="335"/>
      <c r="I144" s="335"/>
      <c r="J144" s="335"/>
      <c r="K144" s="335"/>
    </row>
    <row r="145" spans="2:11" s="1" customFormat="1" ht="18.75" customHeight="1">
      <c r="B145" s="307"/>
      <c r="C145" s="307"/>
      <c r="D145" s="307"/>
      <c r="E145" s="307"/>
      <c r="F145" s="307"/>
      <c r="G145" s="307"/>
      <c r="H145" s="307"/>
      <c r="I145" s="307"/>
      <c r="J145" s="307"/>
      <c r="K145" s="307"/>
    </row>
    <row r="146" spans="2:11" s="1" customFormat="1" ht="7.5" customHeight="1">
      <c r="B146" s="308"/>
      <c r="C146" s="309"/>
      <c r="D146" s="309"/>
      <c r="E146" s="309"/>
      <c r="F146" s="309"/>
      <c r="G146" s="309"/>
      <c r="H146" s="309"/>
      <c r="I146" s="309"/>
      <c r="J146" s="309"/>
      <c r="K146" s="310"/>
    </row>
    <row r="147" spans="2:11" s="1" customFormat="1" ht="45" customHeight="1">
      <c r="B147" s="311"/>
      <c r="C147" s="312" t="s">
        <v>5832</v>
      </c>
      <c r="D147" s="312"/>
      <c r="E147" s="312"/>
      <c r="F147" s="312"/>
      <c r="G147" s="312"/>
      <c r="H147" s="312"/>
      <c r="I147" s="312"/>
      <c r="J147" s="312"/>
      <c r="K147" s="313"/>
    </row>
    <row r="148" spans="2:11" s="1" customFormat="1" ht="17.25" customHeight="1">
      <c r="B148" s="311"/>
      <c r="C148" s="314" t="s">
        <v>5767</v>
      </c>
      <c r="D148" s="314"/>
      <c r="E148" s="314"/>
      <c r="F148" s="314" t="s">
        <v>5768</v>
      </c>
      <c r="G148" s="315"/>
      <c r="H148" s="314" t="s">
        <v>54</v>
      </c>
      <c r="I148" s="314" t="s">
        <v>57</v>
      </c>
      <c r="J148" s="314" t="s">
        <v>5769</v>
      </c>
      <c r="K148" s="313"/>
    </row>
    <row r="149" spans="2:11" s="1" customFormat="1" ht="17.25" customHeight="1">
      <c r="B149" s="311"/>
      <c r="C149" s="316" t="s">
        <v>5770</v>
      </c>
      <c r="D149" s="316"/>
      <c r="E149" s="316"/>
      <c r="F149" s="317" t="s">
        <v>5771</v>
      </c>
      <c r="G149" s="318"/>
      <c r="H149" s="316"/>
      <c r="I149" s="316"/>
      <c r="J149" s="316" t="s">
        <v>5772</v>
      </c>
      <c r="K149" s="313"/>
    </row>
    <row r="150" spans="2:11" s="1" customFormat="1" ht="5.25" customHeight="1">
      <c r="B150" s="324"/>
      <c r="C150" s="319"/>
      <c r="D150" s="319"/>
      <c r="E150" s="319"/>
      <c r="F150" s="319"/>
      <c r="G150" s="320"/>
      <c r="H150" s="319"/>
      <c r="I150" s="319"/>
      <c r="J150" s="319"/>
      <c r="K150" s="347"/>
    </row>
    <row r="151" spans="2:11" s="1" customFormat="1" ht="15" customHeight="1">
      <c r="B151" s="324"/>
      <c r="C151" s="351" t="s">
        <v>5776</v>
      </c>
      <c r="D151" s="299"/>
      <c r="E151" s="299"/>
      <c r="F151" s="352" t="s">
        <v>5773</v>
      </c>
      <c r="G151" s="299"/>
      <c r="H151" s="351" t="s">
        <v>5813</v>
      </c>
      <c r="I151" s="351" t="s">
        <v>5775</v>
      </c>
      <c r="J151" s="351">
        <v>120</v>
      </c>
      <c r="K151" s="347"/>
    </row>
    <row r="152" spans="2:11" s="1" customFormat="1" ht="15" customHeight="1">
      <c r="B152" s="324"/>
      <c r="C152" s="351" t="s">
        <v>5822</v>
      </c>
      <c r="D152" s="299"/>
      <c r="E152" s="299"/>
      <c r="F152" s="352" t="s">
        <v>5773</v>
      </c>
      <c r="G152" s="299"/>
      <c r="H152" s="351" t="s">
        <v>5833</v>
      </c>
      <c r="I152" s="351" t="s">
        <v>5775</v>
      </c>
      <c r="J152" s="351" t="s">
        <v>5824</v>
      </c>
      <c r="K152" s="347"/>
    </row>
    <row r="153" spans="2:11" s="1" customFormat="1" ht="15" customHeight="1">
      <c r="B153" s="324"/>
      <c r="C153" s="351" t="s">
        <v>5721</v>
      </c>
      <c r="D153" s="299"/>
      <c r="E153" s="299"/>
      <c r="F153" s="352" t="s">
        <v>5773</v>
      </c>
      <c r="G153" s="299"/>
      <c r="H153" s="351" t="s">
        <v>5834</v>
      </c>
      <c r="I153" s="351" t="s">
        <v>5775</v>
      </c>
      <c r="J153" s="351" t="s">
        <v>5824</v>
      </c>
      <c r="K153" s="347"/>
    </row>
    <row r="154" spans="2:11" s="1" customFormat="1" ht="15" customHeight="1">
      <c r="B154" s="324"/>
      <c r="C154" s="351" t="s">
        <v>5778</v>
      </c>
      <c r="D154" s="299"/>
      <c r="E154" s="299"/>
      <c r="F154" s="352" t="s">
        <v>5779</v>
      </c>
      <c r="G154" s="299"/>
      <c r="H154" s="351" t="s">
        <v>5813</v>
      </c>
      <c r="I154" s="351" t="s">
        <v>5775</v>
      </c>
      <c r="J154" s="351">
        <v>50</v>
      </c>
      <c r="K154" s="347"/>
    </row>
    <row r="155" spans="2:11" s="1" customFormat="1" ht="15" customHeight="1">
      <c r="B155" s="324"/>
      <c r="C155" s="351" t="s">
        <v>5781</v>
      </c>
      <c r="D155" s="299"/>
      <c r="E155" s="299"/>
      <c r="F155" s="352" t="s">
        <v>5773</v>
      </c>
      <c r="G155" s="299"/>
      <c r="H155" s="351" t="s">
        <v>5813</v>
      </c>
      <c r="I155" s="351" t="s">
        <v>5783</v>
      </c>
      <c r="J155" s="351"/>
      <c r="K155" s="347"/>
    </row>
    <row r="156" spans="2:11" s="1" customFormat="1" ht="15" customHeight="1">
      <c r="B156" s="324"/>
      <c r="C156" s="351" t="s">
        <v>5792</v>
      </c>
      <c r="D156" s="299"/>
      <c r="E156" s="299"/>
      <c r="F156" s="352" t="s">
        <v>5779</v>
      </c>
      <c r="G156" s="299"/>
      <c r="H156" s="351" t="s">
        <v>5813</v>
      </c>
      <c r="I156" s="351" t="s">
        <v>5775</v>
      </c>
      <c r="J156" s="351">
        <v>50</v>
      </c>
      <c r="K156" s="347"/>
    </row>
    <row r="157" spans="2:11" s="1" customFormat="1" ht="15" customHeight="1">
      <c r="B157" s="324"/>
      <c r="C157" s="351" t="s">
        <v>5800</v>
      </c>
      <c r="D157" s="299"/>
      <c r="E157" s="299"/>
      <c r="F157" s="352" t="s">
        <v>5779</v>
      </c>
      <c r="G157" s="299"/>
      <c r="H157" s="351" t="s">
        <v>5813</v>
      </c>
      <c r="I157" s="351" t="s">
        <v>5775</v>
      </c>
      <c r="J157" s="351">
        <v>50</v>
      </c>
      <c r="K157" s="347"/>
    </row>
    <row r="158" spans="2:11" s="1" customFormat="1" ht="15" customHeight="1">
      <c r="B158" s="324"/>
      <c r="C158" s="351" t="s">
        <v>5798</v>
      </c>
      <c r="D158" s="299"/>
      <c r="E158" s="299"/>
      <c r="F158" s="352" t="s">
        <v>5779</v>
      </c>
      <c r="G158" s="299"/>
      <c r="H158" s="351" t="s">
        <v>5813</v>
      </c>
      <c r="I158" s="351" t="s">
        <v>5775</v>
      </c>
      <c r="J158" s="351">
        <v>50</v>
      </c>
      <c r="K158" s="347"/>
    </row>
    <row r="159" spans="2:11" s="1" customFormat="1" ht="15" customHeight="1">
      <c r="B159" s="324"/>
      <c r="C159" s="351" t="s">
        <v>93</v>
      </c>
      <c r="D159" s="299"/>
      <c r="E159" s="299"/>
      <c r="F159" s="352" t="s">
        <v>5773</v>
      </c>
      <c r="G159" s="299"/>
      <c r="H159" s="351" t="s">
        <v>5835</v>
      </c>
      <c r="I159" s="351" t="s">
        <v>5775</v>
      </c>
      <c r="J159" s="351" t="s">
        <v>5836</v>
      </c>
      <c r="K159" s="347"/>
    </row>
    <row r="160" spans="2:11" s="1" customFormat="1" ht="15" customHeight="1">
      <c r="B160" s="324"/>
      <c r="C160" s="351" t="s">
        <v>5837</v>
      </c>
      <c r="D160" s="299"/>
      <c r="E160" s="299"/>
      <c r="F160" s="352" t="s">
        <v>5773</v>
      </c>
      <c r="G160" s="299"/>
      <c r="H160" s="351" t="s">
        <v>5838</v>
      </c>
      <c r="I160" s="351" t="s">
        <v>5808</v>
      </c>
      <c r="J160" s="351"/>
      <c r="K160" s="347"/>
    </row>
    <row r="161" spans="2:11" s="1" customFormat="1" ht="15" customHeight="1">
      <c r="B161" s="353"/>
      <c r="C161" s="333"/>
      <c r="D161" s="333"/>
      <c r="E161" s="333"/>
      <c r="F161" s="333"/>
      <c r="G161" s="333"/>
      <c r="H161" s="333"/>
      <c r="I161" s="333"/>
      <c r="J161" s="333"/>
      <c r="K161" s="354"/>
    </row>
    <row r="162" spans="2:11" s="1" customFormat="1" ht="18.75" customHeight="1">
      <c r="B162" s="335"/>
      <c r="C162" s="345"/>
      <c r="D162" s="345"/>
      <c r="E162" s="345"/>
      <c r="F162" s="355"/>
      <c r="G162" s="345"/>
      <c r="H162" s="345"/>
      <c r="I162" s="345"/>
      <c r="J162" s="345"/>
      <c r="K162" s="335"/>
    </row>
    <row r="163" spans="2:11" s="1" customFormat="1" ht="18.75" customHeight="1">
      <c r="B163" s="307"/>
      <c r="C163" s="307"/>
      <c r="D163" s="307"/>
      <c r="E163" s="307"/>
      <c r="F163" s="307"/>
      <c r="G163" s="307"/>
      <c r="H163" s="307"/>
      <c r="I163" s="307"/>
      <c r="J163" s="307"/>
      <c r="K163" s="307"/>
    </row>
    <row r="164" spans="2:11" s="1" customFormat="1" ht="7.5" customHeight="1">
      <c r="B164" s="286"/>
      <c r="C164" s="287"/>
      <c r="D164" s="287"/>
      <c r="E164" s="287"/>
      <c r="F164" s="287"/>
      <c r="G164" s="287"/>
      <c r="H164" s="287"/>
      <c r="I164" s="287"/>
      <c r="J164" s="287"/>
      <c r="K164" s="288"/>
    </row>
    <row r="165" spans="2:11" s="1" customFormat="1" ht="45" customHeight="1">
      <c r="B165" s="289"/>
      <c r="C165" s="290" t="s">
        <v>5839</v>
      </c>
      <c r="D165" s="290"/>
      <c r="E165" s="290"/>
      <c r="F165" s="290"/>
      <c r="G165" s="290"/>
      <c r="H165" s="290"/>
      <c r="I165" s="290"/>
      <c r="J165" s="290"/>
      <c r="K165" s="291"/>
    </row>
    <row r="166" spans="2:11" s="1" customFormat="1" ht="17.25" customHeight="1">
      <c r="B166" s="289"/>
      <c r="C166" s="314" t="s">
        <v>5767</v>
      </c>
      <c r="D166" s="314"/>
      <c r="E166" s="314"/>
      <c r="F166" s="314" t="s">
        <v>5768</v>
      </c>
      <c r="G166" s="356"/>
      <c r="H166" s="357" t="s">
        <v>54</v>
      </c>
      <c r="I166" s="357" t="s">
        <v>57</v>
      </c>
      <c r="J166" s="314" t="s">
        <v>5769</v>
      </c>
      <c r="K166" s="291"/>
    </row>
    <row r="167" spans="2:11" s="1" customFormat="1" ht="17.25" customHeight="1">
      <c r="B167" s="292"/>
      <c r="C167" s="316" t="s">
        <v>5770</v>
      </c>
      <c r="D167" s="316"/>
      <c r="E167" s="316"/>
      <c r="F167" s="317" t="s">
        <v>5771</v>
      </c>
      <c r="G167" s="358"/>
      <c r="H167" s="359"/>
      <c r="I167" s="359"/>
      <c r="J167" s="316" t="s">
        <v>5772</v>
      </c>
      <c r="K167" s="294"/>
    </row>
    <row r="168" spans="2:11" s="1" customFormat="1" ht="5.25" customHeight="1">
      <c r="B168" s="324"/>
      <c r="C168" s="319"/>
      <c r="D168" s="319"/>
      <c r="E168" s="319"/>
      <c r="F168" s="319"/>
      <c r="G168" s="320"/>
      <c r="H168" s="319"/>
      <c r="I168" s="319"/>
      <c r="J168" s="319"/>
      <c r="K168" s="347"/>
    </row>
    <row r="169" spans="2:11" s="1" customFormat="1" ht="15" customHeight="1">
      <c r="B169" s="324"/>
      <c r="C169" s="299" t="s">
        <v>5776</v>
      </c>
      <c r="D169" s="299"/>
      <c r="E169" s="299"/>
      <c r="F169" s="322" t="s">
        <v>5773</v>
      </c>
      <c r="G169" s="299"/>
      <c r="H169" s="299" t="s">
        <v>5813</v>
      </c>
      <c r="I169" s="299" t="s">
        <v>5775</v>
      </c>
      <c r="J169" s="299">
        <v>120</v>
      </c>
      <c r="K169" s="347"/>
    </row>
    <row r="170" spans="2:11" s="1" customFormat="1" ht="15" customHeight="1">
      <c r="B170" s="324"/>
      <c r="C170" s="299" t="s">
        <v>5822</v>
      </c>
      <c r="D170" s="299"/>
      <c r="E170" s="299"/>
      <c r="F170" s="322" t="s">
        <v>5773</v>
      </c>
      <c r="G170" s="299"/>
      <c r="H170" s="299" t="s">
        <v>5823</v>
      </c>
      <c r="I170" s="299" t="s">
        <v>5775</v>
      </c>
      <c r="J170" s="299" t="s">
        <v>5824</v>
      </c>
      <c r="K170" s="347"/>
    </row>
    <row r="171" spans="2:11" s="1" customFormat="1" ht="15" customHeight="1">
      <c r="B171" s="324"/>
      <c r="C171" s="299" t="s">
        <v>5721</v>
      </c>
      <c r="D171" s="299"/>
      <c r="E171" s="299"/>
      <c r="F171" s="322" t="s">
        <v>5773</v>
      </c>
      <c r="G171" s="299"/>
      <c r="H171" s="299" t="s">
        <v>5840</v>
      </c>
      <c r="I171" s="299" t="s">
        <v>5775</v>
      </c>
      <c r="J171" s="299" t="s">
        <v>5824</v>
      </c>
      <c r="K171" s="347"/>
    </row>
    <row r="172" spans="2:11" s="1" customFormat="1" ht="15" customHeight="1">
      <c r="B172" s="324"/>
      <c r="C172" s="299" t="s">
        <v>5778</v>
      </c>
      <c r="D172" s="299"/>
      <c r="E172" s="299"/>
      <c r="F172" s="322" t="s">
        <v>5779</v>
      </c>
      <c r="G172" s="299"/>
      <c r="H172" s="299" t="s">
        <v>5840</v>
      </c>
      <c r="I172" s="299" t="s">
        <v>5775</v>
      </c>
      <c r="J172" s="299">
        <v>50</v>
      </c>
      <c r="K172" s="347"/>
    </row>
    <row r="173" spans="2:11" s="1" customFormat="1" ht="15" customHeight="1">
      <c r="B173" s="324"/>
      <c r="C173" s="299" t="s">
        <v>5781</v>
      </c>
      <c r="D173" s="299"/>
      <c r="E173" s="299"/>
      <c r="F173" s="322" t="s">
        <v>5773</v>
      </c>
      <c r="G173" s="299"/>
      <c r="H173" s="299" t="s">
        <v>5840</v>
      </c>
      <c r="I173" s="299" t="s">
        <v>5783</v>
      </c>
      <c r="J173" s="299"/>
      <c r="K173" s="347"/>
    </row>
    <row r="174" spans="2:11" s="1" customFormat="1" ht="15" customHeight="1">
      <c r="B174" s="324"/>
      <c r="C174" s="299" t="s">
        <v>5792</v>
      </c>
      <c r="D174" s="299"/>
      <c r="E174" s="299"/>
      <c r="F174" s="322" t="s">
        <v>5779</v>
      </c>
      <c r="G174" s="299"/>
      <c r="H174" s="299" t="s">
        <v>5840</v>
      </c>
      <c r="I174" s="299" t="s">
        <v>5775</v>
      </c>
      <c r="J174" s="299">
        <v>50</v>
      </c>
      <c r="K174" s="347"/>
    </row>
    <row r="175" spans="2:11" s="1" customFormat="1" ht="15" customHeight="1">
      <c r="B175" s="324"/>
      <c r="C175" s="299" t="s">
        <v>5800</v>
      </c>
      <c r="D175" s="299"/>
      <c r="E175" s="299"/>
      <c r="F175" s="322" t="s">
        <v>5779</v>
      </c>
      <c r="G175" s="299"/>
      <c r="H175" s="299" t="s">
        <v>5840</v>
      </c>
      <c r="I175" s="299" t="s">
        <v>5775</v>
      </c>
      <c r="J175" s="299">
        <v>50</v>
      </c>
      <c r="K175" s="347"/>
    </row>
    <row r="176" spans="2:11" s="1" customFormat="1" ht="15" customHeight="1">
      <c r="B176" s="324"/>
      <c r="C176" s="299" t="s">
        <v>5798</v>
      </c>
      <c r="D176" s="299"/>
      <c r="E176" s="299"/>
      <c r="F176" s="322" t="s">
        <v>5779</v>
      </c>
      <c r="G176" s="299"/>
      <c r="H176" s="299" t="s">
        <v>5840</v>
      </c>
      <c r="I176" s="299" t="s">
        <v>5775</v>
      </c>
      <c r="J176" s="299">
        <v>50</v>
      </c>
      <c r="K176" s="347"/>
    </row>
    <row r="177" spans="2:11" s="1" customFormat="1" ht="15" customHeight="1">
      <c r="B177" s="324"/>
      <c r="C177" s="299" t="s">
        <v>134</v>
      </c>
      <c r="D177" s="299"/>
      <c r="E177" s="299"/>
      <c r="F177" s="322" t="s">
        <v>5773</v>
      </c>
      <c r="G177" s="299"/>
      <c r="H177" s="299" t="s">
        <v>5841</v>
      </c>
      <c r="I177" s="299" t="s">
        <v>5842</v>
      </c>
      <c r="J177" s="299"/>
      <c r="K177" s="347"/>
    </row>
    <row r="178" spans="2:11" s="1" customFormat="1" ht="15" customHeight="1">
      <c r="B178" s="324"/>
      <c r="C178" s="299" t="s">
        <v>57</v>
      </c>
      <c r="D178" s="299"/>
      <c r="E178" s="299"/>
      <c r="F178" s="322" t="s">
        <v>5773</v>
      </c>
      <c r="G178" s="299"/>
      <c r="H178" s="299" t="s">
        <v>5843</v>
      </c>
      <c r="I178" s="299" t="s">
        <v>5844</v>
      </c>
      <c r="J178" s="299">
        <v>1</v>
      </c>
      <c r="K178" s="347"/>
    </row>
    <row r="179" spans="2:11" s="1" customFormat="1" ht="15" customHeight="1">
      <c r="B179" s="324"/>
      <c r="C179" s="299" t="s">
        <v>53</v>
      </c>
      <c r="D179" s="299"/>
      <c r="E179" s="299"/>
      <c r="F179" s="322" t="s">
        <v>5773</v>
      </c>
      <c r="G179" s="299"/>
      <c r="H179" s="299" t="s">
        <v>5845</v>
      </c>
      <c r="I179" s="299" t="s">
        <v>5775</v>
      </c>
      <c r="J179" s="299">
        <v>20</v>
      </c>
      <c r="K179" s="347"/>
    </row>
    <row r="180" spans="2:11" s="1" customFormat="1" ht="15" customHeight="1">
      <c r="B180" s="324"/>
      <c r="C180" s="299" t="s">
        <v>54</v>
      </c>
      <c r="D180" s="299"/>
      <c r="E180" s="299"/>
      <c r="F180" s="322" t="s">
        <v>5773</v>
      </c>
      <c r="G180" s="299"/>
      <c r="H180" s="299" t="s">
        <v>5846</v>
      </c>
      <c r="I180" s="299" t="s">
        <v>5775</v>
      </c>
      <c r="J180" s="299">
        <v>255</v>
      </c>
      <c r="K180" s="347"/>
    </row>
    <row r="181" spans="2:11" s="1" customFormat="1" ht="15" customHeight="1">
      <c r="B181" s="324"/>
      <c r="C181" s="299" t="s">
        <v>135</v>
      </c>
      <c r="D181" s="299"/>
      <c r="E181" s="299"/>
      <c r="F181" s="322" t="s">
        <v>5773</v>
      </c>
      <c r="G181" s="299"/>
      <c r="H181" s="299" t="s">
        <v>5737</v>
      </c>
      <c r="I181" s="299" t="s">
        <v>5775</v>
      </c>
      <c r="J181" s="299">
        <v>10</v>
      </c>
      <c r="K181" s="347"/>
    </row>
    <row r="182" spans="2:11" s="1" customFormat="1" ht="15" customHeight="1">
      <c r="B182" s="324"/>
      <c r="C182" s="299" t="s">
        <v>136</v>
      </c>
      <c r="D182" s="299"/>
      <c r="E182" s="299"/>
      <c r="F182" s="322" t="s">
        <v>5773</v>
      </c>
      <c r="G182" s="299"/>
      <c r="H182" s="299" t="s">
        <v>5847</v>
      </c>
      <c r="I182" s="299" t="s">
        <v>5808</v>
      </c>
      <c r="J182" s="299"/>
      <c r="K182" s="347"/>
    </row>
    <row r="183" spans="2:11" s="1" customFormat="1" ht="15" customHeight="1">
      <c r="B183" s="324"/>
      <c r="C183" s="299" t="s">
        <v>5848</v>
      </c>
      <c r="D183" s="299"/>
      <c r="E183" s="299"/>
      <c r="F183" s="322" t="s">
        <v>5773</v>
      </c>
      <c r="G183" s="299"/>
      <c r="H183" s="299" t="s">
        <v>5849</v>
      </c>
      <c r="I183" s="299" t="s">
        <v>5808</v>
      </c>
      <c r="J183" s="299"/>
      <c r="K183" s="347"/>
    </row>
    <row r="184" spans="2:11" s="1" customFormat="1" ht="15" customHeight="1">
      <c r="B184" s="324"/>
      <c r="C184" s="299" t="s">
        <v>5837</v>
      </c>
      <c r="D184" s="299"/>
      <c r="E184" s="299"/>
      <c r="F184" s="322" t="s">
        <v>5773</v>
      </c>
      <c r="G184" s="299"/>
      <c r="H184" s="299" t="s">
        <v>5850</v>
      </c>
      <c r="I184" s="299" t="s">
        <v>5808</v>
      </c>
      <c r="J184" s="299"/>
      <c r="K184" s="347"/>
    </row>
    <row r="185" spans="2:11" s="1" customFormat="1" ht="15" customHeight="1">
      <c r="B185" s="324"/>
      <c r="C185" s="299" t="s">
        <v>138</v>
      </c>
      <c r="D185" s="299"/>
      <c r="E185" s="299"/>
      <c r="F185" s="322" t="s">
        <v>5779</v>
      </c>
      <c r="G185" s="299"/>
      <c r="H185" s="299" t="s">
        <v>5851</v>
      </c>
      <c r="I185" s="299" t="s">
        <v>5775</v>
      </c>
      <c r="J185" s="299">
        <v>50</v>
      </c>
      <c r="K185" s="347"/>
    </row>
    <row r="186" spans="2:11" s="1" customFormat="1" ht="15" customHeight="1">
      <c r="B186" s="324"/>
      <c r="C186" s="299" t="s">
        <v>5852</v>
      </c>
      <c r="D186" s="299"/>
      <c r="E186" s="299"/>
      <c r="F186" s="322" t="s">
        <v>5779</v>
      </c>
      <c r="G186" s="299"/>
      <c r="H186" s="299" t="s">
        <v>5853</v>
      </c>
      <c r="I186" s="299" t="s">
        <v>5854</v>
      </c>
      <c r="J186" s="299"/>
      <c r="K186" s="347"/>
    </row>
    <row r="187" spans="2:11" s="1" customFormat="1" ht="15" customHeight="1">
      <c r="B187" s="324"/>
      <c r="C187" s="299" t="s">
        <v>5855</v>
      </c>
      <c r="D187" s="299"/>
      <c r="E187" s="299"/>
      <c r="F187" s="322" t="s">
        <v>5779</v>
      </c>
      <c r="G187" s="299"/>
      <c r="H187" s="299" t="s">
        <v>5856</v>
      </c>
      <c r="I187" s="299" t="s">
        <v>5854</v>
      </c>
      <c r="J187" s="299"/>
      <c r="K187" s="347"/>
    </row>
    <row r="188" spans="2:11" s="1" customFormat="1" ht="15" customHeight="1">
      <c r="B188" s="324"/>
      <c r="C188" s="299" t="s">
        <v>5857</v>
      </c>
      <c r="D188" s="299"/>
      <c r="E188" s="299"/>
      <c r="F188" s="322" t="s">
        <v>5779</v>
      </c>
      <c r="G188" s="299"/>
      <c r="H188" s="299" t="s">
        <v>5858</v>
      </c>
      <c r="I188" s="299" t="s">
        <v>5854</v>
      </c>
      <c r="J188" s="299"/>
      <c r="K188" s="347"/>
    </row>
    <row r="189" spans="2:11" s="1" customFormat="1" ht="15" customHeight="1">
      <c r="B189" s="324"/>
      <c r="C189" s="360" t="s">
        <v>5859</v>
      </c>
      <c r="D189" s="299"/>
      <c r="E189" s="299"/>
      <c r="F189" s="322" t="s">
        <v>5779</v>
      </c>
      <c r="G189" s="299"/>
      <c r="H189" s="299" t="s">
        <v>5860</v>
      </c>
      <c r="I189" s="299" t="s">
        <v>5861</v>
      </c>
      <c r="J189" s="361" t="s">
        <v>5862</v>
      </c>
      <c r="K189" s="347"/>
    </row>
    <row r="190" spans="2:11" s="1" customFormat="1" ht="15" customHeight="1">
      <c r="B190" s="324"/>
      <c r="C190" s="360" t="s">
        <v>42</v>
      </c>
      <c r="D190" s="299"/>
      <c r="E190" s="299"/>
      <c r="F190" s="322" t="s">
        <v>5773</v>
      </c>
      <c r="G190" s="299"/>
      <c r="H190" s="296" t="s">
        <v>5863</v>
      </c>
      <c r="I190" s="299" t="s">
        <v>5864</v>
      </c>
      <c r="J190" s="299"/>
      <c r="K190" s="347"/>
    </row>
    <row r="191" spans="2:11" s="1" customFormat="1" ht="15" customHeight="1">
      <c r="B191" s="324"/>
      <c r="C191" s="360" t="s">
        <v>5865</v>
      </c>
      <c r="D191" s="299"/>
      <c r="E191" s="299"/>
      <c r="F191" s="322" t="s">
        <v>5773</v>
      </c>
      <c r="G191" s="299"/>
      <c r="H191" s="299" t="s">
        <v>5866</v>
      </c>
      <c r="I191" s="299" t="s">
        <v>5808</v>
      </c>
      <c r="J191" s="299"/>
      <c r="K191" s="347"/>
    </row>
    <row r="192" spans="2:11" s="1" customFormat="1" ht="15" customHeight="1">
      <c r="B192" s="324"/>
      <c r="C192" s="360" t="s">
        <v>5867</v>
      </c>
      <c r="D192" s="299"/>
      <c r="E192" s="299"/>
      <c r="F192" s="322" t="s">
        <v>5773</v>
      </c>
      <c r="G192" s="299"/>
      <c r="H192" s="299" t="s">
        <v>5868</v>
      </c>
      <c r="I192" s="299" t="s">
        <v>5808</v>
      </c>
      <c r="J192" s="299"/>
      <c r="K192" s="347"/>
    </row>
    <row r="193" spans="2:11" s="1" customFormat="1" ht="15" customHeight="1">
      <c r="B193" s="324"/>
      <c r="C193" s="360" t="s">
        <v>5869</v>
      </c>
      <c r="D193" s="299"/>
      <c r="E193" s="299"/>
      <c r="F193" s="322" t="s">
        <v>5779</v>
      </c>
      <c r="G193" s="299"/>
      <c r="H193" s="299" t="s">
        <v>5870</v>
      </c>
      <c r="I193" s="299" t="s">
        <v>5808</v>
      </c>
      <c r="J193" s="299"/>
      <c r="K193" s="347"/>
    </row>
    <row r="194" spans="2:11" s="1" customFormat="1" ht="15" customHeight="1">
      <c r="B194" s="353"/>
      <c r="C194" s="362"/>
      <c r="D194" s="333"/>
      <c r="E194" s="333"/>
      <c r="F194" s="333"/>
      <c r="G194" s="333"/>
      <c r="H194" s="333"/>
      <c r="I194" s="333"/>
      <c r="J194" s="333"/>
      <c r="K194" s="354"/>
    </row>
    <row r="195" spans="2:11" s="1" customFormat="1" ht="18.75" customHeight="1">
      <c r="B195" s="335"/>
      <c r="C195" s="345"/>
      <c r="D195" s="345"/>
      <c r="E195" s="345"/>
      <c r="F195" s="355"/>
      <c r="G195" s="345"/>
      <c r="H195" s="345"/>
      <c r="I195" s="345"/>
      <c r="J195" s="345"/>
      <c r="K195" s="335"/>
    </row>
    <row r="196" spans="2:11" s="1" customFormat="1" ht="18.75" customHeight="1">
      <c r="B196" s="335"/>
      <c r="C196" s="345"/>
      <c r="D196" s="345"/>
      <c r="E196" s="345"/>
      <c r="F196" s="355"/>
      <c r="G196" s="345"/>
      <c r="H196" s="345"/>
      <c r="I196" s="345"/>
      <c r="J196" s="345"/>
      <c r="K196" s="335"/>
    </row>
    <row r="197" spans="2:11" s="1" customFormat="1" ht="18.75" customHeight="1">
      <c r="B197" s="307"/>
      <c r="C197" s="307"/>
      <c r="D197" s="307"/>
      <c r="E197" s="307"/>
      <c r="F197" s="307"/>
      <c r="G197" s="307"/>
      <c r="H197" s="307"/>
      <c r="I197" s="307"/>
      <c r="J197" s="307"/>
      <c r="K197" s="307"/>
    </row>
    <row r="198" spans="2:11" s="1" customFormat="1" ht="13.5">
      <c r="B198" s="286"/>
      <c r="C198" s="287"/>
      <c r="D198" s="287"/>
      <c r="E198" s="287"/>
      <c r="F198" s="287"/>
      <c r="G198" s="287"/>
      <c r="H198" s="287"/>
      <c r="I198" s="287"/>
      <c r="J198" s="287"/>
      <c r="K198" s="288"/>
    </row>
    <row r="199" spans="2:11" s="1" customFormat="1" ht="21">
      <c r="B199" s="289"/>
      <c r="C199" s="290" t="s">
        <v>5871</v>
      </c>
      <c r="D199" s="290"/>
      <c r="E199" s="290"/>
      <c r="F199" s="290"/>
      <c r="G199" s="290"/>
      <c r="H199" s="290"/>
      <c r="I199" s="290"/>
      <c r="J199" s="290"/>
      <c r="K199" s="291"/>
    </row>
    <row r="200" spans="2:11" s="1" customFormat="1" ht="25.5" customHeight="1">
      <c r="B200" s="289"/>
      <c r="C200" s="363" t="s">
        <v>5872</v>
      </c>
      <c r="D200" s="363"/>
      <c r="E200" s="363"/>
      <c r="F200" s="363" t="s">
        <v>5873</v>
      </c>
      <c r="G200" s="364"/>
      <c r="H200" s="363" t="s">
        <v>5874</v>
      </c>
      <c r="I200" s="363"/>
      <c r="J200" s="363"/>
      <c r="K200" s="291"/>
    </row>
    <row r="201" spans="2:11" s="1" customFormat="1" ht="5.25" customHeight="1">
      <c r="B201" s="324"/>
      <c r="C201" s="319"/>
      <c r="D201" s="319"/>
      <c r="E201" s="319"/>
      <c r="F201" s="319"/>
      <c r="G201" s="345"/>
      <c r="H201" s="319"/>
      <c r="I201" s="319"/>
      <c r="J201" s="319"/>
      <c r="K201" s="347"/>
    </row>
    <row r="202" spans="2:11" s="1" customFormat="1" ht="15" customHeight="1">
      <c r="B202" s="324"/>
      <c r="C202" s="299" t="s">
        <v>5864</v>
      </c>
      <c r="D202" s="299"/>
      <c r="E202" s="299"/>
      <c r="F202" s="322" t="s">
        <v>43</v>
      </c>
      <c r="G202" s="299"/>
      <c r="H202" s="299" t="s">
        <v>5875</v>
      </c>
      <c r="I202" s="299"/>
      <c r="J202" s="299"/>
      <c r="K202" s="347"/>
    </row>
    <row r="203" spans="2:11" s="1" customFormat="1" ht="15" customHeight="1">
      <c r="B203" s="324"/>
      <c r="C203" s="299"/>
      <c r="D203" s="299"/>
      <c r="E203" s="299"/>
      <c r="F203" s="322" t="s">
        <v>44</v>
      </c>
      <c r="G203" s="299"/>
      <c r="H203" s="299" t="s">
        <v>5876</v>
      </c>
      <c r="I203" s="299"/>
      <c r="J203" s="299"/>
      <c r="K203" s="347"/>
    </row>
    <row r="204" spans="2:11" s="1" customFormat="1" ht="15" customHeight="1">
      <c r="B204" s="324"/>
      <c r="C204" s="299"/>
      <c r="D204" s="299"/>
      <c r="E204" s="299"/>
      <c r="F204" s="322" t="s">
        <v>47</v>
      </c>
      <c r="G204" s="299"/>
      <c r="H204" s="299" t="s">
        <v>5877</v>
      </c>
      <c r="I204" s="299"/>
      <c r="J204" s="299"/>
      <c r="K204" s="347"/>
    </row>
    <row r="205" spans="2:11" s="1" customFormat="1" ht="15" customHeight="1">
      <c r="B205" s="324"/>
      <c r="C205" s="299"/>
      <c r="D205" s="299"/>
      <c r="E205" s="299"/>
      <c r="F205" s="322" t="s">
        <v>45</v>
      </c>
      <c r="G205" s="299"/>
      <c r="H205" s="299" t="s">
        <v>5878</v>
      </c>
      <c r="I205" s="299"/>
      <c r="J205" s="299"/>
      <c r="K205" s="347"/>
    </row>
    <row r="206" spans="2:11" s="1" customFormat="1" ht="15" customHeight="1">
      <c r="B206" s="324"/>
      <c r="C206" s="299"/>
      <c r="D206" s="299"/>
      <c r="E206" s="299"/>
      <c r="F206" s="322" t="s">
        <v>46</v>
      </c>
      <c r="G206" s="299"/>
      <c r="H206" s="299" t="s">
        <v>5879</v>
      </c>
      <c r="I206" s="299"/>
      <c r="J206" s="299"/>
      <c r="K206" s="347"/>
    </row>
    <row r="207" spans="2:11" s="1" customFormat="1" ht="15" customHeight="1">
      <c r="B207" s="324"/>
      <c r="C207" s="299"/>
      <c r="D207" s="299"/>
      <c r="E207" s="299"/>
      <c r="F207" s="322"/>
      <c r="G207" s="299"/>
      <c r="H207" s="299"/>
      <c r="I207" s="299"/>
      <c r="J207" s="299"/>
      <c r="K207" s="347"/>
    </row>
    <row r="208" spans="2:11" s="1" customFormat="1" ht="15" customHeight="1">
      <c r="B208" s="324"/>
      <c r="C208" s="299" t="s">
        <v>5820</v>
      </c>
      <c r="D208" s="299"/>
      <c r="E208" s="299"/>
      <c r="F208" s="322" t="s">
        <v>79</v>
      </c>
      <c r="G208" s="299"/>
      <c r="H208" s="299" t="s">
        <v>5880</v>
      </c>
      <c r="I208" s="299"/>
      <c r="J208" s="299"/>
      <c r="K208" s="347"/>
    </row>
    <row r="209" spans="2:11" s="1" customFormat="1" ht="15" customHeight="1">
      <c r="B209" s="324"/>
      <c r="C209" s="299"/>
      <c r="D209" s="299"/>
      <c r="E209" s="299"/>
      <c r="F209" s="322" t="s">
        <v>5715</v>
      </c>
      <c r="G209" s="299"/>
      <c r="H209" s="299" t="s">
        <v>5716</v>
      </c>
      <c r="I209" s="299"/>
      <c r="J209" s="299"/>
      <c r="K209" s="347"/>
    </row>
    <row r="210" spans="2:11" s="1" customFormat="1" ht="15" customHeight="1">
      <c r="B210" s="324"/>
      <c r="C210" s="299"/>
      <c r="D210" s="299"/>
      <c r="E210" s="299"/>
      <c r="F210" s="322" t="s">
        <v>5713</v>
      </c>
      <c r="G210" s="299"/>
      <c r="H210" s="299" t="s">
        <v>5881</v>
      </c>
      <c r="I210" s="299"/>
      <c r="J210" s="299"/>
      <c r="K210" s="347"/>
    </row>
    <row r="211" spans="2:11" s="1" customFormat="1" ht="15" customHeight="1">
      <c r="B211" s="365"/>
      <c r="C211" s="299"/>
      <c r="D211" s="299"/>
      <c r="E211" s="299"/>
      <c r="F211" s="322" t="s">
        <v>5717</v>
      </c>
      <c r="G211" s="360"/>
      <c r="H211" s="351" t="s">
        <v>5718</v>
      </c>
      <c r="I211" s="351"/>
      <c r="J211" s="351"/>
      <c r="K211" s="366"/>
    </row>
    <row r="212" spans="2:11" s="1" customFormat="1" ht="15" customHeight="1">
      <c r="B212" s="365"/>
      <c r="C212" s="299"/>
      <c r="D212" s="299"/>
      <c r="E212" s="299"/>
      <c r="F212" s="322" t="s">
        <v>5719</v>
      </c>
      <c r="G212" s="360"/>
      <c r="H212" s="351" t="s">
        <v>5882</v>
      </c>
      <c r="I212" s="351"/>
      <c r="J212" s="351"/>
      <c r="K212" s="366"/>
    </row>
    <row r="213" spans="2:11" s="1" customFormat="1" ht="15" customHeight="1">
      <c r="B213" s="365"/>
      <c r="C213" s="299"/>
      <c r="D213" s="299"/>
      <c r="E213" s="299"/>
      <c r="F213" s="322"/>
      <c r="G213" s="360"/>
      <c r="H213" s="351"/>
      <c r="I213" s="351"/>
      <c r="J213" s="351"/>
      <c r="K213" s="366"/>
    </row>
    <row r="214" spans="2:11" s="1" customFormat="1" ht="15" customHeight="1">
      <c r="B214" s="365"/>
      <c r="C214" s="299" t="s">
        <v>5844</v>
      </c>
      <c r="D214" s="299"/>
      <c r="E214" s="299"/>
      <c r="F214" s="322">
        <v>1</v>
      </c>
      <c r="G214" s="360"/>
      <c r="H214" s="351" t="s">
        <v>5883</v>
      </c>
      <c r="I214" s="351"/>
      <c r="J214" s="351"/>
      <c r="K214" s="366"/>
    </row>
    <row r="215" spans="2:11" s="1" customFormat="1" ht="15" customHeight="1">
      <c r="B215" s="365"/>
      <c r="C215" s="299"/>
      <c r="D215" s="299"/>
      <c r="E215" s="299"/>
      <c r="F215" s="322">
        <v>2</v>
      </c>
      <c r="G215" s="360"/>
      <c r="H215" s="351" t="s">
        <v>5884</v>
      </c>
      <c r="I215" s="351"/>
      <c r="J215" s="351"/>
      <c r="K215" s="366"/>
    </row>
    <row r="216" spans="2:11" s="1" customFormat="1" ht="15" customHeight="1">
      <c r="B216" s="365"/>
      <c r="C216" s="299"/>
      <c r="D216" s="299"/>
      <c r="E216" s="299"/>
      <c r="F216" s="322">
        <v>3</v>
      </c>
      <c r="G216" s="360"/>
      <c r="H216" s="351" t="s">
        <v>5885</v>
      </c>
      <c r="I216" s="351"/>
      <c r="J216" s="351"/>
      <c r="K216" s="366"/>
    </row>
    <row r="217" spans="2:11" s="1" customFormat="1" ht="15" customHeight="1">
      <c r="B217" s="365"/>
      <c r="C217" s="299"/>
      <c r="D217" s="299"/>
      <c r="E217" s="299"/>
      <c r="F217" s="322">
        <v>4</v>
      </c>
      <c r="G217" s="360"/>
      <c r="H217" s="351" t="s">
        <v>5886</v>
      </c>
      <c r="I217" s="351"/>
      <c r="J217" s="351"/>
      <c r="K217" s="366"/>
    </row>
    <row r="218" spans="2:11" s="1" customFormat="1" ht="12.75" customHeight="1">
      <c r="B218" s="367"/>
      <c r="C218" s="368"/>
      <c r="D218" s="368"/>
      <c r="E218" s="368"/>
      <c r="F218" s="368"/>
      <c r="G218" s="368"/>
      <c r="H218" s="368"/>
      <c r="I218" s="368"/>
      <c r="J218" s="368"/>
      <c r="K218" s="36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Kašová Marie</dc:creator>
  <cp:keywords/>
  <dc:description/>
  <cp:lastModifiedBy>Kašová Marie</cp:lastModifiedBy>
  <dcterms:created xsi:type="dcterms:W3CDTF">2022-09-13T12:10:21Z</dcterms:created>
  <dcterms:modified xsi:type="dcterms:W3CDTF">2022-09-13T12:10:43Z</dcterms:modified>
  <cp:category/>
  <cp:version/>
  <cp:contentType/>
  <cp:contentStatus/>
</cp:coreProperties>
</file>