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5180" windowHeight="1317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<sst xmlns="http://schemas.openxmlformats.org/spreadsheetml/2006/main" count="106" uniqueCount="90">
  <si>
    <t>MJ</t>
  </si>
  <si>
    <t>ha</t>
  </si>
  <si>
    <t>1.</t>
  </si>
  <si>
    <t>100bm</t>
  </si>
  <si>
    <t>Doplnění stávajícího bodového pole včetně stabilizace</t>
  </si>
  <si>
    <t>Cena za MJ bez
DPH v Kč</t>
  </si>
  <si>
    <t>Počet MJ</t>
  </si>
  <si>
    <t xml:space="preserve">Cena bez DPH
celkem v Kč </t>
  </si>
  <si>
    <t>Přípravné práce</t>
  </si>
  <si>
    <t>Ucelená část, fakturační celek</t>
  </si>
  <si>
    <t>Dohledání, ověření stávajícího bodového pole, návrh na doplnění</t>
  </si>
  <si>
    <t>Polohopisné zaměření zájmového území  mimo trvalé a lesní porosty</t>
  </si>
  <si>
    <t>1.1.</t>
  </si>
  <si>
    <t>1.2.</t>
  </si>
  <si>
    <t>1.3.</t>
  </si>
  <si>
    <t>1.4.</t>
  </si>
  <si>
    <t>1.5.</t>
  </si>
  <si>
    <t>1.6.</t>
  </si>
  <si>
    <t>1.7.</t>
  </si>
  <si>
    <t>Vyhodnocení podkladů a rozbor souč. stavu</t>
  </si>
  <si>
    <t>2.</t>
  </si>
  <si>
    <t>3.</t>
  </si>
  <si>
    <t>Vypracování návrhu nového uspořádání pozemků</t>
  </si>
  <si>
    <t>Zpracování mapového díla včetně DKM a SPI</t>
  </si>
  <si>
    <t>Výškopisné zaměření zájmového území mimo trvalé porosty</t>
  </si>
  <si>
    <t>Návrhové práce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</si>
  <si>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</si>
  <si>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</si>
  <si>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</si>
  <si>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</si>
  <si>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Celková cena díla včetně DPH</t>
  </si>
  <si>
    <t>1)</t>
  </si>
  <si>
    <t>2.1.</t>
  </si>
  <si>
    <t>2.2.</t>
  </si>
  <si>
    <t>2.3.</t>
  </si>
  <si>
    <t>2.4.</t>
  </si>
  <si>
    <t>2.5.</t>
  </si>
  <si>
    <t>2.6.</t>
  </si>
  <si>
    <t>3.1.</t>
  </si>
  <si>
    <t>2.Návrhové práce celkem (2.1.-2.6.) bez DPH</t>
  </si>
  <si>
    <t>Vypracování plánu společných zařízení (vč.vyjádření orgánů a organizací v průběhu zpracování)</t>
  </si>
  <si>
    <r>
      <t xml:space="preserve">Přípravné práce celkem </t>
    </r>
    <r>
      <rPr>
        <sz val="12"/>
        <rFont val="Times New Roman"/>
        <family val="1"/>
      </rPr>
      <t>(1.1.-1.7.)</t>
    </r>
    <r>
      <rPr>
        <b/>
        <sz val="12"/>
        <rFont val="Times New Roman"/>
        <family val="1"/>
      </rPr>
      <t xml:space="preserve"> bez DPH</t>
    </r>
  </si>
  <si>
    <t>paré</t>
  </si>
  <si>
    <r>
      <t xml:space="preserve">Návrhové práce celkem </t>
    </r>
    <r>
      <rPr>
        <sz val="12"/>
        <rFont val="Times New Roman"/>
        <family val="1"/>
      </rPr>
      <t>(2.1.-2.6.)</t>
    </r>
    <r>
      <rPr>
        <b/>
        <sz val="12"/>
        <rFont val="Times New Roman"/>
        <family val="1"/>
      </rPr>
      <t xml:space="preserve"> bez DPH</t>
    </r>
  </si>
  <si>
    <t>1.Přípravné práce celkem (1.1.-1.7.) bez DPH</t>
  </si>
  <si>
    <t>pověřený výkonem funkce</t>
  </si>
  <si>
    <t>ředitele Pozemkového úřadu Písek</t>
  </si>
  <si>
    <t>Ing. Beno Slávik</t>
  </si>
  <si>
    <t>DPH (20%)</t>
  </si>
  <si>
    <t>termín ukončení v měsících
od výzvy zadavatele</t>
  </si>
  <si>
    <t>Za objednatele:</t>
  </si>
  <si>
    <t>Za zhotovitele:</t>
  </si>
  <si>
    <t>statutární orgán  zhotovitele</t>
  </si>
  <si>
    <t>…………………………………………….</t>
  </si>
  <si>
    <t>……………………………………………..</t>
  </si>
  <si>
    <t>V …………………………….. dne ……………………………..</t>
  </si>
  <si>
    <r>
      <t xml:space="preserve">Zpracování mapového díla celkem </t>
    </r>
    <r>
      <rPr>
        <sz val="12"/>
        <rFont val="Times New Roman"/>
        <family val="1"/>
      </rPr>
      <t xml:space="preserve">(3.1.) </t>
    </r>
    <r>
      <rPr>
        <b/>
        <sz val="12"/>
        <rFont val="Times New Roman"/>
        <family val="1"/>
      </rPr>
      <t>bez DPH</t>
    </r>
  </si>
  <si>
    <t xml:space="preserve">3.Mapové dílo celkem (3.1.) bez DPH
</t>
  </si>
  <si>
    <t>Příloha č. 3</t>
  </si>
  <si>
    <t>Výpočty:</t>
  </si>
  <si>
    <t>Řešené území - tj. zemědělská půda, ostatní plochy zahrnuté (komunika, vodní plochy, aj.)</t>
  </si>
  <si>
    <t>Zbývající území - pozemky neřešené</t>
  </si>
  <si>
    <t>dopočet dle výměry KÚ</t>
  </si>
  <si>
    <t>celkem výměra kú</t>
  </si>
  <si>
    <t>výměra řešené + vyloučené</t>
  </si>
  <si>
    <t>neřešené</t>
  </si>
  <si>
    <t>Vyloučené území - tj. intravilány</t>
  </si>
  <si>
    <t>obec</t>
  </si>
  <si>
    <t>družstvo</t>
  </si>
  <si>
    <t>raztory</t>
  </si>
  <si>
    <t>k zastaveni dle UP</t>
  </si>
  <si>
    <t>domy samoty</t>
  </si>
  <si>
    <t>celkem</t>
  </si>
  <si>
    <t>metry</t>
  </si>
  <si>
    <t>hektary</t>
  </si>
  <si>
    <t>Nároky</t>
  </si>
  <si>
    <t>Dokumentace nároků vlastníků pro vypracování návrhu nového uspořádání            a vypracování podkladů pro řešení nesouladu druhu pozemků</t>
  </si>
  <si>
    <r>
      <t>Polohopisné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lesních porostech</t>
    </r>
  </si>
  <si>
    <r>
      <t>Polohopisné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trvalých porostech (mimo lesní)</t>
    </r>
  </si>
  <si>
    <r>
      <t>Výškopisné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trvalých porostech vč. lesních</t>
    </r>
  </si>
  <si>
    <r>
      <t>Potřebné podélné a příčné profily společných zařízení pro stanovení plochy záboru půdy, včetně geol. průzkumu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nezbytných výpočtů pro vodohospodářskou část plánu společných zařízení</t>
    </r>
  </si>
  <si>
    <r>
      <t>Zpracování mapového díla včetně DKM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SPI</t>
    </r>
  </si>
  <si>
    <r>
      <t>Geometrické a polohové určení vnějšího obvodu upravovaného území  - vyšetření obvodu upravovaného území vč. ZPMZ a</t>
    </r>
    <r>
      <rPr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geometrických plánů </t>
    </r>
    <r>
      <rPr>
        <sz val="11"/>
        <rFont val="Times New Roman"/>
        <family val="1"/>
      </rPr>
      <t xml:space="preserve">- stabilizace plastovou značkou 
- stabilizace kat. hranice kamennou značkou. </t>
    </r>
  </si>
  <si>
    <r>
      <t>Geometrické a polohové určení vnitřního obvodu upravovaného území - vyšetření obvodu upravovaného území vč. ZPMZ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 xml:space="preserve">geometrických plánů                                          - stabilizace plastovou značkou
</t>
    </r>
  </si>
  <si>
    <r>
      <t>Zjišťování hranic pozemků neřešených dle §2 zák.- zjišťování hranic a jejich zaměření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vyhotovení nového souboru informací dle katastr. vyhlášky včetně dokumentace (ZPMZ, GP)</t>
    </r>
  </si>
  <si>
    <t xml:space="preserve">do 3 měsíců           od nabytí právní moci I. rozhodnutí  </t>
  </si>
  <si>
    <t xml:space="preserve">do 2 měsíců           od zapsání II. rozhodnutí  </t>
  </si>
  <si>
    <t>KPÚ v k. ú. Maletice</t>
  </si>
  <si>
    <r>
      <t xml:space="preserve">Termín 
ukončení </t>
    </r>
    <r>
      <rPr>
        <vertAlign val="superscript"/>
        <sz val="10"/>
        <rFont val="Times New Roman"/>
        <family val="1"/>
      </rPr>
      <t>1)</t>
    </r>
  </si>
  <si>
    <t>Termín ukončení - v rámci nabídky se zadává konkrétní datum od zahájení plnění KPÚ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</si>
</sst>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hair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hair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6">
    <xf numFmtId="0" fontId="0" fillId="0" borderId="0" xfId="0"/>
    <xf numFmtId="0" fontId="18" fillId="19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top"/>
    </xf>
    <xf numFmtId="0" fontId="18" fillId="19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19" borderId="16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/>
    </xf>
    <xf numFmtId="0" fontId="22" fillId="0" borderId="18" xfId="0" applyFont="1" applyFill="1" applyBorder="1" applyAlignment="1">
      <alignment vertical="top"/>
    </xf>
    <xf numFmtId="164" fontId="22" fillId="0" borderId="18" xfId="0" applyNumberFormat="1" applyFont="1" applyFill="1" applyBorder="1" applyAlignment="1">
      <alignment vertical="top"/>
    </xf>
    <xf numFmtId="164" fontId="22" fillId="0" borderId="12" xfId="0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right" vertical="top"/>
    </xf>
    <xf numFmtId="0" fontId="26" fillId="0" borderId="19" xfId="0" applyFont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center" vertical="top"/>
    </xf>
    <xf numFmtId="0" fontId="20" fillId="19" borderId="21" xfId="0" applyFont="1" applyFill="1" applyBorder="1" applyAlignment="1">
      <alignment horizontal="center" vertical="top"/>
    </xf>
    <xf numFmtId="0" fontId="18" fillId="0" borderId="0" xfId="0" applyFont="1"/>
    <xf numFmtId="0" fontId="29" fillId="0" borderId="0" xfId="0" applyFont="1"/>
    <xf numFmtId="0" fontId="30" fillId="0" borderId="22" xfId="0" applyFont="1" applyBorder="1" applyAlignment="1">
      <alignment horizontal="center"/>
    </xf>
    <xf numFmtId="0" fontId="24" fillId="0" borderId="23" xfId="0" applyFont="1" applyBorder="1"/>
    <xf numFmtId="0" fontId="18" fillId="0" borderId="18" xfId="0" applyFont="1" applyBorder="1"/>
    <xf numFmtId="0" fontId="18" fillId="0" borderId="12" xfId="0" applyFont="1" applyBorder="1"/>
    <xf numFmtId="16" fontId="18" fillId="0" borderId="24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/>
    <xf numFmtId="0" fontId="18" fillId="0" borderId="2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center"/>
    </xf>
    <xf numFmtId="0" fontId="18" fillId="0" borderId="27" xfId="0" applyFont="1" applyBorder="1"/>
    <xf numFmtId="0" fontId="18" fillId="0" borderId="28" xfId="0" applyFont="1" applyBorder="1"/>
    <xf numFmtId="0" fontId="27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top"/>
    </xf>
    <xf numFmtId="0" fontId="18" fillId="0" borderId="32" xfId="0" applyFont="1" applyFill="1" applyBorder="1" applyAlignment="1">
      <alignment horizontal="center" vertical="top"/>
    </xf>
    <xf numFmtId="0" fontId="18" fillId="0" borderId="33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/>
    <xf numFmtId="0" fontId="32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0" fillId="24" borderId="0" xfId="0" applyFont="1" applyFill="1" applyBorder="1" applyAlignment="1">
      <alignment horizontal="center" vertical="top"/>
    </xf>
    <xf numFmtId="0" fontId="24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164" fontId="22" fillId="24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8" fillId="0" borderId="34" xfId="0" applyFont="1" applyBorder="1"/>
    <xf numFmtId="0" fontId="2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8" fillId="24" borderId="15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4" fontId="22" fillId="19" borderId="35" xfId="0" applyNumberFormat="1" applyFont="1" applyFill="1" applyBorder="1" applyAlignment="1" applyProtection="1">
      <alignment vertical="center"/>
      <protection locked="0"/>
    </xf>
    <xf numFmtId="164" fontId="22" fillId="19" borderId="36" xfId="0" applyNumberFormat="1" applyFont="1" applyFill="1" applyBorder="1" applyAlignment="1" applyProtection="1">
      <alignment vertical="center"/>
      <protection locked="0"/>
    </xf>
    <xf numFmtId="164" fontId="22" fillId="19" borderId="37" xfId="0" applyNumberFormat="1" applyFont="1" applyFill="1" applyBorder="1" applyAlignment="1" applyProtection="1">
      <alignment vertical="center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19" borderId="43" xfId="0" applyFont="1" applyFill="1" applyBorder="1" applyAlignment="1">
      <alignment vertical="center" wrapText="1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4" fillId="19" borderId="44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horizontal="right" vertical="top" wrapText="1"/>
    </xf>
    <xf numFmtId="0" fontId="26" fillId="0" borderId="41" xfId="0" applyFont="1" applyBorder="1" applyAlignment="1">
      <alignment horizontal="right" vertical="top" wrapText="1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horizontal="center" vertical="top" wrapText="1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5" fillId="0" borderId="49" xfId="0" applyFont="1" applyFill="1" applyBorder="1" applyAlignment="1">
      <alignment vertical="top" wrapText="1"/>
    </xf>
    <xf numFmtId="0" fontId="25" fillId="0" borderId="14" xfId="0" applyFont="1" applyFill="1" applyBorder="1" applyAlignment="1">
      <alignment/>
    </xf>
    <xf numFmtId="6" fontId="25" fillId="0" borderId="14" xfId="0" applyNumberFormat="1" applyFont="1" applyFill="1" applyBorder="1" applyAlignment="1">
      <alignment/>
    </xf>
    <xf numFmtId="6" fontId="25" fillId="0" borderId="50" xfId="0" applyNumberFormat="1" applyFont="1" applyFill="1" applyBorder="1" applyAlignment="1">
      <alignment/>
    </xf>
    <xf numFmtId="0" fontId="25" fillId="0" borderId="51" xfId="0" applyFont="1" applyFill="1" applyBorder="1" applyAlignment="1">
      <alignment vertical="top" wrapText="1"/>
    </xf>
    <xf numFmtId="0" fontId="25" fillId="0" borderId="52" xfId="0" applyFont="1" applyFill="1" applyBorder="1" applyAlignment="1">
      <alignment/>
    </xf>
    <xf numFmtId="6" fontId="25" fillId="0" borderId="52" xfId="0" applyNumberFormat="1" applyFont="1" applyFill="1" applyBorder="1" applyAlignment="1">
      <alignment/>
    </xf>
    <xf numFmtId="6" fontId="25" fillId="0" borderId="53" xfId="0" applyNumberFormat="1" applyFont="1" applyFill="1" applyBorder="1" applyAlignment="1">
      <alignment/>
    </xf>
    <xf numFmtId="6" fontId="25" fillId="0" borderId="14" xfId="0" applyNumberFormat="1" applyFont="1" applyFill="1" applyBorder="1" applyAlignment="1">
      <alignment vertical="top"/>
    </xf>
    <xf numFmtId="6" fontId="25" fillId="0" borderId="5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6" fontId="24" fillId="0" borderId="14" xfId="0" applyNumberFormat="1" applyFont="1" applyFill="1" applyBorder="1" applyAlignment="1">
      <alignment/>
    </xf>
    <xf numFmtId="6" fontId="24" fillId="0" borderId="50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24" fillId="0" borderId="54" xfId="0" applyFont="1" applyFill="1" applyBorder="1" applyAlignment="1">
      <alignment vertical="top" wrapText="1"/>
    </xf>
    <xf numFmtId="0" fontId="24" fillId="0" borderId="55" xfId="0" applyFont="1" applyFill="1" applyBorder="1" applyAlignment="1">
      <alignment/>
    </xf>
    <xf numFmtId="6" fontId="24" fillId="0" borderId="55" xfId="0" applyNumberFormat="1" applyFont="1" applyFill="1" applyBorder="1" applyAlignment="1">
      <alignment vertical="top"/>
    </xf>
    <xf numFmtId="6" fontId="24" fillId="0" borderId="56" xfId="0" applyNumberFormat="1" applyFont="1" applyFill="1" applyBorder="1" applyAlignment="1">
      <alignment vertical="top"/>
    </xf>
    <xf numFmtId="0" fontId="24" fillId="0" borderId="30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B27" sqref="B27:E27"/>
    </sheetView>
  </sheetViews>
  <sheetFormatPr defaultColWidth="9.140625" defaultRowHeight="12.75"/>
  <cols>
    <col min="1" max="1" width="5.140625" style="20" customWidth="1"/>
    <col min="2" max="2" width="37.28125" style="20" customWidth="1"/>
    <col min="3" max="3" width="7.28125" style="20" customWidth="1"/>
    <col min="4" max="4" width="10.421875" style="20" customWidth="1"/>
    <col min="5" max="5" width="11.140625" style="20" customWidth="1"/>
    <col min="6" max="6" width="12.00390625" style="20" customWidth="1"/>
    <col min="7" max="7" width="14.7109375" style="20" customWidth="1"/>
    <col min="8" max="16384" width="9.140625" style="20" customWidth="1"/>
  </cols>
  <sheetData>
    <row r="1" spans="2:7" ht="54.75" customHeight="1">
      <c r="B1" s="50" t="s">
        <v>87</v>
      </c>
      <c r="G1" s="49" t="s">
        <v>58</v>
      </c>
    </row>
    <row r="2" ht="7.5" customHeight="1" thickBot="1">
      <c r="B2" s="21"/>
    </row>
    <row r="3" spans="1:7" ht="39" thickBot="1">
      <c r="A3" s="3"/>
      <c r="B3" s="4" t="s">
        <v>9</v>
      </c>
      <c r="C3" s="2" t="s">
        <v>0</v>
      </c>
      <c r="D3" s="1" t="s">
        <v>6</v>
      </c>
      <c r="E3" s="1" t="s">
        <v>5</v>
      </c>
      <c r="F3" s="1" t="s">
        <v>7</v>
      </c>
      <c r="G3" s="1" t="s">
        <v>88</v>
      </c>
    </row>
    <row r="4" spans="1:7" ht="22.5" customHeight="1" thickBot="1">
      <c r="A4" s="22" t="s">
        <v>2</v>
      </c>
      <c r="B4" s="23" t="s">
        <v>8</v>
      </c>
      <c r="C4" s="24"/>
      <c r="D4" s="24"/>
      <c r="E4" s="24"/>
      <c r="F4" s="59"/>
      <c r="G4" s="25"/>
    </row>
    <row r="5" spans="1:7" ht="22.5" customHeight="1">
      <c r="A5" s="26" t="s">
        <v>12</v>
      </c>
      <c r="B5" s="5" t="s">
        <v>19</v>
      </c>
      <c r="C5" s="27" t="s">
        <v>1</v>
      </c>
      <c r="D5" s="28">
        <v>526</v>
      </c>
      <c r="E5" s="28"/>
      <c r="F5" s="42">
        <f>D5*E5</f>
        <v>0</v>
      </c>
      <c r="G5" s="68"/>
    </row>
    <row r="6" spans="1:7" ht="30" customHeight="1">
      <c r="A6" s="29" t="s">
        <v>13</v>
      </c>
      <c r="B6" s="6" t="s">
        <v>10</v>
      </c>
      <c r="C6" s="78" t="s">
        <v>1</v>
      </c>
      <c r="D6" s="80">
        <v>526</v>
      </c>
      <c r="E6" s="80"/>
      <c r="F6" s="82">
        <f>D6*E6</f>
        <v>0</v>
      </c>
      <c r="G6" s="77"/>
    </row>
    <row r="7" spans="1:7" ht="31.5" customHeight="1">
      <c r="A7" s="30"/>
      <c r="B7" s="6" t="s">
        <v>4</v>
      </c>
      <c r="C7" s="79"/>
      <c r="D7" s="81"/>
      <c r="E7" s="81"/>
      <c r="F7" s="82"/>
      <c r="G7" s="77"/>
    </row>
    <row r="8" spans="1:7" ht="33" customHeight="1">
      <c r="A8" s="31" t="s">
        <v>14</v>
      </c>
      <c r="B8" s="6" t="s">
        <v>11</v>
      </c>
      <c r="C8" s="83" t="s">
        <v>1</v>
      </c>
      <c r="D8" s="82">
        <v>522</v>
      </c>
      <c r="E8" s="82"/>
      <c r="F8" s="82">
        <f>D8*E8</f>
        <v>0</v>
      </c>
      <c r="G8" s="77"/>
    </row>
    <row r="9" spans="1:7" ht="33" customHeight="1">
      <c r="A9" s="33"/>
      <c r="B9" s="6" t="s">
        <v>78</v>
      </c>
      <c r="C9" s="83"/>
      <c r="D9" s="82"/>
      <c r="E9" s="82"/>
      <c r="F9" s="82"/>
      <c r="G9" s="77"/>
    </row>
    <row r="10" spans="1:7" ht="33.75" customHeight="1">
      <c r="A10" s="34"/>
      <c r="B10" s="6" t="s">
        <v>77</v>
      </c>
      <c r="C10" s="32" t="s">
        <v>1</v>
      </c>
      <c r="D10" s="64">
        <v>4</v>
      </c>
      <c r="E10" s="61"/>
      <c r="F10" s="61">
        <f>D10*E10</f>
        <v>0</v>
      </c>
      <c r="G10" s="69"/>
    </row>
    <row r="11" spans="1:7" ht="134.25" customHeight="1">
      <c r="A11" s="29" t="s">
        <v>15</v>
      </c>
      <c r="B11" s="7" t="s">
        <v>82</v>
      </c>
      <c r="C11" s="35" t="s">
        <v>3</v>
      </c>
      <c r="D11" s="74">
        <v>144</v>
      </c>
      <c r="E11" s="62"/>
      <c r="F11" s="61">
        <f>D11*E11</f>
        <v>0</v>
      </c>
      <c r="G11" s="70"/>
    </row>
    <row r="12" spans="1:7" ht="84.75" customHeight="1">
      <c r="A12" s="36" t="s">
        <v>16</v>
      </c>
      <c r="B12" s="6" t="s">
        <v>83</v>
      </c>
      <c r="C12" s="32" t="s">
        <v>3</v>
      </c>
      <c r="D12" s="64">
        <v>20</v>
      </c>
      <c r="E12" s="63"/>
      <c r="F12" s="61">
        <f>D12*E12</f>
        <v>0</v>
      </c>
      <c r="G12" s="69"/>
    </row>
    <row r="13" spans="1:7" ht="77.25" customHeight="1">
      <c r="A13" s="29" t="s">
        <v>17</v>
      </c>
      <c r="B13" s="7" t="s">
        <v>84</v>
      </c>
      <c r="C13" s="32" t="s">
        <v>3</v>
      </c>
      <c r="D13" s="75">
        <v>21</v>
      </c>
      <c r="E13" s="62"/>
      <c r="F13" s="61">
        <f>D13*E13</f>
        <v>0</v>
      </c>
      <c r="G13" s="70"/>
    </row>
    <row r="14" spans="1:7" ht="78" customHeight="1">
      <c r="A14" s="36" t="s">
        <v>18</v>
      </c>
      <c r="B14" s="6" t="s">
        <v>76</v>
      </c>
      <c r="C14" s="17" t="s">
        <v>1</v>
      </c>
      <c r="D14" s="37">
        <v>526</v>
      </c>
      <c r="E14" s="61"/>
      <c r="F14" s="61">
        <f>D14*E14</f>
        <v>0</v>
      </c>
      <c r="G14" s="69"/>
    </row>
    <row r="15" spans="1:7" ht="24" customHeight="1" thickBot="1">
      <c r="A15" s="8"/>
      <c r="B15" s="84" t="s">
        <v>41</v>
      </c>
      <c r="C15" s="85"/>
      <c r="D15" s="85"/>
      <c r="E15" s="85"/>
      <c r="F15" s="86"/>
      <c r="G15" s="65">
        <v>0</v>
      </c>
    </row>
    <row r="16" spans="1:7" ht="48.75" customHeight="1">
      <c r="A16" s="54"/>
      <c r="B16" s="55"/>
      <c r="C16" s="56"/>
      <c r="D16" s="56"/>
      <c r="E16" s="56"/>
      <c r="F16" s="56"/>
      <c r="G16" s="57"/>
    </row>
    <row r="17" spans="1:7" ht="27" customHeight="1" thickBot="1">
      <c r="A17" s="38"/>
      <c r="B17" s="50" t="s">
        <v>87</v>
      </c>
      <c r="G17" s="49" t="s">
        <v>58</v>
      </c>
    </row>
    <row r="18" spans="1:7" ht="20.1" customHeight="1" thickBot="1">
      <c r="A18" s="39" t="s">
        <v>20</v>
      </c>
      <c r="B18" s="40" t="s">
        <v>25</v>
      </c>
      <c r="C18" s="10"/>
      <c r="D18" s="11"/>
      <c r="E18" s="12"/>
      <c r="F18" s="12"/>
      <c r="G18" s="13"/>
    </row>
    <row r="19" spans="1:7" ht="45" customHeight="1">
      <c r="A19" s="41" t="s">
        <v>32</v>
      </c>
      <c r="B19" s="9" t="s">
        <v>40</v>
      </c>
      <c r="C19" s="27" t="s">
        <v>1</v>
      </c>
      <c r="D19" s="28">
        <v>524</v>
      </c>
      <c r="E19" s="28"/>
      <c r="F19" s="28">
        <f aca="true" t="shared" si="0" ref="F19:F25">D19*E19</f>
        <v>0</v>
      </c>
      <c r="G19" s="71"/>
    </row>
    <row r="20" spans="1:7" ht="30" customHeight="1">
      <c r="A20" s="43" t="s">
        <v>33</v>
      </c>
      <c r="B20" s="6" t="s">
        <v>24</v>
      </c>
      <c r="C20" s="61" t="s">
        <v>1</v>
      </c>
      <c r="D20" s="64">
        <v>6</v>
      </c>
      <c r="E20" s="61"/>
      <c r="F20" s="61">
        <f t="shared" si="0"/>
        <v>0</v>
      </c>
      <c r="G20" s="69"/>
    </row>
    <row r="21" spans="1:7" ht="29.25" customHeight="1">
      <c r="A21" s="30"/>
      <c r="B21" s="6" t="s">
        <v>79</v>
      </c>
      <c r="C21" s="61" t="s">
        <v>1</v>
      </c>
      <c r="D21" s="64">
        <v>0</v>
      </c>
      <c r="E21" s="61"/>
      <c r="F21" s="61">
        <f t="shared" si="0"/>
        <v>0</v>
      </c>
      <c r="G21" s="69"/>
    </row>
    <row r="22" spans="1:7" ht="45.75" customHeight="1">
      <c r="A22" s="44" t="s">
        <v>34</v>
      </c>
      <c r="B22" s="6" t="s">
        <v>26</v>
      </c>
      <c r="C22" s="60" t="s">
        <v>3</v>
      </c>
      <c r="D22" s="64">
        <v>40</v>
      </c>
      <c r="E22" s="63"/>
      <c r="F22" s="61">
        <f t="shared" si="0"/>
        <v>0</v>
      </c>
      <c r="G22" s="69"/>
    </row>
    <row r="23" spans="1:7" ht="90">
      <c r="A23" s="44" t="s">
        <v>35</v>
      </c>
      <c r="B23" s="6" t="s">
        <v>80</v>
      </c>
      <c r="C23" s="61" t="s">
        <v>3</v>
      </c>
      <c r="D23" s="64">
        <v>40</v>
      </c>
      <c r="E23" s="61"/>
      <c r="F23" s="61">
        <f t="shared" si="0"/>
        <v>0</v>
      </c>
      <c r="G23" s="72"/>
    </row>
    <row r="24" spans="1:7" ht="28.5" customHeight="1">
      <c r="A24" s="46" t="s">
        <v>36</v>
      </c>
      <c r="B24" s="14" t="s">
        <v>22</v>
      </c>
      <c r="C24" s="32" t="s">
        <v>1</v>
      </c>
      <c r="D24" s="64">
        <v>524</v>
      </c>
      <c r="E24" s="61"/>
      <c r="F24" s="61">
        <f t="shared" si="0"/>
        <v>0</v>
      </c>
      <c r="G24" s="69"/>
    </row>
    <row r="25" spans="1:7" ht="36" customHeight="1">
      <c r="A25" s="46" t="s">
        <v>37</v>
      </c>
      <c r="B25" s="14" t="s">
        <v>27</v>
      </c>
      <c r="C25" s="32" t="s">
        <v>42</v>
      </c>
      <c r="D25" s="64">
        <v>3</v>
      </c>
      <c r="E25" s="63"/>
      <c r="F25" s="45">
        <f t="shared" si="0"/>
        <v>0</v>
      </c>
      <c r="G25" s="16" t="s">
        <v>86</v>
      </c>
    </row>
    <row r="26" spans="1:7" ht="20.1" customHeight="1" thickBot="1">
      <c r="A26" s="18"/>
      <c r="B26" s="87" t="s">
        <v>43</v>
      </c>
      <c r="C26" s="87"/>
      <c r="D26" s="87"/>
      <c r="E26" s="87"/>
      <c r="F26" s="87"/>
      <c r="G26" s="66">
        <v>0</v>
      </c>
    </row>
    <row r="27" spans="1:7" ht="27" customHeight="1">
      <c r="A27" s="47" t="s">
        <v>21</v>
      </c>
      <c r="B27" s="92" t="s">
        <v>23</v>
      </c>
      <c r="C27" s="92"/>
      <c r="D27" s="92"/>
      <c r="E27" s="92"/>
      <c r="F27" s="88" t="s">
        <v>49</v>
      </c>
      <c r="G27" s="89"/>
    </row>
    <row r="28" spans="1:7" ht="35.25" customHeight="1">
      <c r="A28" s="46" t="s">
        <v>38</v>
      </c>
      <c r="B28" s="6" t="s">
        <v>81</v>
      </c>
      <c r="C28" s="17" t="s">
        <v>1</v>
      </c>
      <c r="D28" s="73">
        <v>526</v>
      </c>
      <c r="E28" s="76"/>
      <c r="F28" s="61">
        <f>D28*E28</f>
        <v>0</v>
      </c>
      <c r="G28" s="16" t="s">
        <v>85</v>
      </c>
    </row>
    <row r="29" spans="1:7" ht="20.1" customHeight="1" thickBot="1">
      <c r="A29" s="19"/>
      <c r="B29" s="84" t="s">
        <v>56</v>
      </c>
      <c r="C29" s="90"/>
      <c r="D29" s="90"/>
      <c r="E29" s="90"/>
      <c r="F29" s="91"/>
      <c r="G29" s="67">
        <v>0</v>
      </c>
    </row>
    <row r="30" ht="10.5" customHeight="1" thickBot="1"/>
    <row r="31" spans="1:7" ht="16.5" customHeight="1" thickBot="1">
      <c r="A31" s="93" t="s">
        <v>28</v>
      </c>
      <c r="B31" s="94"/>
      <c r="C31" s="94"/>
      <c r="D31" s="94"/>
      <c r="E31" s="94"/>
      <c r="F31" s="94"/>
      <c r="G31" s="95"/>
    </row>
    <row r="32" spans="1:7" ht="20.1" customHeight="1">
      <c r="A32" s="100" t="s">
        <v>44</v>
      </c>
      <c r="B32" s="101"/>
      <c r="C32" s="101"/>
      <c r="D32" s="101"/>
      <c r="E32" s="101"/>
      <c r="F32" s="102">
        <f>F5+F6+F8+F10+F11+F12+F13+F14</f>
        <v>0</v>
      </c>
      <c r="G32" s="103"/>
    </row>
    <row r="33" spans="1:7" ht="20.1" customHeight="1">
      <c r="A33" s="96" t="s">
        <v>39</v>
      </c>
      <c r="B33" s="97"/>
      <c r="C33" s="97"/>
      <c r="D33" s="97"/>
      <c r="E33" s="97"/>
      <c r="F33" s="104">
        <f>F19+F20+F21+F22+F23+F24+F25</f>
        <v>0</v>
      </c>
      <c r="G33" s="105"/>
    </row>
    <row r="34" spans="1:7" ht="19.5" customHeight="1">
      <c r="A34" s="96" t="s">
        <v>57</v>
      </c>
      <c r="B34" s="97"/>
      <c r="C34" s="97"/>
      <c r="D34" s="97"/>
      <c r="E34" s="97"/>
      <c r="F34" s="98">
        <f>F28</f>
        <v>0</v>
      </c>
      <c r="G34" s="99"/>
    </row>
    <row r="35" spans="1:7" ht="20.1" customHeight="1">
      <c r="A35" s="114" t="s">
        <v>29</v>
      </c>
      <c r="B35" s="115"/>
      <c r="C35" s="115"/>
      <c r="D35" s="115"/>
      <c r="E35" s="115"/>
      <c r="F35" s="107">
        <f>SUM(F32:G34)</f>
        <v>0</v>
      </c>
      <c r="G35" s="108"/>
    </row>
    <row r="36" spans="1:7" ht="20.1" customHeight="1">
      <c r="A36" s="96" t="s">
        <v>48</v>
      </c>
      <c r="B36" s="97"/>
      <c r="C36" s="97"/>
      <c r="D36" s="97"/>
      <c r="E36" s="97"/>
      <c r="F36" s="98">
        <f>(F35/100)*20</f>
        <v>0</v>
      </c>
      <c r="G36" s="99"/>
    </row>
    <row r="37" spans="1:7" ht="20.1" customHeight="1" thickBot="1">
      <c r="A37" s="110" t="s">
        <v>30</v>
      </c>
      <c r="B37" s="111"/>
      <c r="C37" s="111"/>
      <c r="D37" s="111"/>
      <c r="E37" s="111"/>
      <c r="F37" s="112">
        <f>F35*1.2</f>
        <v>0</v>
      </c>
      <c r="G37" s="113"/>
    </row>
    <row r="38" spans="1:7" ht="13.5" customHeight="1">
      <c r="A38" s="15" t="s">
        <v>31</v>
      </c>
      <c r="B38" s="109" t="s">
        <v>89</v>
      </c>
      <c r="C38" s="109"/>
      <c r="D38" s="109"/>
      <c r="E38" s="109"/>
      <c r="F38" s="109"/>
      <c r="G38" s="109"/>
    </row>
    <row r="39" ht="25.5" customHeight="1">
      <c r="B39" s="20" t="s">
        <v>55</v>
      </c>
    </row>
    <row r="40" ht="14.25" customHeight="1"/>
    <row r="41" spans="2:4" ht="12.75">
      <c r="B41" s="48" t="s">
        <v>50</v>
      </c>
      <c r="D41" s="48" t="s">
        <v>51</v>
      </c>
    </row>
    <row r="42" ht="12.75" customHeight="1"/>
    <row r="43" ht="30" customHeight="1"/>
    <row r="44" spans="2:4" ht="12.75">
      <c r="B44" s="20" t="s">
        <v>53</v>
      </c>
      <c r="D44" s="20" t="s">
        <v>54</v>
      </c>
    </row>
    <row r="45" spans="2:4" ht="14.25">
      <c r="B45" s="106" t="s">
        <v>47</v>
      </c>
      <c r="C45" s="106"/>
      <c r="D45" s="20" t="s">
        <v>52</v>
      </c>
    </row>
    <row r="46" ht="12.75">
      <c r="B46" s="20" t="s">
        <v>45</v>
      </c>
    </row>
    <row r="47" ht="12.75">
      <c r="B47" s="20" t="s">
        <v>46</v>
      </c>
    </row>
  </sheetData>
  <mergeCells count="30">
    <mergeCell ref="B45:C45"/>
    <mergeCell ref="F35:G35"/>
    <mergeCell ref="A36:E36"/>
    <mergeCell ref="F36:G36"/>
    <mergeCell ref="B38:G38"/>
    <mergeCell ref="A37:E37"/>
    <mergeCell ref="F37:G37"/>
    <mergeCell ref="A35:E35"/>
    <mergeCell ref="A31:G31"/>
    <mergeCell ref="A34:E34"/>
    <mergeCell ref="F34:G34"/>
    <mergeCell ref="A32:E32"/>
    <mergeCell ref="F32:G32"/>
    <mergeCell ref="A33:E33"/>
    <mergeCell ref="F33:G33"/>
    <mergeCell ref="B15:F15"/>
    <mergeCell ref="B26:F26"/>
    <mergeCell ref="F27:G27"/>
    <mergeCell ref="B29:F29"/>
    <mergeCell ref="B27:E27"/>
    <mergeCell ref="G8:G9"/>
    <mergeCell ref="C6:C7"/>
    <mergeCell ref="D6:D7"/>
    <mergeCell ref="E6:E7"/>
    <mergeCell ref="F6:F7"/>
    <mergeCell ref="G6:G7"/>
    <mergeCell ref="C8:C9"/>
    <mergeCell ref="D8:D9"/>
    <mergeCell ref="E8:E9"/>
    <mergeCell ref="F8:F9"/>
  </mergeCells>
  <printOptions/>
  <pageMargins left="0.3937007874015748" right="0.31496062992125984" top="0.5511811023622047" bottom="0.748031496062992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13" sqref="B13"/>
    </sheetView>
  </sheetViews>
  <sheetFormatPr defaultColWidth="9.140625" defaultRowHeight="12.75"/>
  <cols>
    <col min="1" max="1" width="20.8515625" style="0" customWidth="1"/>
  </cols>
  <sheetData>
    <row r="1" ht="12.75">
      <c r="A1" t="s">
        <v>59</v>
      </c>
    </row>
    <row r="3" ht="12.75">
      <c r="A3" t="s">
        <v>60</v>
      </c>
    </row>
    <row r="4" ht="12.75">
      <c r="J4" t="s">
        <v>65</v>
      </c>
    </row>
    <row r="5" ht="12.75">
      <c r="A5" s="53">
        <f>A19-A22-A15</f>
        <v>285.0265</v>
      </c>
    </row>
    <row r="6" ht="12.75">
      <c r="J6">
        <v>179688</v>
      </c>
    </row>
    <row r="7" spans="1:10" ht="12.75">
      <c r="A7" t="s">
        <v>66</v>
      </c>
      <c r="J7">
        <v>80085</v>
      </c>
    </row>
    <row r="8" ht="12.75">
      <c r="J8">
        <v>216418</v>
      </c>
    </row>
    <row r="9" spans="1:10" ht="12.75">
      <c r="A9" t="s">
        <v>67</v>
      </c>
      <c r="B9">
        <v>19.8747</v>
      </c>
      <c r="J9">
        <v>1050697</v>
      </c>
    </row>
    <row r="10" spans="1:10" ht="12.75">
      <c r="A10" t="s">
        <v>68</v>
      </c>
      <c r="B10">
        <v>3.6956</v>
      </c>
      <c r="J10">
        <v>17764</v>
      </c>
    </row>
    <row r="11" spans="1:10" ht="12.75">
      <c r="A11" t="s">
        <v>69</v>
      </c>
      <c r="B11">
        <v>4.2041</v>
      </c>
      <c r="J11">
        <v>2365</v>
      </c>
    </row>
    <row r="12" spans="1:10" ht="12.75">
      <c r="A12" t="s">
        <v>71</v>
      </c>
      <c r="B12">
        <v>1.2569</v>
      </c>
      <c r="J12">
        <v>17699</v>
      </c>
    </row>
    <row r="13" spans="1:10" ht="12.75">
      <c r="A13" t="s">
        <v>70</v>
      </c>
      <c r="B13">
        <v>0.4494</v>
      </c>
      <c r="J13">
        <v>146939</v>
      </c>
    </row>
    <row r="14" ht="12.75">
      <c r="J14">
        <v>65181</v>
      </c>
    </row>
    <row r="15" spans="1:10" ht="12.75">
      <c r="A15" s="53">
        <f>SUM(B9:B13)</f>
        <v>29.480700000000002</v>
      </c>
      <c r="B15" t="s">
        <v>72</v>
      </c>
      <c r="J15">
        <v>29135</v>
      </c>
    </row>
    <row r="16" ht="12.75">
      <c r="J16">
        <v>88606</v>
      </c>
    </row>
    <row r="17" spans="1:10" ht="12.75">
      <c r="A17" t="s">
        <v>61</v>
      </c>
      <c r="D17" t="s">
        <v>62</v>
      </c>
      <c r="J17">
        <v>20351</v>
      </c>
    </row>
    <row r="19" spans="1:12" ht="12.75">
      <c r="A19">
        <v>506</v>
      </c>
      <c r="C19" t="s">
        <v>63</v>
      </c>
      <c r="J19">
        <f>SUM(J6:J18)</f>
        <v>1914928</v>
      </c>
      <c r="L19" t="s">
        <v>73</v>
      </c>
    </row>
    <row r="20" spans="1:3" ht="12.75">
      <c r="A20">
        <f>A5+A15</f>
        <v>314.5072</v>
      </c>
      <c r="C20" t="s">
        <v>64</v>
      </c>
    </row>
    <row r="21" spans="10:12" ht="12.75">
      <c r="J21">
        <f>J19/10000</f>
        <v>191.4928</v>
      </c>
      <c r="L21" t="s">
        <v>74</v>
      </c>
    </row>
    <row r="22" spans="1:3" ht="12.75">
      <c r="A22" s="52">
        <v>191.4928</v>
      </c>
      <c r="C22" s="51" t="s">
        <v>65</v>
      </c>
    </row>
    <row r="25" ht="12.75">
      <c r="A25" s="58" t="s">
        <v>75</v>
      </c>
    </row>
    <row r="26" ht="12.75">
      <c r="A26" s="58"/>
    </row>
    <row r="29" ht="12.75">
      <c r="A29">
        <f>A5+A22</f>
        <v>476.5193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PÚ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pu13</dc:creator>
  <cp:keywords/>
  <dc:description/>
  <cp:lastModifiedBy>Beno Slávik</cp:lastModifiedBy>
  <cp:lastPrinted>2012-06-25T06:13:39Z</cp:lastPrinted>
  <dcterms:created xsi:type="dcterms:W3CDTF">2011-05-24T11:57:03Z</dcterms:created>
  <dcterms:modified xsi:type="dcterms:W3CDTF">2012-09-28T15:18:39Z</dcterms:modified>
  <cp:category/>
  <cp:version/>
  <cp:contentType/>
  <cp:contentStatus/>
</cp:coreProperties>
</file>