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Povodí Labe/Dokumenty/Prefinal/"/>
    </mc:Choice>
  </mc:AlternateContent>
  <xr:revisionPtr revIDLastSave="1" documentId="11_9C78E5115294908016DDB83014ACBB89F9629CAF" xr6:coauthVersionLast="47" xr6:coauthVersionMax="47" xr10:uidLastSave="{B3380A04-95C3-4A9E-A1C3-97B0B5AAB42A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E7" i="1" l="1"/>
  <c r="E8" i="1" s="1"/>
  <c r="F7" i="1"/>
  <c r="F8" i="1" s="1"/>
  <c r="G7" i="1"/>
  <c r="G8" i="1" s="1"/>
  <c r="D7" i="1"/>
  <c r="D8" i="1" s="1"/>
  <c r="C9" i="1" l="1"/>
</calcChain>
</file>

<file path=xl/sharedStrings.xml><?xml version="1.0" encoding="utf-8"?>
<sst xmlns="http://schemas.openxmlformats.org/spreadsheetml/2006/main" count="8" uniqueCount="8">
  <si>
    <t>roční prostavěnost bez inflace (Kč)</t>
  </si>
  <si>
    <t>roční prostavěnost s inflací (Kč)</t>
  </si>
  <si>
    <t>předpokládaná cena celkem (Kč)</t>
  </si>
  <si>
    <t>cena dle rozpočtu ÚRS 2022/II (Kč)</t>
  </si>
  <si>
    <t xml:space="preserve">Celková inflace - prognóza ČNB </t>
  </si>
  <si>
    <t>požadovaný minimální podíl na realizaci (celkem)</t>
  </si>
  <si>
    <t>požadovaný minimální podíl na realizaci (rok)</t>
  </si>
  <si>
    <t>Krounka, Kutřín, výstavba poldru – stanovení předpokládané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</si>
</sst>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9" fontId="0" fillId="2" borderId="8" xfId="1" applyFont="1" applyFill="1" applyBorder="1" applyAlignment="1">
      <alignment horizontal="centerContinuous" vertical="center"/>
    </xf>
    <xf numFmtId="9" fontId="0" fillId="2" borderId="9" xfId="1" applyFont="1" applyFill="1" applyBorder="1" applyAlignment="1">
      <alignment horizontal="centerContinuous" vertical="center"/>
    </xf>
    <xf numFmtId="9" fontId="0" fillId="2" borderId="1" xfId="1" applyFont="1" applyFill="1" applyBorder="1" applyAlignment="1">
      <alignment horizontal="centerContinuous" vertical="center"/>
    </xf>
    <xf numFmtId="9" fontId="0" fillId="2" borderId="4" xfId="1" applyFont="1" applyFill="1" applyBorder="1" applyAlignment="1">
      <alignment horizontal="centerContinuous" vertical="center"/>
    </xf>
    <xf numFmtId="164" fontId="0" fillId="2" borderId="1" xfId="1" applyNumberFormat="1" applyFont="1" applyFill="1" applyBorder="1" applyAlignment="1">
      <alignment horizontal="centerContinuous" vertical="center"/>
    </xf>
    <xf numFmtId="164" fontId="0" fillId="2" borderId="4" xfId="1" applyNumberFormat="1" applyFont="1" applyFill="1" applyBorder="1" applyAlignment="1">
      <alignment horizontal="centerContinuous" vertical="center"/>
    </xf>
    <xf numFmtId="165" fontId="0" fillId="0" borderId="1" xfId="0" applyNumberFormat="1" applyBorder="1" applyAlignment="1">
      <alignment horizontal="centerContinuous" vertical="center"/>
    </xf>
    <xf numFmtId="165" fontId="0" fillId="0" borderId="4" xfId="0" applyNumberFormat="1" applyBorder="1" applyAlignment="1">
      <alignment horizontal="centerContinuous" vertical="center"/>
    </xf>
    <xf numFmtId="165" fontId="0" fillId="0" borderId="5" xfId="0" applyNumberFormat="1" applyBorder="1" applyAlignment="1">
      <alignment horizontal="centerContinuous" vertical="center"/>
    </xf>
    <xf numFmtId="165" fontId="0" fillId="0" borderId="6" xfId="0" applyNumberFormat="1" applyBorder="1" applyAlignment="1">
      <alignment horizontal="centerContinuous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5" fontId="2" fillId="0" borderId="22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10</xdr:row>
      <xdr:rowOff>57150</xdr:rowOff>
    </xdr:from>
    <xdr:to>
      <xdr:col>6</xdr:col>
      <xdr:colOff>609599</xdr:colOff>
      <xdr:row>58</xdr:row>
      <xdr:rowOff>123825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3095625"/>
          <a:ext cx="7324725" cy="966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0"/>
  <sheetViews>
    <sheetView showGridLines="0" tabSelected="1" workbookViewId="0">
      <selection activeCell="B3" sqref="B3:G9"/>
    </sheetView>
  </sheetViews>
  <sheetFormatPr defaultRowHeight="15.5" x14ac:dyDescent="0.35"/>
  <cols>
    <col min="1" max="1" width="2.08203125" customWidth="1"/>
    <col min="2" max="2" width="30.08203125" customWidth="1"/>
    <col min="3" max="3" width="14.75" bestFit="1" customWidth="1"/>
    <col min="4" max="6" width="14.58203125" bestFit="1" customWidth="1"/>
    <col min="7" max="7" width="16" customWidth="1"/>
  </cols>
  <sheetData>
    <row r="2" spans="2:7" ht="27.75" customHeight="1" thickBot="1" x14ac:dyDescent="0.4">
      <c r="B2" s="28" t="s">
        <v>7</v>
      </c>
      <c r="C2" s="29"/>
      <c r="D2" s="29"/>
      <c r="E2" s="29"/>
      <c r="F2" s="29"/>
      <c r="G2" s="30"/>
    </row>
    <row r="3" spans="2:7" s="1" customFormat="1" ht="62.25" customHeight="1" thickTop="1" thickBot="1" x14ac:dyDescent="0.4">
      <c r="B3" s="2" t="s">
        <v>3</v>
      </c>
      <c r="C3" s="19">
        <v>703428497.75999999</v>
      </c>
      <c r="D3" s="3">
        <v>2023</v>
      </c>
      <c r="E3" s="3">
        <v>2024</v>
      </c>
      <c r="F3" s="3">
        <v>2025</v>
      </c>
      <c r="G3" s="4">
        <v>2026</v>
      </c>
    </row>
    <row r="4" spans="2:7" s="5" customFormat="1" ht="20.149999999999999" customHeight="1" thickTop="1" x14ac:dyDescent="0.35">
      <c r="B4" s="24" t="s">
        <v>6</v>
      </c>
      <c r="C4" s="25"/>
      <c r="D4" s="9">
        <v>0.1</v>
      </c>
      <c r="E4" s="9">
        <v>0.3</v>
      </c>
      <c r="F4" s="9">
        <v>0.4</v>
      </c>
      <c r="G4" s="10">
        <v>0.2</v>
      </c>
    </row>
    <row r="5" spans="2:7" s="5" customFormat="1" ht="20.149999999999999" customHeight="1" x14ac:dyDescent="0.35">
      <c r="B5" s="26" t="s">
        <v>5</v>
      </c>
      <c r="C5" s="27"/>
      <c r="D5" s="11">
        <f>D4</f>
        <v>0.1</v>
      </c>
      <c r="E5" s="11">
        <f>D5+E4</f>
        <v>0.4</v>
      </c>
      <c r="F5" s="11">
        <f t="shared" ref="F5:G5" si="0">E5+F4</f>
        <v>0.8</v>
      </c>
      <c r="G5" s="12">
        <f t="shared" si="0"/>
        <v>1</v>
      </c>
    </row>
    <row r="6" spans="2:7" s="5" customFormat="1" ht="20.149999999999999" customHeight="1" x14ac:dyDescent="0.35">
      <c r="B6" s="26" t="s">
        <v>4</v>
      </c>
      <c r="C6" s="27"/>
      <c r="D6" s="13">
        <v>9.5000000000000001E-2</v>
      </c>
      <c r="E6" s="13">
        <v>2.4E-2</v>
      </c>
      <c r="F6" s="13">
        <v>0.02</v>
      </c>
      <c r="G6" s="14">
        <v>0.02</v>
      </c>
    </row>
    <row r="7" spans="2:7" s="5" customFormat="1" ht="20.149999999999999" customHeight="1" x14ac:dyDescent="0.35">
      <c r="B7" s="20" t="s">
        <v>0</v>
      </c>
      <c r="C7" s="22"/>
      <c r="D7" s="15">
        <f>$C$3*D4</f>
        <v>70342849.776000008</v>
      </c>
      <c r="E7" s="15">
        <f t="shared" ref="E7:G7" si="1">$C$3*E4</f>
        <v>211028549.32799998</v>
      </c>
      <c r="F7" s="15">
        <f t="shared" si="1"/>
        <v>281371399.10400003</v>
      </c>
      <c r="G7" s="16">
        <f t="shared" si="1"/>
        <v>140685699.55200002</v>
      </c>
    </row>
    <row r="8" spans="2:7" s="5" customFormat="1" ht="20.149999999999999" customHeight="1" thickBot="1" x14ac:dyDescent="0.4">
      <c r="B8" s="21" t="s">
        <v>1</v>
      </c>
      <c r="C8" s="23"/>
      <c r="D8" s="17">
        <f>D7*(D6+1)</f>
        <v>77025420.504720002</v>
      </c>
      <c r="E8" s="17">
        <f>E7*(D6+E6+1)</f>
        <v>236140946.69803196</v>
      </c>
      <c r="F8" s="17">
        <f>F7*(D6+E6+F6+1)</f>
        <v>320482023.57945603</v>
      </c>
      <c r="G8" s="18">
        <f>G7*(D6+E6+F6+G6+1)</f>
        <v>163054725.78076804</v>
      </c>
    </row>
    <row r="9" spans="2:7" s="5" customFormat="1" ht="27" customHeight="1" thickTop="1" thickBot="1" x14ac:dyDescent="0.4">
      <c r="B9" s="6" t="s">
        <v>2</v>
      </c>
      <c r="C9" s="19">
        <f>SUM(D8:G8)</f>
        <v>796703116.562976</v>
      </c>
      <c r="D9" s="7"/>
      <c r="E9" s="7"/>
      <c r="F9" s="7"/>
      <c r="G9" s="8"/>
    </row>
    <row r="10" spans="2:7" ht="16" thickTop="1" x14ac:dyDescent="0.35"/>
  </sheetData>
  <mergeCells count="4">
    <mergeCell ref="B4:C4"/>
    <mergeCell ref="B6:C6"/>
    <mergeCell ref="B2:G2"/>
    <mergeCell ref="B5:C5"/>
  </mergeCells>
  <pageMargins left="0.78740157480314965" right="0.23622047244094491" top="0.74803149606299213" bottom="0.74803149606299213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4" ma:contentTypeDescription="Vytvoří nový dokument" ma:contentTypeScope="" ma:versionID="2f84dfed117f2a5e22aaadc9803f045a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1ee0b3d10c9fb767e067ab0c20d0bdfd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71A40257-5C7A-49D0-BD2C-68220598936F}"/>
</file>

<file path=customXml/itemProps2.xml><?xml version="1.0" encoding="utf-8"?>
<ds:datastoreItem xmlns:ds="http://schemas.openxmlformats.org/officeDocument/2006/customXml" ds:itemID="{FD43CCAC-A8EA-49F3-98A6-AB981354E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06217-54E1-4D0E-972B-9E03B75BF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Marián Šebesta</dc:creator>
  <cp:lastModifiedBy>KAROLAS</cp:lastModifiedBy>
  <cp:lastPrinted>2022-08-12T08:15:14Z</cp:lastPrinted>
  <dcterms:created xsi:type="dcterms:W3CDTF">2022-06-07T06:03:11Z</dcterms:created>
  <dcterms:modified xsi:type="dcterms:W3CDTF">2022-10-07T13:00:50Z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