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 - SO1 - kácení stromů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'1 - SO1 - kácení stromů'!$C$82:$K$200</definedName>
    <definedName name="_xlnm.Print_Area" localSheetId="1">'1 - SO1 - kácení stromů'!$C$4:$J$39,'1 - SO1 - kácení stromů'!$C$45:$J$64,'1 - SO1 - kácení stromů'!$C$70:$K$200</definedName>
    <definedName name="_xlnm.Print_Titles" localSheetId="1">'1 - SO1 - kácení stromů'!$82:$82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199"/>
  <c r="BH199"/>
  <c r="BF199"/>
  <c r="BE199"/>
  <c r="T199"/>
  <c r="T198"/>
  <c r="R199"/>
  <c r="R198"/>
  <c r="P199"/>
  <c r="P198"/>
  <c r="BI197"/>
  <c r="BH197"/>
  <c r="BF197"/>
  <c r="BE197"/>
  <c r="T197"/>
  <c r="R197"/>
  <c r="P197"/>
  <c r="BI195"/>
  <c r="BH195"/>
  <c r="BF195"/>
  <c r="BE195"/>
  <c r="T195"/>
  <c r="R195"/>
  <c r="P195"/>
  <c r="BI191"/>
  <c r="BH191"/>
  <c r="BF191"/>
  <c r="BE191"/>
  <c r="T191"/>
  <c r="R191"/>
  <c r="P191"/>
  <c r="BI189"/>
  <c r="BH189"/>
  <c r="BF189"/>
  <c r="BE189"/>
  <c r="T189"/>
  <c r="R189"/>
  <c r="P189"/>
  <c r="BI186"/>
  <c r="BH186"/>
  <c r="BF186"/>
  <c r="BE186"/>
  <c r="T186"/>
  <c r="R186"/>
  <c r="P186"/>
  <c r="BI183"/>
  <c r="BH183"/>
  <c r="BF183"/>
  <c r="BE183"/>
  <c r="T183"/>
  <c r="R183"/>
  <c r="P183"/>
  <c r="BI180"/>
  <c r="BH180"/>
  <c r="BF180"/>
  <c r="BE180"/>
  <c r="T180"/>
  <c r="R180"/>
  <c r="P180"/>
  <c r="BI177"/>
  <c r="BH177"/>
  <c r="BF177"/>
  <c r="BE177"/>
  <c r="T177"/>
  <c r="R177"/>
  <c r="P177"/>
  <c r="BI174"/>
  <c r="BH174"/>
  <c r="BF174"/>
  <c r="BE174"/>
  <c r="T174"/>
  <c r="R174"/>
  <c r="P174"/>
  <c r="BI172"/>
  <c r="BH172"/>
  <c r="BF172"/>
  <c r="BE172"/>
  <c r="T172"/>
  <c r="R172"/>
  <c r="P172"/>
  <c r="BI170"/>
  <c r="BH170"/>
  <c r="BF170"/>
  <c r="BE170"/>
  <c r="T170"/>
  <c r="R170"/>
  <c r="P170"/>
  <c r="BI168"/>
  <c r="BH168"/>
  <c r="BF168"/>
  <c r="BE168"/>
  <c r="T168"/>
  <c r="R168"/>
  <c r="P168"/>
  <c r="BI166"/>
  <c r="BH166"/>
  <c r="BF166"/>
  <c r="BE166"/>
  <c r="T166"/>
  <c r="R166"/>
  <c r="P166"/>
  <c r="BI163"/>
  <c r="BH163"/>
  <c r="BF163"/>
  <c r="BE163"/>
  <c r="T163"/>
  <c r="R163"/>
  <c r="P163"/>
  <c r="BI159"/>
  <c r="BH159"/>
  <c r="BF159"/>
  <c r="BE159"/>
  <c r="T159"/>
  <c r="R159"/>
  <c r="P159"/>
  <c r="BI152"/>
  <c r="BH152"/>
  <c r="BF152"/>
  <c r="BE152"/>
  <c r="T152"/>
  <c r="R152"/>
  <c r="P152"/>
  <c r="BI135"/>
  <c r="BH135"/>
  <c r="BF135"/>
  <c r="BE135"/>
  <c r="T135"/>
  <c r="R135"/>
  <c r="P135"/>
  <c r="BI109"/>
  <c r="BH109"/>
  <c r="BF109"/>
  <c r="BE109"/>
  <c r="T109"/>
  <c r="R109"/>
  <c r="P109"/>
  <c r="BI97"/>
  <c r="BH97"/>
  <c r="BF97"/>
  <c r="BE97"/>
  <c r="T97"/>
  <c r="R97"/>
  <c r="P97"/>
  <c r="BI92"/>
  <c r="BH92"/>
  <c r="BF92"/>
  <c r="BE92"/>
  <c r="T92"/>
  <c r="R92"/>
  <c r="P92"/>
  <c r="BI88"/>
  <c r="BH88"/>
  <c r="BF88"/>
  <c r="BE88"/>
  <c r="T88"/>
  <c r="R88"/>
  <c r="P88"/>
  <c r="BI87"/>
  <c r="BH87"/>
  <c r="BF87"/>
  <c r="BE87"/>
  <c r="T87"/>
  <c r="R87"/>
  <c r="P87"/>
  <c r="BI86"/>
  <c r="BH86"/>
  <c r="BF86"/>
  <c r="BE86"/>
  <c r="T86"/>
  <c r="R86"/>
  <c r="P86"/>
  <c r="J80"/>
  <c r="F79"/>
  <c r="F77"/>
  <c r="E75"/>
  <c r="J55"/>
  <c r="F54"/>
  <c r="F52"/>
  <c r="E50"/>
  <c r="J21"/>
  <c r="E21"/>
  <c r="J79"/>
  <c r="J20"/>
  <c r="J18"/>
  <c r="E18"/>
  <c r="F80"/>
  <c r="J17"/>
  <c r="J12"/>
  <c r="J77"/>
  <c r="E7"/>
  <c r="E73"/>
  <c i="1" r="L50"/>
  <c r="AM50"/>
  <c r="AM49"/>
  <c r="L49"/>
  <c r="AM47"/>
  <c r="L47"/>
  <c r="L45"/>
  <c r="L44"/>
  <c i="2" r="J177"/>
  <c r="BK159"/>
  <c r="J87"/>
  <c r="BK195"/>
  <c r="BK170"/>
  <c r="J109"/>
  <c r="J189"/>
  <c r="J172"/>
  <c r="J163"/>
  <c r="J92"/>
  <c i="1" r="AS54"/>
  <c i="2" r="J197"/>
  <c r="BK172"/>
  <c r="J97"/>
  <c r="J191"/>
  <c r="J168"/>
  <c r="BK92"/>
  <c r="F33"/>
  <c r="J195"/>
  <c r="BK168"/>
  <c r="BK199"/>
  <c r="J174"/>
  <c r="BK135"/>
  <c r="F37"/>
  <c r="BK180"/>
  <c r="BK109"/>
  <c r="J183"/>
  <c r="BK163"/>
  <c r="J34"/>
  <c r="BK189"/>
  <c r="J166"/>
  <c r="BK88"/>
  <c r="BK186"/>
  <c r="BK86"/>
  <c r="BK174"/>
  <c r="BK152"/>
  <c r="BK87"/>
  <c r="J33"/>
  <c r="J186"/>
  <c r="J152"/>
  <c r="BK197"/>
  <c r="BK177"/>
  <c r="J88"/>
  <c r="BK191"/>
  <c r="J180"/>
  <c r="J170"/>
  <c r="BK97"/>
  <c r="F34"/>
  <c r="J159"/>
  <c r="J199"/>
  <c r="BK183"/>
  <c r="BK166"/>
  <c r="J135"/>
  <c r="J86"/>
  <c r="F36"/>
  <c l="1" r="BK85"/>
  <c r="R194"/>
  <c r="BK194"/>
  <c r="J194"/>
  <c r="J62"/>
  <c r="R85"/>
  <c r="T85"/>
  <c r="T84"/>
  <c r="T83"/>
  <c r="T194"/>
  <c r="P85"/>
  <c r="P84"/>
  <c r="P83"/>
  <c i="1" r="AU55"/>
  <c i="2" r="P194"/>
  <c r="BK198"/>
  <c r="J198"/>
  <c r="J63"/>
  <c i="1" r="BC55"/>
  <c i="2" r="E48"/>
  <c r="J52"/>
  <c r="J54"/>
  <c r="F55"/>
  <c r="BG86"/>
  <c r="BG87"/>
  <c r="BG88"/>
  <c r="BG92"/>
  <c r="BG97"/>
  <c r="BG109"/>
  <c r="BG135"/>
  <c r="BG152"/>
  <c r="BG159"/>
  <c r="BG163"/>
  <c r="BG166"/>
  <c r="BG168"/>
  <c r="BG170"/>
  <c r="BG172"/>
  <c r="BG174"/>
  <c r="BG177"/>
  <c r="BG180"/>
  <c r="BG183"/>
  <c r="BG186"/>
  <c r="BG189"/>
  <c r="BG191"/>
  <c r="BG195"/>
  <c r="BG197"/>
  <c r="BG199"/>
  <c i="1" r="AW55"/>
  <c r="AZ55"/>
  <c r="BA55"/>
  <c r="AV55"/>
  <c r="BD55"/>
  <c r="BC54"/>
  <c r="W32"/>
  <c r="AZ54"/>
  <c r="W29"/>
  <c r="AU54"/>
  <c r="BA54"/>
  <c r="W30"/>
  <c r="BD54"/>
  <c r="W33"/>
  <c i="2" l="1" r="R84"/>
  <c r="R83"/>
  <c r="BK84"/>
  <c r="J84"/>
  <c r="J60"/>
  <c r="J85"/>
  <c r="J61"/>
  <c i="1" r="AV54"/>
  <c r="AK29"/>
  <c r="AT55"/>
  <c r="AW54"/>
  <c r="AK30"/>
  <c i="2" r="F35"/>
  <c i="1" r="BB55"/>
  <c r="BB54"/>
  <c r="W31"/>
  <c r="AY54"/>
  <c i="2" l="1" r="BK83"/>
  <c r="J83"/>
  <c r="J30"/>
  <c i="1" r="AG55"/>
  <c r="AG54"/>
  <c r="AK26"/>
  <c r="AK35"/>
  <c r="AT54"/>
  <c r="AN54"/>
  <c r="AX54"/>
  <c l="1" r="AN55"/>
  <c i="2" r="J59"/>
  <c r="J39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<sst xmlns="http://schemas.openxmlformats.org/spreadsheetml/2006/main">
  <si>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</si>
  <si>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</si>
  <si>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</si>
  <si>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</si>
  <si>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</si>
  <si>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{35ee0974-5e40-4cdc-8829-3984fa1e8391}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</si>
  <si>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</si>
  <si>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</si>
  <si>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</si>
  <si>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</si>
  <si>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</si>
  <si>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</si>
  <si>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</si>
  <si>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</si>
  <si>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23/2022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</si>
  <si>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</si>
  <si>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</si>
  <si>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Bystřice, Nové Město nad Cidlinou, kácení stromů, ř.km 2,020 - 3,350 - 1. etapa</t>
  </si>
  <si>
    <t>KSO:</t>
  </si>
  <si>
    <t>832</t>
  </si>
  <si>
    <t>CC-CZ:</t>
  </si>
  <si>
    <t/>
  </si>
  <si>
    <t>Místo:</t>
  </si>
  <si>
    <t>Nové Město nad Cidlinou</t>
  </si>
  <si>
    <t>Datum:</t>
  </si>
  <si>
    <t>26. 9. 2022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</si>
  <si>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</si>
  <si>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</si>
  <si>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</si>
  <si>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</si>
  <si>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</si>
  <si>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</si>
  <si>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</si>
  <si>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</si>
  <si>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</si>
  <si>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</si>
  <si>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</si>
  <si>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</si>
  <si>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</si>
  <si>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</si>
  <si>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</si>
  <si>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</si>
  <si>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</si>
  <si>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</si>
  <si>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</si>
  <si>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</si>
  <si>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</si>
  <si>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</si>
  <si>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</si>
  <si>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</si>
  <si>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</si>
  <si>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</si>
  <si>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</si>
  <si>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</si>
  <si>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</si>
  <si>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</si>
  <si>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</si>
  <si>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</si>
  <si>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</si>
  <si>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</si>
  <si>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</si>
  <si>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</si>
  <si>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</si>
  <si>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</si>
  <si>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</si>
  <si>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</si>
  <si>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</si>
  <si>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</si>
  <si>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</si>
  <si>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</si>
  <si>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</si>
  <si>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</si>
  <si>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</si>
  <si>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</si>
  <si>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</si>
  <si>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</si>
  <si>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</si>
  <si>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</si>
  <si>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</si>
  <si>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stromů</t>
  </si>
  <si>
    <t>STA</t>
  </si>
  <si>
    <t>{49588d6d-9041-4346-a10b-dd8f9cd0e66e}</t>
  </si>
  <si>
    <t>2</t>
  </si>
  <si>
    <t>KRYCÍ LIST SOUPISU PRACÍ</t>
  </si>
  <si>
    <t>Objekt:</t>
  </si>
  <si>
    <t>1 - SO1 - kácení stromů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</si>
  <si>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</si>
  <si>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</si>
  <si>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</si>
  <si>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</si>
  <si>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</si>
  <si>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</si>
  <si>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</si>
  <si>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</si>
  <si>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</si>
  <si>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</si>
  <si>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</si>
  <si>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</si>
  <si>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</si>
  <si>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</si>
  <si>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</si>
  <si>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</si>
  <si>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</si>
  <si>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</si>
  <si>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</si>
  <si>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</si>
  <si>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</si>
  <si>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</si>
  <si>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</si>
  <si>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</si>
  <si>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</si>
  <si>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</si>
  <si>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111251111R</t>
  </si>
  <si>
    <t>Likvidace ořezaných větví D do 70 mm a dřevního odpadu s odvozem a případným poplatkem za uložení.</t>
  </si>
  <si>
    <t>soubor</t>
  </si>
  <si>
    <t>4</t>
  </si>
  <si>
    <t>-1512848213</t>
  </si>
  <si>
    <t>112107010R</t>
  </si>
  <si>
    <t>Zpracování dříví s na kulatinu, vlákninu a palivové dřevo se snesením do 50 m s vyrovnáním kuláčů</t>
  </si>
  <si>
    <t>1003381303</t>
  </si>
  <si>
    <t>3</t>
  </si>
  <si>
    <t>112151113</t>
  </si>
  <si>
    <t>Pokácení stromu směrové v celku s odřezáním kmene a s odvětvením průměru kmene přes 300 do 400 mm</t>
  </si>
  <si>
    <t>kus</t>
  </si>
  <si>
    <t>CS ÚRS 2022 02</t>
  </si>
  <si>
    <t>1624686749</t>
  </si>
  <si>
    <t>Online PSC</t>
  </si>
  <si>
    <t>https://podminky.urs.cz/item/CS_URS_2022_02/112151113</t>
  </si>
  <si>
    <t>VV</t>
  </si>
  <si>
    <t>"strom 33"1</t>
  </si>
  <si>
    <t>Součet</t>
  </si>
  <si>
    <t>112151114</t>
  </si>
  <si>
    <t>Pokácení stromu směrové v celku s odřezáním kmene a s odvětvením průměru kmene přes 400 do 500 mm</t>
  </si>
  <si>
    <t>-164882222</t>
  </si>
  <si>
    <t>https://podminky.urs.cz/item/CS_URS_2022_02/112151114</t>
  </si>
  <si>
    <t>"strom 17"1</t>
  </si>
  <si>
    <t>"strom 38"1</t>
  </si>
  <si>
    <t>5</t>
  </si>
  <si>
    <t>112151115</t>
  </si>
  <si>
    <t>Pokácení stromu směrové v celku s odřezáním kmene a s odvětvením průměru kmene přes 500 do 600 mm</t>
  </si>
  <si>
    <t>657022755</t>
  </si>
  <si>
    <t>https://podminky.urs.cz/item/CS_URS_2022_02/112151115</t>
  </si>
  <si>
    <t>"strom11"1</t>
  </si>
  <si>
    <t>"strom 13"1</t>
  </si>
  <si>
    <t>"strom 26"1</t>
  </si>
  <si>
    <t>"strom 30"1</t>
  </si>
  <si>
    <t>"strom 31"1</t>
  </si>
  <si>
    <t>"strom 35"1</t>
  </si>
  <si>
    <t>"strom 41"1</t>
  </si>
  <si>
    <t>"strom 51"1</t>
  </si>
  <si>
    <t>"strom 53"1</t>
  </si>
  <si>
    <t>6</t>
  </si>
  <si>
    <t>112151116</t>
  </si>
  <si>
    <t>Pokácení stromu směrové v celku s odřezáním kmene a s odvětvením průměru kmene přes 600 do 700 mm</t>
  </si>
  <si>
    <t>-600506844</t>
  </si>
  <si>
    <t>https://podminky.urs.cz/item/CS_URS_2022_02/112151116</t>
  </si>
  <si>
    <t>"strom 2"1</t>
  </si>
  <si>
    <t>"strom 7"1</t>
  </si>
  <si>
    <t>"strom 8"1</t>
  </si>
  <si>
    <t>"strom 12"1</t>
  </si>
  <si>
    <t>"strom 15"1</t>
  </si>
  <si>
    <t>"strom 18"1</t>
  </si>
  <si>
    <t>"strom 19"1</t>
  </si>
  <si>
    <t>"strom 20"1</t>
  </si>
  <si>
    <t>"strom 21"1</t>
  </si>
  <si>
    <t>"strom 25"1</t>
  </si>
  <si>
    <t>"strom 27"1</t>
  </si>
  <si>
    <t>"strom 29"1</t>
  </si>
  <si>
    <t>"strom 36"1</t>
  </si>
  <si>
    <t>"strom 37"1</t>
  </si>
  <si>
    <t>"strom 39"1</t>
  </si>
  <si>
    <t>"strom 42"1</t>
  </si>
  <si>
    <t>"strom 43"1</t>
  </si>
  <si>
    <t>"strom 44"1</t>
  </si>
  <si>
    <t>"strom 46"1</t>
  </si>
  <si>
    <t>"strom 47"1</t>
  </si>
  <si>
    <t>"strom 52"1</t>
  </si>
  <si>
    <t>"strom 54"1</t>
  </si>
  <si>
    <t>"strom 55"1</t>
  </si>
  <si>
    <t>7</t>
  </si>
  <si>
    <t>112151117</t>
  </si>
  <si>
    <t>Pokácení stromu směrové v celku s odřezáním kmene a s odvětvením průměru kmene přes 700 do 800 mm</t>
  </si>
  <si>
    <t>675000292</t>
  </si>
  <si>
    <t>https://podminky.urs.cz/item/CS_URS_2022_02/112151117</t>
  </si>
  <si>
    <t>"strom 3"1</t>
  </si>
  <si>
    <t>"strom 4"1</t>
  </si>
  <si>
    <t>"strom 5"1</t>
  </si>
  <si>
    <t>"strom 6"1</t>
  </si>
  <si>
    <t>"strom 10"1</t>
  </si>
  <si>
    <t>"strom 14"1</t>
  </si>
  <si>
    <t>"strom 22"1</t>
  </si>
  <si>
    <t>"strom 24"1</t>
  </si>
  <si>
    <t>"strom 28"1</t>
  </si>
  <si>
    <t>"strom 34"1</t>
  </si>
  <si>
    <t>"strom 45"1</t>
  </si>
  <si>
    <t>"strom 48"1</t>
  </si>
  <si>
    <t>"strom 49"1</t>
  </si>
  <si>
    <t>"strom 50"1</t>
  </si>
  <si>
    <t>8</t>
  </si>
  <si>
    <t>112151118</t>
  </si>
  <si>
    <t>Pokácení stromu směrové v celku s odřezáním kmene a s odvětvením průměru kmene přes 800 do 900 mm</t>
  </si>
  <si>
    <t>934812353</t>
  </si>
  <si>
    <t>https://podminky.urs.cz/item/CS_URS_2022_02/112151118</t>
  </si>
  <si>
    <t>"strom 9"1</t>
  </si>
  <si>
    <t>"strom 16"1</t>
  </si>
  <si>
    <t>"strom 32"1</t>
  </si>
  <si>
    <t>"strom 40"1</t>
  </si>
  <si>
    <t>9</t>
  </si>
  <si>
    <t>112151119</t>
  </si>
  <si>
    <t>Pokácení stromu směrové v celku s odřezáním kmene a s odvětvením průměru kmene přes 900 do 1000 mm</t>
  </si>
  <si>
    <t>-868115753</t>
  </si>
  <si>
    <t>https://podminky.urs.cz/item/CS_URS_2022_02/112151119</t>
  </si>
  <si>
    <t>"strom 23"1</t>
  </si>
  <si>
    <t>10</t>
  </si>
  <si>
    <t>112151120</t>
  </si>
  <si>
    <t>Pokácení stromu směrové v celku s odřezáním kmene a s odvětvením průměru kmene přes 1000 do 1100 mm</t>
  </si>
  <si>
    <t>-1516142865</t>
  </si>
  <si>
    <t>https://podminky.urs.cz/item/CS_URS_2022_02/112151120</t>
  </si>
  <si>
    <t>"strom 1"1</t>
  </si>
  <si>
    <t>11</t>
  </si>
  <si>
    <t>162201402</t>
  </si>
  <si>
    <t>Vodorovné přemístění větví, kmenů nebo pařezů s naložením, složením a dopravou do 1000 m větví stromů listnatých, průměru kmene přes 300 do 500 mm</t>
  </si>
  <si>
    <t>1033556958</t>
  </si>
  <si>
    <t>https://podminky.urs.cz/item/CS_URS_2022_02/162201402</t>
  </si>
  <si>
    <t>12</t>
  </si>
  <si>
    <t>162201403</t>
  </si>
  <si>
    <t>Vodorovné přemístění větví, kmenů nebo pařezů s naložením, složením a dopravou do 1000 m větví stromů listnatých, průměru kmene přes 500 do 700 mm</t>
  </si>
  <si>
    <t>-2110562235</t>
  </si>
  <si>
    <t>https://podminky.urs.cz/item/CS_URS_2022_02/162201403</t>
  </si>
  <si>
    <t>13</t>
  </si>
  <si>
    <t>162201404</t>
  </si>
  <si>
    <t>Vodorovné přemístění větví, kmenů nebo pařezů s naložením, složením a dopravou do 1000 m větví stromů listnatých, průměru kmene přes 700 do 900 mm</t>
  </si>
  <si>
    <t>-1469171494</t>
  </si>
  <si>
    <t>https://podminky.urs.cz/item/CS_URS_2022_02/162201404</t>
  </si>
  <si>
    <t>14</t>
  </si>
  <si>
    <t>162201500</t>
  </si>
  <si>
    <t>Vodorovné přemístění větví, kmenů nebo pařezů s naložením, složením a dopravou do 1000 m větví stromů listnatých, průměru kmene přes 900 do 1100 mm</t>
  </si>
  <si>
    <t>-1433715457</t>
  </si>
  <si>
    <t>https://podminky.urs.cz/item/CS_URS_2022_02/162201500</t>
  </si>
  <si>
    <t>162201412</t>
  </si>
  <si>
    <t>Vodorovné přemístění větví, kmenů nebo pařezů s naložením, složením a dopravou do 1000 m kmenů stromů listnatých, průměru přes 300 do 500 mm</t>
  </si>
  <si>
    <t>-1086177656</t>
  </si>
  <si>
    <t>https://podminky.urs.cz/item/CS_URS_2022_02/162201412</t>
  </si>
  <si>
    <t>1+2</t>
  </si>
  <si>
    <t>16</t>
  </si>
  <si>
    <t>162201413</t>
  </si>
  <si>
    <t>Vodorovné přemístění větví, kmenů nebo pařezů s naložením, složením a dopravou do 1000 m kmenů stromů listnatých, průměru přes 500 do 700 mm</t>
  </si>
  <si>
    <t>2011527557</t>
  </si>
  <si>
    <t>https://podminky.urs.cz/item/CS_URS_2022_02/162201413</t>
  </si>
  <si>
    <t>9+23</t>
  </si>
  <si>
    <t>17</t>
  </si>
  <si>
    <t>162201414</t>
  </si>
  <si>
    <t>Vodorovné přemístění větví, kmenů nebo pařezů s naložením, složením a dopravou do 1000 m kmenů stromů listnatých, průměru přes 700 do 900 mm</t>
  </si>
  <si>
    <t>1451249270</t>
  </si>
  <si>
    <t>https://podminky.urs.cz/item/CS_URS_2022_02/162201414</t>
  </si>
  <si>
    <t>14+4</t>
  </si>
  <si>
    <t>18</t>
  </si>
  <si>
    <t>162201510</t>
  </si>
  <si>
    <t>Vodorovné přemístění větví, kmenů nebo pařezů s naložením, složením a dopravou do 1000 m kmenů stromů listnatých, průměru přes 900 do 1100 mm</t>
  </si>
  <si>
    <t>1347198593</t>
  </si>
  <si>
    <t>https://podminky.urs.cz/item/CS_URS_2022_02/162201510</t>
  </si>
  <si>
    <t>1+1</t>
  </si>
  <si>
    <t>19</t>
  </si>
  <si>
    <t>181451121</t>
  </si>
  <si>
    <t>Založení trávníku na půdě předem připravené plochy přes 1000 m2 výsevem včetně utažení lučního v rovině nebo na svahu do 1:5</t>
  </si>
  <si>
    <t>m2</t>
  </si>
  <si>
    <t>-2139471053</t>
  </si>
  <si>
    <t>https://podminky.urs.cz/item/CS_URS_2022_02/181451121</t>
  </si>
  <si>
    <t>4040</t>
  </si>
  <si>
    <t>20</t>
  </si>
  <si>
    <t>M</t>
  </si>
  <si>
    <t>00572100</t>
  </si>
  <si>
    <t>osivo jetelotráva intenzivní víceletá</t>
  </si>
  <si>
    <t>kg</t>
  </si>
  <si>
    <t>-1783409043</t>
  </si>
  <si>
    <t>4040*0,02 'Přepočtené koeficientem množství</t>
  </si>
  <si>
    <t>183403152</t>
  </si>
  <si>
    <t>Obdělání půdy vláčením v rovině nebo na svahu do 1:5</t>
  </si>
  <si>
    <t>-649572378</t>
  </si>
  <si>
    <t>https://podminky.urs.cz/item/CS_URS_2022_02/183403152</t>
  </si>
  <si>
    <t>"Urovnání manipulačních ploch a skládky"354*10+500</t>
  </si>
  <si>
    <t>Svislé a kompletní konstrukce</t>
  </si>
  <si>
    <t>22</t>
  </si>
  <si>
    <t>338991111R</t>
  </si>
  <si>
    <t>Ohradník pro zvířata plastový kůl v rovině nebo ve svahu do 1:5 zadusaný do ornice + lanko, montáž, demontáž</t>
  </si>
  <si>
    <t>m</t>
  </si>
  <si>
    <t>228036431</t>
  </si>
  <si>
    <t>"dočasné oplocení výběhu pro koně"354</t>
  </si>
  <si>
    <t>23</t>
  </si>
  <si>
    <t>R2</t>
  </si>
  <si>
    <t>Montáž a demontáž stávajícího oplocení z ocelových trubek svařovaných</t>
  </si>
  <si>
    <t>348153468</t>
  </si>
  <si>
    <t>998</t>
  </si>
  <si>
    <t>Přesun hmot</t>
  </si>
  <si>
    <t>24</t>
  </si>
  <si>
    <t>998332011</t>
  </si>
  <si>
    <t>Přesun hmot pro úpravy vodních toků a kanály, hráze rybníků apod. dopravní vzdálenost do 500 m</t>
  </si>
  <si>
    <t>t</t>
  </si>
  <si>
    <t>-801824861</t>
  </si>
  <si>
    <t>https://podminky.urs.cz/item/CS_URS_2022_02/998332011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</si>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</sst>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2151113" TargetMode="External" /><Relationship Id="rId2" Type="http://schemas.openxmlformats.org/officeDocument/2006/relationships/hyperlink" Target="https://podminky.urs.cz/item/CS_URS_2022_02/112151114" TargetMode="External" /><Relationship Id="rId3" Type="http://schemas.openxmlformats.org/officeDocument/2006/relationships/hyperlink" Target="https://podminky.urs.cz/item/CS_URS_2022_02/112151115" TargetMode="External" /><Relationship Id="rId4" Type="http://schemas.openxmlformats.org/officeDocument/2006/relationships/hyperlink" Target="https://podminky.urs.cz/item/CS_URS_2022_02/112151116" TargetMode="External" /><Relationship Id="rId5" Type="http://schemas.openxmlformats.org/officeDocument/2006/relationships/hyperlink" Target="https://podminky.urs.cz/item/CS_URS_2022_02/112151117" TargetMode="External" /><Relationship Id="rId6" Type="http://schemas.openxmlformats.org/officeDocument/2006/relationships/hyperlink" Target="https://podminky.urs.cz/item/CS_URS_2022_02/112151118" TargetMode="External" /><Relationship Id="rId7" Type="http://schemas.openxmlformats.org/officeDocument/2006/relationships/hyperlink" Target="https://podminky.urs.cz/item/CS_URS_2022_02/112151119" TargetMode="External" /><Relationship Id="rId8" Type="http://schemas.openxmlformats.org/officeDocument/2006/relationships/hyperlink" Target="https://podminky.urs.cz/item/CS_URS_2022_02/112151120" TargetMode="External" /><Relationship Id="rId9" Type="http://schemas.openxmlformats.org/officeDocument/2006/relationships/hyperlink" Target="https://podminky.urs.cz/item/CS_URS_2022_02/162201402" TargetMode="External" /><Relationship Id="rId10" Type="http://schemas.openxmlformats.org/officeDocument/2006/relationships/hyperlink" Target="https://podminky.urs.cz/item/CS_URS_2022_02/162201403" TargetMode="External" /><Relationship Id="rId11" Type="http://schemas.openxmlformats.org/officeDocument/2006/relationships/hyperlink" Target="https://podminky.urs.cz/item/CS_URS_2022_02/162201404" TargetMode="External" /><Relationship Id="rId12" Type="http://schemas.openxmlformats.org/officeDocument/2006/relationships/hyperlink" Target="https://podminky.urs.cz/item/CS_URS_2022_02/162201500" TargetMode="External" /><Relationship Id="rId13" Type="http://schemas.openxmlformats.org/officeDocument/2006/relationships/hyperlink" Target="https://podminky.urs.cz/item/CS_URS_2022_02/162201412" TargetMode="External" /><Relationship Id="rId14" Type="http://schemas.openxmlformats.org/officeDocument/2006/relationships/hyperlink" Target="https://podminky.urs.cz/item/CS_URS_2022_02/162201413" TargetMode="External" /><Relationship Id="rId15" Type="http://schemas.openxmlformats.org/officeDocument/2006/relationships/hyperlink" Target="https://podminky.urs.cz/item/CS_URS_2022_02/162201414" TargetMode="External" /><Relationship Id="rId16" Type="http://schemas.openxmlformats.org/officeDocument/2006/relationships/hyperlink" Target="https://podminky.urs.cz/item/CS_URS_2022_02/162201510" TargetMode="External" /><Relationship Id="rId17" Type="http://schemas.openxmlformats.org/officeDocument/2006/relationships/hyperlink" Target="https://podminky.urs.cz/item/CS_URS_2022_02/181451121" TargetMode="External" /><Relationship Id="rId18" Type="http://schemas.openxmlformats.org/officeDocument/2006/relationships/hyperlink" Target="https://podminky.urs.cz/item/CS_URS_2022_02/183403152" TargetMode="External" /><Relationship Id="rId19" Type="http://schemas.openxmlformats.org/officeDocument/2006/relationships/hyperlink" Target="https://podminky.urs.cz/item/CS_URS_2022_02/998332011" TargetMode="External" /><Relationship Id="rId20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hidden="1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hidden="1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s="3" customFormat="1" ht="14.4" customHeight="1">
      <c r="A31" s="3"/>
      <c r="B31" s="46"/>
      <c r="C31" s="47"/>
      <c r="D31" s="52" t="s">
        <v>43</v>
      </c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="2" customFormat="1" ht="6.96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="2" customFormat="1" ht="24.96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23/2022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Bystřice, Nové Město nad Cidlinou, kácení stromů, ř.km 2,020 - 3,350 - 1. etapa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Nové Město nad Cidlinou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 "","",AN8)</f>
        <v>26. 9. 2022</v>
      </c>
      <c r="AN47" s="73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 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5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4" t="str">
        <f>IF(E20="","",E20)</f>
        <v>Lukáš Táborský,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="2" customFormat="1" ht="29.28" customHeight="1">
      <c r="A52" s="38"/>
      <c r="B52" s="39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4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kácení stromů'!J30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'1 - SO1 - kácení stromů'!P83</f>
        <v>0</v>
      </c>
      <c r="AV55" s="121">
        <f>'1 - SO1 - kácení stromů'!J33</f>
        <v>0</v>
      </c>
      <c r="AW55" s="121">
        <f>'1 - SO1 - kácení stromů'!J34</f>
        <v>0</v>
      </c>
      <c r="AX55" s="121">
        <f>'1 - SO1 - kácení stromů'!J35</f>
        <v>0</v>
      </c>
      <c r="AY55" s="121">
        <f>'1 - SO1 - kácení stromů'!J36</f>
        <v>0</v>
      </c>
      <c r="AZ55" s="121">
        <f>'1 - SO1 - kácení stromů'!F33</f>
        <v>0</v>
      </c>
      <c r="BA55" s="121">
        <f>'1 - SO1 - kácení stromů'!F34</f>
        <v>0</v>
      </c>
      <c r="BB55" s="121">
        <f>'1 - SO1 - kácení stromů'!F35</f>
        <v>0</v>
      </c>
      <c r="BC55" s="121">
        <f>'1 - SO1 - kácení stromů'!F36</f>
        <v>0</v>
      </c>
      <c r="BD55" s="123">
        <f>'1 - SO1 - kácení stromů'!F37</f>
        <v>0</v>
      </c>
      <c r="BE55" s="7"/>
      <c r="BT55" s="124" t="s">
        <v>78</v>
      </c>
      <c r="BV55" s="124" t="s">
        <v>75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ntCTjYO2eshM4hexYVSfRP1AB2lRm482rzRvIbaCF6kNIbur5NUnlOviw87jpr3SD+t7KBe5Xz62syVJgM0jtQ==" hashValue="j5vN14CjKI/2KGRtZ+ceaNqy0pZvQbfc2scPhxXgHAwOnL3nlDLqc1ZfSAGPR/nklLF+GJBYiOhPFUM05FDlTw==" algorithmName="SHA-512" password="CE39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SO1 - kácení stromů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="1" customFormat="1" ht="6.96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82</v>
      </c>
    </row>
    <row r="4" s="1" customFormat="1" ht="24.96" customHeight="1">
      <c r="B4" s="20"/>
      <c r="D4" s="127" t="s">
        <v>83</v>
      </c>
      <c r="L4" s="20"/>
      <c r="M4" s="128" t="s">
        <v>10</v>
      </c>
      <c r="AT4" s="17" t="s">
        <v>34</v>
      </c>
    </row>
    <row r="5" s="1" customFormat="1" ht="6.96" customHeight="1">
      <c r="B5" s="20"/>
      <c r="L5" s="20"/>
    </row>
    <row r="6" s="1" customFormat="1" ht="12" customHeight="1">
      <c r="B6" s="20"/>
      <c r="D6" s="129" t="s">
        <v>16</v>
      </c>
      <c r="L6" s="20"/>
    </row>
    <row r="7" s="1" customFormat="1" ht="16.5" customHeight="1">
      <c r="B7" s="20"/>
      <c r="E7" s="130" t="str">
        <f>'Rekapitulace stavby'!K6</f>
        <v>Bystřice, Nové Město nad Cidlinou, kácení stromů, ř.km 2,020 - 3,350 - 1. etapa</v>
      </c>
      <c r="F7" s="129"/>
      <c r="G7" s="129"/>
      <c r="H7" s="129"/>
      <c r="L7" s="20"/>
    </row>
    <row r="8" s="2" customFormat="1" ht="12" customHeight="1">
      <c r="A8" s="38"/>
      <c r="B8" s="44"/>
      <c r="C8" s="38"/>
      <c r="D8" s="129" t="s">
        <v>84</v>
      </c>
      <c r="E8" s="38"/>
      <c r="F8" s="38"/>
      <c r="G8" s="38"/>
      <c r="H8" s="38"/>
      <c r="I8" s="38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2" t="s">
        <v>85</v>
      </c>
      <c r="F9" s="38"/>
      <c r="G9" s="38"/>
      <c r="H9" s="38"/>
      <c r="I9" s="38"/>
      <c r="J9" s="38"/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29" t="s">
        <v>18</v>
      </c>
      <c r="E11" s="38"/>
      <c r="F11" s="133" t="s">
        <v>19</v>
      </c>
      <c r="G11" s="38"/>
      <c r="H11" s="38"/>
      <c r="I11" s="129" t="s">
        <v>20</v>
      </c>
      <c r="J11" s="133" t="s">
        <v>21</v>
      </c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9" t="s">
        <v>22</v>
      </c>
      <c r="E12" s="38"/>
      <c r="F12" s="133" t="s">
        <v>23</v>
      </c>
      <c r="G12" s="38"/>
      <c r="H12" s="38"/>
      <c r="I12" s="129" t="s">
        <v>24</v>
      </c>
      <c r="J12" s="134" t="str">
        <f>'Rekapitulace stavby'!AN8</f>
        <v>26. 9. 2022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29" t="s">
        <v>26</v>
      </c>
      <c r="E14" s="38"/>
      <c r="F14" s="38"/>
      <c r="G14" s="38"/>
      <c r="H14" s="38"/>
      <c r="I14" s="129" t="s">
        <v>27</v>
      </c>
      <c r="J14" s="133" t="s">
        <v>21</v>
      </c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28</v>
      </c>
      <c r="F15" s="38"/>
      <c r="G15" s="38"/>
      <c r="H15" s="38"/>
      <c r="I15" s="129" t="s">
        <v>29</v>
      </c>
      <c r="J15" s="133" t="s">
        <v>21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29" t="s">
        <v>30</v>
      </c>
      <c r="E17" s="38"/>
      <c r="F17" s="38"/>
      <c r="G17" s="38"/>
      <c r="H17" s="38"/>
      <c r="I17" s="129" t="s">
        <v>27</v>
      </c>
      <c r="J17" s="33" t="str">
        <f>'Rekapitulace stavby'!AN13</f>
        <v>Vyplň údaj</v>
      </c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29</v>
      </c>
      <c r="J18" s="33" t="str">
        <f>'Rekapitulace stavby'!AN14</f>
        <v>Vyplň údaj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29" t="s">
        <v>32</v>
      </c>
      <c r="E20" s="38"/>
      <c r="F20" s="38"/>
      <c r="G20" s="38"/>
      <c r="H20" s="38"/>
      <c r="I20" s="129" t="s">
        <v>27</v>
      </c>
      <c r="J20" s="133" t="str">
        <f>IF('Rekapitulace stavby'!AN16="","",'Rekapitulace stavby'!AN16)</f>
        <v/>
      </c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29" t="s">
        <v>29</v>
      </c>
      <c r="J21" s="133" t="str">
        <f>IF('Rekapitulace stavby'!AN17="","",'Rekapitulace stavby'!AN17)</f>
        <v/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29" t="s">
        <v>35</v>
      </c>
      <c r="E23" s="38"/>
      <c r="F23" s="38"/>
      <c r="G23" s="38"/>
      <c r="H23" s="38"/>
      <c r="I23" s="129" t="s">
        <v>27</v>
      </c>
      <c r="J23" s="133" t="s">
        <v>21</v>
      </c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">
        <v>36</v>
      </c>
      <c r="F24" s="38"/>
      <c r="G24" s="38"/>
      <c r="H24" s="38"/>
      <c r="I24" s="129" t="s">
        <v>29</v>
      </c>
      <c r="J24" s="133" t="s">
        <v>21</v>
      </c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29" t="s">
        <v>37</v>
      </c>
      <c r="E26" s="38"/>
      <c r="F26" s="38"/>
      <c r="G26" s="38"/>
      <c r="H26" s="38"/>
      <c r="I26" s="38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47.25" customHeight="1">
      <c r="A27" s="135"/>
      <c r="B27" s="136"/>
      <c r="C27" s="135"/>
      <c r="D27" s="135"/>
      <c r="E27" s="137" t="s">
        <v>38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0" t="s">
        <v>39</v>
      </c>
      <c r="E30" s="38"/>
      <c r="F30" s="38"/>
      <c r="G30" s="38"/>
      <c r="H30" s="38"/>
      <c r="I30" s="38"/>
      <c r="J30" s="141">
        <f>ROUND(J83, 2)</f>
        <v>0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39"/>
      <c r="E31" s="139"/>
      <c r="F31" s="139"/>
      <c r="G31" s="139"/>
      <c r="H31" s="139"/>
      <c r="I31" s="139"/>
      <c r="J31" s="139"/>
      <c r="K31" s="139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2" t="s">
        <v>41</v>
      </c>
      <c r="G32" s="38"/>
      <c r="H32" s="38"/>
      <c r="I32" s="142" t="s">
        <v>40</v>
      </c>
      <c r="J32" s="142" t="s">
        <v>42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3" t="s">
        <v>43</v>
      </c>
      <c r="E33" s="129" t="s">
        <v>44</v>
      </c>
      <c r="F33" s="144">
        <f>ROUND((SUM(BE83:BE200)),  2)</f>
        <v>0</v>
      </c>
      <c r="G33" s="38"/>
      <c r="H33" s="38"/>
      <c r="I33" s="145">
        <v>0.20999999999999999</v>
      </c>
      <c r="J33" s="144">
        <f>ROUND(((SUM(BE83:BE200))*I33),  2)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29" t="s">
        <v>45</v>
      </c>
      <c r="F34" s="144">
        <f>ROUND((SUM(BF83:BF200)),  2)</f>
        <v>0</v>
      </c>
      <c r="G34" s="38"/>
      <c r="H34" s="38"/>
      <c r="I34" s="145">
        <v>0.14999999999999999</v>
      </c>
      <c r="J34" s="144">
        <f>ROUND(((SUM(BF83:BF200))*I34),  2)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29" t="s">
        <v>43</v>
      </c>
      <c r="E35" s="129" t="s">
        <v>46</v>
      </c>
      <c r="F35" s="144">
        <f>ROUND((SUM(BG83:BG200)),  2)</f>
        <v>0</v>
      </c>
      <c r="G35" s="38"/>
      <c r="H35" s="38"/>
      <c r="I35" s="145">
        <v>0.20999999999999999</v>
      </c>
      <c r="J35" s="144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29" t="s">
        <v>47</v>
      </c>
      <c r="F36" s="144">
        <f>ROUND((SUM(BH83:BH200)),  2)</f>
        <v>0</v>
      </c>
      <c r="G36" s="38"/>
      <c r="H36" s="38"/>
      <c r="I36" s="145">
        <v>0.14999999999999999</v>
      </c>
      <c r="J36" s="144">
        <f>0</f>
        <v>0</v>
      </c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29" t="s">
        <v>48</v>
      </c>
      <c r="F37" s="144">
        <f>ROUND((SUM(BI83:BI200)),  2)</f>
        <v>0</v>
      </c>
      <c r="G37" s="38"/>
      <c r="H37" s="38"/>
      <c r="I37" s="145">
        <v>0</v>
      </c>
      <c r="J37" s="144">
        <f>0</f>
        <v>0</v>
      </c>
      <c r="K37" s="38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6"/>
      <c r="D39" s="147" t="s">
        <v>49</v>
      </c>
      <c r="E39" s="148"/>
      <c r="F39" s="148"/>
      <c r="G39" s="149" t="s">
        <v>50</v>
      </c>
      <c r="H39" s="150" t="s">
        <v>51</v>
      </c>
      <c r="I39" s="148"/>
      <c r="J39" s="151">
        <f>SUM(J30:J37)</f>
        <v>0</v>
      </c>
      <c r="K39" s="152"/>
      <c r="L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86</v>
      </c>
      <c r="D45" s="40"/>
      <c r="E45" s="40"/>
      <c r="F45" s="40"/>
      <c r="G45" s="40"/>
      <c r="H45" s="40"/>
      <c r="I45" s="4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57" t="str">
        <f>E7</f>
        <v>Bystřice, Nové Město nad Cidlinou, kácení stromů, ř.km 2,020 - 3,350 - 1. etapa</v>
      </c>
      <c r="F48" s="32"/>
      <c r="G48" s="32"/>
      <c r="H48" s="32"/>
      <c r="I48" s="40"/>
      <c r="J48" s="40"/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70" t="str">
        <f>E9</f>
        <v>1 - SO1 - kácení stromů</v>
      </c>
      <c r="F50" s="40"/>
      <c r="G50" s="40"/>
      <c r="H50" s="40"/>
      <c r="I50" s="40"/>
      <c r="J50" s="40"/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22</v>
      </c>
      <c r="D52" s="40"/>
      <c r="E52" s="40"/>
      <c r="F52" s="27" t="str">
        <f>F12</f>
        <v>Nové Město nad Cidlinou</v>
      </c>
      <c r="G52" s="40"/>
      <c r="H52" s="40"/>
      <c r="I52" s="32" t="s">
        <v>24</v>
      </c>
      <c r="J52" s="73" t="str">
        <f>IF(J12="","",J12)</f>
        <v>26. 9. 2022</v>
      </c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1" t="s">
        <v>71</v>
      </c>
      <c r="D59" s="40"/>
      <c r="E59" s="40"/>
      <c r="F59" s="40"/>
      <c r="G59" s="40"/>
      <c r="H59" s="40"/>
      <c r="I59" s="40"/>
      <c r="J59" s="103">
        <f>J83</f>
        <v>0</v>
      </c>
      <c r="K59" s="40"/>
      <c r="L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89</v>
      </c>
    </row>
    <row r="60" s="9" customFormat="1" ht="24.96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68"/>
      <c r="C61" s="169"/>
      <c r="D61" s="170" t="s">
        <v>91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8"/>
      <c r="C62" s="169"/>
      <c r="D62" s="170" t="s">
        <v>92</v>
      </c>
      <c r="E62" s="171"/>
      <c r="F62" s="171"/>
      <c r="G62" s="171"/>
      <c r="H62" s="171"/>
      <c r="I62" s="171"/>
      <c r="J62" s="172">
        <f>J194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8"/>
      <c r="C63" s="169"/>
      <c r="D63" s="170" t="s">
        <v>93</v>
      </c>
      <c r="E63" s="171"/>
      <c r="F63" s="171"/>
      <c r="G63" s="171"/>
      <c r="H63" s="171"/>
      <c r="I63" s="171"/>
      <c r="J63" s="172">
        <f>J198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1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="2" customFormat="1" ht="6.96" customHeight="1">
      <c r="A65" s="38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="2" customFormat="1" ht="6.96" customHeight="1">
      <c r="A69" s="3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3" t="s">
        <v>94</v>
      </c>
      <c r="D70" s="40"/>
      <c r="E70" s="40"/>
      <c r="F70" s="40"/>
      <c r="G70" s="40"/>
      <c r="H70" s="40"/>
      <c r="I70" s="4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57" t="str">
        <f>E7</f>
        <v>Bystřice, Nové Město nad Cidlinou, kácení stromů, ř.km 2,020 - 3,350 - 1. etapa</v>
      </c>
      <c r="F73" s="32"/>
      <c r="G73" s="32"/>
      <c r="H73" s="32"/>
      <c r="I73" s="40"/>
      <c r="J73" s="40"/>
      <c r="K73" s="40"/>
      <c r="L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84</v>
      </c>
      <c r="D74" s="40"/>
      <c r="E74" s="40"/>
      <c r="F74" s="40"/>
      <c r="G74" s="40"/>
      <c r="H74" s="40"/>
      <c r="I74" s="40"/>
      <c r="J74" s="40"/>
      <c r="K74" s="40"/>
      <c r="L74" s="131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70" t="str">
        <f>E9</f>
        <v>1 - SO1 - kácení stromů</v>
      </c>
      <c r="F75" s="40"/>
      <c r="G75" s="40"/>
      <c r="H75" s="40"/>
      <c r="I75" s="40"/>
      <c r="J75" s="40"/>
      <c r="K75" s="40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22</v>
      </c>
      <c r="D77" s="40"/>
      <c r="E77" s="40"/>
      <c r="F77" s="27" t="str">
        <f>F12</f>
        <v>Nové Město nad Cidlinou</v>
      </c>
      <c r="G77" s="40"/>
      <c r="H77" s="40"/>
      <c r="I77" s="32" t="s">
        <v>24</v>
      </c>
      <c r="J77" s="73" t="str">
        <f>IF(J12="","",J12)</f>
        <v>26. 9. 2022</v>
      </c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</v>
      </c>
      <c r="G79" s="40"/>
      <c r="H79" s="40"/>
      <c r="I79" s="32" t="s">
        <v>32</v>
      </c>
      <c r="J79" s="36" t="str">
        <f>E21</f>
        <v xml:space="preserve"> </v>
      </c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Lukáš Táborský, DiS.</v>
      </c>
      <c r="K80" s="40"/>
      <c r="L80" s="131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1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74"/>
      <c r="B82" s="175"/>
      <c r="C82" s="176" t="s">
        <v>95</v>
      </c>
      <c r="D82" s="177" t="s">
        <v>58</v>
      </c>
      <c r="E82" s="177" t="s">
        <v>54</v>
      </c>
      <c r="F82" s="177" t="s">
        <v>55</v>
      </c>
      <c r="G82" s="177" t="s">
        <v>96</v>
      </c>
      <c r="H82" s="177" t="s">
        <v>97</v>
      </c>
      <c r="I82" s="177" t="s">
        <v>98</v>
      </c>
      <c r="J82" s="177" t="s">
        <v>88</v>
      </c>
      <c r="K82" s="178" t="s">
        <v>99</v>
      </c>
      <c r="L82" s="179"/>
      <c r="M82" s="93" t="s">
        <v>21</v>
      </c>
      <c r="N82" s="94" t="s">
        <v>43</v>
      </c>
      <c r="O82" s="94" t="s">
        <v>100</v>
      </c>
      <c r="P82" s="94" t="s">
        <v>101</v>
      </c>
      <c r="Q82" s="94" t="s">
        <v>102</v>
      </c>
      <c r="R82" s="94" t="s">
        <v>103</v>
      </c>
      <c r="S82" s="94" t="s">
        <v>104</v>
      </c>
      <c r="T82" s="95" t="s">
        <v>105</v>
      </c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  <row r="83" s="2" customFormat="1" ht="22.8" customHeight="1">
      <c r="A83" s="38"/>
      <c r="B83" s="39"/>
      <c r="C83" s="100" t="s">
        <v>106</v>
      </c>
      <c r="D83" s="40"/>
      <c r="E83" s="40"/>
      <c r="F83" s="40"/>
      <c r="G83" s="40"/>
      <c r="H83" s="40"/>
      <c r="I83" s="40"/>
      <c r="J83" s="180">
        <f>BK83</f>
        <v>0</v>
      </c>
      <c r="K83" s="40"/>
      <c r="L83" s="44"/>
      <c r="M83" s="96"/>
      <c r="N83" s="181"/>
      <c r="O83" s="97"/>
      <c r="P83" s="182">
        <f>P84</f>
        <v>0</v>
      </c>
      <c r="Q83" s="97"/>
      <c r="R83" s="182">
        <f>R84</f>
        <v>1.6065399999999999</v>
      </c>
      <c r="S83" s="97"/>
      <c r="T83" s="183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72</v>
      </c>
      <c r="AU83" s="17" t="s">
        <v>89</v>
      </c>
      <c r="BK83" s="184">
        <f>BK84</f>
        <v>0</v>
      </c>
    </row>
    <row r="84" s="12" customFormat="1" ht="25.92" customHeight="1">
      <c r="A84" s="12"/>
      <c r="B84" s="185"/>
      <c r="C84" s="186"/>
      <c r="D84" s="187" t="s">
        <v>72</v>
      </c>
      <c r="E84" s="188" t="s">
        <v>107</v>
      </c>
      <c r="F84" s="188" t="s">
        <v>108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P85+P194+P198</f>
        <v>0</v>
      </c>
      <c r="Q84" s="193"/>
      <c r="R84" s="194">
        <f>R85+R194+R198</f>
        <v>1.6065399999999999</v>
      </c>
      <c r="S84" s="193"/>
      <c r="T84" s="195">
        <f>T85+T194+T198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6" t="s">
        <v>78</v>
      </c>
      <c r="AT84" s="197" t="s">
        <v>72</v>
      </c>
      <c r="AU84" s="197" t="s">
        <v>73</v>
      </c>
      <c r="AY84" s="196" t="s">
        <v>109</v>
      </c>
      <c r="BK84" s="198">
        <f>BK85+BK194+BK198</f>
        <v>0</v>
      </c>
    </row>
    <row r="85" s="12" customFormat="1" ht="22.8" customHeight="1">
      <c r="A85" s="12"/>
      <c r="B85" s="185"/>
      <c r="C85" s="186"/>
      <c r="D85" s="187" t="s">
        <v>72</v>
      </c>
      <c r="E85" s="199" t="s">
        <v>78</v>
      </c>
      <c r="F85" s="199" t="s">
        <v>110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SUM(P86:P193)</f>
        <v>0</v>
      </c>
      <c r="Q85" s="193"/>
      <c r="R85" s="194">
        <f>SUM(R86:R193)</f>
        <v>0.080799999999999997</v>
      </c>
      <c r="S85" s="193"/>
      <c r="T85" s="195">
        <f>SUM(T86:T193)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6" t="s">
        <v>78</v>
      </c>
      <c r="AT85" s="197" t="s">
        <v>72</v>
      </c>
      <c r="AU85" s="197" t="s">
        <v>78</v>
      </c>
      <c r="AY85" s="196" t="s">
        <v>109</v>
      </c>
      <c r="BK85" s="198">
        <f>SUM(BK86:BK193)</f>
        <v>0</v>
      </c>
    </row>
    <row r="86" s="2" customFormat="1" ht="21.75" customHeight="1">
      <c r="A86" s="38"/>
      <c r="B86" s="39"/>
      <c r="C86" s="201" t="s">
        <v>78</v>
      </c>
      <c r="D86" s="201" t="s">
        <v>111</v>
      </c>
      <c r="E86" s="202" t="s">
        <v>112</v>
      </c>
      <c r="F86" s="203" t="s">
        <v>113</v>
      </c>
      <c r="G86" s="204" t="s">
        <v>114</v>
      </c>
      <c r="H86" s="205">
        <v>1</v>
      </c>
      <c r="I86" s="206"/>
      <c r="J86" s="207">
        <f>ROUND(I86*H86,2)</f>
        <v>0</v>
      </c>
      <c r="K86" s="203" t="s">
        <v>21</v>
      </c>
      <c r="L86" s="44"/>
      <c r="M86" s="208" t="s">
        <v>21</v>
      </c>
      <c r="N86" s="209" t="s">
        <v>46</v>
      </c>
      <c r="O86" s="8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2" t="s">
        <v>115</v>
      </c>
      <c r="AT86" s="212" t="s">
        <v>111</v>
      </c>
      <c r="AU86" s="212" t="s">
        <v>82</v>
      </c>
      <c r="AY86" s="17" t="s">
        <v>109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7" t="s">
        <v>115</v>
      </c>
      <c r="BK86" s="213">
        <f>ROUND(I86*H86,2)</f>
        <v>0</v>
      </c>
      <c r="BL86" s="17" t="s">
        <v>115</v>
      </c>
      <c r="BM86" s="212" t="s">
        <v>116</v>
      </c>
    </row>
    <row r="87" s="2" customFormat="1" ht="21.75" customHeight="1">
      <c r="A87" s="38"/>
      <c r="B87" s="39"/>
      <c r="C87" s="201" t="s">
        <v>82</v>
      </c>
      <c r="D87" s="201" t="s">
        <v>111</v>
      </c>
      <c r="E87" s="202" t="s">
        <v>117</v>
      </c>
      <c r="F87" s="203" t="s">
        <v>118</v>
      </c>
      <c r="G87" s="204" t="s">
        <v>114</v>
      </c>
      <c r="H87" s="205">
        <v>1</v>
      </c>
      <c r="I87" s="206"/>
      <c r="J87" s="207">
        <f>ROUND(I87*H87,2)</f>
        <v>0</v>
      </c>
      <c r="K87" s="203" t="s">
        <v>21</v>
      </c>
      <c r="L87" s="44"/>
      <c r="M87" s="208" t="s">
        <v>21</v>
      </c>
      <c r="N87" s="209" t="s">
        <v>46</v>
      </c>
      <c r="O87" s="85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2" t="s">
        <v>115</v>
      </c>
      <c r="AT87" s="212" t="s">
        <v>111</v>
      </c>
      <c r="AU87" s="212" t="s">
        <v>82</v>
      </c>
      <c r="AY87" s="17" t="s">
        <v>109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7" t="s">
        <v>115</v>
      </c>
      <c r="BK87" s="213">
        <f>ROUND(I87*H87,2)</f>
        <v>0</v>
      </c>
      <c r="BL87" s="17" t="s">
        <v>115</v>
      </c>
      <c r="BM87" s="212" t="s">
        <v>119</v>
      </c>
    </row>
    <row r="88" s="2" customFormat="1" ht="21.75" customHeight="1">
      <c r="A88" s="38"/>
      <c r="B88" s="39"/>
      <c r="C88" s="201" t="s">
        <v>120</v>
      </c>
      <c r="D88" s="201" t="s">
        <v>111</v>
      </c>
      <c r="E88" s="202" t="s">
        <v>121</v>
      </c>
      <c r="F88" s="203" t="s">
        <v>122</v>
      </c>
      <c r="G88" s="204" t="s">
        <v>123</v>
      </c>
      <c r="H88" s="205">
        <v>1</v>
      </c>
      <c r="I88" s="206"/>
      <c r="J88" s="207">
        <f>ROUND(I88*H88,2)</f>
        <v>0</v>
      </c>
      <c r="K88" s="203" t="s">
        <v>124</v>
      </c>
      <c r="L88" s="44"/>
      <c r="M88" s="208" t="s">
        <v>21</v>
      </c>
      <c r="N88" s="209" t="s">
        <v>46</v>
      </c>
      <c r="O88" s="85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2" t="s">
        <v>115</v>
      </c>
      <c r="AT88" s="212" t="s">
        <v>111</v>
      </c>
      <c r="AU88" s="212" t="s">
        <v>82</v>
      </c>
      <c r="AY88" s="17" t="s">
        <v>109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7" t="s">
        <v>115</v>
      </c>
      <c r="BK88" s="213">
        <f>ROUND(I88*H88,2)</f>
        <v>0</v>
      </c>
      <c r="BL88" s="17" t="s">
        <v>115</v>
      </c>
      <c r="BM88" s="212" t="s">
        <v>125</v>
      </c>
    </row>
    <row r="89" s="2" customFormat="1">
      <c r="A89" s="38"/>
      <c r="B89" s="39"/>
      <c r="C89" s="40"/>
      <c r="D89" s="214" t="s">
        <v>126</v>
      </c>
      <c r="E89" s="40"/>
      <c r="F89" s="215" t="s">
        <v>127</v>
      </c>
      <c r="G89" s="40"/>
      <c r="H89" s="40"/>
      <c r="I89" s="216"/>
      <c r="J89" s="40"/>
      <c r="K89" s="40"/>
      <c r="L89" s="44"/>
      <c r="M89" s="217"/>
      <c r="N89" s="218"/>
      <c r="O89" s="85"/>
      <c r="P89" s="85"/>
      <c r="Q89" s="85"/>
      <c r="R89" s="85"/>
      <c r="S89" s="85"/>
      <c r="T89" s="86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126</v>
      </c>
      <c r="AU89" s="17" t="s">
        <v>82</v>
      </c>
    </row>
    <row r="90" s="13" customFormat="1">
      <c r="A90" s="13"/>
      <c r="B90" s="219"/>
      <c r="C90" s="220"/>
      <c r="D90" s="221" t="s">
        <v>128</v>
      </c>
      <c r="E90" s="222" t="s">
        <v>21</v>
      </c>
      <c r="F90" s="223" t="s">
        <v>129</v>
      </c>
      <c r="G90" s="220"/>
      <c r="H90" s="224">
        <v>1</v>
      </c>
      <c r="I90" s="225"/>
      <c r="J90" s="220"/>
      <c r="K90" s="220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128</v>
      </c>
      <c r="AU90" s="230" t="s">
        <v>82</v>
      </c>
      <c r="AV90" s="13" t="s">
        <v>82</v>
      </c>
      <c r="AW90" s="13" t="s">
        <v>34</v>
      </c>
      <c r="AX90" s="13" t="s">
        <v>73</v>
      </c>
      <c r="AY90" s="230" t="s">
        <v>109</v>
      </c>
    </row>
    <row r="91" s="14" customFormat="1">
      <c r="A91" s="14"/>
      <c r="B91" s="231"/>
      <c r="C91" s="232"/>
      <c r="D91" s="221" t="s">
        <v>128</v>
      </c>
      <c r="E91" s="233" t="s">
        <v>21</v>
      </c>
      <c r="F91" s="234" t="s">
        <v>130</v>
      </c>
      <c r="G91" s="232"/>
      <c r="H91" s="235">
        <v>1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128</v>
      </c>
      <c r="AU91" s="241" t="s">
        <v>82</v>
      </c>
      <c r="AV91" s="14" t="s">
        <v>115</v>
      </c>
      <c r="AW91" s="14" t="s">
        <v>34</v>
      </c>
      <c r="AX91" s="14" t="s">
        <v>78</v>
      </c>
      <c r="AY91" s="241" t="s">
        <v>109</v>
      </c>
    </row>
    <row r="92" s="2" customFormat="1" ht="21.75" customHeight="1">
      <c r="A92" s="38"/>
      <c r="B92" s="39"/>
      <c r="C92" s="201" t="s">
        <v>115</v>
      </c>
      <c r="D92" s="201" t="s">
        <v>111</v>
      </c>
      <c r="E92" s="202" t="s">
        <v>131</v>
      </c>
      <c r="F92" s="203" t="s">
        <v>132</v>
      </c>
      <c r="G92" s="204" t="s">
        <v>123</v>
      </c>
      <c r="H92" s="205">
        <v>2</v>
      </c>
      <c r="I92" s="206"/>
      <c r="J92" s="207">
        <f>ROUND(I92*H92,2)</f>
        <v>0</v>
      </c>
      <c r="K92" s="203" t="s">
        <v>124</v>
      </c>
      <c r="L92" s="44"/>
      <c r="M92" s="208" t="s">
        <v>21</v>
      </c>
      <c r="N92" s="209" t="s">
        <v>46</v>
      </c>
      <c r="O92" s="85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2" t="s">
        <v>115</v>
      </c>
      <c r="AT92" s="212" t="s">
        <v>111</v>
      </c>
      <c r="AU92" s="212" t="s">
        <v>82</v>
      </c>
      <c r="AY92" s="17" t="s">
        <v>109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7" t="s">
        <v>115</v>
      </c>
      <c r="BK92" s="213">
        <f>ROUND(I92*H92,2)</f>
        <v>0</v>
      </c>
      <c r="BL92" s="17" t="s">
        <v>115</v>
      </c>
      <c r="BM92" s="212" t="s">
        <v>133</v>
      </c>
    </row>
    <row r="93" s="2" customFormat="1">
      <c r="A93" s="38"/>
      <c r="B93" s="39"/>
      <c r="C93" s="40"/>
      <c r="D93" s="214" t="s">
        <v>126</v>
      </c>
      <c r="E93" s="40"/>
      <c r="F93" s="215" t="s">
        <v>134</v>
      </c>
      <c r="G93" s="40"/>
      <c r="H93" s="40"/>
      <c r="I93" s="216"/>
      <c r="J93" s="40"/>
      <c r="K93" s="40"/>
      <c r="L93" s="44"/>
      <c r="M93" s="217"/>
      <c r="N93" s="218"/>
      <c r="O93" s="85"/>
      <c r="P93" s="85"/>
      <c r="Q93" s="85"/>
      <c r="R93" s="85"/>
      <c r="S93" s="85"/>
      <c r="T93" s="86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126</v>
      </c>
      <c r="AU93" s="17" t="s">
        <v>82</v>
      </c>
    </row>
    <row r="94" s="13" customFormat="1">
      <c r="A94" s="13"/>
      <c r="B94" s="219"/>
      <c r="C94" s="220"/>
      <c r="D94" s="221" t="s">
        <v>128</v>
      </c>
      <c r="E94" s="222" t="s">
        <v>21</v>
      </c>
      <c r="F94" s="223" t="s">
        <v>135</v>
      </c>
      <c r="G94" s="220"/>
      <c r="H94" s="224">
        <v>1</v>
      </c>
      <c r="I94" s="225"/>
      <c r="J94" s="220"/>
      <c r="K94" s="220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128</v>
      </c>
      <c r="AU94" s="230" t="s">
        <v>82</v>
      </c>
      <c r="AV94" s="13" t="s">
        <v>82</v>
      </c>
      <c r="AW94" s="13" t="s">
        <v>34</v>
      </c>
      <c r="AX94" s="13" t="s">
        <v>73</v>
      </c>
      <c r="AY94" s="230" t="s">
        <v>109</v>
      </c>
    </row>
    <row r="95" s="13" customFormat="1">
      <c r="A95" s="13"/>
      <c r="B95" s="219"/>
      <c r="C95" s="220"/>
      <c r="D95" s="221" t="s">
        <v>128</v>
      </c>
      <c r="E95" s="222" t="s">
        <v>21</v>
      </c>
      <c r="F95" s="223" t="s">
        <v>136</v>
      </c>
      <c r="G95" s="220"/>
      <c r="H95" s="224">
        <v>1</v>
      </c>
      <c r="I95" s="225"/>
      <c r="J95" s="220"/>
      <c r="K95" s="220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128</v>
      </c>
      <c r="AU95" s="230" t="s">
        <v>82</v>
      </c>
      <c r="AV95" s="13" t="s">
        <v>82</v>
      </c>
      <c r="AW95" s="13" t="s">
        <v>34</v>
      </c>
      <c r="AX95" s="13" t="s">
        <v>73</v>
      </c>
      <c r="AY95" s="230" t="s">
        <v>109</v>
      </c>
    </row>
    <row r="96" s="14" customFormat="1">
      <c r="A96" s="14"/>
      <c r="B96" s="231"/>
      <c r="C96" s="232"/>
      <c r="D96" s="221" t="s">
        <v>128</v>
      </c>
      <c r="E96" s="233" t="s">
        <v>21</v>
      </c>
      <c r="F96" s="234" t="s">
        <v>130</v>
      </c>
      <c r="G96" s="232"/>
      <c r="H96" s="235">
        <v>2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1" t="s">
        <v>128</v>
      </c>
      <c r="AU96" s="241" t="s">
        <v>82</v>
      </c>
      <c r="AV96" s="14" t="s">
        <v>115</v>
      </c>
      <c r="AW96" s="14" t="s">
        <v>34</v>
      </c>
      <c r="AX96" s="14" t="s">
        <v>78</v>
      </c>
      <c r="AY96" s="241" t="s">
        <v>109</v>
      </c>
    </row>
    <row r="97" s="2" customFormat="1" ht="21.75" customHeight="1">
      <c r="A97" s="38"/>
      <c r="B97" s="39"/>
      <c r="C97" s="201" t="s">
        <v>137</v>
      </c>
      <c r="D97" s="201" t="s">
        <v>111</v>
      </c>
      <c r="E97" s="202" t="s">
        <v>138</v>
      </c>
      <c r="F97" s="203" t="s">
        <v>139</v>
      </c>
      <c r="G97" s="204" t="s">
        <v>123</v>
      </c>
      <c r="H97" s="205">
        <v>9</v>
      </c>
      <c r="I97" s="206"/>
      <c r="J97" s="207">
        <f>ROUND(I97*H97,2)</f>
        <v>0</v>
      </c>
      <c r="K97" s="203" t="s">
        <v>124</v>
      </c>
      <c r="L97" s="44"/>
      <c r="M97" s="208" t="s">
        <v>21</v>
      </c>
      <c r="N97" s="209" t="s">
        <v>46</v>
      </c>
      <c r="O97" s="85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2" t="s">
        <v>115</v>
      </c>
      <c r="AT97" s="212" t="s">
        <v>111</v>
      </c>
      <c r="AU97" s="212" t="s">
        <v>82</v>
      </c>
      <c r="AY97" s="17" t="s">
        <v>109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7" t="s">
        <v>115</v>
      </c>
      <c r="BK97" s="213">
        <f>ROUND(I97*H97,2)</f>
        <v>0</v>
      </c>
      <c r="BL97" s="17" t="s">
        <v>115</v>
      </c>
      <c r="BM97" s="212" t="s">
        <v>140</v>
      </c>
    </row>
    <row r="98" s="2" customFormat="1">
      <c r="A98" s="38"/>
      <c r="B98" s="39"/>
      <c r="C98" s="40"/>
      <c r="D98" s="214" t="s">
        <v>126</v>
      </c>
      <c r="E98" s="40"/>
      <c r="F98" s="215" t="s">
        <v>141</v>
      </c>
      <c r="G98" s="40"/>
      <c r="H98" s="40"/>
      <c r="I98" s="216"/>
      <c r="J98" s="40"/>
      <c r="K98" s="40"/>
      <c r="L98" s="44"/>
      <c r="M98" s="217"/>
      <c r="N98" s="218"/>
      <c r="O98" s="85"/>
      <c r="P98" s="85"/>
      <c r="Q98" s="85"/>
      <c r="R98" s="85"/>
      <c r="S98" s="85"/>
      <c r="T98" s="86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126</v>
      </c>
      <c r="AU98" s="17" t="s">
        <v>82</v>
      </c>
    </row>
    <row r="99" s="13" customFormat="1">
      <c r="A99" s="13"/>
      <c r="B99" s="219"/>
      <c r="C99" s="220"/>
      <c r="D99" s="221" t="s">
        <v>128</v>
      </c>
      <c r="E99" s="222" t="s">
        <v>21</v>
      </c>
      <c r="F99" s="223" t="s">
        <v>142</v>
      </c>
      <c r="G99" s="220"/>
      <c r="H99" s="224">
        <v>1</v>
      </c>
      <c r="I99" s="225"/>
      <c r="J99" s="220"/>
      <c r="K99" s="220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128</v>
      </c>
      <c r="AU99" s="230" t="s">
        <v>82</v>
      </c>
      <c r="AV99" s="13" t="s">
        <v>82</v>
      </c>
      <c r="AW99" s="13" t="s">
        <v>34</v>
      </c>
      <c r="AX99" s="13" t="s">
        <v>73</v>
      </c>
      <c r="AY99" s="230" t="s">
        <v>109</v>
      </c>
    </row>
    <row r="100" s="13" customFormat="1">
      <c r="A100" s="13"/>
      <c r="B100" s="219"/>
      <c r="C100" s="220"/>
      <c r="D100" s="221" t="s">
        <v>128</v>
      </c>
      <c r="E100" s="222" t="s">
        <v>21</v>
      </c>
      <c r="F100" s="223" t="s">
        <v>143</v>
      </c>
      <c r="G100" s="220"/>
      <c r="H100" s="224">
        <v>1</v>
      </c>
      <c r="I100" s="225"/>
      <c r="J100" s="220"/>
      <c r="K100" s="220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128</v>
      </c>
      <c r="AU100" s="230" t="s">
        <v>82</v>
      </c>
      <c r="AV100" s="13" t="s">
        <v>82</v>
      </c>
      <c r="AW100" s="13" t="s">
        <v>34</v>
      </c>
      <c r="AX100" s="13" t="s">
        <v>73</v>
      </c>
      <c r="AY100" s="230" t="s">
        <v>109</v>
      </c>
    </row>
    <row r="101" s="13" customFormat="1">
      <c r="A101" s="13"/>
      <c r="B101" s="219"/>
      <c r="C101" s="220"/>
      <c r="D101" s="221" t="s">
        <v>128</v>
      </c>
      <c r="E101" s="222" t="s">
        <v>21</v>
      </c>
      <c r="F101" s="223" t="s">
        <v>144</v>
      </c>
      <c r="G101" s="220"/>
      <c r="H101" s="224">
        <v>1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128</v>
      </c>
      <c r="AU101" s="230" t="s">
        <v>82</v>
      </c>
      <c r="AV101" s="13" t="s">
        <v>82</v>
      </c>
      <c r="AW101" s="13" t="s">
        <v>34</v>
      </c>
      <c r="AX101" s="13" t="s">
        <v>73</v>
      </c>
      <c r="AY101" s="230" t="s">
        <v>109</v>
      </c>
    </row>
    <row r="102" s="13" customFormat="1">
      <c r="A102" s="13"/>
      <c r="B102" s="219"/>
      <c r="C102" s="220"/>
      <c r="D102" s="221" t="s">
        <v>128</v>
      </c>
      <c r="E102" s="222" t="s">
        <v>21</v>
      </c>
      <c r="F102" s="223" t="s">
        <v>145</v>
      </c>
      <c r="G102" s="220"/>
      <c r="H102" s="224">
        <v>1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128</v>
      </c>
      <c r="AU102" s="230" t="s">
        <v>82</v>
      </c>
      <c r="AV102" s="13" t="s">
        <v>82</v>
      </c>
      <c r="AW102" s="13" t="s">
        <v>34</v>
      </c>
      <c r="AX102" s="13" t="s">
        <v>73</v>
      </c>
      <c r="AY102" s="230" t="s">
        <v>109</v>
      </c>
    </row>
    <row r="103" s="13" customFormat="1">
      <c r="A103" s="13"/>
      <c r="B103" s="219"/>
      <c r="C103" s="220"/>
      <c r="D103" s="221" t="s">
        <v>128</v>
      </c>
      <c r="E103" s="222" t="s">
        <v>21</v>
      </c>
      <c r="F103" s="223" t="s">
        <v>146</v>
      </c>
      <c r="G103" s="220"/>
      <c r="H103" s="224">
        <v>1</v>
      </c>
      <c r="I103" s="225"/>
      <c r="J103" s="220"/>
      <c r="K103" s="220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128</v>
      </c>
      <c r="AU103" s="230" t="s">
        <v>82</v>
      </c>
      <c r="AV103" s="13" t="s">
        <v>82</v>
      </c>
      <c r="AW103" s="13" t="s">
        <v>34</v>
      </c>
      <c r="AX103" s="13" t="s">
        <v>73</v>
      </c>
      <c r="AY103" s="230" t="s">
        <v>109</v>
      </c>
    </row>
    <row r="104" s="13" customFormat="1">
      <c r="A104" s="13"/>
      <c r="B104" s="219"/>
      <c r="C104" s="220"/>
      <c r="D104" s="221" t="s">
        <v>128</v>
      </c>
      <c r="E104" s="222" t="s">
        <v>21</v>
      </c>
      <c r="F104" s="223" t="s">
        <v>147</v>
      </c>
      <c r="G104" s="220"/>
      <c r="H104" s="224">
        <v>1</v>
      </c>
      <c r="I104" s="225"/>
      <c r="J104" s="220"/>
      <c r="K104" s="220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128</v>
      </c>
      <c r="AU104" s="230" t="s">
        <v>82</v>
      </c>
      <c r="AV104" s="13" t="s">
        <v>82</v>
      </c>
      <c r="AW104" s="13" t="s">
        <v>34</v>
      </c>
      <c r="AX104" s="13" t="s">
        <v>73</v>
      </c>
      <c r="AY104" s="230" t="s">
        <v>109</v>
      </c>
    </row>
    <row r="105" s="13" customFormat="1">
      <c r="A105" s="13"/>
      <c r="B105" s="219"/>
      <c r="C105" s="220"/>
      <c r="D105" s="221" t="s">
        <v>128</v>
      </c>
      <c r="E105" s="222" t="s">
        <v>21</v>
      </c>
      <c r="F105" s="223" t="s">
        <v>148</v>
      </c>
      <c r="G105" s="220"/>
      <c r="H105" s="224">
        <v>1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128</v>
      </c>
      <c r="AU105" s="230" t="s">
        <v>82</v>
      </c>
      <c r="AV105" s="13" t="s">
        <v>82</v>
      </c>
      <c r="AW105" s="13" t="s">
        <v>34</v>
      </c>
      <c r="AX105" s="13" t="s">
        <v>73</v>
      </c>
      <c r="AY105" s="230" t="s">
        <v>109</v>
      </c>
    </row>
    <row r="106" s="13" customFormat="1">
      <c r="A106" s="13"/>
      <c r="B106" s="219"/>
      <c r="C106" s="220"/>
      <c r="D106" s="221" t="s">
        <v>128</v>
      </c>
      <c r="E106" s="222" t="s">
        <v>21</v>
      </c>
      <c r="F106" s="223" t="s">
        <v>149</v>
      </c>
      <c r="G106" s="220"/>
      <c r="H106" s="224">
        <v>1</v>
      </c>
      <c r="I106" s="225"/>
      <c r="J106" s="220"/>
      <c r="K106" s="220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128</v>
      </c>
      <c r="AU106" s="230" t="s">
        <v>82</v>
      </c>
      <c r="AV106" s="13" t="s">
        <v>82</v>
      </c>
      <c r="AW106" s="13" t="s">
        <v>34</v>
      </c>
      <c r="AX106" s="13" t="s">
        <v>73</v>
      </c>
      <c r="AY106" s="230" t="s">
        <v>109</v>
      </c>
    </row>
    <row r="107" s="13" customFormat="1">
      <c r="A107" s="13"/>
      <c r="B107" s="219"/>
      <c r="C107" s="220"/>
      <c r="D107" s="221" t="s">
        <v>128</v>
      </c>
      <c r="E107" s="222" t="s">
        <v>21</v>
      </c>
      <c r="F107" s="223" t="s">
        <v>150</v>
      </c>
      <c r="G107" s="220"/>
      <c r="H107" s="224">
        <v>1</v>
      </c>
      <c r="I107" s="225"/>
      <c r="J107" s="220"/>
      <c r="K107" s="220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128</v>
      </c>
      <c r="AU107" s="230" t="s">
        <v>82</v>
      </c>
      <c r="AV107" s="13" t="s">
        <v>82</v>
      </c>
      <c r="AW107" s="13" t="s">
        <v>34</v>
      </c>
      <c r="AX107" s="13" t="s">
        <v>73</v>
      </c>
      <c r="AY107" s="230" t="s">
        <v>109</v>
      </c>
    </row>
    <row r="108" s="14" customFormat="1">
      <c r="A108" s="14"/>
      <c r="B108" s="231"/>
      <c r="C108" s="232"/>
      <c r="D108" s="221" t="s">
        <v>128</v>
      </c>
      <c r="E108" s="233" t="s">
        <v>21</v>
      </c>
      <c r="F108" s="234" t="s">
        <v>130</v>
      </c>
      <c r="G108" s="232"/>
      <c r="H108" s="235">
        <v>9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128</v>
      </c>
      <c r="AU108" s="241" t="s">
        <v>82</v>
      </c>
      <c r="AV108" s="14" t="s">
        <v>115</v>
      </c>
      <c r="AW108" s="14" t="s">
        <v>34</v>
      </c>
      <c r="AX108" s="14" t="s">
        <v>78</v>
      </c>
      <c r="AY108" s="241" t="s">
        <v>109</v>
      </c>
    </row>
    <row r="109" s="2" customFormat="1" ht="21.75" customHeight="1">
      <c r="A109" s="38"/>
      <c r="B109" s="39"/>
      <c r="C109" s="201" t="s">
        <v>151</v>
      </c>
      <c r="D109" s="201" t="s">
        <v>111</v>
      </c>
      <c r="E109" s="202" t="s">
        <v>152</v>
      </c>
      <c r="F109" s="203" t="s">
        <v>153</v>
      </c>
      <c r="G109" s="204" t="s">
        <v>123</v>
      </c>
      <c r="H109" s="205">
        <v>23</v>
      </c>
      <c r="I109" s="206"/>
      <c r="J109" s="207">
        <f>ROUND(I109*H109,2)</f>
        <v>0</v>
      </c>
      <c r="K109" s="203" t="s">
        <v>124</v>
      </c>
      <c r="L109" s="44"/>
      <c r="M109" s="208" t="s">
        <v>21</v>
      </c>
      <c r="N109" s="209" t="s">
        <v>46</v>
      </c>
      <c r="O109" s="8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2" t="s">
        <v>115</v>
      </c>
      <c r="AT109" s="212" t="s">
        <v>111</v>
      </c>
      <c r="AU109" s="212" t="s">
        <v>82</v>
      </c>
      <c r="AY109" s="17" t="s">
        <v>109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7" t="s">
        <v>115</v>
      </c>
      <c r="BK109" s="213">
        <f>ROUND(I109*H109,2)</f>
        <v>0</v>
      </c>
      <c r="BL109" s="17" t="s">
        <v>115</v>
      </c>
      <c r="BM109" s="212" t="s">
        <v>154</v>
      </c>
    </row>
    <row r="110" s="2" customFormat="1">
      <c r="A110" s="38"/>
      <c r="B110" s="39"/>
      <c r="C110" s="40"/>
      <c r="D110" s="214" t="s">
        <v>126</v>
      </c>
      <c r="E110" s="40"/>
      <c r="F110" s="215" t="s">
        <v>155</v>
      </c>
      <c r="G110" s="40"/>
      <c r="H110" s="40"/>
      <c r="I110" s="216"/>
      <c r="J110" s="40"/>
      <c r="K110" s="40"/>
      <c r="L110" s="44"/>
      <c r="M110" s="217"/>
      <c r="N110" s="218"/>
      <c r="O110" s="85"/>
      <c r="P110" s="85"/>
      <c r="Q110" s="85"/>
      <c r="R110" s="85"/>
      <c r="S110" s="85"/>
      <c r="T110" s="86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126</v>
      </c>
      <c r="AU110" s="17" t="s">
        <v>82</v>
      </c>
    </row>
    <row r="111" s="13" customFormat="1">
      <c r="A111" s="13"/>
      <c r="B111" s="219"/>
      <c r="C111" s="220"/>
      <c r="D111" s="221" t="s">
        <v>128</v>
      </c>
      <c r="E111" s="222" t="s">
        <v>21</v>
      </c>
      <c r="F111" s="223" t="s">
        <v>156</v>
      </c>
      <c r="G111" s="220"/>
      <c r="H111" s="224">
        <v>1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128</v>
      </c>
      <c r="AU111" s="230" t="s">
        <v>82</v>
      </c>
      <c r="AV111" s="13" t="s">
        <v>82</v>
      </c>
      <c r="AW111" s="13" t="s">
        <v>34</v>
      </c>
      <c r="AX111" s="13" t="s">
        <v>73</v>
      </c>
      <c r="AY111" s="230" t="s">
        <v>109</v>
      </c>
    </row>
    <row r="112" s="13" customFormat="1">
      <c r="A112" s="13"/>
      <c r="B112" s="219"/>
      <c r="C112" s="220"/>
      <c r="D112" s="221" t="s">
        <v>128</v>
      </c>
      <c r="E112" s="222" t="s">
        <v>21</v>
      </c>
      <c r="F112" s="223" t="s">
        <v>157</v>
      </c>
      <c r="G112" s="220"/>
      <c r="H112" s="224">
        <v>1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128</v>
      </c>
      <c r="AU112" s="230" t="s">
        <v>82</v>
      </c>
      <c r="AV112" s="13" t="s">
        <v>82</v>
      </c>
      <c r="AW112" s="13" t="s">
        <v>34</v>
      </c>
      <c r="AX112" s="13" t="s">
        <v>73</v>
      </c>
      <c r="AY112" s="230" t="s">
        <v>109</v>
      </c>
    </row>
    <row r="113" s="13" customFormat="1">
      <c r="A113" s="13"/>
      <c r="B113" s="219"/>
      <c r="C113" s="220"/>
      <c r="D113" s="221" t="s">
        <v>128</v>
      </c>
      <c r="E113" s="222" t="s">
        <v>21</v>
      </c>
      <c r="F113" s="223" t="s">
        <v>158</v>
      </c>
      <c r="G113" s="220"/>
      <c r="H113" s="224">
        <v>1</v>
      </c>
      <c r="I113" s="225"/>
      <c r="J113" s="220"/>
      <c r="K113" s="220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128</v>
      </c>
      <c r="AU113" s="230" t="s">
        <v>82</v>
      </c>
      <c r="AV113" s="13" t="s">
        <v>82</v>
      </c>
      <c r="AW113" s="13" t="s">
        <v>34</v>
      </c>
      <c r="AX113" s="13" t="s">
        <v>73</v>
      </c>
      <c r="AY113" s="230" t="s">
        <v>109</v>
      </c>
    </row>
    <row r="114" s="13" customFormat="1">
      <c r="A114" s="13"/>
      <c r="B114" s="219"/>
      <c r="C114" s="220"/>
      <c r="D114" s="221" t="s">
        <v>128</v>
      </c>
      <c r="E114" s="222" t="s">
        <v>21</v>
      </c>
      <c r="F114" s="223" t="s">
        <v>159</v>
      </c>
      <c r="G114" s="220"/>
      <c r="H114" s="224">
        <v>1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128</v>
      </c>
      <c r="AU114" s="230" t="s">
        <v>82</v>
      </c>
      <c r="AV114" s="13" t="s">
        <v>82</v>
      </c>
      <c r="AW114" s="13" t="s">
        <v>34</v>
      </c>
      <c r="AX114" s="13" t="s">
        <v>73</v>
      </c>
      <c r="AY114" s="230" t="s">
        <v>109</v>
      </c>
    </row>
    <row r="115" s="13" customFormat="1">
      <c r="A115" s="13"/>
      <c r="B115" s="219"/>
      <c r="C115" s="220"/>
      <c r="D115" s="221" t="s">
        <v>128</v>
      </c>
      <c r="E115" s="222" t="s">
        <v>21</v>
      </c>
      <c r="F115" s="223" t="s">
        <v>160</v>
      </c>
      <c r="G115" s="220"/>
      <c r="H115" s="224">
        <v>1</v>
      </c>
      <c r="I115" s="225"/>
      <c r="J115" s="220"/>
      <c r="K115" s="220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128</v>
      </c>
      <c r="AU115" s="230" t="s">
        <v>82</v>
      </c>
      <c r="AV115" s="13" t="s">
        <v>82</v>
      </c>
      <c r="AW115" s="13" t="s">
        <v>34</v>
      </c>
      <c r="AX115" s="13" t="s">
        <v>73</v>
      </c>
      <c r="AY115" s="230" t="s">
        <v>109</v>
      </c>
    </row>
    <row r="116" s="13" customFormat="1">
      <c r="A116" s="13"/>
      <c r="B116" s="219"/>
      <c r="C116" s="220"/>
      <c r="D116" s="221" t="s">
        <v>128</v>
      </c>
      <c r="E116" s="222" t="s">
        <v>21</v>
      </c>
      <c r="F116" s="223" t="s">
        <v>161</v>
      </c>
      <c r="G116" s="220"/>
      <c r="H116" s="224">
        <v>1</v>
      </c>
      <c r="I116" s="225"/>
      <c r="J116" s="220"/>
      <c r="K116" s="220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128</v>
      </c>
      <c r="AU116" s="230" t="s">
        <v>82</v>
      </c>
      <c r="AV116" s="13" t="s">
        <v>82</v>
      </c>
      <c r="AW116" s="13" t="s">
        <v>34</v>
      </c>
      <c r="AX116" s="13" t="s">
        <v>73</v>
      </c>
      <c r="AY116" s="230" t="s">
        <v>109</v>
      </c>
    </row>
    <row r="117" s="13" customFormat="1">
      <c r="A117" s="13"/>
      <c r="B117" s="219"/>
      <c r="C117" s="220"/>
      <c r="D117" s="221" t="s">
        <v>128</v>
      </c>
      <c r="E117" s="222" t="s">
        <v>21</v>
      </c>
      <c r="F117" s="223" t="s">
        <v>162</v>
      </c>
      <c r="G117" s="220"/>
      <c r="H117" s="224">
        <v>1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128</v>
      </c>
      <c r="AU117" s="230" t="s">
        <v>82</v>
      </c>
      <c r="AV117" s="13" t="s">
        <v>82</v>
      </c>
      <c r="AW117" s="13" t="s">
        <v>34</v>
      </c>
      <c r="AX117" s="13" t="s">
        <v>73</v>
      </c>
      <c r="AY117" s="230" t="s">
        <v>109</v>
      </c>
    </row>
    <row r="118" s="13" customFormat="1">
      <c r="A118" s="13"/>
      <c r="B118" s="219"/>
      <c r="C118" s="220"/>
      <c r="D118" s="221" t="s">
        <v>128</v>
      </c>
      <c r="E118" s="222" t="s">
        <v>21</v>
      </c>
      <c r="F118" s="223" t="s">
        <v>163</v>
      </c>
      <c r="G118" s="220"/>
      <c r="H118" s="224">
        <v>1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128</v>
      </c>
      <c r="AU118" s="230" t="s">
        <v>82</v>
      </c>
      <c r="AV118" s="13" t="s">
        <v>82</v>
      </c>
      <c r="AW118" s="13" t="s">
        <v>34</v>
      </c>
      <c r="AX118" s="13" t="s">
        <v>73</v>
      </c>
      <c r="AY118" s="230" t="s">
        <v>109</v>
      </c>
    </row>
    <row r="119" s="13" customFormat="1">
      <c r="A119" s="13"/>
      <c r="B119" s="219"/>
      <c r="C119" s="220"/>
      <c r="D119" s="221" t="s">
        <v>128</v>
      </c>
      <c r="E119" s="222" t="s">
        <v>21</v>
      </c>
      <c r="F119" s="223" t="s">
        <v>164</v>
      </c>
      <c r="G119" s="220"/>
      <c r="H119" s="224">
        <v>1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128</v>
      </c>
      <c r="AU119" s="230" t="s">
        <v>82</v>
      </c>
      <c r="AV119" s="13" t="s">
        <v>82</v>
      </c>
      <c r="AW119" s="13" t="s">
        <v>34</v>
      </c>
      <c r="AX119" s="13" t="s">
        <v>73</v>
      </c>
      <c r="AY119" s="230" t="s">
        <v>109</v>
      </c>
    </row>
    <row r="120" s="13" customFormat="1">
      <c r="A120" s="13"/>
      <c r="B120" s="219"/>
      <c r="C120" s="220"/>
      <c r="D120" s="221" t="s">
        <v>128</v>
      </c>
      <c r="E120" s="222" t="s">
        <v>21</v>
      </c>
      <c r="F120" s="223" t="s">
        <v>165</v>
      </c>
      <c r="G120" s="220"/>
      <c r="H120" s="224">
        <v>1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128</v>
      </c>
      <c r="AU120" s="230" t="s">
        <v>82</v>
      </c>
      <c r="AV120" s="13" t="s">
        <v>82</v>
      </c>
      <c r="AW120" s="13" t="s">
        <v>34</v>
      </c>
      <c r="AX120" s="13" t="s">
        <v>73</v>
      </c>
      <c r="AY120" s="230" t="s">
        <v>109</v>
      </c>
    </row>
    <row r="121" s="13" customFormat="1">
      <c r="A121" s="13"/>
      <c r="B121" s="219"/>
      <c r="C121" s="220"/>
      <c r="D121" s="221" t="s">
        <v>128</v>
      </c>
      <c r="E121" s="222" t="s">
        <v>21</v>
      </c>
      <c r="F121" s="223" t="s">
        <v>166</v>
      </c>
      <c r="G121" s="220"/>
      <c r="H121" s="224">
        <v>1</v>
      </c>
      <c r="I121" s="225"/>
      <c r="J121" s="220"/>
      <c r="K121" s="220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128</v>
      </c>
      <c r="AU121" s="230" t="s">
        <v>82</v>
      </c>
      <c r="AV121" s="13" t="s">
        <v>82</v>
      </c>
      <c r="AW121" s="13" t="s">
        <v>34</v>
      </c>
      <c r="AX121" s="13" t="s">
        <v>73</v>
      </c>
      <c r="AY121" s="230" t="s">
        <v>109</v>
      </c>
    </row>
    <row r="122" s="13" customFormat="1">
      <c r="A122" s="13"/>
      <c r="B122" s="219"/>
      <c r="C122" s="220"/>
      <c r="D122" s="221" t="s">
        <v>128</v>
      </c>
      <c r="E122" s="222" t="s">
        <v>21</v>
      </c>
      <c r="F122" s="223" t="s">
        <v>167</v>
      </c>
      <c r="G122" s="220"/>
      <c r="H122" s="224">
        <v>1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128</v>
      </c>
      <c r="AU122" s="230" t="s">
        <v>82</v>
      </c>
      <c r="AV122" s="13" t="s">
        <v>82</v>
      </c>
      <c r="AW122" s="13" t="s">
        <v>34</v>
      </c>
      <c r="AX122" s="13" t="s">
        <v>73</v>
      </c>
      <c r="AY122" s="230" t="s">
        <v>109</v>
      </c>
    </row>
    <row r="123" s="13" customFormat="1">
      <c r="A123" s="13"/>
      <c r="B123" s="219"/>
      <c r="C123" s="220"/>
      <c r="D123" s="221" t="s">
        <v>128</v>
      </c>
      <c r="E123" s="222" t="s">
        <v>21</v>
      </c>
      <c r="F123" s="223" t="s">
        <v>168</v>
      </c>
      <c r="G123" s="220"/>
      <c r="H123" s="224">
        <v>1</v>
      </c>
      <c r="I123" s="225"/>
      <c r="J123" s="220"/>
      <c r="K123" s="220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128</v>
      </c>
      <c r="AU123" s="230" t="s">
        <v>82</v>
      </c>
      <c r="AV123" s="13" t="s">
        <v>82</v>
      </c>
      <c r="AW123" s="13" t="s">
        <v>34</v>
      </c>
      <c r="AX123" s="13" t="s">
        <v>73</v>
      </c>
      <c r="AY123" s="230" t="s">
        <v>109</v>
      </c>
    </row>
    <row r="124" s="13" customFormat="1">
      <c r="A124" s="13"/>
      <c r="B124" s="219"/>
      <c r="C124" s="220"/>
      <c r="D124" s="221" t="s">
        <v>128</v>
      </c>
      <c r="E124" s="222" t="s">
        <v>21</v>
      </c>
      <c r="F124" s="223" t="s">
        <v>169</v>
      </c>
      <c r="G124" s="220"/>
      <c r="H124" s="224">
        <v>1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128</v>
      </c>
      <c r="AU124" s="230" t="s">
        <v>82</v>
      </c>
      <c r="AV124" s="13" t="s">
        <v>82</v>
      </c>
      <c r="AW124" s="13" t="s">
        <v>34</v>
      </c>
      <c r="AX124" s="13" t="s">
        <v>73</v>
      </c>
      <c r="AY124" s="230" t="s">
        <v>109</v>
      </c>
    </row>
    <row r="125" s="13" customFormat="1">
      <c r="A125" s="13"/>
      <c r="B125" s="219"/>
      <c r="C125" s="220"/>
      <c r="D125" s="221" t="s">
        <v>128</v>
      </c>
      <c r="E125" s="222" t="s">
        <v>21</v>
      </c>
      <c r="F125" s="223" t="s">
        <v>170</v>
      </c>
      <c r="G125" s="220"/>
      <c r="H125" s="224">
        <v>1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128</v>
      </c>
      <c r="AU125" s="230" t="s">
        <v>82</v>
      </c>
      <c r="AV125" s="13" t="s">
        <v>82</v>
      </c>
      <c r="AW125" s="13" t="s">
        <v>34</v>
      </c>
      <c r="AX125" s="13" t="s">
        <v>73</v>
      </c>
      <c r="AY125" s="230" t="s">
        <v>109</v>
      </c>
    </row>
    <row r="126" s="13" customFormat="1">
      <c r="A126" s="13"/>
      <c r="B126" s="219"/>
      <c r="C126" s="220"/>
      <c r="D126" s="221" t="s">
        <v>128</v>
      </c>
      <c r="E126" s="222" t="s">
        <v>21</v>
      </c>
      <c r="F126" s="223" t="s">
        <v>171</v>
      </c>
      <c r="G126" s="220"/>
      <c r="H126" s="224">
        <v>1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128</v>
      </c>
      <c r="AU126" s="230" t="s">
        <v>82</v>
      </c>
      <c r="AV126" s="13" t="s">
        <v>82</v>
      </c>
      <c r="AW126" s="13" t="s">
        <v>34</v>
      </c>
      <c r="AX126" s="13" t="s">
        <v>73</v>
      </c>
      <c r="AY126" s="230" t="s">
        <v>109</v>
      </c>
    </row>
    <row r="127" s="13" customFormat="1">
      <c r="A127" s="13"/>
      <c r="B127" s="219"/>
      <c r="C127" s="220"/>
      <c r="D127" s="221" t="s">
        <v>128</v>
      </c>
      <c r="E127" s="222" t="s">
        <v>21</v>
      </c>
      <c r="F127" s="223" t="s">
        <v>172</v>
      </c>
      <c r="G127" s="220"/>
      <c r="H127" s="224">
        <v>1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128</v>
      </c>
      <c r="AU127" s="230" t="s">
        <v>82</v>
      </c>
      <c r="AV127" s="13" t="s">
        <v>82</v>
      </c>
      <c r="AW127" s="13" t="s">
        <v>34</v>
      </c>
      <c r="AX127" s="13" t="s">
        <v>73</v>
      </c>
      <c r="AY127" s="230" t="s">
        <v>109</v>
      </c>
    </row>
    <row r="128" s="13" customFormat="1">
      <c r="A128" s="13"/>
      <c r="B128" s="219"/>
      <c r="C128" s="220"/>
      <c r="D128" s="221" t="s">
        <v>128</v>
      </c>
      <c r="E128" s="222" t="s">
        <v>21</v>
      </c>
      <c r="F128" s="223" t="s">
        <v>173</v>
      </c>
      <c r="G128" s="220"/>
      <c r="H128" s="224">
        <v>1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128</v>
      </c>
      <c r="AU128" s="230" t="s">
        <v>82</v>
      </c>
      <c r="AV128" s="13" t="s">
        <v>82</v>
      </c>
      <c r="AW128" s="13" t="s">
        <v>34</v>
      </c>
      <c r="AX128" s="13" t="s">
        <v>73</v>
      </c>
      <c r="AY128" s="230" t="s">
        <v>109</v>
      </c>
    </row>
    <row r="129" s="13" customFormat="1">
      <c r="A129" s="13"/>
      <c r="B129" s="219"/>
      <c r="C129" s="220"/>
      <c r="D129" s="221" t="s">
        <v>128</v>
      </c>
      <c r="E129" s="222" t="s">
        <v>21</v>
      </c>
      <c r="F129" s="223" t="s">
        <v>174</v>
      </c>
      <c r="G129" s="220"/>
      <c r="H129" s="224">
        <v>1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128</v>
      </c>
      <c r="AU129" s="230" t="s">
        <v>82</v>
      </c>
      <c r="AV129" s="13" t="s">
        <v>82</v>
      </c>
      <c r="AW129" s="13" t="s">
        <v>34</v>
      </c>
      <c r="AX129" s="13" t="s">
        <v>73</v>
      </c>
      <c r="AY129" s="230" t="s">
        <v>109</v>
      </c>
    </row>
    <row r="130" s="13" customFormat="1">
      <c r="A130" s="13"/>
      <c r="B130" s="219"/>
      <c r="C130" s="220"/>
      <c r="D130" s="221" t="s">
        <v>128</v>
      </c>
      <c r="E130" s="222" t="s">
        <v>21</v>
      </c>
      <c r="F130" s="223" t="s">
        <v>175</v>
      </c>
      <c r="G130" s="220"/>
      <c r="H130" s="224">
        <v>1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128</v>
      </c>
      <c r="AU130" s="230" t="s">
        <v>82</v>
      </c>
      <c r="AV130" s="13" t="s">
        <v>82</v>
      </c>
      <c r="AW130" s="13" t="s">
        <v>34</v>
      </c>
      <c r="AX130" s="13" t="s">
        <v>73</v>
      </c>
      <c r="AY130" s="230" t="s">
        <v>109</v>
      </c>
    </row>
    <row r="131" s="13" customFormat="1">
      <c r="A131" s="13"/>
      <c r="B131" s="219"/>
      <c r="C131" s="220"/>
      <c r="D131" s="221" t="s">
        <v>128</v>
      </c>
      <c r="E131" s="222" t="s">
        <v>21</v>
      </c>
      <c r="F131" s="223" t="s">
        <v>176</v>
      </c>
      <c r="G131" s="220"/>
      <c r="H131" s="224">
        <v>1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128</v>
      </c>
      <c r="AU131" s="230" t="s">
        <v>82</v>
      </c>
      <c r="AV131" s="13" t="s">
        <v>82</v>
      </c>
      <c r="AW131" s="13" t="s">
        <v>34</v>
      </c>
      <c r="AX131" s="13" t="s">
        <v>73</v>
      </c>
      <c r="AY131" s="230" t="s">
        <v>109</v>
      </c>
    </row>
    <row r="132" s="13" customFormat="1">
      <c r="A132" s="13"/>
      <c r="B132" s="219"/>
      <c r="C132" s="220"/>
      <c r="D132" s="221" t="s">
        <v>128</v>
      </c>
      <c r="E132" s="222" t="s">
        <v>21</v>
      </c>
      <c r="F132" s="223" t="s">
        <v>177</v>
      </c>
      <c r="G132" s="220"/>
      <c r="H132" s="224">
        <v>1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128</v>
      </c>
      <c r="AU132" s="230" t="s">
        <v>82</v>
      </c>
      <c r="AV132" s="13" t="s">
        <v>82</v>
      </c>
      <c r="AW132" s="13" t="s">
        <v>34</v>
      </c>
      <c r="AX132" s="13" t="s">
        <v>73</v>
      </c>
      <c r="AY132" s="230" t="s">
        <v>109</v>
      </c>
    </row>
    <row r="133" s="13" customFormat="1">
      <c r="A133" s="13"/>
      <c r="B133" s="219"/>
      <c r="C133" s="220"/>
      <c r="D133" s="221" t="s">
        <v>128</v>
      </c>
      <c r="E133" s="222" t="s">
        <v>21</v>
      </c>
      <c r="F133" s="223" t="s">
        <v>178</v>
      </c>
      <c r="G133" s="220"/>
      <c r="H133" s="224">
        <v>1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128</v>
      </c>
      <c r="AU133" s="230" t="s">
        <v>82</v>
      </c>
      <c r="AV133" s="13" t="s">
        <v>82</v>
      </c>
      <c r="AW133" s="13" t="s">
        <v>34</v>
      </c>
      <c r="AX133" s="13" t="s">
        <v>73</v>
      </c>
      <c r="AY133" s="230" t="s">
        <v>109</v>
      </c>
    </row>
    <row r="134" s="14" customFormat="1">
      <c r="A134" s="14"/>
      <c r="B134" s="231"/>
      <c r="C134" s="232"/>
      <c r="D134" s="221" t="s">
        <v>128</v>
      </c>
      <c r="E134" s="233" t="s">
        <v>21</v>
      </c>
      <c r="F134" s="234" t="s">
        <v>130</v>
      </c>
      <c r="G134" s="232"/>
      <c r="H134" s="235">
        <v>23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128</v>
      </c>
      <c r="AU134" s="241" t="s">
        <v>82</v>
      </c>
      <c r="AV134" s="14" t="s">
        <v>115</v>
      </c>
      <c r="AW134" s="14" t="s">
        <v>34</v>
      </c>
      <c r="AX134" s="14" t="s">
        <v>78</v>
      </c>
      <c r="AY134" s="241" t="s">
        <v>109</v>
      </c>
    </row>
    <row r="135" s="2" customFormat="1" ht="21.75" customHeight="1">
      <c r="A135" s="38"/>
      <c r="B135" s="39"/>
      <c r="C135" s="201" t="s">
        <v>179</v>
      </c>
      <c r="D135" s="201" t="s">
        <v>111</v>
      </c>
      <c r="E135" s="202" t="s">
        <v>180</v>
      </c>
      <c r="F135" s="203" t="s">
        <v>181</v>
      </c>
      <c r="G135" s="204" t="s">
        <v>123</v>
      </c>
      <c r="H135" s="205">
        <v>14</v>
      </c>
      <c r="I135" s="206"/>
      <c r="J135" s="207">
        <f>ROUND(I135*H135,2)</f>
        <v>0</v>
      </c>
      <c r="K135" s="203" t="s">
        <v>124</v>
      </c>
      <c r="L135" s="44"/>
      <c r="M135" s="208" t="s">
        <v>21</v>
      </c>
      <c r="N135" s="209" t="s">
        <v>46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2" t="s">
        <v>115</v>
      </c>
      <c r="AT135" s="212" t="s">
        <v>111</v>
      </c>
      <c r="AU135" s="212" t="s">
        <v>82</v>
      </c>
      <c r="AY135" s="17" t="s">
        <v>109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7" t="s">
        <v>115</v>
      </c>
      <c r="BK135" s="213">
        <f>ROUND(I135*H135,2)</f>
        <v>0</v>
      </c>
      <c r="BL135" s="17" t="s">
        <v>115</v>
      </c>
      <c r="BM135" s="212" t="s">
        <v>182</v>
      </c>
    </row>
    <row r="136" s="2" customFormat="1">
      <c r="A136" s="38"/>
      <c r="B136" s="39"/>
      <c r="C136" s="40"/>
      <c r="D136" s="214" t="s">
        <v>126</v>
      </c>
      <c r="E136" s="40"/>
      <c r="F136" s="215" t="s">
        <v>183</v>
      </c>
      <c r="G136" s="40"/>
      <c r="H136" s="40"/>
      <c r="I136" s="216"/>
      <c r="J136" s="40"/>
      <c r="K136" s="40"/>
      <c r="L136" s="44"/>
      <c r="M136" s="217"/>
      <c r="N136" s="218"/>
      <c r="O136" s="85"/>
      <c r="P136" s="85"/>
      <c r="Q136" s="85"/>
      <c r="R136" s="85"/>
      <c r="S136" s="85"/>
      <c r="T136" s="86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126</v>
      </c>
      <c r="AU136" s="17" t="s">
        <v>82</v>
      </c>
    </row>
    <row r="137" s="13" customFormat="1">
      <c r="A137" s="13"/>
      <c r="B137" s="219"/>
      <c r="C137" s="220"/>
      <c r="D137" s="221" t="s">
        <v>128</v>
      </c>
      <c r="E137" s="222" t="s">
        <v>21</v>
      </c>
      <c r="F137" s="223" t="s">
        <v>184</v>
      </c>
      <c r="G137" s="220"/>
      <c r="H137" s="224">
        <v>1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128</v>
      </c>
      <c r="AU137" s="230" t="s">
        <v>82</v>
      </c>
      <c r="AV137" s="13" t="s">
        <v>82</v>
      </c>
      <c r="AW137" s="13" t="s">
        <v>34</v>
      </c>
      <c r="AX137" s="13" t="s">
        <v>73</v>
      </c>
      <c r="AY137" s="230" t="s">
        <v>109</v>
      </c>
    </row>
    <row r="138" s="13" customFormat="1">
      <c r="A138" s="13"/>
      <c r="B138" s="219"/>
      <c r="C138" s="220"/>
      <c r="D138" s="221" t="s">
        <v>128</v>
      </c>
      <c r="E138" s="222" t="s">
        <v>21</v>
      </c>
      <c r="F138" s="223" t="s">
        <v>185</v>
      </c>
      <c r="G138" s="220"/>
      <c r="H138" s="224">
        <v>1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128</v>
      </c>
      <c r="AU138" s="230" t="s">
        <v>82</v>
      </c>
      <c r="AV138" s="13" t="s">
        <v>82</v>
      </c>
      <c r="AW138" s="13" t="s">
        <v>34</v>
      </c>
      <c r="AX138" s="13" t="s">
        <v>73</v>
      </c>
      <c r="AY138" s="230" t="s">
        <v>109</v>
      </c>
    </row>
    <row r="139" s="13" customFormat="1">
      <c r="A139" s="13"/>
      <c r="B139" s="219"/>
      <c r="C139" s="220"/>
      <c r="D139" s="221" t="s">
        <v>128</v>
      </c>
      <c r="E139" s="222" t="s">
        <v>21</v>
      </c>
      <c r="F139" s="223" t="s">
        <v>186</v>
      </c>
      <c r="G139" s="220"/>
      <c r="H139" s="224">
        <v>1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128</v>
      </c>
      <c r="AU139" s="230" t="s">
        <v>82</v>
      </c>
      <c r="AV139" s="13" t="s">
        <v>82</v>
      </c>
      <c r="AW139" s="13" t="s">
        <v>34</v>
      </c>
      <c r="AX139" s="13" t="s">
        <v>73</v>
      </c>
      <c r="AY139" s="230" t="s">
        <v>109</v>
      </c>
    </row>
    <row r="140" s="13" customFormat="1">
      <c r="A140" s="13"/>
      <c r="B140" s="219"/>
      <c r="C140" s="220"/>
      <c r="D140" s="221" t="s">
        <v>128</v>
      </c>
      <c r="E140" s="222" t="s">
        <v>21</v>
      </c>
      <c r="F140" s="223" t="s">
        <v>187</v>
      </c>
      <c r="G140" s="220"/>
      <c r="H140" s="224">
        <v>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128</v>
      </c>
      <c r="AU140" s="230" t="s">
        <v>82</v>
      </c>
      <c r="AV140" s="13" t="s">
        <v>82</v>
      </c>
      <c r="AW140" s="13" t="s">
        <v>34</v>
      </c>
      <c r="AX140" s="13" t="s">
        <v>73</v>
      </c>
      <c r="AY140" s="230" t="s">
        <v>109</v>
      </c>
    </row>
    <row r="141" s="13" customFormat="1">
      <c r="A141" s="13"/>
      <c r="B141" s="219"/>
      <c r="C141" s="220"/>
      <c r="D141" s="221" t="s">
        <v>128</v>
      </c>
      <c r="E141" s="222" t="s">
        <v>21</v>
      </c>
      <c r="F141" s="223" t="s">
        <v>188</v>
      </c>
      <c r="G141" s="220"/>
      <c r="H141" s="224">
        <v>1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128</v>
      </c>
      <c r="AU141" s="230" t="s">
        <v>82</v>
      </c>
      <c r="AV141" s="13" t="s">
        <v>82</v>
      </c>
      <c r="AW141" s="13" t="s">
        <v>34</v>
      </c>
      <c r="AX141" s="13" t="s">
        <v>73</v>
      </c>
      <c r="AY141" s="230" t="s">
        <v>109</v>
      </c>
    </row>
    <row r="142" s="13" customFormat="1">
      <c r="A142" s="13"/>
      <c r="B142" s="219"/>
      <c r="C142" s="220"/>
      <c r="D142" s="221" t="s">
        <v>128</v>
      </c>
      <c r="E142" s="222" t="s">
        <v>21</v>
      </c>
      <c r="F142" s="223" t="s">
        <v>189</v>
      </c>
      <c r="G142" s="220"/>
      <c r="H142" s="224">
        <v>1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128</v>
      </c>
      <c r="AU142" s="230" t="s">
        <v>82</v>
      </c>
      <c r="AV142" s="13" t="s">
        <v>82</v>
      </c>
      <c r="AW142" s="13" t="s">
        <v>34</v>
      </c>
      <c r="AX142" s="13" t="s">
        <v>73</v>
      </c>
      <c r="AY142" s="230" t="s">
        <v>109</v>
      </c>
    </row>
    <row r="143" s="13" customFormat="1">
      <c r="A143" s="13"/>
      <c r="B143" s="219"/>
      <c r="C143" s="220"/>
      <c r="D143" s="221" t="s">
        <v>128</v>
      </c>
      <c r="E143" s="222" t="s">
        <v>21</v>
      </c>
      <c r="F143" s="223" t="s">
        <v>190</v>
      </c>
      <c r="G143" s="220"/>
      <c r="H143" s="224">
        <v>1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128</v>
      </c>
      <c r="AU143" s="230" t="s">
        <v>82</v>
      </c>
      <c r="AV143" s="13" t="s">
        <v>82</v>
      </c>
      <c r="AW143" s="13" t="s">
        <v>34</v>
      </c>
      <c r="AX143" s="13" t="s">
        <v>73</v>
      </c>
      <c r="AY143" s="230" t="s">
        <v>109</v>
      </c>
    </row>
    <row r="144" s="13" customFormat="1">
      <c r="A144" s="13"/>
      <c r="B144" s="219"/>
      <c r="C144" s="220"/>
      <c r="D144" s="221" t="s">
        <v>128</v>
      </c>
      <c r="E144" s="222" t="s">
        <v>21</v>
      </c>
      <c r="F144" s="223" t="s">
        <v>191</v>
      </c>
      <c r="G144" s="220"/>
      <c r="H144" s="224">
        <v>1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128</v>
      </c>
      <c r="AU144" s="230" t="s">
        <v>82</v>
      </c>
      <c r="AV144" s="13" t="s">
        <v>82</v>
      </c>
      <c r="AW144" s="13" t="s">
        <v>34</v>
      </c>
      <c r="AX144" s="13" t="s">
        <v>73</v>
      </c>
      <c r="AY144" s="230" t="s">
        <v>109</v>
      </c>
    </row>
    <row r="145" s="13" customFormat="1">
      <c r="A145" s="13"/>
      <c r="B145" s="219"/>
      <c r="C145" s="220"/>
      <c r="D145" s="221" t="s">
        <v>128</v>
      </c>
      <c r="E145" s="222" t="s">
        <v>21</v>
      </c>
      <c r="F145" s="223" t="s">
        <v>192</v>
      </c>
      <c r="G145" s="220"/>
      <c r="H145" s="224">
        <v>1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128</v>
      </c>
      <c r="AU145" s="230" t="s">
        <v>82</v>
      </c>
      <c r="AV145" s="13" t="s">
        <v>82</v>
      </c>
      <c r="AW145" s="13" t="s">
        <v>34</v>
      </c>
      <c r="AX145" s="13" t="s">
        <v>73</v>
      </c>
      <c r="AY145" s="230" t="s">
        <v>109</v>
      </c>
    </row>
    <row r="146" s="13" customFormat="1">
      <c r="A146" s="13"/>
      <c r="B146" s="219"/>
      <c r="C146" s="220"/>
      <c r="D146" s="221" t="s">
        <v>128</v>
      </c>
      <c r="E146" s="222" t="s">
        <v>21</v>
      </c>
      <c r="F146" s="223" t="s">
        <v>193</v>
      </c>
      <c r="G146" s="220"/>
      <c r="H146" s="224">
        <v>1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128</v>
      </c>
      <c r="AU146" s="230" t="s">
        <v>82</v>
      </c>
      <c r="AV146" s="13" t="s">
        <v>82</v>
      </c>
      <c r="AW146" s="13" t="s">
        <v>34</v>
      </c>
      <c r="AX146" s="13" t="s">
        <v>73</v>
      </c>
      <c r="AY146" s="230" t="s">
        <v>109</v>
      </c>
    </row>
    <row r="147" s="13" customFormat="1">
      <c r="A147" s="13"/>
      <c r="B147" s="219"/>
      <c r="C147" s="220"/>
      <c r="D147" s="221" t="s">
        <v>128</v>
      </c>
      <c r="E147" s="222" t="s">
        <v>21</v>
      </c>
      <c r="F147" s="223" t="s">
        <v>194</v>
      </c>
      <c r="G147" s="220"/>
      <c r="H147" s="224">
        <v>1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128</v>
      </c>
      <c r="AU147" s="230" t="s">
        <v>82</v>
      </c>
      <c r="AV147" s="13" t="s">
        <v>82</v>
      </c>
      <c r="AW147" s="13" t="s">
        <v>34</v>
      </c>
      <c r="AX147" s="13" t="s">
        <v>73</v>
      </c>
      <c r="AY147" s="230" t="s">
        <v>109</v>
      </c>
    </row>
    <row r="148" s="13" customFormat="1">
      <c r="A148" s="13"/>
      <c r="B148" s="219"/>
      <c r="C148" s="220"/>
      <c r="D148" s="221" t="s">
        <v>128</v>
      </c>
      <c r="E148" s="222" t="s">
        <v>21</v>
      </c>
      <c r="F148" s="223" t="s">
        <v>195</v>
      </c>
      <c r="G148" s="220"/>
      <c r="H148" s="224">
        <v>1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128</v>
      </c>
      <c r="AU148" s="230" t="s">
        <v>82</v>
      </c>
      <c r="AV148" s="13" t="s">
        <v>82</v>
      </c>
      <c r="AW148" s="13" t="s">
        <v>34</v>
      </c>
      <c r="AX148" s="13" t="s">
        <v>73</v>
      </c>
      <c r="AY148" s="230" t="s">
        <v>109</v>
      </c>
    </row>
    <row r="149" s="13" customFormat="1">
      <c r="A149" s="13"/>
      <c r="B149" s="219"/>
      <c r="C149" s="220"/>
      <c r="D149" s="221" t="s">
        <v>128</v>
      </c>
      <c r="E149" s="222" t="s">
        <v>21</v>
      </c>
      <c r="F149" s="223" t="s">
        <v>196</v>
      </c>
      <c r="G149" s="220"/>
      <c r="H149" s="224">
        <v>1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128</v>
      </c>
      <c r="AU149" s="230" t="s">
        <v>82</v>
      </c>
      <c r="AV149" s="13" t="s">
        <v>82</v>
      </c>
      <c r="AW149" s="13" t="s">
        <v>34</v>
      </c>
      <c r="AX149" s="13" t="s">
        <v>73</v>
      </c>
      <c r="AY149" s="230" t="s">
        <v>109</v>
      </c>
    </row>
    <row r="150" s="13" customFormat="1">
      <c r="A150" s="13"/>
      <c r="B150" s="219"/>
      <c r="C150" s="220"/>
      <c r="D150" s="221" t="s">
        <v>128</v>
      </c>
      <c r="E150" s="222" t="s">
        <v>21</v>
      </c>
      <c r="F150" s="223" t="s">
        <v>197</v>
      </c>
      <c r="G150" s="220"/>
      <c r="H150" s="224">
        <v>1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128</v>
      </c>
      <c r="AU150" s="230" t="s">
        <v>82</v>
      </c>
      <c r="AV150" s="13" t="s">
        <v>82</v>
      </c>
      <c r="AW150" s="13" t="s">
        <v>34</v>
      </c>
      <c r="AX150" s="13" t="s">
        <v>73</v>
      </c>
      <c r="AY150" s="230" t="s">
        <v>109</v>
      </c>
    </row>
    <row r="151" s="14" customFormat="1">
      <c r="A151" s="14"/>
      <c r="B151" s="231"/>
      <c r="C151" s="232"/>
      <c r="D151" s="221" t="s">
        <v>128</v>
      </c>
      <c r="E151" s="233" t="s">
        <v>21</v>
      </c>
      <c r="F151" s="234" t="s">
        <v>130</v>
      </c>
      <c r="G151" s="232"/>
      <c r="H151" s="235">
        <v>14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1" t="s">
        <v>128</v>
      </c>
      <c r="AU151" s="241" t="s">
        <v>82</v>
      </c>
      <c r="AV151" s="14" t="s">
        <v>115</v>
      </c>
      <c r="AW151" s="14" t="s">
        <v>34</v>
      </c>
      <c r="AX151" s="14" t="s">
        <v>78</v>
      </c>
      <c r="AY151" s="241" t="s">
        <v>109</v>
      </c>
    </row>
    <row r="152" s="2" customFormat="1" ht="21.75" customHeight="1">
      <c r="A152" s="38"/>
      <c r="B152" s="39"/>
      <c r="C152" s="201" t="s">
        <v>198</v>
      </c>
      <c r="D152" s="201" t="s">
        <v>111</v>
      </c>
      <c r="E152" s="202" t="s">
        <v>199</v>
      </c>
      <c r="F152" s="203" t="s">
        <v>200</v>
      </c>
      <c r="G152" s="204" t="s">
        <v>123</v>
      </c>
      <c r="H152" s="205">
        <v>4</v>
      </c>
      <c r="I152" s="206"/>
      <c r="J152" s="207">
        <f>ROUND(I152*H152,2)</f>
        <v>0</v>
      </c>
      <c r="K152" s="203" t="s">
        <v>124</v>
      </c>
      <c r="L152" s="44"/>
      <c r="M152" s="208" t="s">
        <v>21</v>
      </c>
      <c r="N152" s="209" t="s">
        <v>46</v>
      </c>
      <c r="O152" s="85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2" t="s">
        <v>115</v>
      </c>
      <c r="AT152" s="212" t="s">
        <v>111</v>
      </c>
      <c r="AU152" s="212" t="s">
        <v>82</v>
      </c>
      <c r="AY152" s="17" t="s">
        <v>109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7" t="s">
        <v>115</v>
      </c>
      <c r="BK152" s="213">
        <f>ROUND(I152*H152,2)</f>
        <v>0</v>
      </c>
      <c r="BL152" s="17" t="s">
        <v>115</v>
      </c>
      <c r="BM152" s="212" t="s">
        <v>201</v>
      </c>
    </row>
    <row r="153" s="2" customFormat="1">
      <c r="A153" s="38"/>
      <c r="B153" s="39"/>
      <c r="C153" s="40"/>
      <c r="D153" s="214" t="s">
        <v>126</v>
      </c>
      <c r="E153" s="40"/>
      <c r="F153" s="215" t="s">
        <v>202</v>
      </c>
      <c r="G153" s="40"/>
      <c r="H153" s="40"/>
      <c r="I153" s="216"/>
      <c r="J153" s="40"/>
      <c r="K153" s="40"/>
      <c r="L153" s="44"/>
      <c r="M153" s="217"/>
      <c r="N153" s="218"/>
      <c r="O153" s="85"/>
      <c r="P153" s="85"/>
      <c r="Q153" s="85"/>
      <c r="R153" s="85"/>
      <c r="S153" s="85"/>
      <c r="T153" s="86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126</v>
      </c>
      <c r="AU153" s="17" t="s">
        <v>82</v>
      </c>
    </row>
    <row r="154" s="13" customFormat="1">
      <c r="A154" s="13"/>
      <c r="B154" s="219"/>
      <c r="C154" s="220"/>
      <c r="D154" s="221" t="s">
        <v>128</v>
      </c>
      <c r="E154" s="222" t="s">
        <v>21</v>
      </c>
      <c r="F154" s="223" t="s">
        <v>203</v>
      </c>
      <c r="G154" s="220"/>
      <c r="H154" s="224">
        <v>1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128</v>
      </c>
      <c r="AU154" s="230" t="s">
        <v>82</v>
      </c>
      <c r="AV154" s="13" t="s">
        <v>82</v>
      </c>
      <c r="AW154" s="13" t="s">
        <v>34</v>
      </c>
      <c r="AX154" s="13" t="s">
        <v>73</v>
      </c>
      <c r="AY154" s="230" t="s">
        <v>109</v>
      </c>
    </row>
    <row r="155" s="13" customFormat="1">
      <c r="A155" s="13"/>
      <c r="B155" s="219"/>
      <c r="C155" s="220"/>
      <c r="D155" s="221" t="s">
        <v>128</v>
      </c>
      <c r="E155" s="222" t="s">
        <v>21</v>
      </c>
      <c r="F155" s="223" t="s">
        <v>204</v>
      </c>
      <c r="G155" s="220"/>
      <c r="H155" s="224">
        <v>1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0" t="s">
        <v>128</v>
      </c>
      <c r="AU155" s="230" t="s">
        <v>82</v>
      </c>
      <c r="AV155" s="13" t="s">
        <v>82</v>
      </c>
      <c r="AW155" s="13" t="s">
        <v>34</v>
      </c>
      <c r="AX155" s="13" t="s">
        <v>73</v>
      </c>
      <c r="AY155" s="230" t="s">
        <v>109</v>
      </c>
    </row>
    <row r="156" s="13" customFormat="1">
      <c r="A156" s="13"/>
      <c r="B156" s="219"/>
      <c r="C156" s="220"/>
      <c r="D156" s="221" t="s">
        <v>128</v>
      </c>
      <c r="E156" s="222" t="s">
        <v>21</v>
      </c>
      <c r="F156" s="223" t="s">
        <v>205</v>
      </c>
      <c r="G156" s="220"/>
      <c r="H156" s="224">
        <v>1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128</v>
      </c>
      <c r="AU156" s="230" t="s">
        <v>82</v>
      </c>
      <c r="AV156" s="13" t="s">
        <v>82</v>
      </c>
      <c r="AW156" s="13" t="s">
        <v>34</v>
      </c>
      <c r="AX156" s="13" t="s">
        <v>73</v>
      </c>
      <c r="AY156" s="230" t="s">
        <v>109</v>
      </c>
    </row>
    <row r="157" s="13" customFormat="1">
      <c r="A157" s="13"/>
      <c r="B157" s="219"/>
      <c r="C157" s="220"/>
      <c r="D157" s="221" t="s">
        <v>128</v>
      </c>
      <c r="E157" s="222" t="s">
        <v>21</v>
      </c>
      <c r="F157" s="223" t="s">
        <v>206</v>
      </c>
      <c r="G157" s="220"/>
      <c r="H157" s="224">
        <v>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128</v>
      </c>
      <c r="AU157" s="230" t="s">
        <v>82</v>
      </c>
      <c r="AV157" s="13" t="s">
        <v>82</v>
      </c>
      <c r="AW157" s="13" t="s">
        <v>34</v>
      </c>
      <c r="AX157" s="13" t="s">
        <v>73</v>
      </c>
      <c r="AY157" s="230" t="s">
        <v>109</v>
      </c>
    </row>
    <row r="158" s="14" customFormat="1">
      <c r="A158" s="14"/>
      <c r="B158" s="231"/>
      <c r="C158" s="232"/>
      <c r="D158" s="221" t="s">
        <v>128</v>
      </c>
      <c r="E158" s="233" t="s">
        <v>21</v>
      </c>
      <c r="F158" s="234" t="s">
        <v>130</v>
      </c>
      <c r="G158" s="232"/>
      <c r="H158" s="235">
        <v>4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1" t="s">
        <v>128</v>
      </c>
      <c r="AU158" s="241" t="s">
        <v>82</v>
      </c>
      <c r="AV158" s="14" t="s">
        <v>115</v>
      </c>
      <c r="AW158" s="14" t="s">
        <v>34</v>
      </c>
      <c r="AX158" s="14" t="s">
        <v>78</v>
      </c>
      <c r="AY158" s="241" t="s">
        <v>109</v>
      </c>
    </row>
    <row r="159" s="2" customFormat="1" ht="21.75" customHeight="1">
      <c r="A159" s="38"/>
      <c r="B159" s="39"/>
      <c r="C159" s="201" t="s">
        <v>207</v>
      </c>
      <c r="D159" s="201" t="s">
        <v>111</v>
      </c>
      <c r="E159" s="202" t="s">
        <v>208</v>
      </c>
      <c r="F159" s="203" t="s">
        <v>209</v>
      </c>
      <c r="G159" s="204" t="s">
        <v>123</v>
      </c>
      <c r="H159" s="205">
        <v>1</v>
      </c>
      <c r="I159" s="206"/>
      <c r="J159" s="207">
        <f>ROUND(I159*H159,2)</f>
        <v>0</v>
      </c>
      <c r="K159" s="203" t="s">
        <v>124</v>
      </c>
      <c r="L159" s="44"/>
      <c r="M159" s="208" t="s">
        <v>21</v>
      </c>
      <c r="N159" s="209" t="s">
        <v>46</v>
      </c>
      <c r="O159" s="85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2" t="s">
        <v>115</v>
      </c>
      <c r="AT159" s="212" t="s">
        <v>111</v>
      </c>
      <c r="AU159" s="212" t="s">
        <v>82</v>
      </c>
      <c r="AY159" s="17" t="s">
        <v>109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7" t="s">
        <v>115</v>
      </c>
      <c r="BK159" s="213">
        <f>ROUND(I159*H159,2)</f>
        <v>0</v>
      </c>
      <c r="BL159" s="17" t="s">
        <v>115</v>
      </c>
      <c r="BM159" s="212" t="s">
        <v>210</v>
      </c>
    </row>
    <row r="160" s="2" customFormat="1">
      <c r="A160" s="38"/>
      <c r="B160" s="39"/>
      <c r="C160" s="40"/>
      <c r="D160" s="214" t="s">
        <v>126</v>
      </c>
      <c r="E160" s="40"/>
      <c r="F160" s="215" t="s">
        <v>211</v>
      </c>
      <c r="G160" s="40"/>
      <c r="H160" s="40"/>
      <c r="I160" s="216"/>
      <c r="J160" s="40"/>
      <c r="K160" s="40"/>
      <c r="L160" s="44"/>
      <c r="M160" s="217"/>
      <c r="N160" s="218"/>
      <c r="O160" s="85"/>
      <c r="P160" s="85"/>
      <c r="Q160" s="85"/>
      <c r="R160" s="85"/>
      <c r="S160" s="85"/>
      <c r="T160" s="86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126</v>
      </c>
      <c r="AU160" s="17" t="s">
        <v>82</v>
      </c>
    </row>
    <row r="161" s="13" customFormat="1">
      <c r="A161" s="13"/>
      <c r="B161" s="219"/>
      <c r="C161" s="220"/>
      <c r="D161" s="221" t="s">
        <v>128</v>
      </c>
      <c r="E161" s="222" t="s">
        <v>21</v>
      </c>
      <c r="F161" s="223" t="s">
        <v>212</v>
      </c>
      <c r="G161" s="220"/>
      <c r="H161" s="224">
        <v>1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128</v>
      </c>
      <c r="AU161" s="230" t="s">
        <v>82</v>
      </c>
      <c r="AV161" s="13" t="s">
        <v>82</v>
      </c>
      <c r="AW161" s="13" t="s">
        <v>34</v>
      </c>
      <c r="AX161" s="13" t="s">
        <v>73</v>
      </c>
      <c r="AY161" s="230" t="s">
        <v>109</v>
      </c>
    </row>
    <row r="162" s="14" customFormat="1">
      <c r="A162" s="14"/>
      <c r="B162" s="231"/>
      <c r="C162" s="232"/>
      <c r="D162" s="221" t="s">
        <v>128</v>
      </c>
      <c r="E162" s="233" t="s">
        <v>21</v>
      </c>
      <c r="F162" s="234" t="s">
        <v>130</v>
      </c>
      <c r="G162" s="232"/>
      <c r="H162" s="235">
        <v>1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1" t="s">
        <v>128</v>
      </c>
      <c r="AU162" s="241" t="s">
        <v>82</v>
      </c>
      <c r="AV162" s="14" t="s">
        <v>115</v>
      </c>
      <c r="AW162" s="14" t="s">
        <v>34</v>
      </c>
      <c r="AX162" s="14" t="s">
        <v>78</v>
      </c>
      <c r="AY162" s="241" t="s">
        <v>109</v>
      </c>
    </row>
    <row r="163" s="2" customFormat="1" ht="21.75" customHeight="1">
      <c r="A163" s="38"/>
      <c r="B163" s="39"/>
      <c r="C163" s="201" t="s">
        <v>213</v>
      </c>
      <c r="D163" s="201" t="s">
        <v>111</v>
      </c>
      <c r="E163" s="202" t="s">
        <v>214</v>
      </c>
      <c r="F163" s="203" t="s">
        <v>215</v>
      </c>
      <c r="G163" s="204" t="s">
        <v>123</v>
      </c>
      <c r="H163" s="205">
        <v>1</v>
      </c>
      <c r="I163" s="206"/>
      <c r="J163" s="207">
        <f>ROUND(I163*H163,2)</f>
        <v>0</v>
      </c>
      <c r="K163" s="203" t="s">
        <v>124</v>
      </c>
      <c r="L163" s="44"/>
      <c r="M163" s="208" t="s">
        <v>21</v>
      </c>
      <c r="N163" s="209" t="s">
        <v>46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2" t="s">
        <v>115</v>
      </c>
      <c r="AT163" s="212" t="s">
        <v>111</v>
      </c>
      <c r="AU163" s="212" t="s">
        <v>82</v>
      </c>
      <c r="AY163" s="17" t="s">
        <v>109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7" t="s">
        <v>115</v>
      </c>
      <c r="BK163" s="213">
        <f>ROUND(I163*H163,2)</f>
        <v>0</v>
      </c>
      <c r="BL163" s="17" t="s">
        <v>115</v>
      </c>
      <c r="BM163" s="212" t="s">
        <v>216</v>
      </c>
    </row>
    <row r="164" s="2" customFormat="1">
      <c r="A164" s="38"/>
      <c r="B164" s="39"/>
      <c r="C164" s="40"/>
      <c r="D164" s="214" t="s">
        <v>126</v>
      </c>
      <c r="E164" s="40"/>
      <c r="F164" s="215" t="s">
        <v>217</v>
      </c>
      <c r="G164" s="40"/>
      <c r="H164" s="40"/>
      <c r="I164" s="216"/>
      <c r="J164" s="40"/>
      <c r="K164" s="40"/>
      <c r="L164" s="44"/>
      <c r="M164" s="217"/>
      <c r="N164" s="218"/>
      <c r="O164" s="85"/>
      <c r="P164" s="85"/>
      <c r="Q164" s="85"/>
      <c r="R164" s="85"/>
      <c r="S164" s="85"/>
      <c r="T164" s="86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126</v>
      </c>
      <c r="AU164" s="17" t="s">
        <v>82</v>
      </c>
    </row>
    <row r="165" s="13" customFormat="1">
      <c r="A165" s="13"/>
      <c r="B165" s="219"/>
      <c r="C165" s="220"/>
      <c r="D165" s="221" t="s">
        <v>128</v>
      </c>
      <c r="E165" s="222" t="s">
        <v>21</v>
      </c>
      <c r="F165" s="223" t="s">
        <v>218</v>
      </c>
      <c r="G165" s="220"/>
      <c r="H165" s="224">
        <v>1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128</v>
      </c>
      <c r="AU165" s="230" t="s">
        <v>82</v>
      </c>
      <c r="AV165" s="13" t="s">
        <v>82</v>
      </c>
      <c r="AW165" s="13" t="s">
        <v>34</v>
      </c>
      <c r="AX165" s="13" t="s">
        <v>78</v>
      </c>
      <c r="AY165" s="230" t="s">
        <v>109</v>
      </c>
    </row>
    <row r="166" s="2" customFormat="1" ht="24.15" customHeight="1">
      <c r="A166" s="38"/>
      <c r="B166" s="39"/>
      <c r="C166" s="201" t="s">
        <v>219</v>
      </c>
      <c r="D166" s="201" t="s">
        <v>111</v>
      </c>
      <c r="E166" s="202" t="s">
        <v>220</v>
      </c>
      <c r="F166" s="203" t="s">
        <v>221</v>
      </c>
      <c r="G166" s="204" t="s">
        <v>123</v>
      </c>
      <c r="H166" s="205">
        <v>3</v>
      </c>
      <c r="I166" s="206"/>
      <c r="J166" s="207">
        <f>ROUND(I166*H166,2)</f>
        <v>0</v>
      </c>
      <c r="K166" s="203" t="s">
        <v>124</v>
      </c>
      <c r="L166" s="44"/>
      <c r="M166" s="208" t="s">
        <v>21</v>
      </c>
      <c r="N166" s="209" t="s">
        <v>46</v>
      </c>
      <c r="O166" s="85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2" t="s">
        <v>115</v>
      </c>
      <c r="AT166" s="212" t="s">
        <v>111</v>
      </c>
      <c r="AU166" s="212" t="s">
        <v>82</v>
      </c>
      <c r="AY166" s="17" t="s">
        <v>109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7" t="s">
        <v>115</v>
      </c>
      <c r="BK166" s="213">
        <f>ROUND(I166*H166,2)</f>
        <v>0</v>
      </c>
      <c r="BL166" s="17" t="s">
        <v>115</v>
      </c>
      <c r="BM166" s="212" t="s">
        <v>222</v>
      </c>
    </row>
    <row r="167" s="2" customFormat="1">
      <c r="A167" s="38"/>
      <c r="B167" s="39"/>
      <c r="C167" s="40"/>
      <c r="D167" s="214" t="s">
        <v>126</v>
      </c>
      <c r="E167" s="40"/>
      <c r="F167" s="215" t="s">
        <v>223</v>
      </c>
      <c r="G167" s="40"/>
      <c r="H167" s="40"/>
      <c r="I167" s="216"/>
      <c r="J167" s="40"/>
      <c r="K167" s="40"/>
      <c r="L167" s="44"/>
      <c r="M167" s="217"/>
      <c r="N167" s="218"/>
      <c r="O167" s="85"/>
      <c r="P167" s="85"/>
      <c r="Q167" s="85"/>
      <c r="R167" s="85"/>
      <c r="S167" s="85"/>
      <c r="T167" s="86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126</v>
      </c>
      <c r="AU167" s="17" t="s">
        <v>82</v>
      </c>
    </row>
    <row r="168" s="2" customFormat="1" ht="24.15" customHeight="1">
      <c r="A168" s="38"/>
      <c r="B168" s="39"/>
      <c r="C168" s="201" t="s">
        <v>224</v>
      </c>
      <c r="D168" s="201" t="s">
        <v>111</v>
      </c>
      <c r="E168" s="202" t="s">
        <v>225</v>
      </c>
      <c r="F168" s="203" t="s">
        <v>226</v>
      </c>
      <c r="G168" s="204" t="s">
        <v>123</v>
      </c>
      <c r="H168" s="205">
        <v>32</v>
      </c>
      <c r="I168" s="206"/>
      <c r="J168" s="207">
        <f>ROUND(I168*H168,2)</f>
        <v>0</v>
      </c>
      <c r="K168" s="203" t="s">
        <v>124</v>
      </c>
      <c r="L168" s="44"/>
      <c r="M168" s="208" t="s">
        <v>21</v>
      </c>
      <c r="N168" s="209" t="s">
        <v>46</v>
      </c>
      <c r="O168" s="85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2" t="s">
        <v>115</v>
      </c>
      <c r="AT168" s="212" t="s">
        <v>111</v>
      </c>
      <c r="AU168" s="212" t="s">
        <v>82</v>
      </c>
      <c r="AY168" s="17" t="s">
        <v>109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7" t="s">
        <v>115</v>
      </c>
      <c r="BK168" s="213">
        <f>ROUND(I168*H168,2)</f>
        <v>0</v>
      </c>
      <c r="BL168" s="17" t="s">
        <v>115</v>
      </c>
      <c r="BM168" s="212" t="s">
        <v>227</v>
      </c>
    </row>
    <row r="169" s="2" customFormat="1">
      <c r="A169" s="38"/>
      <c r="B169" s="39"/>
      <c r="C169" s="40"/>
      <c r="D169" s="214" t="s">
        <v>126</v>
      </c>
      <c r="E169" s="40"/>
      <c r="F169" s="215" t="s">
        <v>228</v>
      </c>
      <c r="G169" s="40"/>
      <c r="H169" s="40"/>
      <c r="I169" s="216"/>
      <c r="J169" s="40"/>
      <c r="K169" s="40"/>
      <c r="L169" s="44"/>
      <c r="M169" s="217"/>
      <c r="N169" s="218"/>
      <c r="O169" s="85"/>
      <c r="P169" s="85"/>
      <c r="Q169" s="85"/>
      <c r="R169" s="85"/>
      <c r="S169" s="85"/>
      <c r="T169" s="86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126</v>
      </c>
      <c r="AU169" s="17" t="s">
        <v>82</v>
      </c>
    </row>
    <row r="170" s="2" customFormat="1" ht="24.15" customHeight="1">
      <c r="A170" s="38"/>
      <c r="B170" s="39"/>
      <c r="C170" s="201" t="s">
        <v>229</v>
      </c>
      <c r="D170" s="201" t="s">
        <v>111</v>
      </c>
      <c r="E170" s="202" t="s">
        <v>230</v>
      </c>
      <c r="F170" s="203" t="s">
        <v>231</v>
      </c>
      <c r="G170" s="204" t="s">
        <v>123</v>
      </c>
      <c r="H170" s="205">
        <v>18</v>
      </c>
      <c r="I170" s="206"/>
      <c r="J170" s="207">
        <f>ROUND(I170*H170,2)</f>
        <v>0</v>
      </c>
      <c r="K170" s="203" t="s">
        <v>124</v>
      </c>
      <c r="L170" s="44"/>
      <c r="M170" s="208" t="s">
        <v>21</v>
      </c>
      <c r="N170" s="209" t="s">
        <v>46</v>
      </c>
      <c r="O170" s="85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2" t="s">
        <v>115</v>
      </c>
      <c r="AT170" s="212" t="s">
        <v>111</v>
      </c>
      <c r="AU170" s="212" t="s">
        <v>82</v>
      </c>
      <c r="AY170" s="17" t="s">
        <v>109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7" t="s">
        <v>115</v>
      </c>
      <c r="BK170" s="213">
        <f>ROUND(I170*H170,2)</f>
        <v>0</v>
      </c>
      <c r="BL170" s="17" t="s">
        <v>115</v>
      </c>
      <c r="BM170" s="212" t="s">
        <v>232</v>
      </c>
    </row>
    <row r="171" s="2" customFormat="1">
      <c r="A171" s="38"/>
      <c r="B171" s="39"/>
      <c r="C171" s="40"/>
      <c r="D171" s="214" t="s">
        <v>126</v>
      </c>
      <c r="E171" s="40"/>
      <c r="F171" s="215" t="s">
        <v>233</v>
      </c>
      <c r="G171" s="40"/>
      <c r="H171" s="40"/>
      <c r="I171" s="216"/>
      <c r="J171" s="40"/>
      <c r="K171" s="40"/>
      <c r="L171" s="44"/>
      <c r="M171" s="217"/>
      <c r="N171" s="218"/>
      <c r="O171" s="85"/>
      <c r="P171" s="85"/>
      <c r="Q171" s="85"/>
      <c r="R171" s="85"/>
      <c r="S171" s="85"/>
      <c r="T171" s="86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126</v>
      </c>
      <c r="AU171" s="17" t="s">
        <v>82</v>
      </c>
    </row>
    <row r="172" s="2" customFormat="1" ht="24.15" customHeight="1">
      <c r="A172" s="38"/>
      <c r="B172" s="39"/>
      <c r="C172" s="201" t="s">
        <v>234</v>
      </c>
      <c r="D172" s="201" t="s">
        <v>111</v>
      </c>
      <c r="E172" s="202" t="s">
        <v>235</v>
      </c>
      <c r="F172" s="203" t="s">
        <v>236</v>
      </c>
      <c r="G172" s="204" t="s">
        <v>123</v>
      </c>
      <c r="H172" s="205">
        <v>2</v>
      </c>
      <c r="I172" s="206"/>
      <c r="J172" s="207">
        <f>ROUND(I172*H172,2)</f>
        <v>0</v>
      </c>
      <c r="K172" s="203" t="s">
        <v>124</v>
      </c>
      <c r="L172" s="44"/>
      <c r="M172" s="208" t="s">
        <v>21</v>
      </c>
      <c r="N172" s="209" t="s">
        <v>46</v>
      </c>
      <c r="O172" s="85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2" t="s">
        <v>115</v>
      </c>
      <c r="AT172" s="212" t="s">
        <v>111</v>
      </c>
      <c r="AU172" s="212" t="s">
        <v>82</v>
      </c>
      <c r="AY172" s="17" t="s">
        <v>109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7" t="s">
        <v>115</v>
      </c>
      <c r="BK172" s="213">
        <f>ROUND(I172*H172,2)</f>
        <v>0</v>
      </c>
      <c r="BL172" s="17" t="s">
        <v>115</v>
      </c>
      <c r="BM172" s="212" t="s">
        <v>237</v>
      </c>
    </row>
    <row r="173" s="2" customFormat="1">
      <c r="A173" s="38"/>
      <c r="B173" s="39"/>
      <c r="C173" s="40"/>
      <c r="D173" s="214" t="s">
        <v>126</v>
      </c>
      <c r="E173" s="40"/>
      <c r="F173" s="215" t="s">
        <v>238</v>
      </c>
      <c r="G173" s="40"/>
      <c r="H173" s="40"/>
      <c r="I173" s="216"/>
      <c r="J173" s="40"/>
      <c r="K173" s="40"/>
      <c r="L173" s="44"/>
      <c r="M173" s="217"/>
      <c r="N173" s="218"/>
      <c r="O173" s="85"/>
      <c r="P173" s="85"/>
      <c r="Q173" s="85"/>
      <c r="R173" s="85"/>
      <c r="S173" s="85"/>
      <c r="T173" s="86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126</v>
      </c>
      <c r="AU173" s="17" t="s">
        <v>82</v>
      </c>
    </row>
    <row r="174" s="2" customFormat="1" ht="24.15" customHeight="1">
      <c r="A174" s="38"/>
      <c r="B174" s="39"/>
      <c r="C174" s="201" t="s">
        <v>8</v>
      </c>
      <c r="D174" s="201" t="s">
        <v>111</v>
      </c>
      <c r="E174" s="202" t="s">
        <v>239</v>
      </c>
      <c r="F174" s="203" t="s">
        <v>240</v>
      </c>
      <c r="G174" s="204" t="s">
        <v>123</v>
      </c>
      <c r="H174" s="205">
        <v>3</v>
      </c>
      <c r="I174" s="206"/>
      <c r="J174" s="207">
        <f>ROUND(I174*H174,2)</f>
        <v>0</v>
      </c>
      <c r="K174" s="203" t="s">
        <v>124</v>
      </c>
      <c r="L174" s="44"/>
      <c r="M174" s="208" t="s">
        <v>21</v>
      </c>
      <c r="N174" s="209" t="s">
        <v>46</v>
      </c>
      <c r="O174" s="85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2" t="s">
        <v>115</v>
      </c>
      <c r="AT174" s="212" t="s">
        <v>111</v>
      </c>
      <c r="AU174" s="212" t="s">
        <v>82</v>
      </c>
      <c r="AY174" s="17" t="s">
        <v>109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7" t="s">
        <v>115</v>
      </c>
      <c r="BK174" s="213">
        <f>ROUND(I174*H174,2)</f>
        <v>0</v>
      </c>
      <c r="BL174" s="17" t="s">
        <v>115</v>
      </c>
      <c r="BM174" s="212" t="s">
        <v>241</v>
      </c>
    </row>
    <row r="175" s="2" customFormat="1">
      <c r="A175" s="38"/>
      <c r="B175" s="39"/>
      <c r="C175" s="40"/>
      <c r="D175" s="214" t="s">
        <v>126</v>
      </c>
      <c r="E175" s="40"/>
      <c r="F175" s="215" t="s">
        <v>242</v>
      </c>
      <c r="G175" s="40"/>
      <c r="H175" s="40"/>
      <c r="I175" s="216"/>
      <c r="J175" s="40"/>
      <c r="K175" s="40"/>
      <c r="L175" s="44"/>
      <c r="M175" s="217"/>
      <c r="N175" s="218"/>
      <c r="O175" s="85"/>
      <c r="P175" s="85"/>
      <c r="Q175" s="85"/>
      <c r="R175" s="85"/>
      <c r="S175" s="85"/>
      <c r="T175" s="86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126</v>
      </c>
      <c r="AU175" s="17" t="s">
        <v>82</v>
      </c>
    </row>
    <row r="176" s="13" customFormat="1">
      <c r="A176" s="13"/>
      <c r="B176" s="219"/>
      <c r="C176" s="220"/>
      <c r="D176" s="221" t="s">
        <v>128</v>
      </c>
      <c r="E176" s="222" t="s">
        <v>21</v>
      </c>
      <c r="F176" s="223" t="s">
        <v>243</v>
      </c>
      <c r="G176" s="220"/>
      <c r="H176" s="224">
        <v>3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128</v>
      </c>
      <c r="AU176" s="230" t="s">
        <v>82</v>
      </c>
      <c r="AV176" s="13" t="s">
        <v>82</v>
      </c>
      <c r="AW176" s="13" t="s">
        <v>34</v>
      </c>
      <c r="AX176" s="13" t="s">
        <v>78</v>
      </c>
      <c r="AY176" s="230" t="s">
        <v>109</v>
      </c>
    </row>
    <row r="177" s="2" customFormat="1" ht="24.15" customHeight="1">
      <c r="A177" s="38"/>
      <c r="B177" s="39"/>
      <c r="C177" s="201" t="s">
        <v>244</v>
      </c>
      <c r="D177" s="201" t="s">
        <v>111</v>
      </c>
      <c r="E177" s="202" t="s">
        <v>245</v>
      </c>
      <c r="F177" s="203" t="s">
        <v>246</v>
      </c>
      <c r="G177" s="204" t="s">
        <v>123</v>
      </c>
      <c r="H177" s="205">
        <v>32</v>
      </c>
      <c r="I177" s="206"/>
      <c r="J177" s="207">
        <f>ROUND(I177*H177,2)</f>
        <v>0</v>
      </c>
      <c r="K177" s="203" t="s">
        <v>124</v>
      </c>
      <c r="L177" s="44"/>
      <c r="M177" s="208" t="s">
        <v>21</v>
      </c>
      <c r="N177" s="209" t="s">
        <v>46</v>
      </c>
      <c r="O177" s="85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2" t="s">
        <v>115</v>
      </c>
      <c r="AT177" s="212" t="s">
        <v>111</v>
      </c>
      <c r="AU177" s="212" t="s">
        <v>82</v>
      </c>
      <c r="AY177" s="17" t="s">
        <v>109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7" t="s">
        <v>115</v>
      </c>
      <c r="BK177" s="213">
        <f>ROUND(I177*H177,2)</f>
        <v>0</v>
      </c>
      <c r="BL177" s="17" t="s">
        <v>115</v>
      </c>
      <c r="BM177" s="212" t="s">
        <v>247</v>
      </c>
    </row>
    <row r="178" s="2" customFormat="1">
      <c r="A178" s="38"/>
      <c r="B178" s="39"/>
      <c r="C178" s="40"/>
      <c r="D178" s="214" t="s">
        <v>126</v>
      </c>
      <c r="E178" s="40"/>
      <c r="F178" s="215" t="s">
        <v>248</v>
      </c>
      <c r="G178" s="40"/>
      <c r="H178" s="40"/>
      <c r="I178" s="216"/>
      <c r="J178" s="40"/>
      <c r="K178" s="40"/>
      <c r="L178" s="44"/>
      <c r="M178" s="217"/>
      <c r="N178" s="218"/>
      <c r="O178" s="85"/>
      <c r="P178" s="85"/>
      <c r="Q178" s="85"/>
      <c r="R178" s="85"/>
      <c r="S178" s="85"/>
      <c r="T178" s="86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126</v>
      </c>
      <c r="AU178" s="17" t="s">
        <v>82</v>
      </c>
    </row>
    <row r="179" s="13" customFormat="1">
      <c r="A179" s="13"/>
      <c r="B179" s="219"/>
      <c r="C179" s="220"/>
      <c r="D179" s="221" t="s">
        <v>128</v>
      </c>
      <c r="E179" s="222" t="s">
        <v>21</v>
      </c>
      <c r="F179" s="223" t="s">
        <v>249</v>
      </c>
      <c r="G179" s="220"/>
      <c r="H179" s="224">
        <v>32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128</v>
      </c>
      <c r="AU179" s="230" t="s">
        <v>82</v>
      </c>
      <c r="AV179" s="13" t="s">
        <v>82</v>
      </c>
      <c r="AW179" s="13" t="s">
        <v>34</v>
      </c>
      <c r="AX179" s="13" t="s">
        <v>78</v>
      </c>
      <c r="AY179" s="230" t="s">
        <v>109</v>
      </c>
    </row>
    <row r="180" s="2" customFormat="1" ht="24.15" customHeight="1">
      <c r="A180" s="38"/>
      <c r="B180" s="39"/>
      <c r="C180" s="201" t="s">
        <v>250</v>
      </c>
      <c r="D180" s="201" t="s">
        <v>111</v>
      </c>
      <c r="E180" s="202" t="s">
        <v>251</v>
      </c>
      <c r="F180" s="203" t="s">
        <v>252</v>
      </c>
      <c r="G180" s="204" t="s">
        <v>123</v>
      </c>
      <c r="H180" s="205">
        <v>18</v>
      </c>
      <c r="I180" s="206"/>
      <c r="J180" s="207">
        <f>ROUND(I180*H180,2)</f>
        <v>0</v>
      </c>
      <c r="K180" s="203" t="s">
        <v>124</v>
      </c>
      <c r="L180" s="44"/>
      <c r="M180" s="208" t="s">
        <v>21</v>
      </c>
      <c r="N180" s="209" t="s">
        <v>46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2" t="s">
        <v>115</v>
      </c>
      <c r="AT180" s="212" t="s">
        <v>111</v>
      </c>
      <c r="AU180" s="212" t="s">
        <v>82</v>
      </c>
      <c r="AY180" s="17" t="s">
        <v>109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7" t="s">
        <v>115</v>
      </c>
      <c r="BK180" s="213">
        <f>ROUND(I180*H180,2)</f>
        <v>0</v>
      </c>
      <c r="BL180" s="17" t="s">
        <v>115</v>
      </c>
      <c r="BM180" s="212" t="s">
        <v>253</v>
      </c>
    </row>
    <row r="181" s="2" customFormat="1">
      <c r="A181" s="38"/>
      <c r="B181" s="39"/>
      <c r="C181" s="40"/>
      <c r="D181" s="214" t="s">
        <v>126</v>
      </c>
      <c r="E181" s="40"/>
      <c r="F181" s="215" t="s">
        <v>254</v>
      </c>
      <c r="G181" s="40"/>
      <c r="H181" s="40"/>
      <c r="I181" s="216"/>
      <c r="J181" s="40"/>
      <c r="K181" s="40"/>
      <c r="L181" s="44"/>
      <c r="M181" s="217"/>
      <c r="N181" s="218"/>
      <c r="O181" s="85"/>
      <c r="P181" s="85"/>
      <c r="Q181" s="85"/>
      <c r="R181" s="85"/>
      <c r="S181" s="85"/>
      <c r="T181" s="86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126</v>
      </c>
      <c r="AU181" s="17" t="s">
        <v>82</v>
      </c>
    </row>
    <row r="182" s="13" customFormat="1">
      <c r="A182" s="13"/>
      <c r="B182" s="219"/>
      <c r="C182" s="220"/>
      <c r="D182" s="221" t="s">
        <v>128</v>
      </c>
      <c r="E182" s="222" t="s">
        <v>21</v>
      </c>
      <c r="F182" s="223" t="s">
        <v>255</v>
      </c>
      <c r="G182" s="220"/>
      <c r="H182" s="224">
        <v>18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0" t="s">
        <v>128</v>
      </c>
      <c r="AU182" s="230" t="s">
        <v>82</v>
      </c>
      <c r="AV182" s="13" t="s">
        <v>82</v>
      </c>
      <c r="AW182" s="13" t="s">
        <v>34</v>
      </c>
      <c r="AX182" s="13" t="s">
        <v>78</v>
      </c>
      <c r="AY182" s="230" t="s">
        <v>109</v>
      </c>
    </row>
    <row r="183" s="2" customFormat="1" ht="24.15" customHeight="1">
      <c r="A183" s="38"/>
      <c r="B183" s="39"/>
      <c r="C183" s="201" t="s">
        <v>256</v>
      </c>
      <c r="D183" s="201" t="s">
        <v>111</v>
      </c>
      <c r="E183" s="202" t="s">
        <v>257</v>
      </c>
      <c r="F183" s="203" t="s">
        <v>258</v>
      </c>
      <c r="G183" s="204" t="s">
        <v>123</v>
      </c>
      <c r="H183" s="205">
        <v>2</v>
      </c>
      <c r="I183" s="206"/>
      <c r="J183" s="207">
        <f>ROUND(I183*H183,2)</f>
        <v>0</v>
      </c>
      <c r="K183" s="203" t="s">
        <v>124</v>
      </c>
      <c r="L183" s="44"/>
      <c r="M183" s="208" t="s">
        <v>21</v>
      </c>
      <c r="N183" s="209" t="s">
        <v>46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2" t="s">
        <v>115</v>
      </c>
      <c r="AT183" s="212" t="s">
        <v>111</v>
      </c>
      <c r="AU183" s="212" t="s">
        <v>82</v>
      </c>
      <c r="AY183" s="17" t="s">
        <v>109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7" t="s">
        <v>115</v>
      </c>
      <c r="BK183" s="213">
        <f>ROUND(I183*H183,2)</f>
        <v>0</v>
      </c>
      <c r="BL183" s="17" t="s">
        <v>115</v>
      </c>
      <c r="BM183" s="212" t="s">
        <v>259</v>
      </c>
    </row>
    <row r="184" s="2" customFormat="1">
      <c r="A184" s="38"/>
      <c r="B184" s="39"/>
      <c r="C184" s="40"/>
      <c r="D184" s="214" t="s">
        <v>126</v>
      </c>
      <c r="E184" s="40"/>
      <c r="F184" s="215" t="s">
        <v>260</v>
      </c>
      <c r="G184" s="40"/>
      <c r="H184" s="40"/>
      <c r="I184" s="216"/>
      <c r="J184" s="40"/>
      <c r="K184" s="40"/>
      <c r="L184" s="44"/>
      <c r="M184" s="217"/>
      <c r="N184" s="218"/>
      <c r="O184" s="85"/>
      <c r="P184" s="85"/>
      <c r="Q184" s="85"/>
      <c r="R184" s="85"/>
      <c r="S184" s="85"/>
      <c r="T184" s="86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126</v>
      </c>
      <c r="AU184" s="17" t="s">
        <v>82</v>
      </c>
    </row>
    <row r="185" s="13" customFormat="1">
      <c r="A185" s="13"/>
      <c r="B185" s="219"/>
      <c r="C185" s="220"/>
      <c r="D185" s="221" t="s">
        <v>128</v>
      </c>
      <c r="E185" s="222" t="s">
        <v>21</v>
      </c>
      <c r="F185" s="223" t="s">
        <v>261</v>
      </c>
      <c r="G185" s="220"/>
      <c r="H185" s="224">
        <v>2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128</v>
      </c>
      <c r="AU185" s="230" t="s">
        <v>82</v>
      </c>
      <c r="AV185" s="13" t="s">
        <v>82</v>
      </c>
      <c r="AW185" s="13" t="s">
        <v>34</v>
      </c>
      <c r="AX185" s="13" t="s">
        <v>78</v>
      </c>
      <c r="AY185" s="230" t="s">
        <v>109</v>
      </c>
    </row>
    <row r="186" s="2" customFormat="1" ht="24.15" customHeight="1">
      <c r="A186" s="38"/>
      <c r="B186" s="39"/>
      <c r="C186" s="201" t="s">
        <v>262</v>
      </c>
      <c r="D186" s="201" t="s">
        <v>111</v>
      </c>
      <c r="E186" s="202" t="s">
        <v>263</v>
      </c>
      <c r="F186" s="203" t="s">
        <v>264</v>
      </c>
      <c r="G186" s="204" t="s">
        <v>265</v>
      </c>
      <c r="H186" s="205">
        <v>4040</v>
      </c>
      <c r="I186" s="206"/>
      <c r="J186" s="207">
        <f>ROUND(I186*H186,2)</f>
        <v>0</v>
      </c>
      <c r="K186" s="203" t="s">
        <v>124</v>
      </c>
      <c r="L186" s="44"/>
      <c r="M186" s="208" t="s">
        <v>21</v>
      </c>
      <c r="N186" s="209" t="s">
        <v>46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2" t="s">
        <v>115</v>
      </c>
      <c r="AT186" s="212" t="s">
        <v>111</v>
      </c>
      <c r="AU186" s="212" t="s">
        <v>82</v>
      </c>
      <c r="AY186" s="17" t="s">
        <v>109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7" t="s">
        <v>115</v>
      </c>
      <c r="BK186" s="213">
        <f>ROUND(I186*H186,2)</f>
        <v>0</v>
      </c>
      <c r="BL186" s="17" t="s">
        <v>115</v>
      </c>
      <c r="BM186" s="212" t="s">
        <v>266</v>
      </c>
    </row>
    <row r="187" s="2" customFormat="1">
      <c r="A187" s="38"/>
      <c r="B187" s="39"/>
      <c r="C187" s="40"/>
      <c r="D187" s="214" t="s">
        <v>126</v>
      </c>
      <c r="E187" s="40"/>
      <c r="F187" s="215" t="s">
        <v>267</v>
      </c>
      <c r="G187" s="40"/>
      <c r="H187" s="40"/>
      <c r="I187" s="216"/>
      <c r="J187" s="40"/>
      <c r="K187" s="40"/>
      <c r="L187" s="44"/>
      <c r="M187" s="217"/>
      <c r="N187" s="218"/>
      <c r="O187" s="85"/>
      <c r="P187" s="85"/>
      <c r="Q187" s="85"/>
      <c r="R187" s="85"/>
      <c r="S187" s="85"/>
      <c r="T187" s="86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126</v>
      </c>
      <c r="AU187" s="17" t="s">
        <v>82</v>
      </c>
    </row>
    <row r="188" s="13" customFormat="1">
      <c r="A188" s="13"/>
      <c r="B188" s="219"/>
      <c r="C188" s="220"/>
      <c r="D188" s="221" t="s">
        <v>128</v>
      </c>
      <c r="E188" s="222" t="s">
        <v>21</v>
      </c>
      <c r="F188" s="223" t="s">
        <v>268</v>
      </c>
      <c r="G188" s="220"/>
      <c r="H188" s="224">
        <v>4040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128</v>
      </c>
      <c r="AU188" s="230" t="s">
        <v>82</v>
      </c>
      <c r="AV188" s="13" t="s">
        <v>82</v>
      </c>
      <c r="AW188" s="13" t="s">
        <v>34</v>
      </c>
      <c r="AX188" s="13" t="s">
        <v>78</v>
      </c>
      <c r="AY188" s="230" t="s">
        <v>109</v>
      </c>
    </row>
    <row r="189" s="2" customFormat="1" ht="16.5" customHeight="1">
      <c r="A189" s="38"/>
      <c r="B189" s="39"/>
      <c r="C189" s="242" t="s">
        <v>269</v>
      </c>
      <c r="D189" s="242" t="s">
        <v>270</v>
      </c>
      <c r="E189" s="243" t="s">
        <v>271</v>
      </c>
      <c r="F189" s="244" t="s">
        <v>272</v>
      </c>
      <c r="G189" s="245" t="s">
        <v>273</v>
      </c>
      <c r="H189" s="246">
        <v>80.799999999999997</v>
      </c>
      <c r="I189" s="247"/>
      <c r="J189" s="248">
        <f>ROUND(I189*H189,2)</f>
        <v>0</v>
      </c>
      <c r="K189" s="244" t="s">
        <v>124</v>
      </c>
      <c r="L189" s="249"/>
      <c r="M189" s="250" t="s">
        <v>21</v>
      </c>
      <c r="N189" s="251" t="s">
        <v>46</v>
      </c>
      <c r="O189" s="85"/>
      <c r="P189" s="210">
        <f>O189*H189</f>
        <v>0</v>
      </c>
      <c r="Q189" s="210">
        <v>0.001</v>
      </c>
      <c r="R189" s="210">
        <f>Q189*H189</f>
        <v>0.080799999999999997</v>
      </c>
      <c r="S189" s="210">
        <v>0</v>
      </c>
      <c r="T189" s="21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2" t="s">
        <v>198</v>
      </c>
      <c r="AT189" s="212" t="s">
        <v>270</v>
      </c>
      <c r="AU189" s="212" t="s">
        <v>82</v>
      </c>
      <c r="AY189" s="17" t="s">
        <v>109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7" t="s">
        <v>115</v>
      </c>
      <c r="BK189" s="213">
        <f>ROUND(I189*H189,2)</f>
        <v>0</v>
      </c>
      <c r="BL189" s="17" t="s">
        <v>115</v>
      </c>
      <c r="BM189" s="212" t="s">
        <v>274</v>
      </c>
    </row>
    <row r="190" s="13" customFormat="1">
      <c r="A190" s="13"/>
      <c r="B190" s="219"/>
      <c r="C190" s="220"/>
      <c r="D190" s="221" t="s">
        <v>128</v>
      </c>
      <c r="E190" s="220"/>
      <c r="F190" s="223" t="s">
        <v>275</v>
      </c>
      <c r="G190" s="220"/>
      <c r="H190" s="224">
        <v>80.799999999999997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128</v>
      </c>
      <c r="AU190" s="230" t="s">
        <v>82</v>
      </c>
      <c r="AV190" s="13" t="s">
        <v>82</v>
      </c>
      <c r="AW190" s="13" t="s">
        <v>4</v>
      </c>
      <c r="AX190" s="13" t="s">
        <v>78</v>
      </c>
      <c r="AY190" s="230" t="s">
        <v>109</v>
      </c>
    </row>
    <row r="191" s="2" customFormat="1" ht="16.5" customHeight="1">
      <c r="A191" s="38"/>
      <c r="B191" s="39"/>
      <c r="C191" s="201" t="s">
        <v>7</v>
      </c>
      <c r="D191" s="201" t="s">
        <v>111</v>
      </c>
      <c r="E191" s="202" t="s">
        <v>276</v>
      </c>
      <c r="F191" s="203" t="s">
        <v>277</v>
      </c>
      <c r="G191" s="204" t="s">
        <v>265</v>
      </c>
      <c r="H191" s="205">
        <v>4040</v>
      </c>
      <c r="I191" s="206"/>
      <c r="J191" s="207">
        <f>ROUND(I191*H191,2)</f>
        <v>0</v>
      </c>
      <c r="K191" s="203" t="s">
        <v>124</v>
      </c>
      <c r="L191" s="44"/>
      <c r="M191" s="208" t="s">
        <v>21</v>
      </c>
      <c r="N191" s="209" t="s">
        <v>46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2" t="s">
        <v>115</v>
      </c>
      <c r="AT191" s="212" t="s">
        <v>111</v>
      </c>
      <c r="AU191" s="212" t="s">
        <v>82</v>
      </c>
      <c r="AY191" s="17" t="s">
        <v>109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7" t="s">
        <v>115</v>
      </c>
      <c r="BK191" s="213">
        <f>ROUND(I191*H191,2)</f>
        <v>0</v>
      </c>
      <c r="BL191" s="17" t="s">
        <v>115</v>
      </c>
      <c r="BM191" s="212" t="s">
        <v>278</v>
      </c>
    </row>
    <row r="192" s="2" customFormat="1">
      <c r="A192" s="38"/>
      <c r="B192" s="39"/>
      <c r="C192" s="40"/>
      <c r="D192" s="214" t="s">
        <v>126</v>
      </c>
      <c r="E192" s="40"/>
      <c r="F192" s="215" t="s">
        <v>279</v>
      </c>
      <c r="G192" s="40"/>
      <c r="H192" s="40"/>
      <c r="I192" s="216"/>
      <c r="J192" s="40"/>
      <c r="K192" s="40"/>
      <c r="L192" s="44"/>
      <c r="M192" s="217"/>
      <c r="N192" s="218"/>
      <c r="O192" s="85"/>
      <c r="P192" s="85"/>
      <c r="Q192" s="85"/>
      <c r="R192" s="85"/>
      <c r="S192" s="85"/>
      <c r="T192" s="86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126</v>
      </c>
      <c r="AU192" s="17" t="s">
        <v>82</v>
      </c>
    </row>
    <row r="193" s="13" customFormat="1">
      <c r="A193" s="13"/>
      <c r="B193" s="219"/>
      <c r="C193" s="220"/>
      <c r="D193" s="221" t="s">
        <v>128</v>
      </c>
      <c r="E193" s="222" t="s">
        <v>21</v>
      </c>
      <c r="F193" s="223" t="s">
        <v>280</v>
      </c>
      <c r="G193" s="220"/>
      <c r="H193" s="224">
        <v>4040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128</v>
      </c>
      <c r="AU193" s="230" t="s">
        <v>82</v>
      </c>
      <c r="AV193" s="13" t="s">
        <v>82</v>
      </c>
      <c r="AW193" s="13" t="s">
        <v>34</v>
      </c>
      <c r="AX193" s="13" t="s">
        <v>78</v>
      </c>
      <c r="AY193" s="230" t="s">
        <v>109</v>
      </c>
    </row>
    <row r="194" s="12" customFormat="1" ht="22.8" customHeight="1">
      <c r="A194" s="12"/>
      <c r="B194" s="185"/>
      <c r="C194" s="186"/>
      <c r="D194" s="187" t="s">
        <v>72</v>
      </c>
      <c r="E194" s="199" t="s">
        <v>120</v>
      </c>
      <c r="F194" s="199" t="s">
        <v>281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SUM(P195:P197)</f>
        <v>0</v>
      </c>
      <c r="Q194" s="193"/>
      <c r="R194" s="194">
        <f>SUM(R195:R197)</f>
        <v>1.5257399999999999</v>
      </c>
      <c r="S194" s="193"/>
      <c r="T194" s="195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6" t="s">
        <v>78</v>
      </c>
      <c r="AT194" s="197" t="s">
        <v>72</v>
      </c>
      <c r="AU194" s="197" t="s">
        <v>78</v>
      </c>
      <c r="AY194" s="196" t="s">
        <v>109</v>
      </c>
      <c r="BK194" s="198">
        <f>SUM(BK195:BK197)</f>
        <v>0</v>
      </c>
    </row>
    <row r="195" s="2" customFormat="1" ht="21.75" customHeight="1">
      <c r="A195" s="38"/>
      <c r="B195" s="39"/>
      <c r="C195" s="201" t="s">
        <v>282</v>
      </c>
      <c r="D195" s="201" t="s">
        <v>111</v>
      </c>
      <c r="E195" s="202" t="s">
        <v>283</v>
      </c>
      <c r="F195" s="203" t="s">
        <v>284</v>
      </c>
      <c r="G195" s="204" t="s">
        <v>285</v>
      </c>
      <c r="H195" s="205">
        <v>354</v>
      </c>
      <c r="I195" s="206"/>
      <c r="J195" s="207">
        <f>ROUND(I195*H195,2)</f>
        <v>0</v>
      </c>
      <c r="K195" s="203" t="s">
        <v>21</v>
      </c>
      <c r="L195" s="44"/>
      <c r="M195" s="208" t="s">
        <v>21</v>
      </c>
      <c r="N195" s="209" t="s">
        <v>46</v>
      </c>
      <c r="O195" s="85"/>
      <c r="P195" s="210">
        <f>O195*H195</f>
        <v>0</v>
      </c>
      <c r="Q195" s="210">
        <v>0.0043099999999999996</v>
      </c>
      <c r="R195" s="210">
        <f>Q195*H195</f>
        <v>1.5257399999999999</v>
      </c>
      <c r="S195" s="210">
        <v>0</v>
      </c>
      <c r="T195" s="21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2" t="s">
        <v>115</v>
      </c>
      <c r="AT195" s="212" t="s">
        <v>111</v>
      </c>
      <c r="AU195" s="212" t="s">
        <v>82</v>
      </c>
      <c r="AY195" s="17" t="s">
        <v>109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7" t="s">
        <v>115</v>
      </c>
      <c r="BK195" s="213">
        <f>ROUND(I195*H195,2)</f>
        <v>0</v>
      </c>
      <c r="BL195" s="17" t="s">
        <v>115</v>
      </c>
      <c r="BM195" s="212" t="s">
        <v>286</v>
      </c>
    </row>
    <row r="196" s="13" customFormat="1">
      <c r="A196" s="13"/>
      <c r="B196" s="219"/>
      <c r="C196" s="220"/>
      <c r="D196" s="221" t="s">
        <v>128</v>
      </c>
      <c r="E196" s="222" t="s">
        <v>21</v>
      </c>
      <c r="F196" s="223" t="s">
        <v>287</v>
      </c>
      <c r="G196" s="220"/>
      <c r="H196" s="224">
        <v>354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0" t="s">
        <v>128</v>
      </c>
      <c r="AU196" s="230" t="s">
        <v>82</v>
      </c>
      <c r="AV196" s="13" t="s">
        <v>82</v>
      </c>
      <c r="AW196" s="13" t="s">
        <v>34</v>
      </c>
      <c r="AX196" s="13" t="s">
        <v>78</v>
      </c>
      <c r="AY196" s="230" t="s">
        <v>109</v>
      </c>
    </row>
    <row r="197" s="2" customFormat="1" ht="16.5" customHeight="1">
      <c r="A197" s="38"/>
      <c r="B197" s="39"/>
      <c r="C197" s="201" t="s">
        <v>288</v>
      </c>
      <c r="D197" s="201" t="s">
        <v>111</v>
      </c>
      <c r="E197" s="202" t="s">
        <v>289</v>
      </c>
      <c r="F197" s="203" t="s">
        <v>290</v>
      </c>
      <c r="G197" s="204" t="s">
        <v>114</v>
      </c>
      <c r="H197" s="205">
        <v>1</v>
      </c>
      <c r="I197" s="206"/>
      <c r="J197" s="207">
        <f>ROUND(I197*H197,2)</f>
        <v>0</v>
      </c>
      <c r="K197" s="203" t="s">
        <v>21</v>
      </c>
      <c r="L197" s="44"/>
      <c r="M197" s="208" t="s">
        <v>21</v>
      </c>
      <c r="N197" s="209" t="s">
        <v>46</v>
      </c>
      <c r="O197" s="85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2" t="s">
        <v>115</v>
      </c>
      <c r="AT197" s="212" t="s">
        <v>111</v>
      </c>
      <c r="AU197" s="212" t="s">
        <v>82</v>
      </c>
      <c r="AY197" s="17" t="s">
        <v>109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7" t="s">
        <v>115</v>
      </c>
      <c r="BK197" s="213">
        <f>ROUND(I197*H197,2)</f>
        <v>0</v>
      </c>
      <c r="BL197" s="17" t="s">
        <v>115</v>
      </c>
      <c r="BM197" s="212" t="s">
        <v>291</v>
      </c>
    </row>
    <row r="198" s="12" customFormat="1" ht="22.8" customHeight="1">
      <c r="A198" s="12"/>
      <c r="B198" s="185"/>
      <c r="C198" s="186"/>
      <c r="D198" s="187" t="s">
        <v>72</v>
      </c>
      <c r="E198" s="199" t="s">
        <v>292</v>
      </c>
      <c r="F198" s="199" t="s">
        <v>293</v>
      </c>
      <c r="G198" s="186"/>
      <c r="H198" s="186"/>
      <c r="I198" s="189"/>
      <c r="J198" s="200">
        <f>BK198</f>
        <v>0</v>
      </c>
      <c r="K198" s="186"/>
      <c r="L198" s="191"/>
      <c r="M198" s="192"/>
      <c r="N198" s="193"/>
      <c r="O198" s="193"/>
      <c r="P198" s="194">
        <f>SUM(P199:P200)</f>
        <v>0</v>
      </c>
      <c r="Q198" s="193"/>
      <c r="R198" s="194">
        <f>SUM(R199:R200)</f>
        <v>0</v>
      </c>
      <c r="S198" s="193"/>
      <c r="T198" s="195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6" t="s">
        <v>78</v>
      </c>
      <c r="AT198" s="197" t="s">
        <v>72</v>
      </c>
      <c r="AU198" s="197" t="s">
        <v>78</v>
      </c>
      <c r="AY198" s="196" t="s">
        <v>109</v>
      </c>
      <c r="BK198" s="198">
        <f>SUM(BK199:BK200)</f>
        <v>0</v>
      </c>
    </row>
    <row r="199" s="2" customFormat="1" ht="21.75" customHeight="1">
      <c r="A199" s="38"/>
      <c r="B199" s="39"/>
      <c r="C199" s="201" t="s">
        <v>294</v>
      </c>
      <c r="D199" s="201" t="s">
        <v>111</v>
      </c>
      <c r="E199" s="202" t="s">
        <v>295</v>
      </c>
      <c r="F199" s="203" t="s">
        <v>296</v>
      </c>
      <c r="G199" s="204" t="s">
        <v>297</v>
      </c>
      <c r="H199" s="205">
        <v>1.607</v>
      </c>
      <c r="I199" s="206"/>
      <c r="J199" s="207">
        <f>ROUND(I199*H199,2)</f>
        <v>0</v>
      </c>
      <c r="K199" s="203" t="s">
        <v>124</v>
      </c>
      <c r="L199" s="44"/>
      <c r="M199" s="208" t="s">
        <v>21</v>
      </c>
      <c r="N199" s="209" t="s">
        <v>46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2" t="s">
        <v>115</v>
      </c>
      <c r="AT199" s="212" t="s">
        <v>111</v>
      </c>
      <c r="AU199" s="212" t="s">
        <v>82</v>
      </c>
      <c r="AY199" s="17" t="s">
        <v>109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7" t="s">
        <v>115</v>
      </c>
      <c r="BK199" s="213">
        <f>ROUND(I199*H199,2)</f>
        <v>0</v>
      </c>
      <c r="BL199" s="17" t="s">
        <v>115</v>
      </c>
      <c r="BM199" s="212" t="s">
        <v>298</v>
      </c>
    </row>
    <row r="200" s="2" customFormat="1">
      <c r="A200" s="38"/>
      <c r="B200" s="39"/>
      <c r="C200" s="40"/>
      <c r="D200" s="214" t="s">
        <v>126</v>
      </c>
      <c r="E200" s="40"/>
      <c r="F200" s="215" t="s">
        <v>299</v>
      </c>
      <c r="G200" s="40"/>
      <c r="H200" s="40"/>
      <c r="I200" s="216"/>
      <c r="J200" s="40"/>
      <c r="K200" s="40"/>
      <c r="L200" s="44"/>
      <c r="M200" s="252"/>
      <c r="N200" s="253"/>
      <c r="O200" s="254"/>
      <c r="P200" s="254"/>
      <c r="Q200" s="254"/>
      <c r="R200" s="254"/>
      <c r="S200" s="254"/>
      <c r="T200" s="25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126</v>
      </c>
      <c r="AU200" s="17" t="s">
        <v>82</v>
      </c>
    </row>
    <row r="201" s="2" customFormat="1" ht="6.96" customHeight="1">
      <c r="A201" s="38"/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44"/>
      <c r="M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</sheetData>
  <sheetProtection sheet="1" autoFilter="0" formatColumns="0" formatRows="0" objects="1" scenarios="1" spinCount="100000" saltValue="Y4pHZe4n3Mb2SDGuUhCkKVUrd1TbAvOA0rbNB8+st/RsO8Lvt71hov/V1jdJtNc1VbUwTCCBYICJRaU+LlTHtA==" hashValue="4k5fiGh+0XXD/sfha/zJrHOhjNy1hHxEU6gnd0r+rvW0HGyFG6rh625JAH2AYBZRwy2m7/5JH9Y4TAGGsD+X2g==" algorithmName="SHA-512" password="CE39"/>
  <autoFilter ref="C82:K20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9" r:id="rId1" display="https://podminky.urs.cz/item/CS_URS_2022_02/112151113"/>
    <hyperlink ref="F93" r:id="rId2" display="https://podminky.urs.cz/item/CS_URS_2022_02/112151114"/>
    <hyperlink ref="F98" r:id="rId3" display="https://podminky.urs.cz/item/CS_URS_2022_02/112151115"/>
    <hyperlink ref="F110" r:id="rId4" display="https://podminky.urs.cz/item/CS_URS_2022_02/112151116"/>
    <hyperlink ref="F136" r:id="rId5" display="https://podminky.urs.cz/item/CS_URS_2022_02/112151117"/>
    <hyperlink ref="F153" r:id="rId6" display="https://podminky.urs.cz/item/CS_URS_2022_02/112151118"/>
    <hyperlink ref="F160" r:id="rId7" display="https://podminky.urs.cz/item/CS_URS_2022_02/112151119"/>
    <hyperlink ref="F164" r:id="rId8" display="https://podminky.urs.cz/item/CS_URS_2022_02/112151120"/>
    <hyperlink ref="F167" r:id="rId9" display="https://podminky.urs.cz/item/CS_URS_2022_02/162201402"/>
    <hyperlink ref="F169" r:id="rId10" display="https://podminky.urs.cz/item/CS_URS_2022_02/162201403"/>
    <hyperlink ref="F171" r:id="rId11" display="https://podminky.urs.cz/item/CS_URS_2022_02/162201404"/>
    <hyperlink ref="F173" r:id="rId12" display="https://podminky.urs.cz/item/CS_URS_2022_02/162201500"/>
    <hyperlink ref="F175" r:id="rId13" display="https://podminky.urs.cz/item/CS_URS_2022_02/162201412"/>
    <hyperlink ref="F178" r:id="rId14" display="https://podminky.urs.cz/item/CS_URS_2022_02/162201413"/>
    <hyperlink ref="F181" r:id="rId15" display="https://podminky.urs.cz/item/CS_URS_2022_02/162201414"/>
    <hyperlink ref="F184" r:id="rId16" display="https://podminky.urs.cz/item/CS_URS_2022_02/162201510"/>
    <hyperlink ref="F187" r:id="rId17" display="https://podminky.urs.cz/item/CS_URS_2022_02/181451121"/>
    <hyperlink ref="F192" r:id="rId18" display="https://podminky.urs.cz/item/CS_URS_2022_02/183403152"/>
    <hyperlink ref="F200" r:id="rId19" display="https://podminky.urs.cz/item/CS_URS_2022_02/9983320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0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6" customWidth="1"/>
    <col min="2" max="2" width="1.667969" style="256" customWidth="1"/>
    <col min="3" max="4" width="5" style="256" customWidth="1"/>
    <col min="5" max="5" width="11.66016" style="256" customWidth="1"/>
    <col min="6" max="6" width="9.160156" style="256" customWidth="1"/>
    <col min="7" max="7" width="5" style="256" customWidth="1"/>
    <col min="8" max="8" width="77.83203" style="256" customWidth="1"/>
    <col min="9" max="10" width="20" style="256" customWidth="1"/>
    <col min="11" max="11" width="1.667969" style="256" customWidth="1"/>
  </cols>
  <sheetData>
    <row r="1" s="1" customFormat="1" ht="37.5" customHeight="1"/>
    <row r="2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="15" customFormat="1" ht="45" customHeight="1">
      <c r="B3" s="260"/>
      <c r="C3" s="261" t="s">
        <v>300</v>
      </c>
      <c r="D3" s="261"/>
      <c r="E3" s="261"/>
      <c r="F3" s="261"/>
      <c r="G3" s="261"/>
      <c r="H3" s="261"/>
      <c r="I3" s="261"/>
      <c r="J3" s="261"/>
      <c r="K3" s="262"/>
    </row>
    <row r="4" s="1" customFormat="1" ht="25.5" customHeight="1">
      <c r="B4" s="263"/>
      <c r="C4" s="264" t="s">
        <v>301</v>
      </c>
      <c r="D4" s="264"/>
      <c r="E4" s="264"/>
      <c r="F4" s="264"/>
      <c r="G4" s="264"/>
      <c r="H4" s="264"/>
      <c r="I4" s="264"/>
      <c r="J4" s="264"/>
      <c r="K4" s="265"/>
    </row>
    <row r="5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="1" customFormat="1" ht="15" customHeight="1">
      <c r="B6" s="263"/>
      <c r="C6" s="267" t="s">
        <v>302</v>
      </c>
      <c r="D6" s="267"/>
      <c r="E6" s="267"/>
      <c r="F6" s="267"/>
      <c r="G6" s="267"/>
      <c r="H6" s="267"/>
      <c r="I6" s="267"/>
      <c r="J6" s="267"/>
      <c r="K6" s="265"/>
    </row>
    <row r="7" s="1" customFormat="1" ht="15" customHeight="1">
      <c r="B7" s="268"/>
      <c r="C7" s="267" t="s">
        <v>303</v>
      </c>
      <c r="D7" s="267"/>
      <c r="E7" s="267"/>
      <c r="F7" s="267"/>
      <c r="G7" s="267"/>
      <c r="H7" s="267"/>
      <c r="I7" s="267"/>
      <c r="J7" s="267"/>
      <c r="K7" s="265"/>
    </row>
    <row r="8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="1" customFormat="1" ht="15" customHeight="1">
      <c r="B9" s="268"/>
      <c r="C9" s="267" t="s">
        <v>304</v>
      </c>
      <c r="D9" s="267"/>
      <c r="E9" s="267"/>
      <c r="F9" s="267"/>
      <c r="G9" s="267"/>
      <c r="H9" s="267"/>
      <c r="I9" s="267"/>
      <c r="J9" s="267"/>
      <c r="K9" s="265"/>
    </row>
    <row r="10" s="1" customFormat="1" ht="15" customHeight="1">
      <c r="B10" s="268"/>
      <c r="C10" s="267"/>
      <c r="D10" s="267" t="s">
        <v>305</v>
      </c>
      <c r="E10" s="267"/>
      <c r="F10" s="267"/>
      <c r="G10" s="267"/>
      <c r="H10" s="267"/>
      <c r="I10" s="267"/>
      <c r="J10" s="267"/>
      <c r="K10" s="265"/>
    </row>
    <row r="11" s="1" customFormat="1" ht="15" customHeight="1">
      <c r="B11" s="268"/>
      <c r="C11" s="269"/>
      <c r="D11" s="267" t="s">
        <v>306</v>
      </c>
      <c r="E11" s="267"/>
      <c r="F11" s="267"/>
      <c r="G11" s="267"/>
      <c r="H11" s="267"/>
      <c r="I11" s="267"/>
      <c r="J11" s="267"/>
      <c r="K11" s="265"/>
    </row>
    <row r="12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="1" customFormat="1" ht="15" customHeight="1">
      <c r="B13" s="268"/>
      <c r="C13" s="269"/>
      <c r="D13" s="270" t="s">
        <v>307</v>
      </c>
      <c r="E13" s="267"/>
      <c r="F13" s="267"/>
      <c r="G13" s="267"/>
      <c r="H13" s="267"/>
      <c r="I13" s="267"/>
      <c r="J13" s="267"/>
      <c r="K13" s="265"/>
    </row>
    <row r="14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="1" customFormat="1" ht="15" customHeight="1">
      <c r="B15" s="268"/>
      <c r="C15" s="269"/>
      <c r="D15" s="267" t="s">
        <v>308</v>
      </c>
      <c r="E15" s="267"/>
      <c r="F15" s="267"/>
      <c r="G15" s="267"/>
      <c r="H15" s="267"/>
      <c r="I15" s="267"/>
      <c r="J15" s="267"/>
      <c r="K15" s="265"/>
    </row>
    <row r="16" s="1" customFormat="1" ht="15" customHeight="1">
      <c r="B16" s="268"/>
      <c r="C16" s="269"/>
      <c r="D16" s="267" t="s">
        <v>309</v>
      </c>
      <c r="E16" s="267"/>
      <c r="F16" s="267"/>
      <c r="G16" s="267"/>
      <c r="H16" s="267"/>
      <c r="I16" s="267"/>
      <c r="J16" s="267"/>
      <c r="K16" s="265"/>
    </row>
    <row r="17" s="1" customFormat="1" ht="15" customHeight="1">
      <c r="B17" s="268"/>
      <c r="C17" s="269"/>
      <c r="D17" s="267" t="s">
        <v>310</v>
      </c>
      <c r="E17" s="267"/>
      <c r="F17" s="267"/>
      <c r="G17" s="267"/>
      <c r="H17" s="267"/>
      <c r="I17" s="267"/>
      <c r="J17" s="267"/>
      <c r="K17" s="265"/>
    </row>
    <row r="18" s="1" customFormat="1" ht="15" customHeight="1">
      <c r="B18" s="268"/>
      <c r="C18" s="269"/>
      <c r="D18" s="269"/>
      <c r="E18" s="271" t="s">
        <v>80</v>
      </c>
      <c r="F18" s="267" t="s">
        <v>311</v>
      </c>
      <c r="G18" s="267"/>
      <c r="H18" s="267"/>
      <c r="I18" s="267"/>
      <c r="J18" s="267"/>
      <c r="K18" s="265"/>
    </row>
    <row r="19" s="1" customFormat="1" ht="15" customHeight="1">
      <c r="B19" s="268"/>
      <c r="C19" s="269"/>
      <c r="D19" s="269"/>
      <c r="E19" s="271" t="s">
        <v>312</v>
      </c>
      <c r="F19" s="267" t="s">
        <v>313</v>
      </c>
      <c r="G19" s="267"/>
      <c r="H19" s="267"/>
      <c r="I19" s="267"/>
      <c r="J19" s="267"/>
      <c r="K19" s="265"/>
    </row>
    <row r="20" s="1" customFormat="1" ht="15" customHeight="1">
      <c r="B20" s="268"/>
      <c r="C20" s="269"/>
      <c r="D20" s="269"/>
      <c r="E20" s="271" t="s">
        <v>314</v>
      </c>
      <c r="F20" s="267" t="s">
        <v>315</v>
      </c>
      <c r="G20" s="267"/>
      <c r="H20" s="267"/>
      <c r="I20" s="267"/>
      <c r="J20" s="267"/>
      <c r="K20" s="265"/>
    </row>
    <row r="21" s="1" customFormat="1" ht="15" customHeight="1">
      <c r="B21" s="268"/>
      <c r="C21" s="269"/>
      <c r="D21" s="269"/>
      <c r="E21" s="271" t="s">
        <v>316</v>
      </c>
      <c r="F21" s="267" t="s">
        <v>317</v>
      </c>
      <c r="G21" s="267"/>
      <c r="H21" s="267"/>
      <c r="I21" s="267"/>
      <c r="J21" s="267"/>
      <c r="K21" s="265"/>
    </row>
    <row r="22" s="1" customFormat="1" ht="15" customHeight="1">
      <c r="B22" s="268"/>
      <c r="C22" s="269"/>
      <c r="D22" s="269"/>
      <c r="E22" s="271" t="s">
        <v>318</v>
      </c>
      <c r="F22" s="267" t="s">
        <v>319</v>
      </c>
      <c r="G22" s="267"/>
      <c r="H22" s="267"/>
      <c r="I22" s="267"/>
      <c r="J22" s="267"/>
      <c r="K22" s="265"/>
    </row>
    <row r="23" s="1" customFormat="1" ht="15" customHeight="1">
      <c r="B23" s="268"/>
      <c r="C23" s="269"/>
      <c r="D23" s="269"/>
      <c r="E23" s="271" t="s">
        <v>320</v>
      </c>
      <c r="F23" s="267" t="s">
        <v>321</v>
      </c>
      <c r="G23" s="267"/>
      <c r="H23" s="267"/>
      <c r="I23" s="267"/>
      <c r="J23" s="267"/>
      <c r="K23" s="265"/>
    </row>
    <row r="24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="1" customFormat="1" ht="15" customHeight="1">
      <c r="B25" s="268"/>
      <c r="C25" s="267" t="s">
        <v>322</v>
      </c>
      <c r="D25" s="267"/>
      <c r="E25" s="267"/>
      <c r="F25" s="267"/>
      <c r="G25" s="267"/>
      <c r="H25" s="267"/>
      <c r="I25" s="267"/>
      <c r="J25" s="267"/>
      <c r="K25" s="265"/>
    </row>
    <row r="26" s="1" customFormat="1" ht="15" customHeight="1">
      <c r="B26" s="268"/>
      <c r="C26" s="267" t="s">
        <v>323</v>
      </c>
      <c r="D26" s="267"/>
      <c r="E26" s="267"/>
      <c r="F26" s="267"/>
      <c r="G26" s="267"/>
      <c r="H26" s="267"/>
      <c r="I26" s="267"/>
      <c r="J26" s="267"/>
      <c r="K26" s="265"/>
    </row>
    <row r="27" s="1" customFormat="1" ht="15" customHeight="1">
      <c r="B27" s="268"/>
      <c r="C27" s="267"/>
      <c r="D27" s="267" t="s">
        <v>324</v>
      </c>
      <c r="E27" s="267"/>
      <c r="F27" s="267"/>
      <c r="G27" s="267"/>
      <c r="H27" s="267"/>
      <c r="I27" s="267"/>
      <c r="J27" s="267"/>
      <c r="K27" s="265"/>
    </row>
    <row r="28" s="1" customFormat="1" ht="15" customHeight="1">
      <c r="B28" s="268"/>
      <c r="C28" s="269"/>
      <c r="D28" s="267" t="s">
        <v>325</v>
      </c>
      <c r="E28" s="267"/>
      <c r="F28" s="267"/>
      <c r="G28" s="267"/>
      <c r="H28" s="267"/>
      <c r="I28" s="267"/>
      <c r="J28" s="267"/>
      <c r="K28" s="265"/>
    </row>
    <row r="29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="1" customFormat="1" ht="15" customHeight="1">
      <c r="B30" s="268"/>
      <c r="C30" s="269"/>
      <c r="D30" s="267" t="s">
        <v>326</v>
      </c>
      <c r="E30" s="267"/>
      <c r="F30" s="267"/>
      <c r="G30" s="267"/>
      <c r="H30" s="267"/>
      <c r="I30" s="267"/>
      <c r="J30" s="267"/>
      <c r="K30" s="265"/>
    </row>
    <row r="31" s="1" customFormat="1" ht="15" customHeight="1">
      <c r="B31" s="268"/>
      <c r="C31" s="269"/>
      <c r="D31" s="267" t="s">
        <v>327</v>
      </c>
      <c r="E31" s="267"/>
      <c r="F31" s="267"/>
      <c r="G31" s="267"/>
      <c r="H31" s="267"/>
      <c r="I31" s="267"/>
      <c r="J31" s="267"/>
      <c r="K31" s="265"/>
    </row>
    <row r="32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="1" customFormat="1" ht="15" customHeight="1">
      <c r="B33" s="268"/>
      <c r="C33" s="269"/>
      <c r="D33" s="267" t="s">
        <v>328</v>
      </c>
      <c r="E33" s="267"/>
      <c r="F33" s="267"/>
      <c r="G33" s="267"/>
      <c r="H33" s="267"/>
      <c r="I33" s="267"/>
      <c r="J33" s="267"/>
      <c r="K33" s="265"/>
    </row>
    <row r="34" s="1" customFormat="1" ht="15" customHeight="1">
      <c r="B34" s="268"/>
      <c r="C34" s="269"/>
      <c r="D34" s="267" t="s">
        <v>329</v>
      </c>
      <c r="E34" s="267"/>
      <c r="F34" s="267"/>
      <c r="G34" s="267"/>
      <c r="H34" s="267"/>
      <c r="I34" s="267"/>
      <c r="J34" s="267"/>
      <c r="K34" s="265"/>
    </row>
    <row r="35" s="1" customFormat="1" ht="15" customHeight="1">
      <c r="B35" s="268"/>
      <c r="C35" s="269"/>
      <c r="D35" s="267" t="s">
        <v>330</v>
      </c>
      <c r="E35" s="267"/>
      <c r="F35" s="267"/>
      <c r="G35" s="267"/>
      <c r="H35" s="267"/>
      <c r="I35" s="267"/>
      <c r="J35" s="267"/>
      <c r="K35" s="265"/>
    </row>
    <row r="36" s="1" customFormat="1" ht="15" customHeight="1">
      <c r="B36" s="268"/>
      <c r="C36" s="269"/>
      <c r="D36" s="267"/>
      <c r="E36" s="270" t="s">
        <v>95</v>
      </c>
      <c r="F36" s="267"/>
      <c r="G36" s="267" t="s">
        <v>331</v>
      </c>
      <c r="H36" s="267"/>
      <c r="I36" s="267"/>
      <c r="J36" s="267"/>
      <c r="K36" s="265"/>
    </row>
    <row r="37" s="1" customFormat="1" ht="30.75" customHeight="1">
      <c r="B37" s="268"/>
      <c r="C37" s="269"/>
      <c r="D37" s="267"/>
      <c r="E37" s="270" t="s">
        <v>332</v>
      </c>
      <c r="F37" s="267"/>
      <c r="G37" s="267" t="s">
        <v>333</v>
      </c>
      <c r="H37" s="267"/>
      <c r="I37" s="267"/>
      <c r="J37" s="267"/>
      <c r="K37" s="265"/>
    </row>
    <row r="38" s="1" customFormat="1" ht="15" customHeight="1">
      <c r="B38" s="268"/>
      <c r="C38" s="269"/>
      <c r="D38" s="267"/>
      <c r="E38" s="270" t="s">
        <v>54</v>
      </c>
      <c r="F38" s="267"/>
      <c r="G38" s="267" t="s">
        <v>334</v>
      </c>
      <c r="H38" s="267"/>
      <c r="I38" s="267"/>
      <c r="J38" s="267"/>
      <c r="K38" s="265"/>
    </row>
    <row r="39" s="1" customFormat="1" ht="15" customHeight="1">
      <c r="B39" s="268"/>
      <c r="C39" s="269"/>
      <c r="D39" s="267"/>
      <c r="E39" s="270" t="s">
        <v>55</v>
      </c>
      <c r="F39" s="267"/>
      <c r="G39" s="267" t="s">
        <v>335</v>
      </c>
      <c r="H39" s="267"/>
      <c r="I39" s="267"/>
      <c r="J39" s="267"/>
      <c r="K39" s="265"/>
    </row>
    <row r="40" s="1" customFormat="1" ht="15" customHeight="1">
      <c r="B40" s="268"/>
      <c r="C40" s="269"/>
      <c r="D40" s="267"/>
      <c r="E40" s="270" t="s">
        <v>96</v>
      </c>
      <c r="F40" s="267"/>
      <c r="G40" s="267" t="s">
        <v>336</v>
      </c>
      <c r="H40" s="267"/>
      <c r="I40" s="267"/>
      <c r="J40" s="267"/>
      <c r="K40" s="265"/>
    </row>
    <row r="41" s="1" customFormat="1" ht="15" customHeight="1">
      <c r="B41" s="268"/>
      <c r="C41" s="269"/>
      <c r="D41" s="267"/>
      <c r="E41" s="270" t="s">
        <v>97</v>
      </c>
      <c r="F41" s="267"/>
      <c r="G41" s="267" t="s">
        <v>337</v>
      </c>
      <c r="H41" s="267"/>
      <c r="I41" s="267"/>
      <c r="J41" s="267"/>
      <c r="K41" s="265"/>
    </row>
    <row r="42" s="1" customFormat="1" ht="15" customHeight="1">
      <c r="B42" s="268"/>
      <c r="C42" s="269"/>
      <c r="D42" s="267"/>
      <c r="E42" s="270" t="s">
        <v>338</v>
      </c>
      <c r="F42" s="267"/>
      <c r="G42" s="267" t="s">
        <v>339</v>
      </c>
      <c r="H42" s="267"/>
      <c r="I42" s="267"/>
      <c r="J42" s="267"/>
      <c r="K42" s="265"/>
    </row>
    <row r="43" s="1" customFormat="1" ht="15" customHeight="1">
      <c r="B43" s="268"/>
      <c r="C43" s="269"/>
      <c r="D43" s="267"/>
      <c r="E43" s="270"/>
      <c r="F43" s="267"/>
      <c r="G43" s="267" t="s">
        <v>340</v>
      </c>
      <c r="H43" s="267"/>
      <c r="I43" s="267"/>
      <c r="J43" s="267"/>
      <c r="K43" s="265"/>
    </row>
    <row r="44" s="1" customFormat="1" ht="15" customHeight="1">
      <c r="B44" s="268"/>
      <c r="C44" s="269"/>
      <c r="D44" s="267"/>
      <c r="E44" s="270" t="s">
        <v>341</v>
      </c>
      <c r="F44" s="267"/>
      <c r="G44" s="267" t="s">
        <v>342</v>
      </c>
      <c r="H44" s="267"/>
      <c r="I44" s="267"/>
      <c r="J44" s="267"/>
      <c r="K44" s="265"/>
    </row>
    <row r="45" s="1" customFormat="1" ht="15" customHeight="1">
      <c r="B45" s="268"/>
      <c r="C45" s="269"/>
      <c r="D45" s="267"/>
      <c r="E45" s="270" t="s">
        <v>99</v>
      </c>
      <c r="F45" s="267"/>
      <c r="G45" s="267" t="s">
        <v>343</v>
      </c>
      <c r="H45" s="267"/>
      <c r="I45" s="267"/>
      <c r="J45" s="267"/>
      <c r="K45" s="265"/>
    </row>
    <row r="46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="1" customFormat="1" ht="15" customHeight="1">
      <c r="B47" s="268"/>
      <c r="C47" s="269"/>
      <c r="D47" s="267" t="s">
        <v>344</v>
      </c>
      <c r="E47" s="267"/>
      <c r="F47" s="267"/>
      <c r="G47" s="267"/>
      <c r="H47" s="267"/>
      <c r="I47" s="267"/>
      <c r="J47" s="267"/>
      <c r="K47" s="265"/>
    </row>
    <row r="48" s="1" customFormat="1" ht="15" customHeight="1">
      <c r="B48" s="268"/>
      <c r="C48" s="269"/>
      <c r="D48" s="269"/>
      <c r="E48" s="267" t="s">
        <v>345</v>
      </c>
      <c r="F48" s="267"/>
      <c r="G48" s="267"/>
      <c r="H48" s="267"/>
      <c r="I48" s="267"/>
      <c r="J48" s="267"/>
      <c r="K48" s="265"/>
    </row>
    <row r="49" s="1" customFormat="1" ht="15" customHeight="1">
      <c r="B49" s="268"/>
      <c r="C49" s="269"/>
      <c r="D49" s="269"/>
      <c r="E49" s="267" t="s">
        <v>346</v>
      </c>
      <c r="F49" s="267"/>
      <c r="G49" s="267"/>
      <c r="H49" s="267"/>
      <c r="I49" s="267"/>
      <c r="J49" s="267"/>
      <c r="K49" s="265"/>
    </row>
    <row r="50" s="1" customFormat="1" ht="15" customHeight="1">
      <c r="B50" s="268"/>
      <c r="C50" s="269"/>
      <c r="D50" s="269"/>
      <c r="E50" s="267" t="s">
        <v>347</v>
      </c>
      <c r="F50" s="267"/>
      <c r="G50" s="267"/>
      <c r="H50" s="267"/>
      <c r="I50" s="267"/>
      <c r="J50" s="267"/>
      <c r="K50" s="265"/>
    </row>
    <row r="51" s="1" customFormat="1" ht="15" customHeight="1">
      <c r="B51" s="268"/>
      <c r="C51" s="269"/>
      <c r="D51" s="267" t="s">
        <v>348</v>
      </c>
      <c r="E51" s="267"/>
      <c r="F51" s="267"/>
      <c r="G51" s="267"/>
      <c r="H51" s="267"/>
      <c r="I51" s="267"/>
      <c r="J51" s="267"/>
      <c r="K51" s="265"/>
    </row>
    <row r="52" s="1" customFormat="1" ht="25.5" customHeight="1">
      <c r="B52" s="263"/>
      <c r="C52" s="264" t="s">
        <v>349</v>
      </c>
      <c r="D52" s="264"/>
      <c r="E52" s="264"/>
      <c r="F52" s="264"/>
      <c r="G52" s="264"/>
      <c r="H52" s="264"/>
      <c r="I52" s="264"/>
      <c r="J52" s="264"/>
      <c r="K52" s="265"/>
    </row>
    <row r="53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="1" customFormat="1" ht="15" customHeight="1">
      <c r="B54" s="263"/>
      <c r="C54" s="267" t="s">
        <v>350</v>
      </c>
      <c r="D54" s="267"/>
      <c r="E54" s="267"/>
      <c r="F54" s="267"/>
      <c r="G54" s="267"/>
      <c r="H54" s="267"/>
      <c r="I54" s="267"/>
      <c r="J54" s="267"/>
      <c r="K54" s="265"/>
    </row>
    <row r="55" s="1" customFormat="1" ht="15" customHeight="1">
      <c r="B55" s="263"/>
      <c r="C55" s="267" t="s">
        <v>351</v>
      </c>
      <c r="D55" s="267"/>
      <c r="E55" s="267"/>
      <c r="F55" s="267"/>
      <c r="G55" s="267"/>
      <c r="H55" s="267"/>
      <c r="I55" s="267"/>
      <c r="J55" s="267"/>
      <c r="K55" s="265"/>
    </row>
    <row r="56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="1" customFormat="1" ht="15" customHeight="1">
      <c r="B57" s="263"/>
      <c r="C57" s="267" t="s">
        <v>352</v>
      </c>
      <c r="D57" s="267"/>
      <c r="E57" s="267"/>
      <c r="F57" s="267"/>
      <c r="G57" s="267"/>
      <c r="H57" s="267"/>
      <c r="I57" s="267"/>
      <c r="J57" s="267"/>
      <c r="K57" s="265"/>
    </row>
    <row r="58" s="1" customFormat="1" ht="15" customHeight="1">
      <c r="B58" s="263"/>
      <c r="C58" s="269"/>
      <c r="D58" s="267" t="s">
        <v>353</v>
      </c>
      <c r="E58" s="267"/>
      <c r="F58" s="267"/>
      <c r="G58" s="267"/>
      <c r="H58" s="267"/>
      <c r="I58" s="267"/>
      <c r="J58" s="267"/>
      <c r="K58" s="265"/>
    </row>
    <row r="59" s="1" customFormat="1" ht="15" customHeight="1">
      <c r="B59" s="263"/>
      <c r="C59" s="269"/>
      <c r="D59" s="267" t="s">
        <v>354</v>
      </c>
      <c r="E59" s="267"/>
      <c r="F59" s="267"/>
      <c r="G59" s="267"/>
      <c r="H59" s="267"/>
      <c r="I59" s="267"/>
      <c r="J59" s="267"/>
      <c r="K59" s="265"/>
    </row>
    <row r="60" s="1" customFormat="1" ht="15" customHeight="1">
      <c r="B60" s="263"/>
      <c r="C60" s="269"/>
      <c r="D60" s="267" t="s">
        <v>355</v>
      </c>
      <c r="E60" s="267"/>
      <c r="F60" s="267"/>
      <c r="G60" s="267"/>
      <c r="H60" s="267"/>
      <c r="I60" s="267"/>
      <c r="J60" s="267"/>
      <c r="K60" s="265"/>
    </row>
    <row r="61" s="1" customFormat="1" ht="15" customHeight="1">
      <c r="B61" s="263"/>
      <c r="C61" s="269"/>
      <c r="D61" s="267" t="s">
        <v>356</v>
      </c>
      <c r="E61" s="267"/>
      <c r="F61" s="267"/>
      <c r="G61" s="267"/>
      <c r="H61" s="267"/>
      <c r="I61" s="267"/>
      <c r="J61" s="267"/>
      <c r="K61" s="265"/>
    </row>
    <row r="62" s="1" customFormat="1" ht="15" customHeight="1">
      <c r="B62" s="263"/>
      <c r="C62" s="269"/>
      <c r="D62" s="272" t="s">
        <v>357</v>
      </c>
      <c r="E62" s="272"/>
      <c r="F62" s="272"/>
      <c r="G62" s="272"/>
      <c r="H62" s="272"/>
      <c r="I62" s="272"/>
      <c r="J62" s="272"/>
      <c r="K62" s="265"/>
    </row>
    <row r="63" s="1" customFormat="1" ht="15" customHeight="1">
      <c r="B63" s="263"/>
      <c r="C63" s="269"/>
      <c r="D63" s="267" t="s">
        <v>358</v>
      </c>
      <c r="E63" s="267"/>
      <c r="F63" s="267"/>
      <c r="G63" s="267"/>
      <c r="H63" s="267"/>
      <c r="I63" s="267"/>
      <c r="J63" s="267"/>
      <c r="K63" s="265"/>
    </row>
    <row r="64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="1" customFormat="1" ht="15" customHeight="1">
      <c r="B65" s="263"/>
      <c r="C65" s="269"/>
      <c r="D65" s="267" t="s">
        <v>359</v>
      </c>
      <c r="E65" s="267"/>
      <c r="F65" s="267"/>
      <c r="G65" s="267"/>
      <c r="H65" s="267"/>
      <c r="I65" s="267"/>
      <c r="J65" s="267"/>
      <c r="K65" s="265"/>
    </row>
    <row r="66" s="1" customFormat="1" ht="15" customHeight="1">
      <c r="B66" s="263"/>
      <c r="C66" s="269"/>
      <c r="D66" s="272" t="s">
        <v>360</v>
      </c>
      <c r="E66" s="272"/>
      <c r="F66" s="272"/>
      <c r="G66" s="272"/>
      <c r="H66" s="272"/>
      <c r="I66" s="272"/>
      <c r="J66" s="272"/>
      <c r="K66" s="265"/>
    </row>
    <row r="67" s="1" customFormat="1" ht="15" customHeight="1">
      <c r="B67" s="263"/>
      <c r="C67" s="269"/>
      <c r="D67" s="267" t="s">
        <v>361</v>
      </c>
      <c r="E67" s="267"/>
      <c r="F67" s="267"/>
      <c r="G67" s="267"/>
      <c r="H67" s="267"/>
      <c r="I67" s="267"/>
      <c r="J67" s="267"/>
      <c r="K67" s="265"/>
    </row>
    <row r="68" s="1" customFormat="1" ht="15" customHeight="1">
      <c r="B68" s="263"/>
      <c r="C68" s="269"/>
      <c r="D68" s="267" t="s">
        <v>362</v>
      </c>
      <c r="E68" s="267"/>
      <c r="F68" s="267"/>
      <c r="G68" s="267"/>
      <c r="H68" s="267"/>
      <c r="I68" s="267"/>
      <c r="J68" s="267"/>
      <c r="K68" s="265"/>
    </row>
    <row r="69" s="1" customFormat="1" ht="15" customHeight="1">
      <c r="B69" s="263"/>
      <c r="C69" s="269"/>
      <c r="D69" s="267" t="s">
        <v>363</v>
      </c>
      <c r="E69" s="267"/>
      <c r="F69" s="267"/>
      <c r="G69" s="267"/>
      <c r="H69" s="267"/>
      <c r="I69" s="267"/>
      <c r="J69" s="267"/>
      <c r="K69" s="265"/>
    </row>
    <row r="70" s="1" customFormat="1" ht="15" customHeight="1">
      <c r="B70" s="263"/>
      <c r="C70" s="269"/>
      <c r="D70" s="267" t="s">
        <v>364</v>
      </c>
      <c r="E70" s="267"/>
      <c r="F70" s="267"/>
      <c r="G70" s="267"/>
      <c r="H70" s="267"/>
      <c r="I70" s="267"/>
      <c r="J70" s="267"/>
      <c r="K70" s="265"/>
    </row>
    <row r="7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="1" customFormat="1" ht="45" customHeight="1">
      <c r="B75" s="282"/>
      <c r="C75" s="283" t="s">
        <v>365</v>
      </c>
      <c r="D75" s="283"/>
      <c r="E75" s="283"/>
      <c r="F75" s="283"/>
      <c r="G75" s="283"/>
      <c r="H75" s="283"/>
      <c r="I75" s="283"/>
      <c r="J75" s="283"/>
      <c r="K75" s="284"/>
    </row>
    <row r="76" s="1" customFormat="1" ht="17.25" customHeight="1">
      <c r="B76" s="282"/>
      <c r="C76" s="285" t="s">
        <v>366</v>
      </c>
      <c r="D76" s="285"/>
      <c r="E76" s="285"/>
      <c r="F76" s="285" t="s">
        <v>367</v>
      </c>
      <c r="G76" s="286"/>
      <c r="H76" s="285" t="s">
        <v>55</v>
      </c>
      <c r="I76" s="285" t="s">
        <v>58</v>
      </c>
      <c r="J76" s="285" t="s">
        <v>368</v>
      </c>
      <c r="K76" s="284"/>
    </row>
    <row r="77" s="1" customFormat="1" ht="17.25" customHeight="1">
      <c r="B77" s="282"/>
      <c r="C77" s="287" t="s">
        <v>369</v>
      </c>
      <c r="D77" s="287"/>
      <c r="E77" s="287"/>
      <c r="F77" s="288" t="s">
        <v>370</v>
      </c>
      <c r="G77" s="289"/>
      <c r="H77" s="287"/>
      <c r="I77" s="287"/>
      <c r="J77" s="287" t="s">
        <v>371</v>
      </c>
      <c r="K77" s="284"/>
    </row>
    <row r="78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="1" customFormat="1" ht="15" customHeight="1">
      <c r="B79" s="282"/>
      <c r="C79" s="270" t="s">
        <v>54</v>
      </c>
      <c r="D79" s="292"/>
      <c r="E79" s="292"/>
      <c r="F79" s="293" t="s">
        <v>372</v>
      </c>
      <c r="G79" s="294"/>
      <c r="H79" s="270" t="s">
        <v>373</v>
      </c>
      <c r="I79" s="270" t="s">
        <v>374</v>
      </c>
      <c r="J79" s="270">
        <v>20</v>
      </c>
      <c r="K79" s="284"/>
    </row>
    <row r="80" s="1" customFormat="1" ht="15" customHeight="1">
      <c r="B80" s="282"/>
      <c r="C80" s="270" t="s">
        <v>375</v>
      </c>
      <c r="D80" s="270"/>
      <c r="E80" s="270"/>
      <c r="F80" s="293" t="s">
        <v>372</v>
      </c>
      <c r="G80" s="294"/>
      <c r="H80" s="270" t="s">
        <v>376</v>
      </c>
      <c r="I80" s="270" t="s">
        <v>374</v>
      </c>
      <c r="J80" s="270">
        <v>120</v>
      </c>
      <c r="K80" s="284"/>
    </row>
    <row r="81" s="1" customFormat="1" ht="15" customHeight="1">
      <c r="B81" s="295"/>
      <c r="C81" s="270" t="s">
        <v>377</v>
      </c>
      <c r="D81" s="270"/>
      <c r="E81" s="270"/>
      <c r="F81" s="293" t="s">
        <v>378</v>
      </c>
      <c r="G81" s="294"/>
      <c r="H81" s="270" t="s">
        <v>379</v>
      </c>
      <c r="I81" s="270" t="s">
        <v>374</v>
      </c>
      <c r="J81" s="270">
        <v>50</v>
      </c>
      <c r="K81" s="284"/>
    </row>
    <row r="82" s="1" customFormat="1" ht="15" customHeight="1">
      <c r="B82" s="295"/>
      <c r="C82" s="270" t="s">
        <v>380</v>
      </c>
      <c r="D82" s="270"/>
      <c r="E82" s="270"/>
      <c r="F82" s="293" t="s">
        <v>372</v>
      </c>
      <c r="G82" s="294"/>
      <c r="H82" s="270" t="s">
        <v>381</v>
      </c>
      <c r="I82" s="270" t="s">
        <v>382</v>
      </c>
      <c r="J82" s="270"/>
      <c r="K82" s="284"/>
    </row>
    <row r="83" s="1" customFormat="1" ht="15" customHeight="1">
      <c r="B83" s="295"/>
      <c r="C83" s="296" t="s">
        <v>383</v>
      </c>
      <c r="D83" s="296"/>
      <c r="E83" s="296"/>
      <c r="F83" s="297" t="s">
        <v>378</v>
      </c>
      <c r="G83" s="296"/>
      <c r="H83" s="296" t="s">
        <v>384</v>
      </c>
      <c r="I83" s="296" t="s">
        <v>374</v>
      </c>
      <c r="J83" s="296">
        <v>15</v>
      </c>
      <c r="K83" s="284"/>
    </row>
    <row r="84" s="1" customFormat="1" ht="15" customHeight="1">
      <c r="B84" s="295"/>
      <c r="C84" s="296" t="s">
        <v>385</v>
      </c>
      <c r="D84" s="296"/>
      <c r="E84" s="296"/>
      <c r="F84" s="297" t="s">
        <v>378</v>
      </c>
      <c r="G84" s="296"/>
      <c r="H84" s="296" t="s">
        <v>386</v>
      </c>
      <c r="I84" s="296" t="s">
        <v>374</v>
      </c>
      <c r="J84" s="296">
        <v>15</v>
      </c>
      <c r="K84" s="284"/>
    </row>
    <row r="85" s="1" customFormat="1" ht="15" customHeight="1">
      <c r="B85" s="295"/>
      <c r="C85" s="296" t="s">
        <v>387</v>
      </c>
      <c r="D85" s="296"/>
      <c r="E85" s="296"/>
      <c r="F85" s="297" t="s">
        <v>378</v>
      </c>
      <c r="G85" s="296"/>
      <c r="H85" s="296" t="s">
        <v>388</v>
      </c>
      <c r="I85" s="296" t="s">
        <v>374</v>
      </c>
      <c r="J85" s="296">
        <v>20</v>
      </c>
      <c r="K85" s="284"/>
    </row>
    <row r="86" s="1" customFormat="1" ht="15" customHeight="1">
      <c r="B86" s="295"/>
      <c r="C86" s="296" t="s">
        <v>389</v>
      </c>
      <c r="D86" s="296"/>
      <c r="E86" s="296"/>
      <c r="F86" s="297" t="s">
        <v>378</v>
      </c>
      <c r="G86" s="296"/>
      <c r="H86" s="296" t="s">
        <v>390</v>
      </c>
      <c r="I86" s="296" t="s">
        <v>374</v>
      </c>
      <c r="J86" s="296">
        <v>20</v>
      </c>
      <c r="K86" s="284"/>
    </row>
    <row r="87" s="1" customFormat="1" ht="15" customHeight="1">
      <c r="B87" s="295"/>
      <c r="C87" s="270" t="s">
        <v>391</v>
      </c>
      <c r="D87" s="270"/>
      <c r="E87" s="270"/>
      <c r="F87" s="293" t="s">
        <v>378</v>
      </c>
      <c r="G87" s="294"/>
      <c r="H87" s="270" t="s">
        <v>392</v>
      </c>
      <c r="I87" s="270" t="s">
        <v>374</v>
      </c>
      <c r="J87" s="270">
        <v>50</v>
      </c>
      <c r="K87" s="284"/>
    </row>
    <row r="88" s="1" customFormat="1" ht="15" customHeight="1">
      <c r="B88" s="295"/>
      <c r="C88" s="270" t="s">
        <v>393</v>
      </c>
      <c r="D88" s="270"/>
      <c r="E88" s="270"/>
      <c r="F88" s="293" t="s">
        <v>378</v>
      </c>
      <c r="G88" s="294"/>
      <c r="H88" s="270" t="s">
        <v>394</v>
      </c>
      <c r="I88" s="270" t="s">
        <v>374</v>
      </c>
      <c r="J88" s="270">
        <v>20</v>
      </c>
      <c r="K88" s="284"/>
    </row>
    <row r="89" s="1" customFormat="1" ht="15" customHeight="1">
      <c r="B89" s="295"/>
      <c r="C89" s="270" t="s">
        <v>395</v>
      </c>
      <c r="D89" s="270"/>
      <c r="E89" s="270"/>
      <c r="F89" s="293" t="s">
        <v>378</v>
      </c>
      <c r="G89" s="294"/>
      <c r="H89" s="270" t="s">
        <v>396</v>
      </c>
      <c r="I89" s="270" t="s">
        <v>374</v>
      </c>
      <c r="J89" s="270">
        <v>20</v>
      </c>
      <c r="K89" s="284"/>
    </row>
    <row r="90" s="1" customFormat="1" ht="15" customHeight="1">
      <c r="B90" s="295"/>
      <c r="C90" s="270" t="s">
        <v>397</v>
      </c>
      <c r="D90" s="270"/>
      <c r="E90" s="270"/>
      <c r="F90" s="293" t="s">
        <v>378</v>
      </c>
      <c r="G90" s="294"/>
      <c r="H90" s="270" t="s">
        <v>398</v>
      </c>
      <c r="I90" s="270" t="s">
        <v>374</v>
      </c>
      <c r="J90" s="270">
        <v>50</v>
      </c>
      <c r="K90" s="284"/>
    </row>
    <row r="91" s="1" customFormat="1" ht="15" customHeight="1">
      <c r="B91" s="295"/>
      <c r="C91" s="270" t="s">
        <v>399</v>
      </c>
      <c r="D91" s="270"/>
      <c r="E91" s="270"/>
      <c r="F91" s="293" t="s">
        <v>378</v>
      </c>
      <c r="G91" s="294"/>
      <c r="H91" s="270" t="s">
        <v>399</v>
      </c>
      <c r="I91" s="270" t="s">
        <v>374</v>
      </c>
      <c r="J91" s="270">
        <v>50</v>
      </c>
      <c r="K91" s="284"/>
    </row>
    <row r="92" s="1" customFormat="1" ht="15" customHeight="1">
      <c r="B92" s="295"/>
      <c r="C92" s="270" t="s">
        <v>400</v>
      </c>
      <c r="D92" s="270"/>
      <c r="E92" s="270"/>
      <c r="F92" s="293" t="s">
        <v>378</v>
      </c>
      <c r="G92" s="294"/>
      <c r="H92" s="270" t="s">
        <v>401</v>
      </c>
      <c r="I92" s="270" t="s">
        <v>374</v>
      </c>
      <c r="J92" s="270">
        <v>255</v>
      </c>
      <c r="K92" s="284"/>
    </row>
    <row r="93" s="1" customFormat="1" ht="15" customHeight="1">
      <c r="B93" s="295"/>
      <c r="C93" s="270" t="s">
        <v>402</v>
      </c>
      <c r="D93" s="270"/>
      <c r="E93" s="270"/>
      <c r="F93" s="293" t="s">
        <v>372</v>
      </c>
      <c r="G93" s="294"/>
      <c r="H93" s="270" t="s">
        <v>403</v>
      </c>
      <c r="I93" s="270" t="s">
        <v>404</v>
      </c>
      <c r="J93" s="270"/>
      <c r="K93" s="284"/>
    </row>
    <row r="94" s="1" customFormat="1" ht="15" customHeight="1">
      <c r="B94" s="295"/>
      <c r="C94" s="270" t="s">
        <v>405</v>
      </c>
      <c r="D94" s="270"/>
      <c r="E94" s="270"/>
      <c r="F94" s="293" t="s">
        <v>372</v>
      </c>
      <c r="G94" s="294"/>
      <c r="H94" s="270" t="s">
        <v>406</v>
      </c>
      <c r="I94" s="270" t="s">
        <v>407</v>
      </c>
      <c r="J94" s="270"/>
      <c r="K94" s="284"/>
    </row>
    <row r="95" s="1" customFormat="1" ht="15" customHeight="1">
      <c r="B95" s="295"/>
      <c r="C95" s="270" t="s">
        <v>408</v>
      </c>
      <c r="D95" s="270"/>
      <c r="E95" s="270"/>
      <c r="F95" s="293" t="s">
        <v>372</v>
      </c>
      <c r="G95" s="294"/>
      <c r="H95" s="270" t="s">
        <v>408</v>
      </c>
      <c r="I95" s="270" t="s">
        <v>407</v>
      </c>
      <c r="J95" s="270"/>
      <c r="K95" s="284"/>
    </row>
    <row r="96" s="1" customFormat="1" ht="15" customHeight="1">
      <c r="B96" s="295"/>
      <c r="C96" s="270" t="s">
        <v>39</v>
      </c>
      <c r="D96" s="270"/>
      <c r="E96" s="270"/>
      <c r="F96" s="293" t="s">
        <v>372</v>
      </c>
      <c r="G96" s="294"/>
      <c r="H96" s="270" t="s">
        <v>409</v>
      </c>
      <c r="I96" s="270" t="s">
        <v>407</v>
      </c>
      <c r="J96" s="270"/>
      <c r="K96" s="284"/>
    </row>
    <row r="97" s="1" customFormat="1" ht="15" customHeight="1">
      <c r="B97" s="295"/>
      <c r="C97" s="270" t="s">
        <v>49</v>
      </c>
      <c r="D97" s="270"/>
      <c r="E97" s="270"/>
      <c r="F97" s="293" t="s">
        <v>372</v>
      </c>
      <c r="G97" s="294"/>
      <c r="H97" s="270" t="s">
        <v>410</v>
      </c>
      <c r="I97" s="270" t="s">
        <v>407</v>
      </c>
      <c r="J97" s="270"/>
      <c r="K97" s="284"/>
    </row>
    <row r="98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="1" customFormat="1" ht="45" customHeight="1">
      <c r="B102" s="282"/>
      <c r="C102" s="283" t="s">
        <v>411</v>
      </c>
      <c r="D102" s="283"/>
      <c r="E102" s="283"/>
      <c r="F102" s="283"/>
      <c r="G102" s="283"/>
      <c r="H102" s="283"/>
      <c r="I102" s="283"/>
      <c r="J102" s="283"/>
      <c r="K102" s="284"/>
    </row>
    <row r="103" s="1" customFormat="1" ht="17.25" customHeight="1">
      <c r="B103" s="282"/>
      <c r="C103" s="285" t="s">
        <v>366</v>
      </c>
      <c r="D103" s="285"/>
      <c r="E103" s="285"/>
      <c r="F103" s="285" t="s">
        <v>367</v>
      </c>
      <c r="G103" s="286"/>
      <c r="H103" s="285" t="s">
        <v>55</v>
      </c>
      <c r="I103" s="285" t="s">
        <v>58</v>
      </c>
      <c r="J103" s="285" t="s">
        <v>368</v>
      </c>
      <c r="K103" s="284"/>
    </row>
    <row r="104" s="1" customFormat="1" ht="17.25" customHeight="1">
      <c r="B104" s="282"/>
      <c r="C104" s="287" t="s">
        <v>369</v>
      </c>
      <c r="D104" s="287"/>
      <c r="E104" s="287"/>
      <c r="F104" s="288" t="s">
        <v>370</v>
      </c>
      <c r="G104" s="289"/>
      <c r="H104" s="287"/>
      <c r="I104" s="287"/>
      <c r="J104" s="287" t="s">
        <v>371</v>
      </c>
      <c r="K104" s="284"/>
    </row>
    <row r="105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="1" customFormat="1" ht="15" customHeight="1">
      <c r="B106" s="282"/>
      <c r="C106" s="270" t="s">
        <v>54</v>
      </c>
      <c r="D106" s="292"/>
      <c r="E106" s="292"/>
      <c r="F106" s="293" t="s">
        <v>372</v>
      </c>
      <c r="G106" s="270"/>
      <c r="H106" s="270" t="s">
        <v>412</v>
      </c>
      <c r="I106" s="270" t="s">
        <v>374</v>
      </c>
      <c r="J106" s="270">
        <v>20</v>
      </c>
      <c r="K106" s="284"/>
    </row>
    <row r="107" s="1" customFormat="1" ht="15" customHeight="1">
      <c r="B107" s="282"/>
      <c r="C107" s="270" t="s">
        <v>375</v>
      </c>
      <c r="D107" s="270"/>
      <c r="E107" s="270"/>
      <c r="F107" s="293" t="s">
        <v>372</v>
      </c>
      <c r="G107" s="270"/>
      <c r="H107" s="270" t="s">
        <v>412</v>
      </c>
      <c r="I107" s="270" t="s">
        <v>374</v>
      </c>
      <c r="J107" s="270">
        <v>120</v>
      </c>
      <c r="K107" s="284"/>
    </row>
    <row r="108" s="1" customFormat="1" ht="15" customHeight="1">
      <c r="B108" s="295"/>
      <c r="C108" s="270" t="s">
        <v>377</v>
      </c>
      <c r="D108" s="270"/>
      <c r="E108" s="270"/>
      <c r="F108" s="293" t="s">
        <v>378</v>
      </c>
      <c r="G108" s="270"/>
      <c r="H108" s="270" t="s">
        <v>412</v>
      </c>
      <c r="I108" s="270" t="s">
        <v>374</v>
      </c>
      <c r="J108" s="270">
        <v>50</v>
      </c>
      <c r="K108" s="284"/>
    </row>
    <row r="109" s="1" customFormat="1" ht="15" customHeight="1">
      <c r="B109" s="295"/>
      <c r="C109" s="270" t="s">
        <v>380</v>
      </c>
      <c r="D109" s="270"/>
      <c r="E109" s="270"/>
      <c r="F109" s="293" t="s">
        <v>372</v>
      </c>
      <c r="G109" s="270"/>
      <c r="H109" s="270" t="s">
        <v>412</v>
      </c>
      <c r="I109" s="270" t="s">
        <v>382</v>
      </c>
      <c r="J109" s="270"/>
      <c r="K109" s="284"/>
    </row>
    <row r="110" s="1" customFormat="1" ht="15" customHeight="1">
      <c r="B110" s="295"/>
      <c r="C110" s="270" t="s">
        <v>391</v>
      </c>
      <c r="D110" s="270"/>
      <c r="E110" s="270"/>
      <c r="F110" s="293" t="s">
        <v>378</v>
      </c>
      <c r="G110" s="270"/>
      <c r="H110" s="270" t="s">
        <v>412</v>
      </c>
      <c r="I110" s="270" t="s">
        <v>374</v>
      </c>
      <c r="J110" s="270">
        <v>50</v>
      </c>
      <c r="K110" s="284"/>
    </row>
    <row r="111" s="1" customFormat="1" ht="15" customHeight="1">
      <c r="B111" s="295"/>
      <c r="C111" s="270" t="s">
        <v>399</v>
      </c>
      <c r="D111" s="270"/>
      <c r="E111" s="270"/>
      <c r="F111" s="293" t="s">
        <v>378</v>
      </c>
      <c r="G111" s="270"/>
      <c r="H111" s="270" t="s">
        <v>412</v>
      </c>
      <c r="I111" s="270" t="s">
        <v>374</v>
      </c>
      <c r="J111" s="270">
        <v>50</v>
      </c>
      <c r="K111" s="284"/>
    </row>
    <row r="112" s="1" customFormat="1" ht="15" customHeight="1">
      <c r="B112" s="295"/>
      <c r="C112" s="270" t="s">
        <v>397</v>
      </c>
      <c r="D112" s="270"/>
      <c r="E112" s="270"/>
      <c r="F112" s="293" t="s">
        <v>378</v>
      </c>
      <c r="G112" s="270"/>
      <c r="H112" s="270" t="s">
        <v>412</v>
      </c>
      <c r="I112" s="270" t="s">
        <v>374</v>
      </c>
      <c r="J112" s="270">
        <v>50</v>
      </c>
      <c r="K112" s="284"/>
    </row>
    <row r="113" s="1" customFormat="1" ht="15" customHeight="1">
      <c r="B113" s="295"/>
      <c r="C113" s="270" t="s">
        <v>54</v>
      </c>
      <c r="D113" s="270"/>
      <c r="E113" s="270"/>
      <c r="F113" s="293" t="s">
        <v>372</v>
      </c>
      <c r="G113" s="270"/>
      <c r="H113" s="270" t="s">
        <v>413</v>
      </c>
      <c r="I113" s="270" t="s">
        <v>374</v>
      </c>
      <c r="J113" s="270">
        <v>20</v>
      </c>
      <c r="K113" s="284"/>
    </row>
    <row r="114" s="1" customFormat="1" ht="15" customHeight="1">
      <c r="B114" s="295"/>
      <c r="C114" s="270" t="s">
        <v>414</v>
      </c>
      <c r="D114" s="270"/>
      <c r="E114" s="270"/>
      <c r="F114" s="293" t="s">
        <v>372</v>
      </c>
      <c r="G114" s="270"/>
      <c r="H114" s="270" t="s">
        <v>415</v>
      </c>
      <c r="I114" s="270" t="s">
        <v>374</v>
      </c>
      <c r="J114" s="270">
        <v>120</v>
      </c>
      <c r="K114" s="284"/>
    </row>
    <row r="115" s="1" customFormat="1" ht="15" customHeight="1">
      <c r="B115" s="295"/>
      <c r="C115" s="270" t="s">
        <v>39</v>
      </c>
      <c r="D115" s="270"/>
      <c r="E115" s="270"/>
      <c r="F115" s="293" t="s">
        <v>372</v>
      </c>
      <c r="G115" s="270"/>
      <c r="H115" s="270" t="s">
        <v>416</v>
      </c>
      <c r="I115" s="270" t="s">
        <v>407</v>
      </c>
      <c r="J115" s="270"/>
      <c r="K115" s="284"/>
    </row>
    <row r="116" s="1" customFormat="1" ht="15" customHeight="1">
      <c r="B116" s="295"/>
      <c r="C116" s="270" t="s">
        <v>49</v>
      </c>
      <c r="D116" s="270"/>
      <c r="E116" s="270"/>
      <c r="F116" s="293" t="s">
        <v>372</v>
      </c>
      <c r="G116" s="270"/>
      <c r="H116" s="270" t="s">
        <v>417</v>
      </c>
      <c r="I116" s="270" t="s">
        <v>407</v>
      </c>
      <c r="J116" s="270"/>
      <c r="K116" s="284"/>
    </row>
    <row r="117" s="1" customFormat="1" ht="15" customHeight="1">
      <c r="B117" s="295"/>
      <c r="C117" s="270" t="s">
        <v>58</v>
      </c>
      <c r="D117" s="270"/>
      <c r="E117" s="270"/>
      <c r="F117" s="293" t="s">
        <v>372</v>
      </c>
      <c r="G117" s="270"/>
      <c r="H117" s="270" t="s">
        <v>418</v>
      </c>
      <c r="I117" s="270" t="s">
        <v>419</v>
      </c>
      <c r="J117" s="270"/>
      <c r="K117" s="284"/>
    </row>
    <row r="118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="1" customFormat="1" ht="45" customHeight="1">
      <c r="B122" s="311"/>
      <c r="C122" s="261" t="s">
        <v>420</v>
      </c>
      <c r="D122" s="261"/>
      <c r="E122" s="261"/>
      <c r="F122" s="261"/>
      <c r="G122" s="261"/>
      <c r="H122" s="261"/>
      <c r="I122" s="261"/>
      <c r="J122" s="261"/>
      <c r="K122" s="312"/>
    </row>
    <row r="123" s="1" customFormat="1" ht="17.25" customHeight="1">
      <c r="B123" s="313"/>
      <c r="C123" s="285" t="s">
        <v>366</v>
      </c>
      <c r="D123" s="285"/>
      <c r="E123" s="285"/>
      <c r="F123" s="285" t="s">
        <v>367</v>
      </c>
      <c r="G123" s="286"/>
      <c r="H123" s="285" t="s">
        <v>55</v>
      </c>
      <c r="I123" s="285" t="s">
        <v>58</v>
      </c>
      <c r="J123" s="285" t="s">
        <v>368</v>
      </c>
      <c r="K123" s="314"/>
    </row>
    <row r="124" s="1" customFormat="1" ht="17.25" customHeight="1">
      <c r="B124" s="313"/>
      <c r="C124" s="287" t="s">
        <v>369</v>
      </c>
      <c r="D124" s="287"/>
      <c r="E124" s="287"/>
      <c r="F124" s="288" t="s">
        <v>370</v>
      </c>
      <c r="G124" s="289"/>
      <c r="H124" s="287"/>
      <c r="I124" s="287"/>
      <c r="J124" s="287" t="s">
        <v>371</v>
      </c>
      <c r="K124" s="314"/>
    </row>
    <row r="125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="1" customFormat="1" ht="15" customHeight="1">
      <c r="B126" s="315"/>
      <c r="C126" s="270" t="s">
        <v>375</v>
      </c>
      <c r="D126" s="292"/>
      <c r="E126" s="292"/>
      <c r="F126" s="293" t="s">
        <v>372</v>
      </c>
      <c r="G126" s="270"/>
      <c r="H126" s="270" t="s">
        <v>412</v>
      </c>
      <c r="I126" s="270" t="s">
        <v>374</v>
      </c>
      <c r="J126" s="270">
        <v>120</v>
      </c>
      <c r="K126" s="318"/>
    </row>
    <row r="127" s="1" customFormat="1" ht="15" customHeight="1">
      <c r="B127" s="315"/>
      <c r="C127" s="270" t="s">
        <v>421</v>
      </c>
      <c r="D127" s="270"/>
      <c r="E127" s="270"/>
      <c r="F127" s="293" t="s">
        <v>372</v>
      </c>
      <c r="G127" s="270"/>
      <c r="H127" s="270" t="s">
        <v>422</v>
      </c>
      <c r="I127" s="270" t="s">
        <v>374</v>
      </c>
      <c r="J127" s="270" t="s">
        <v>423</v>
      </c>
      <c r="K127" s="318"/>
    </row>
    <row r="128" s="1" customFormat="1" ht="15" customHeight="1">
      <c r="B128" s="315"/>
      <c r="C128" s="270" t="s">
        <v>320</v>
      </c>
      <c r="D128" s="270"/>
      <c r="E128" s="270"/>
      <c r="F128" s="293" t="s">
        <v>372</v>
      </c>
      <c r="G128" s="270"/>
      <c r="H128" s="270" t="s">
        <v>424</v>
      </c>
      <c r="I128" s="270" t="s">
        <v>374</v>
      </c>
      <c r="J128" s="270" t="s">
        <v>423</v>
      </c>
      <c r="K128" s="318"/>
    </row>
    <row r="129" s="1" customFormat="1" ht="15" customHeight="1">
      <c r="B129" s="315"/>
      <c r="C129" s="270" t="s">
        <v>383</v>
      </c>
      <c r="D129" s="270"/>
      <c r="E129" s="270"/>
      <c r="F129" s="293" t="s">
        <v>378</v>
      </c>
      <c r="G129" s="270"/>
      <c r="H129" s="270" t="s">
        <v>384</v>
      </c>
      <c r="I129" s="270" t="s">
        <v>374</v>
      </c>
      <c r="J129" s="270">
        <v>15</v>
      </c>
      <c r="K129" s="318"/>
    </row>
    <row r="130" s="1" customFormat="1" ht="15" customHeight="1">
      <c r="B130" s="315"/>
      <c r="C130" s="296" t="s">
        <v>385</v>
      </c>
      <c r="D130" s="296"/>
      <c r="E130" s="296"/>
      <c r="F130" s="297" t="s">
        <v>378</v>
      </c>
      <c r="G130" s="296"/>
      <c r="H130" s="296" t="s">
        <v>386</v>
      </c>
      <c r="I130" s="296" t="s">
        <v>374</v>
      </c>
      <c r="J130" s="296">
        <v>15</v>
      </c>
      <c r="K130" s="318"/>
    </row>
    <row r="131" s="1" customFormat="1" ht="15" customHeight="1">
      <c r="B131" s="315"/>
      <c r="C131" s="296" t="s">
        <v>387</v>
      </c>
      <c r="D131" s="296"/>
      <c r="E131" s="296"/>
      <c r="F131" s="297" t="s">
        <v>378</v>
      </c>
      <c r="G131" s="296"/>
      <c r="H131" s="296" t="s">
        <v>388</v>
      </c>
      <c r="I131" s="296" t="s">
        <v>374</v>
      </c>
      <c r="J131" s="296">
        <v>20</v>
      </c>
      <c r="K131" s="318"/>
    </row>
    <row r="132" s="1" customFormat="1" ht="15" customHeight="1">
      <c r="B132" s="315"/>
      <c r="C132" s="296" t="s">
        <v>389</v>
      </c>
      <c r="D132" s="296"/>
      <c r="E132" s="296"/>
      <c r="F132" s="297" t="s">
        <v>378</v>
      </c>
      <c r="G132" s="296"/>
      <c r="H132" s="296" t="s">
        <v>390</v>
      </c>
      <c r="I132" s="296" t="s">
        <v>374</v>
      </c>
      <c r="J132" s="296">
        <v>20</v>
      </c>
      <c r="K132" s="318"/>
    </row>
    <row r="133" s="1" customFormat="1" ht="15" customHeight="1">
      <c r="B133" s="315"/>
      <c r="C133" s="270" t="s">
        <v>377</v>
      </c>
      <c r="D133" s="270"/>
      <c r="E133" s="270"/>
      <c r="F133" s="293" t="s">
        <v>378</v>
      </c>
      <c r="G133" s="270"/>
      <c r="H133" s="270" t="s">
        <v>412</v>
      </c>
      <c r="I133" s="270" t="s">
        <v>374</v>
      </c>
      <c r="J133" s="270">
        <v>50</v>
      </c>
      <c r="K133" s="318"/>
    </row>
    <row r="134" s="1" customFormat="1" ht="15" customHeight="1">
      <c r="B134" s="315"/>
      <c r="C134" s="270" t="s">
        <v>391</v>
      </c>
      <c r="D134" s="270"/>
      <c r="E134" s="270"/>
      <c r="F134" s="293" t="s">
        <v>378</v>
      </c>
      <c r="G134" s="270"/>
      <c r="H134" s="270" t="s">
        <v>412</v>
      </c>
      <c r="I134" s="270" t="s">
        <v>374</v>
      </c>
      <c r="J134" s="270">
        <v>50</v>
      </c>
      <c r="K134" s="318"/>
    </row>
    <row r="135" s="1" customFormat="1" ht="15" customHeight="1">
      <c r="B135" s="315"/>
      <c r="C135" s="270" t="s">
        <v>397</v>
      </c>
      <c r="D135" s="270"/>
      <c r="E135" s="270"/>
      <c r="F135" s="293" t="s">
        <v>378</v>
      </c>
      <c r="G135" s="270"/>
      <c r="H135" s="270" t="s">
        <v>412</v>
      </c>
      <c r="I135" s="270" t="s">
        <v>374</v>
      </c>
      <c r="J135" s="270">
        <v>50</v>
      </c>
      <c r="K135" s="318"/>
    </row>
    <row r="136" s="1" customFormat="1" ht="15" customHeight="1">
      <c r="B136" s="315"/>
      <c r="C136" s="270" t="s">
        <v>399</v>
      </c>
      <c r="D136" s="270"/>
      <c r="E136" s="270"/>
      <c r="F136" s="293" t="s">
        <v>378</v>
      </c>
      <c r="G136" s="270"/>
      <c r="H136" s="270" t="s">
        <v>412</v>
      </c>
      <c r="I136" s="270" t="s">
        <v>374</v>
      </c>
      <c r="J136" s="270">
        <v>50</v>
      </c>
      <c r="K136" s="318"/>
    </row>
    <row r="137" s="1" customFormat="1" ht="15" customHeight="1">
      <c r="B137" s="315"/>
      <c r="C137" s="270" t="s">
        <v>400</v>
      </c>
      <c r="D137" s="270"/>
      <c r="E137" s="270"/>
      <c r="F137" s="293" t="s">
        <v>378</v>
      </c>
      <c r="G137" s="270"/>
      <c r="H137" s="270" t="s">
        <v>425</v>
      </c>
      <c r="I137" s="270" t="s">
        <v>374</v>
      </c>
      <c r="J137" s="270">
        <v>255</v>
      </c>
      <c r="K137" s="318"/>
    </row>
    <row r="138" s="1" customFormat="1" ht="15" customHeight="1">
      <c r="B138" s="315"/>
      <c r="C138" s="270" t="s">
        <v>402</v>
      </c>
      <c r="D138" s="270"/>
      <c r="E138" s="270"/>
      <c r="F138" s="293" t="s">
        <v>372</v>
      </c>
      <c r="G138" s="270"/>
      <c r="H138" s="270" t="s">
        <v>426</v>
      </c>
      <c r="I138" s="270" t="s">
        <v>404</v>
      </c>
      <c r="J138" s="270"/>
      <c r="K138" s="318"/>
    </row>
    <row r="139" s="1" customFormat="1" ht="15" customHeight="1">
      <c r="B139" s="315"/>
      <c r="C139" s="270" t="s">
        <v>405</v>
      </c>
      <c r="D139" s="270"/>
      <c r="E139" s="270"/>
      <c r="F139" s="293" t="s">
        <v>372</v>
      </c>
      <c r="G139" s="270"/>
      <c r="H139" s="270" t="s">
        <v>427</v>
      </c>
      <c r="I139" s="270" t="s">
        <v>407</v>
      </c>
      <c r="J139" s="270"/>
      <c r="K139" s="318"/>
    </row>
    <row r="140" s="1" customFormat="1" ht="15" customHeight="1">
      <c r="B140" s="315"/>
      <c r="C140" s="270" t="s">
        <v>408</v>
      </c>
      <c r="D140" s="270"/>
      <c r="E140" s="270"/>
      <c r="F140" s="293" t="s">
        <v>372</v>
      </c>
      <c r="G140" s="270"/>
      <c r="H140" s="270" t="s">
        <v>408</v>
      </c>
      <c r="I140" s="270" t="s">
        <v>407</v>
      </c>
      <c r="J140" s="270"/>
      <c r="K140" s="318"/>
    </row>
    <row r="141" s="1" customFormat="1" ht="15" customHeight="1">
      <c r="B141" s="315"/>
      <c r="C141" s="270" t="s">
        <v>39</v>
      </c>
      <c r="D141" s="270"/>
      <c r="E141" s="270"/>
      <c r="F141" s="293" t="s">
        <v>372</v>
      </c>
      <c r="G141" s="270"/>
      <c r="H141" s="270" t="s">
        <v>428</v>
      </c>
      <c r="I141" s="270" t="s">
        <v>407</v>
      </c>
      <c r="J141" s="270"/>
      <c r="K141" s="318"/>
    </row>
    <row r="142" s="1" customFormat="1" ht="15" customHeight="1">
      <c r="B142" s="315"/>
      <c r="C142" s="270" t="s">
        <v>429</v>
      </c>
      <c r="D142" s="270"/>
      <c r="E142" s="270"/>
      <c r="F142" s="293" t="s">
        <v>372</v>
      </c>
      <c r="G142" s="270"/>
      <c r="H142" s="270" t="s">
        <v>430</v>
      </c>
      <c r="I142" s="270" t="s">
        <v>407</v>
      </c>
      <c r="J142" s="270"/>
      <c r="K142" s="318"/>
    </row>
    <row r="143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="1" customFormat="1" ht="45" customHeight="1">
      <c r="B147" s="282"/>
      <c r="C147" s="283" t="s">
        <v>431</v>
      </c>
      <c r="D147" s="283"/>
      <c r="E147" s="283"/>
      <c r="F147" s="283"/>
      <c r="G147" s="283"/>
      <c r="H147" s="283"/>
      <c r="I147" s="283"/>
      <c r="J147" s="283"/>
      <c r="K147" s="284"/>
    </row>
    <row r="148" s="1" customFormat="1" ht="17.25" customHeight="1">
      <c r="B148" s="282"/>
      <c r="C148" s="285" t="s">
        <v>366</v>
      </c>
      <c r="D148" s="285"/>
      <c r="E148" s="285"/>
      <c r="F148" s="285" t="s">
        <v>367</v>
      </c>
      <c r="G148" s="286"/>
      <c r="H148" s="285" t="s">
        <v>55</v>
      </c>
      <c r="I148" s="285" t="s">
        <v>58</v>
      </c>
      <c r="J148" s="285" t="s">
        <v>368</v>
      </c>
      <c r="K148" s="284"/>
    </row>
    <row r="149" s="1" customFormat="1" ht="17.25" customHeight="1">
      <c r="B149" s="282"/>
      <c r="C149" s="287" t="s">
        <v>369</v>
      </c>
      <c r="D149" s="287"/>
      <c r="E149" s="287"/>
      <c r="F149" s="288" t="s">
        <v>370</v>
      </c>
      <c r="G149" s="289"/>
      <c r="H149" s="287"/>
      <c r="I149" s="287"/>
      <c r="J149" s="287" t="s">
        <v>371</v>
      </c>
      <c r="K149" s="284"/>
    </row>
    <row r="150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="1" customFormat="1" ht="15" customHeight="1">
      <c r="B151" s="295"/>
      <c r="C151" s="322" t="s">
        <v>375</v>
      </c>
      <c r="D151" s="270"/>
      <c r="E151" s="270"/>
      <c r="F151" s="323" t="s">
        <v>372</v>
      </c>
      <c r="G151" s="270"/>
      <c r="H151" s="322" t="s">
        <v>412</v>
      </c>
      <c r="I151" s="322" t="s">
        <v>374</v>
      </c>
      <c r="J151" s="322">
        <v>120</v>
      </c>
      <c r="K151" s="318"/>
    </row>
    <row r="152" s="1" customFormat="1" ht="15" customHeight="1">
      <c r="B152" s="295"/>
      <c r="C152" s="322" t="s">
        <v>421</v>
      </c>
      <c r="D152" s="270"/>
      <c r="E152" s="270"/>
      <c r="F152" s="323" t="s">
        <v>372</v>
      </c>
      <c r="G152" s="270"/>
      <c r="H152" s="322" t="s">
        <v>432</v>
      </c>
      <c r="I152" s="322" t="s">
        <v>374</v>
      </c>
      <c r="J152" s="322" t="s">
        <v>423</v>
      </c>
      <c r="K152" s="318"/>
    </row>
    <row r="153" s="1" customFormat="1" ht="15" customHeight="1">
      <c r="B153" s="295"/>
      <c r="C153" s="322" t="s">
        <v>320</v>
      </c>
      <c r="D153" s="270"/>
      <c r="E153" s="270"/>
      <c r="F153" s="323" t="s">
        <v>372</v>
      </c>
      <c r="G153" s="270"/>
      <c r="H153" s="322" t="s">
        <v>433</v>
      </c>
      <c r="I153" s="322" t="s">
        <v>374</v>
      </c>
      <c r="J153" s="322" t="s">
        <v>423</v>
      </c>
      <c r="K153" s="318"/>
    </row>
    <row r="154" s="1" customFormat="1" ht="15" customHeight="1">
      <c r="B154" s="295"/>
      <c r="C154" s="322" t="s">
        <v>377</v>
      </c>
      <c r="D154" s="270"/>
      <c r="E154" s="270"/>
      <c r="F154" s="323" t="s">
        <v>378</v>
      </c>
      <c r="G154" s="270"/>
      <c r="H154" s="322" t="s">
        <v>412</v>
      </c>
      <c r="I154" s="322" t="s">
        <v>374</v>
      </c>
      <c r="J154" s="322">
        <v>50</v>
      </c>
      <c r="K154" s="318"/>
    </row>
    <row r="155" s="1" customFormat="1" ht="15" customHeight="1">
      <c r="B155" s="295"/>
      <c r="C155" s="322" t="s">
        <v>380</v>
      </c>
      <c r="D155" s="270"/>
      <c r="E155" s="270"/>
      <c r="F155" s="323" t="s">
        <v>372</v>
      </c>
      <c r="G155" s="270"/>
      <c r="H155" s="322" t="s">
        <v>412</v>
      </c>
      <c r="I155" s="322" t="s">
        <v>382</v>
      </c>
      <c r="J155" s="322"/>
      <c r="K155" s="318"/>
    </row>
    <row r="156" s="1" customFormat="1" ht="15" customHeight="1">
      <c r="B156" s="295"/>
      <c r="C156" s="322" t="s">
        <v>391</v>
      </c>
      <c r="D156" s="270"/>
      <c r="E156" s="270"/>
      <c r="F156" s="323" t="s">
        <v>378</v>
      </c>
      <c r="G156" s="270"/>
      <c r="H156" s="322" t="s">
        <v>412</v>
      </c>
      <c r="I156" s="322" t="s">
        <v>374</v>
      </c>
      <c r="J156" s="322">
        <v>50</v>
      </c>
      <c r="K156" s="318"/>
    </row>
    <row r="157" s="1" customFormat="1" ht="15" customHeight="1">
      <c r="B157" s="295"/>
      <c r="C157" s="322" t="s">
        <v>399</v>
      </c>
      <c r="D157" s="270"/>
      <c r="E157" s="270"/>
      <c r="F157" s="323" t="s">
        <v>378</v>
      </c>
      <c r="G157" s="270"/>
      <c r="H157" s="322" t="s">
        <v>412</v>
      </c>
      <c r="I157" s="322" t="s">
        <v>374</v>
      </c>
      <c r="J157" s="322">
        <v>50</v>
      </c>
      <c r="K157" s="318"/>
    </row>
    <row r="158" s="1" customFormat="1" ht="15" customHeight="1">
      <c r="B158" s="295"/>
      <c r="C158" s="322" t="s">
        <v>397</v>
      </c>
      <c r="D158" s="270"/>
      <c r="E158" s="270"/>
      <c r="F158" s="323" t="s">
        <v>378</v>
      </c>
      <c r="G158" s="270"/>
      <c r="H158" s="322" t="s">
        <v>412</v>
      </c>
      <c r="I158" s="322" t="s">
        <v>374</v>
      </c>
      <c r="J158" s="322">
        <v>50</v>
      </c>
      <c r="K158" s="318"/>
    </row>
    <row r="159" s="1" customFormat="1" ht="15" customHeight="1">
      <c r="B159" s="295"/>
      <c r="C159" s="322" t="s">
        <v>87</v>
      </c>
      <c r="D159" s="270"/>
      <c r="E159" s="270"/>
      <c r="F159" s="323" t="s">
        <v>372</v>
      </c>
      <c r="G159" s="270"/>
      <c r="H159" s="322" t="s">
        <v>434</v>
      </c>
      <c r="I159" s="322" t="s">
        <v>374</v>
      </c>
      <c r="J159" s="322" t="s">
        <v>435</v>
      </c>
      <c r="K159" s="318"/>
    </row>
    <row r="160" s="1" customFormat="1" ht="15" customHeight="1">
      <c r="B160" s="295"/>
      <c r="C160" s="322" t="s">
        <v>436</v>
      </c>
      <c r="D160" s="270"/>
      <c r="E160" s="270"/>
      <c r="F160" s="323" t="s">
        <v>372</v>
      </c>
      <c r="G160" s="270"/>
      <c r="H160" s="322" t="s">
        <v>437</v>
      </c>
      <c r="I160" s="322" t="s">
        <v>407</v>
      </c>
      <c r="J160" s="322"/>
      <c r="K160" s="318"/>
    </row>
    <row r="16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="1" customFormat="1" ht="45" customHeight="1">
      <c r="B165" s="260"/>
      <c r="C165" s="261" t="s">
        <v>438</v>
      </c>
      <c r="D165" s="261"/>
      <c r="E165" s="261"/>
      <c r="F165" s="261"/>
      <c r="G165" s="261"/>
      <c r="H165" s="261"/>
      <c r="I165" s="261"/>
      <c r="J165" s="261"/>
      <c r="K165" s="262"/>
    </row>
    <row r="166" s="1" customFormat="1" ht="17.25" customHeight="1">
      <c r="B166" s="260"/>
      <c r="C166" s="285" t="s">
        <v>366</v>
      </c>
      <c r="D166" s="285"/>
      <c r="E166" s="285"/>
      <c r="F166" s="285" t="s">
        <v>367</v>
      </c>
      <c r="G166" s="327"/>
      <c r="H166" s="328" t="s">
        <v>55</v>
      </c>
      <c r="I166" s="328" t="s">
        <v>58</v>
      </c>
      <c r="J166" s="285" t="s">
        <v>368</v>
      </c>
      <c r="K166" s="262"/>
    </row>
    <row r="167" s="1" customFormat="1" ht="17.25" customHeight="1">
      <c r="B167" s="263"/>
      <c r="C167" s="287" t="s">
        <v>369</v>
      </c>
      <c r="D167" s="287"/>
      <c r="E167" s="287"/>
      <c r="F167" s="288" t="s">
        <v>370</v>
      </c>
      <c r="G167" s="329"/>
      <c r="H167" s="330"/>
      <c r="I167" s="330"/>
      <c r="J167" s="287" t="s">
        <v>371</v>
      </c>
      <c r="K167" s="265"/>
    </row>
    <row r="168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="1" customFormat="1" ht="15" customHeight="1">
      <c r="B169" s="295"/>
      <c r="C169" s="270" t="s">
        <v>375</v>
      </c>
      <c r="D169" s="270"/>
      <c r="E169" s="270"/>
      <c r="F169" s="293" t="s">
        <v>372</v>
      </c>
      <c r="G169" s="270"/>
      <c r="H169" s="270" t="s">
        <v>412</v>
      </c>
      <c r="I169" s="270" t="s">
        <v>374</v>
      </c>
      <c r="J169" s="270">
        <v>120</v>
      </c>
      <c r="K169" s="318"/>
    </row>
    <row r="170" s="1" customFormat="1" ht="15" customHeight="1">
      <c r="B170" s="295"/>
      <c r="C170" s="270" t="s">
        <v>421</v>
      </c>
      <c r="D170" s="270"/>
      <c r="E170" s="270"/>
      <c r="F170" s="293" t="s">
        <v>372</v>
      </c>
      <c r="G170" s="270"/>
      <c r="H170" s="270" t="s">
        <v>422</v>
      </c>
      <c r="I170" s="270" t="s">
        <v>374</v>
      </c>
      <c r="J170" s="270" t="s">
        <v>423</v>
      </c>
      <c r="K170" s="318"/>
    </row>
    <row r="171" s="1" customFormat="1" ht="15" customHeight="1">
      <c r="B171" s="295"/>
      <c r="C171" s="270" t="s">
        <v>320</v>
      </c>
      <c r="D171" s="270"/>
      <c r="E171" s="270"/>
      <c r="F171" s="293" t="s">
        <v>372</v>
      </c>
      <c r="G171" s="270"/>
      <c r="H171" s="270" t="s">
        <v>439</v>
      </c>
      <c r="I171" s="270" t="s">
        <v>374</v>
      </c>
      <c r="J171" s="270" t="s">
        <v>423</v>
      </c>
      <c r="K171" s="318"/>
    </row>
    <row r="172" s="1" customFormat="1" ht="15" customHeight="1">
      <c r="B172" s="295"/>
      <c r="C172" s="270" t="s">
        <v>377</v>
      </c>
      <c r="D172" s="270"/>
      <c r="E172" s="270"/>
      <c r="F172" s="293" t="s">
        <v>378</v>
      </c>
      <c r="G172" s="270"/>
      <c r="H172" s="270" t="s">
        <v>439</v>
      </c>
      <c r="I172" s="270" t="s">
        <v>374</v>
      </c>
      <c r="J172" s="270">
        <v>50</v>
      </c>
      <c r="K172" s="318"/>
    </row>
    <row r="173" s="1" customFormat="1" ht="15" customHeight="1">
      <c r="B173" s="295"/>
      <c r="C173" s="270" t="s">
        <v>380</v>
      </c>
      <c r="D173" s="270"/>
      <c r="E173" s="270"/>
      <c r="F173" s="293" t="s">
        <v>372</v>
      </c>
      <c r="G173" s="270"/>
      <c r="H173" s="270" t="s">
        <v>439</v>
      </c>
      <c r="I173" s="270" t="s">
        <v>382</v>
      </c>
      <c r="J173" s="270"/>
      <c r="K173" s="318"/>
    </row>
    <row r="174" s="1" customFormat="1" ht="15" customHeight="1">
      <c r="B174" s="295"/>
      <c r="C174" s="270" t="s">
        <v>391</v>
      </c>
      <c r="D174" s="270"/>
      <c r="E174" s="270"/>
      <c r="F174" s="293" t="s">
        <v>378</v>
      </c>
      <c r="G174" s="270"/>
      <c r="H174" s="270" t="s">
        <v>439</v>
      </c>
      <c r="I174" s="270" t="s">
        <v>374</v>
      </c>
      <c r="J174" s="270">
        <v>50</v>
      </c>
      <c r="K174" s="318"/>
    </row>
    <row r="175" s="1" customFormat="1" ht="15" customHeight="1">
      <c r="B175" s="295"/>
      <c r="C175" s="270" t="s">
        <v>399</v>
      </c>
      <c r="D175" s="270"/>
      <c r="E175" s="270"/>
      <c r="F175" s="293" t="s">
        <v>378</v>
      </c>
      <c r="G175" s="270"/>
      <c r="H175" s="270" t="s">
        <v>439</v>
      </c>
      <c r="I175" s="270" t="s">
        <v>374</v>
      </c>
      <c r="J175" s="270">
        <v>50</v>
      </c>
      <c r="K175" s="318"/>
    </row>
    <row r="176" s="1" customFormat="1" ht="15" customHeight="1">
      <c r="B176" s="295"/>
      <c r="C176" s="270" t="s">
        <v>397</v>
      </c>
      <c r="D176" s="270"/>
      <c r="E176" s="270"/>
      <c r="F176" s="293" t="s">
        <v>378</v>
      </c>
      <c r="G176" s="270"/>
      <c r="H176" s="270" t="s">
        <v>439</v>
      </c>
      <c r="I176" s="270" t="s">
        <v>374</v>
      </c>
      <c r="J176" s="270">
        <v>50</v>
      </c>
      <c r="K176" s="318"/>
    </row>
    <row r="177" s="1" customFormat="1" ht="15" customHeight="1">
      <c r="B177" s="295"/>
      <c r="C177" s="270" t="s">
        <v>95</v>
      </c>
      <c r="D177" s="270"/>
      <c r="E177" s="270"/>
      <c r="F177" s="293" t="s">
        <v>372</v>
      </c>
      <c r="G177" s="270"/>
      <c r="H177" s="270" t="s">
        <v>440</v>
      </c>
      <c r="I177" s="270" t="s">
        <v>441</v>
      </c>
      <c r="J177" s="270"/>
      <c r="K177" s="318"/>
    </row>
    <row r="178" s="1" customFormat="1" ht="15" customHeight="1">
      <c r="B178" s="295"/>
      <c r="C178" s="270" t="s">
        <v>58</v>
      </c>
      <c r="D178" s="270"/>
      <c r="E178" s="270"/>
      <c r="F178" s="293" t="s">
        <v>372</v>
      </c>
      <c r="G178" s="270"/>
      <c r="H178" s="270" t="s">
        <v>442</v>
      </c>
      <c r="I178" s="270" t="s">
        <v>443</v>
      </c>
      <c r="J178" s="270">
        <v>1</v>
      </c>
      <c r="K178" s="318"/>
    </row>
    <row r="179" s="1" customFormat="1" ht="15" customHeight="1">
      <c r="B179" s="295"/>
      <c r="C179" s="270" t="s">
        <v>54</v>
      </c>
      <c r="D179" s="270"/>
      <c r="E179" s="270"/>
      <c r="F179" s="293" t="s">
        <v>372</v>
      </c>
      <c r="G179" s="270"/>
      <c r="H179" s="270" t="s">
        <v>444</v>
      </c>
      <c r="I179" s="270" t="s">
        <v>374</v>
      </c>
      <c r="J179" s="270">
        <v>20</v>
      </c>
      <c r="K179" s="318"/>
    </row>
    <row r="180" s="1" customFormat="1" ht="15" customHeight="1">
      <c r="B180" s="295"/>
      <c r="C180" s="270" t="s">
        <v>55</v>
      </c>
      <c r="D180" s="270"/>
      <c r="E180" s="270"/>
      <c r="F180" s="293" t="s">
        <v>372</v>
      </c>
      <c r="G180" s="270"/>
      <c r="H180" s="270" t="s">
        <v>445</v>
      </c>
      <c r="I180" s="270" t="s">
        <v>374</v>
      </c>
      <c r="J180" s="270">
        <v>255</v>
      </c>
      <c r="K180" s="318"/>
    </row>
    <row r="181" s="1" customFormat="1" ht="15" customHeight="1">
      <c r="B181" s="295"/>
      <c r="C181" s="270" t="s">
        <v>96</v>
      </c>
      <c r="D181" s="270"/>
      <c r="E181" s="270"/>
      <c r="F181" s="293" t="s">
        <v>372</v>
      </c>
      <c r="G181" s="270"/>
      <c r="H181" s="270" t="s">
        <v>336</v>
      </c>
      <c r="I181" s="270" t="s">
        <v>374</v>
      </c>
      <c r="J181" s="270">
        <v>10</v>
      </c>
      <c r="K181" s="318"/>
    </row>
    <row r="182" s="1" customFormat="1" ht="15" customHeight="1">
      <c r="B182" s="295"/>
      <c r="C182" s="270" t="s">
        <v>97</v>
      </c>
      <c r="D182" s="270"/>
      <c r="E182" s="270"/>
      <c r="F182" s="293" t="s">
        <v>372</v>
      </c>
      <c r="G182" s="270"/>
      <c r="H182" s="270" t="s">
        <v>446</v>
      </c>
      <c r="I182" s="270" t="s">
        <v>407</v>
      </c>
      <c r="J182" s="270"/>
      <c r="K182" s="318"/>
    </row>
    <row r="183" s="1" customFormat="1" ht="15" customHeight="1">
      <c r="B183" s="295"/>
      <c r="C183" s="270" t="s">
        <v>447</v>
      </c>
      <c r="D183" s="270"/>
      <c r="E183" s="270"/>
      <c r="F183" s="293" t="s">
        <v>372</v>
      </c>
      <c r="G183" s="270"/>
      <c r="H183" s="270" t="s">
        <v>448</v>
      </c>
      <c r="I183" s="270" t="s">
        <v>407</v>
      </c>
      <c r="J183" s="270"/>
      <c r="K183" s="318"/>
    </row>
    <row r="184" s="1" customFormat="1" ht="15" customHeight="1">
      <c r="B184" s="295"/>
      <c r="C184" s="270" t="s">
        <v>436</v>
      </c>
      <c r="D184" s="270"/>
      <c r="E184" s="270"/>
      <c r="F184" s="293" t="s">
        <v>372</v>
      </c>
      <c r="G184" s="270"/>
      <c r="H184" s="270" t="s">
        <v>449</v>
      </c>
      <c r="I184" s="270" t="s">
        <v>407</v>
      </c>
      <c r="J184" s="270"/>
      <c r="K184" s="318"/>
    </row>
    <row r="185" s="1" customFormat="1" ht="15" customHeight="1">
      <c r="B185" s="295"/>
      <c r="C185" s="270" t="s">
        <v>99</v>
      </c>
      <c r="D185" s="270"/>
      <c r="E185" s="270"/>
      <c r="F185" s="293" t="s">
        <v>378</v>
      </c>
      <c r="G185" s="270"/>
      <c r="H185" s="270" t="s">
        <v>450</v>
      </c>
      <c r="I185" s="270" t="s">
        <v>374</v>
      </c>
      <c r="J185" s="270">
        <v>50</v>
      </c>
      <c r="K185" s="318"/>
    </row>
    <row r="186" s="1" customFormat="1" ht="15" customHeight="1">
      <c r="B186" s="295"/>
      <c r="C186" s="270" t="s">
        <v>451</v>
      </c>
      <c r="D186" s="270"/>
      <c r="E186" s="270"/>
      <c r="F186" s="293" t="s">
        <v>378</v>
      </c>
      <c r="G186" s="270"/>
      <c r="H186" s="270" t="s">
        <v>452</v>
      </c>
      <c r="I186" s="270" t="s">
        <v>453</v>
      </c>
      <c r="J186" s="270"/>
      <c r="K186" s="318"/>
    </row>
    <row r="187" s="1" customFormat="1" ht="15" customHeight="1">
      <c r="B187" s="295"/>
      <c r="C187" s="270" t="s">
        <v>454</v>
      </c>
      <c r="D187" s="270"/>
      <c r="E187" s="270"/>
      <c r="F187" s="293" t="s">
        <v>378</v>
      </c>
      <c r="G187" s="270"/>
      <c r="H187" s="270" t="s">
        <v>455</v>
      </c>
      <c r="I187" s="270" t="s">
        <v>453</v>
      </c>
      <c r="J187" s="270"/>
      <c r="K187" s="318"/>
    </row>
    <row r="188" s="1" customFormat="1" ht="15" customHeight="1">
      <c r="B188" s="295"/>
      <c r="C188" s="270" t="s">
        <v>456</v>
      </c>
      <c r="D188" s="270"/>
      <c r="E188" s="270"/>
      <c r="F188" s="293" t="s">
        <v>378</v>
      </c>
      <c r="G188" s="270"/>
      <c r="H188" s="270" t="s">
        <v>457</v>
      </c>
      <c r="I188" s="270" t="s">
        <v>453</v>
      </c>
      <c r="J188" s="270"/>
      <c r="K188" s="318"/>
    </row>
    <row r="189" s="1" customFormat="1" ht="15" customHeight="1">
      <c r="B189" s="295"/>
      <c r="C189" s="331" t="s">
        <v>458</v>
      </c>
      <c r="D189" s="270"/>
      <c r="E189" s="270"/>
      <c r="F189" s="293" t="s">
        <v>378</v>
      </c>
      <c r="G189" s="270"/>
      <c r="H189" s="270" t="s">
        <v>459</v>
      </c>
      <c r="I189" s="270" t="s">
        <v>460</v>
      </c>
      <c r="J189" s="332" t="s">
        <v>461</v>
      </c>
      <c r="K189" s="318"/>
    </row>
    <row r="190" s="1" customFormat="1" ht="15" customHeight="1">
      <c r="B190" s="295"/>
      <c r="C190" s="331" t="s">
        <v>43</v>
      </c>
      <c r="D190" s="270"/>
      <c r="E190" s="270"/>
      <c r="F190" s="293" t="s">
        <v>372</v>
      </c>
      <c r="G190" s="270"/>
      <c r="H190" s="267" t="s">
        <v>462</v>
      </c>
      <c r="I190" s="270" t="s">
        <v>463</v>
      </c>
      <c r="J190" s="270"/>
      <c r="K190" s="318"/>
    </row>
    <row r="191" s="1" customFormat="1" ht="15" customHeight="1">
      <c r="B191" s="295"/>
      <c r="C191" s="331" t="s">
        <v>464</v>
      </c>
      <c r="D191" s="270"/>
      <c r="E191" s="270"/>
      <c r="F191" s="293" t="s">
        <v>372</v>
      </c>
      <c r="G191" s="270"/>
      <c r="H191" s="270" t="s">
        <v>465</v>
      </c>
      <c r="I191" s="270" t="s">
        <v>407</v>
      </c>
      <c r="J191" s="270"/>
      <c r="K191" s="318"/>
    </row>
    <row r="192" s="1" customFormat="1" ht="15" customHeight="1">
      <c r="B192" s="295"/>
      <c r="C192" s="331" t="s">
        <v>466</v>
      </c>
      <c r="D192" s="270"/>
      <c r="E192" s="270"/>
      <c r="F192" s="293" t="s">
        <v>372</v>
      </c>
      <c r="G192" s="270"/>
      <c r="H192" s="270" t="s">
        <v>467</v>
      </c>
      <c r="I192" s="270" t="s">
        <v>407</v>
      </c>
      <c r="J192" s="270"/>
      <c r="K192" s="318"/>
    </row>
    <row r="193" s="1" customFormat="1" ht="15" customHeight="1">
      <c r="B193" s="295"/>
      <c r="C193" s="331" t="s">
        <v>468</v>
      </c>
      <c r="D193" s="270"/>
      <c r="E193" s="270"/>
      <c r="F193" s="293" t="s">
        <v>378</v>
      </c>
      <c r="G193" s="270"/>
      <c r="H193" s="270" t="s">
        <v>469</v>
      </c>
      <c r="I193" s="270" t="s">
        <v>407</v>
      </c>
      <c r="J193" s="270"/>
      <c r="K193" s="318"/>
    </row>
    <row r="194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="1" customFormat="1" ht="21">
      <c r="B199" s="260"/>
      <c r="C199" s="261" t="s">
        <v>470</v>
      </c>
      <c r="D199" s="261"/>
      <c r="E199" s="261"/>
      <c r="F199" s="261"/>
      <c r="G199" s="261"/>
      <c r="H199" s="261"/>
      <c r="I199" s="261"/>
      <c r="J199" s="261"/>
      <c r="K199" s="262"/>
    </row>
    <row r="200" s="1" customFormat="1" ht="25.5" customHeight="1">
      <c r="B200" s="260"/>
      <c r="C200" s="334" t="s">
        <v>471</v>
      </c>
      <c r="D200" s="334"/>
      <c r="E200" s="334"/>
      <c r="F200" s="334" t="s">
        <v>472</v>
      </c>
      <c r="G200" s="335"/>
      <c r="H200" s="334" t="s">
        <v>473</v>
      </c>
      <c r="I200" s="334"/>
      <c r="J200" s="334"/>
      <c r="K200" s="262"/>
    </row>
    <row r="20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="1" customFormat="1" ht="15" customHeight="1">
      <c r="B202" s="295"/>
      <c r="C202" s="270" t="s">
        <v>463</v>
      </c>
      <c r="D202" s="270"/>
      <c r="E202" s="270"/>
      <c r="F202" s="293" t="s">
        <v>44</v>
      </c>
      <c r="G202" s="270"/>
      <c r="H202" s="270" t="s">
        <v>474</v>
      </c>
      <c r="I202" s="270"/>
      <c r="J202" s="270"/>
      <c r="K202" s="318"/>
    </row>
    <row r="203" s="1" customFormat="1" ht="15" customHeight="1">
      <c r="B203" s="295"/>
      <c r="C203" s="270"/>
      <c r="D203" s="270"/>
      <c r="E203" s="270"/>
      <c r="F203" s="293" t="s">
        <v>45</v>
      </c>
      <c r="G203" s="270"/>
      <c r="H203" s="270" t="s">
        <v>475</v>
      </c>
      <c r="I203" s="270"/>
      <c r="J203" s="270"/>
      <c r="K203" s="318"/>
    </row>
    <row r="204" s="1" customFormat="1" ht="15" customHeight="1">
      <c r="B204" s="295"/>
      <c r="C204" s="270"/>
      <c r="D204" s="270"/>
      <c r="E204" s="270"/>
      <c r="F204" s="293" t="s">
        <v>48</v>
      </c>
      <c r="G204" s="270"/>
      <c r="H204" s="270" t="s">
        <v>476</v>
      </c>
      <c r="I204" s="270"/>
      <c r="J204" s="270"/>
      <c r="K204" s="318"/>
    </row>
    <row r="205" s="1" customFormat="1" ht="15" customHeight="1">
      <c r="B205" s="295"/>
      <c r="C205" s="270"/>
      <c r="D205" s="270"/>
      <c r="E205" s="270"/>
      <c r="F205" s="293" t="s">
        <v>46</v>
      </c>
      <c r="G205" s="270"/>
      <c r="H205" s="270" t="s">
        <v>477</v>
      </c>
      <c r="I205" s="270"/>
      <c r="J205" s="270"/>
      <c r="K205" s="318"/>
    </row>
    <row r="206" s="1" customFormat="1" ht="15" customHeight="1">
      <c r="B206" s="295"/>
      <c r="C206" s="270"/>
      <c r="D206" s="270"/>
      <c r="E206" s="270"/>
      <c r="F206" s="293" t="s">
        <v>47</v>
      </c>
      <c r="G206" s="270"/>
      <c r="H206" s="270" t="s">
        <v>478</v>
      </c>
      <c r="I206" s="270"/>
      <c r="J206" s="270"/>
      <c r="K206" s="318"/>
    </row>
    <row r="207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="1" customFormat="1" ht="15" customHeight="1">
      <c r="B208" s="295"/>
      <c r="C208" s="270" t="s">
        <v>419</v>
      </c>
      <c r="D208" s="270"/>
      <c r="E208" s="270"/>
      <c r="F208" s="293" t="s">
        <v>80</v>
      </c>
      <c r="G208" s="270"/>
      <c r="H208" s="270" t="s">
        <v>479</v>
      </c>
      <c r="I208" s="270"/>
      <c r="J208" s="270"/>
      <c r="K208" s="318"/>
    </row>
    <row r="209" s="1" customFormat="1" ht="15" customHeight="1">
      <c r="B209" s="295"/>
      <c r="C209" s="270"/>
      <c r="D209" s="270"/>
      <c r="E209" s="270"/>
      <c r="F209" s="293" t="s">
        <v>314</v>
      </c>
      <c r="G209" s="270"/>
      <c r="H209" s="270" t="s">
        <v>315</v>
      </c>
      <c r="I209" s="270"/>
      <c r="J209" s="270"/>
      <c r="K209" s="318"/>
    </row>
    <row r="210" s="1" customFormat="1" ht="15" customHeight="1">
      <c r="B210" s="295"/>
      <c r="C210" s="270"/>
      <c r="D210" s="270"/>
      <c r="E210" s="270"/>
      <c r="F210" s="293" t="s">
        <v>312</v>
      </c>
      <c r="G210" s="270"/>
      <c r="H210" s="270" t="s">
        <v>480</v>
      </c>
      <c r="I210" s="270"/>
      <c r="J210" s="270"/>
      <c r="K210" s="318"/>
    </row>
    <row r="211" s="1" customFormat="1" ht="15" customHeight="1">
      <c r="B211" s="336"/>
      <c r="C211" s="270"/>
      <c r="D211" s="270"/>
      <c r="E211" s="270"/>
      <c r="F211" s="293" t="s">
        <v>316</v>
      </c>
      <c r="G211" s="331"/>
      <c r="H211" s="322" t="s">
        <v>317</v>
      </c>
      <c r="I211" s="322"/>
      <c r="J211" s="322"/>
      <c r="K211" s="337"/>
    </row>
    <row r="212" s="1" customFormat="1" ht="15" customHeight="1">
      <c r="B212" s="336"/>
      <c r="C212" s="270"/>
      <c r="D212" s="270"/>
      <c r="E212" s="270"/>
      <c r="F212" s="293" t="s">
        <v>318</v>
      </c>
      <c r="G212" s="331"/>
      <c r="H212" s="322" t="s">
        <v>481</v>
      </c>
      <c r="I212" s="322"/>
      <c r="J212" s="322"/>
      <c r="K212" s="337"/>
    </row>
    <row r="213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="1" customFormat="1" ht="15" customHeight="1">
      <c r="B214" s="336"/>
      <c r="C214" s="270" t="s">
        <v>443</v>
      </c>
      <c r="D214" s="270"/>
      <c r="E214" s="270"/>
      <c r="F214" s="293">
        <v>1</v>
      </c>
      <c r="G214" s="331"/>
      <c r="H214" s="322" t="s">
        <v>482</v>
      </c>
      <c r="I214" s="322"/>
      <c r="J214" s="322"/>
      <c r="K214" s="337"/>
    </row>
    <row r="215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483</v>
      </c>
      <c r="I215" s="322"/>
      <c r="J215" s="322"/>
      <c r="K215" s="337"/>
    </row>
    <row r="216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484</v>
      </c>
      <c r="I216" s="322"/>
      <c r="J216" s="322"/>
      <c r="K216" s="337"/>
    </row>
    <row r="217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485</v>
      </c>
      <c r="I217" s="322"/>
      <c r="J217" s="322"/>
      <c r="K217" s="337"/>
    </row>
    <row r="218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DiS. Lukáš Táborský</dc:creator>
  <cp:lastModifiedBy>DiS. Lukáš Táborský</cp:lastModifiedBy>
  <dcterms:created xsi:type="dcterms:W3CDTF">2022-10-24T08:24:39Z</dcterms:created>
  <dcterms:modified xsi:type="dcterms:W3CDTF">2022-10-24T08:24:44Z</dcterms:modified>
</cp:coreProperties>
</file>