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EXPORT KROS\"/>
    </mc:Choice>
  </mc:AlternateContent>
  <bookViews>
    <workbookView xWindow="0" yWindow="0" windowWidth="0" windowHeight="0"/>
  </bookViews>
  <sheets>
    <sheet name="Rekapitulace stavby" sheetId="1" r:id="rId1"/>
    <sheet name="SO-01 - Odstranění nánosu" sheetId="2" r:id="rId2"/>
    <sheet name="SO-02 - Opevnění vodního ..." sheetId="3" r:id="rId3"/>
    <sheet name="SO-03 - Vegetační úpravy" sheetId="4" r:id="rId4"/>
    <sheet name="VRN - Vedlejší rozpočtové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'SO-01 - Odstranění nánosu'!$C$117:$K$153</definedName>
    <definedName name="_xlnm.Print_Area" localSheetId="1">'SO-01 - Odstranění nánosu'!$C$4:$J$76,'SO-01 - Odstranění nánosu'!$C$82:$J$99,'SO-01 - Odstranění nánosu'!$C$105:$J$153</definedName>
    <definedName name="_xlnm.Print_Titles" localSheetId="1">'SO-01 - Odstranění nánosu'!$117:$117</definedName>
    <definedName name="_xlnm._FilterDatabase" localSheetId="2" hidden="1">'SO-02 - Opevnění vodního ...'!$C$123:$K$353</definedName>
    <definedName name="_xlnm.Print_Area" localSheetId="2">'SO-02 - Opevnění vodního ...'!$C$4:$J$76,'SO-02 - Opevnění vodního ...'!$C$82:$J$105,'SO-02 - Opevnění vodního ...'!$C$111:$J$353</definedName>
    <definedName name="_xlnm.Print_Titles" localSheetId="2">'SO-02 - Opevnění vodního ...'!$123:$123</definedName>
    <definedName name="_xlnm._FilterDatabase" localSheetId="3" hidden="1">'SO-03 - Vegetační úpravy'!$C$117:$K$160</definedName>
    <definedName name="_xlnm.Print_Area" localSheetId="3">'SO-03 - Vegetační úpravy'!$C$4:$J$76,'SO-03 - Vegetační úpravy'!$C$82:$J$99,'SO-03 - Vegetační úpravy'!$C$105:$J$160</definedName>
    <definedName name="_xlnm.Print_Titles" localSheetId="3">'SO-03 - Vegetační úpravy'!$117:$117</definedName>
    <definedName name="_xlnm._FilterDatabase" localSheetId="4" hidden="1">'VRN - Vedlejší rozpočtové...'!$C$117:$K$142</definedName>
    <definedName name="_xlnm.Print_Area" localSheetId="4">'VRN - Vedlejší rozpočtové...'!$C$4:$J$76,'VRN - Vedlejší rozpočtové...'!$C$82:$J$99,'VRN - Vedlejší rozpočtové...'!$C$105:$J$142</definedName>
    <definedName name="_xlnm.Print_Titles" localSheetId="4">'VRN - Vedlejší rozpočtové...'!$117:$117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4" r="J37"/>
  <c r="J36"/>
  <c i="1" r="AY97"/>
  <c i="4" r="J35"/>
  <c i="1" r="AX97"/>
  <c i="4" r="BI159"/>
  <c r="BH159"/>
  <c r="BG159"/>
  <c r="BF159"/>
  <c r="T159"/>
  <c r="R159"/>
  <c r="P159"/>
  <c r="BI156"/>
  <c r="BH156"/>
  <c r="BG156"/>
  <c r="BF156"/>
  <c r="T156"/>
  <c r="R156"/>
  <c r="P156"/>
  <c r="BI151"/>
  <c r="BH151"/>
  <c r="BG151"/>
  <c r="BF151"/>
  <c r="T151"/>
  <c r="R151"/>
  <c r="P151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3" r="J37"/>
  <c r="J36"/>
  <c i="1" r="AY96"/>
  <c i="3" r="J35"/>
  <c i="1" r="AX96"/>
  <c i="3" r="BI352"/>
  <c r="BH352"/>
  <c r="BG352"/>
  <c r="BF352"/>
  <c r="T352"/>
  <c r="T351"/>
  <c r="R352"/>
  <c r="R351"/>
  <c r="P352"/>
  <c r="P351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37"/>
  <c r="BH337"/>
  <c r="BG337"/>
  <c r="BF337"/>
  <c r="T337"/>
  <c r="R337"/>
  <c r="P337"/>
  <c r="BI333"/>
  <c r="BH333"/>
  <c r="BG333"/>
  <c r="BF333"/>
  <c r="T333"/>
  <c r="R333"/>
  <c r="P333"/>
  <c r="BI328"/>
  <c r="BH328"/>
  <c r="BG328"/>
  <c r="BF328"/>
  <c r="T328"/>
  <c r="R328"/>
  <c r="P328"/>
  <c r="BI326"/>
  <c r="BH326"/>
  <c r="BG326"/>
  <c r="BF326"/>
  <c r="T326"/>
  <c r="R326"/>
  <c r="P326"/>
  <c r="BI321"/>
  <c r="BH321"/>
  <c r="BG321"/>
  <c r="BF321"/>
  <c r="T321"/>
  <c r="R321"/>
  <c r="P321"/>
  <c r="BI316"/>
  <c r="BH316"/>
  <c r="BG316"/>
  <c r="BF316"/>
  <c r="T316"/>
  <c r="R316"/>
  <c r="P316"/>
  <c r="BI306"/>
  <c r="BH306"/>
  <c r="BG306"/>
  <c r="BF306"/>
  <c r="T306"/>
  <c r="R306"/>
  <c r="P306"/>
  <c r="BI297"/>
  <c r="BH297"/>
  <c r="BG297"/>
  <c r="BF297"/>
  <c r="T297"/>
  <c r="R297"/>
  <c r="P297"/>
  <c r="BI286"/>
  <c r="BH286"/>
  <c r="BG286"/>
  <c r="BF286"/>
  <c r="T286"/>
  <c r="R286"/>
  <c r="P286"/>
  <c r="BI281"/>
  <c r="BH281"/>
  <c r="BG281"/>
  <c r="BF281"/>
  <c r="T281"/>
  <c r="R281"/>
  <c r="P281"/>
  <c r="BI272"/>
  <c r="BH272"/>
  <c r="BG272"/>
  <c r="BF272"/>
  <c r="T272"/>
  <c r="R272"/>
  <c r="P272"/>
  <c r="BI267"/>
  <c r="BH267"/>
  <c r="BG267"/>
  <c r="BF267"/>
  <c r="T267"/>
  <c r="R267"/>
  <c r="P267"/>
  <c r="BI258"/>
  <c r="BH258"/>
  <c r="BG258"/>
  <c r="BF258"/>
  <c r="T258"/>
  <c r="R258"/>
  <c r="P258"/>
  <c r="BI256"/>
  <c r="BH256"/>
  <c r="BG256"/>
  <c r="BF256"/>
  <c r="T256"/>
  <c r="R256"/>
  <c r="P256"/>
  <c r="BI252"/>
  <c r="BH252"/>
  <c r="BG252"/>
  <c r="BF252"/>
  <c r="T252"/>
  <c r="R252"/>
  <c r="P252"/>
  <c r="BI244"/>
  <c r="BH244"/>
  <c r="BG244"/>
  <c r="BF244"/>
  <c r="T244"/>
  <c r="R244"/>
  <c r="P244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19"/>
  <c r="BH219"/>
  <c r="BG219"/>
  <c r="BF219"/>
  <c r="T219"/>
  <c r="R219"/>
  <c r="P219"/>
  <c r="BI214"/>
  <c r="BH214"/>
  <c r="BG214"/>
  <c r="BF214"/>
  <c r="T214"/>
  <c r="R214"/>
  <c r="P214"/>
  <c r="BI211"/>
  <c r="BH211"/>
  <c r="BG211"/>
  <c r="BF211"/>
  <c r="T211"/>
  <c r="R211"/>
  <c r="P211"/>
  <c r="BI196"/>
  <c r="BH196"/>
  <c r="BG196"/>
  <c r="BF196"/>
  <c r="T196"/>
  <c r="R196"/>
  <c r="P196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2" r="J37"/>
  <c r="J36"/>
  <c i="1" r="AY95"/>
  <c i="2" r="J35"/>
  <c i="1" r="AX95"/>
  <c i="2" r="BI152"/>
  <c r="BH152"/>
  <c r="BG152"/>
  <c r="BF152"/>
  <c r="T152"/>
  <c r="R152"/>
  <c r="P152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1" r="L90"/>
  <c r="AM90"/>
  <c r="AM89"/>
  <c r="L89"/>
  <c r="AM87"/>
  <c r="L87"/>
  <c r="L85"/>
  <c r="L84"/>
  <c i="3" r="J347"/>
  <c r="J342"/>
  <c r="J337"/>
  <c r="J333"/>
  <c r="BK326"/>
  <c r="BK321"/>
  <c r="BK316"/>
  <c r="BK306"/>
  <c r="BK297"/>
  <c r="BK286"/>
  <c r="BK281"/>
  <c r="BK272"/>
  <c r="BK267"/>
  <c r="BK258"/>
  <c r="J256"/>
  <c r="J244"/>
  <c r="BK235"/>
  <c r="BK225"/>
  <c r="J211"/>
  <c r="J181"/>
  <c r="J171"/>
  <c r="BK157"/>
  <c r="BK147"/>
  <c r="BK137"/>
  <c r="J127"/>
  <c r="J252"/>
  <c r="BK240"/>
  <c r="J230"/>
  <c r="BK219"/>
  <c r="J214"/>
  <c r="BK181"/>
  <c r="BK171"/>
  <c r="J166"/>
  <c r="J152"/>
  <c r="J142"/>
  <c r="BK132"/>
  <c i="4" r="J156"/>
  <c r="BK148"/>
  <c r="J138"/>
  <c r="BK128"/>
  <c r="J128"/>
  <c r="J121"/>
  <c r="BK156"/>
  <c r="J148"/>
  <c r="BK138"/>
  <c r="BK132"/>
  <c i="5" r="J141"/>
  <c r="J139"/>
  <c r="J137"/>
  <c r="J135"/>
  <c r="J133"/>
  <c r="J131"/>
  <c r="J129"/>
  <c r="J127"/>
  <c r="J125"/>
  <c r="J123"/>
  <c r="J121"/>
  <c i="2" r="BK152"/>
  <c r="J152"/>
  <c r="BK150"/>
  <c r="J150"/>
  <c r="BK145"/>
  <c r="J145"/>
  <c r="BK140"/>
  <c r="J140"/>
  <c r="BK136"/>
  <c r="J136"/>
  <c r="BK131"/>
  <c r="J131"/>
  <c r="BK126"/>
  <c r="J126"/>
  <c r="BK121"/>
  <c r="J121"/>
  <c i="1" r="AS94"/>
  <c i="3" r="BK352"/>
  <c r="J352"/>
  <c r="BK349"/>
  <c r="J349"/>
  <c r="BK347"/>
  <c r="BK344"/>
  <c r="J344"/>
  <c r="BK342"/>
  <c r="BK337"/>
  <c r="BK333"/>
  <c r="BK328"/>
  <c r="J328"/>
  <c r="J326"/>
  <c r="J321"/>
  <c r="J316"/>
  <c r="J306"/>
  <c r="J297"/>
  <c r="J286"/>
  <c r="J281"/>
  <c r="J272"/>
  <c r="J267"/>
  <c r="J258"/>
  <c r="BK252"/>
  <c r="J240"/>
  <c r="BK230"/>
  <c r="J219"/>
  <c r="BK196"/>
  <c r="J176"/>
  <c r="BK166"/>
  <c r="BK152"/>
  <c r="BK142"/>
  <c r="J132"/>
  <c r="BK256"/>
  <c r="BK244"/>
  <c r="J235"/>
  <c r="J225"/>
  <c r="BK214"/>
  <c r="BK211"/>
  <c r="J196"/>
  <c r="BK176"/>
  <c r="J157"/>
  <c r="J147"/>
  <c r="J137"/>
  <c r="BK127"/>
  <c i="4" r="BK159"/>
  <c r="BK151"/>
  <c r="BK143"/>
  <c r="J136"/>
  <c r="BK121"/>
  <c r="J159"/>
  <c r="J151"/>
  <c r="J143"/>
  <c r="BK136"/>
  <c r="J132"/>
  <c i="5" r="BK141"/>
  <c r="BK139"/>
  <c r="BK137"/>
  <c r="BK135"/>
  <c r="BK133"/>
  <c r="BK131"/>
  <c r="BK129"/>
  <c r="BK127"/>
  <c r="BK125"/>
  <c r="BK123"/>
  <c r="BK121"/>
  <c i="2" l="1" r="P120"/>
  <c r="P119"/>
  <c r="P118"/>
  <c i="1" r="AU95"/>
  <c i="2" r="T120"/>
  <c r="T119"/>
  <c r="T118"/>
  <c i="3" r="P126"/>
  <c r="T126"/>
  <c r="P213"/>
  <c r="T213"/>
  <c r="P224"/>
  <c r="T224"/>
  <c r="P251"/>
  <c r="R251"/>
  <c r="BK315"/>
  <c r="J315"/>
  <c r="J102"/>
  <c r="R315"/>
  <c r="BK341"/>
  <c r="J341"/>
  <c r="J103"/>
  <c r="R341"/>
  <c i="4" r="BK120"/>
  <c r="J120"/>
  <c r="J98"/>
  <c r="T120"/>
  <c r="T119"/>
  <c r="T118"/>
  <c i="5" r="P120"/>
  <c r="P119"/>
  <c r="P118"/>
  <c i="1" r="AU98"/>
  <c i="5" r="T120"/>
  <c r="T119"/>
  <c r="T118"/>
  <c i="2" r="BK120"/>
  <c r="J120"/>
  <c r="J98"/>
  <c r="R120"/>
  <c r="R119"/>
  <c r="R118"/>
  <c i="3" r="BK126"/>
  <c r="J126"/>
  <c r="J98"/>
  <c r="R126"/>
  <c r="BK213"/>
  <c r="J213"/>
  <c r="J99"/>
  <c r="R213"/>
  <c r="BK224"/>
  <c r="J224"/>
  <c r="J100"/>
  <c r="R224"/>
  <c r="BK251"/>
  <c r="J251"/>
  <c r="J101"/>
  <c r="T251"/>
  <c r="P315"/>
  <c r="T315"/>
  <c r="P341"/>
  <c r="T341"/>
  <c i="4" r="P120"/>
  <c r="P119"/>
  <c r="P118"/>
  <c i="1" r="AU97"/>
  <c i="4" r="R120"/>
  <c r="R119"/>
  <c r="R118"/>
  <c i="5" r="BK120"/>
  <c r="J120"/>
  <c r="J98"/>
  <c r="R120"/>
  <c r="R119"/>
  <c r="R118"/>
  <c i="3" r="BK351"/>
  <c r="J351"/>
  <c r="J104"/>
  <c i="5" r="E85"/>
  <c r="J89"/>
  <c r="F92"/>
  <c r="BE121"/>
  <c r="BE123"/>
  <c r="BE125"/>
  <c r="BE127"/>
  <c r="BE129"/>
  <c r="BE131"/>
  <c r="BE133"/>
  <c r="BE135"/>
  <c r="BE137"/>
  <c r="BE139"/>
  <c r="BE141"/>
  <c i="4" r="BE138"/>
  <c r="BE151"/>
  <c r="BE159"/>
  <c r="E85"/>
  <c r="J89"/>
  <c r="F92"/>
  <c r="BE121"/>
  <c r="BE128"/>
  <c r="BE132"/>
  <c r="BE136"/>
  <c r="BE143"/>
  <c r="BE148"/>
  <c r="BE156"/>
  <c i="3" r="J89"/>
  <c r="F92"/>
  <c r="E114"/>
  <c r="BE127"/>
  <c r="BE132"/>
  <c r="BE142"/>
  <c r="BE157"/>
  <c r="BE166"/>
  <c r="BE171"/>
  <c r="BE214"/>
  <c r="BE225"/>
  <c r="BE235"/>
  <c r="BE244"/>
  <c r="BE137"/>
  <c r="BE147"/>
  <c r="BE152"/>
  <c r="BE176"/>
  <c r="BE181"/>
  <c r="BE196"/>
  <c r="BE211"/>
  <c r="BE219"/>
  <c r="BE230"/>
  <c r="BE240"/>
  <c r="BE252"/>
  <c r="BE256"/>
  <c r="BE258"/>
  <c r="BE267"/>
  <c r="BE272"/>
  <c r="BE281"/>
  <c r="BE286"/>
  <c r="BE297"/>
  <c r="BE306"/>
  <c r="BE316"/>
  <c r="BE321"/>
  <c r="BE326"/>
  <c r="BE328"/>
  <c r="BE333"/>
  <c r="BE337"/>
  <c r="BE342"/>
  <c r="BE344"/>
  <c r="BE347"/>
  <c r="BE349"/>
  <c r="BE352"/>
  <c i="2" r="E85"/>
  <c r="J89"/>
  <c r="F92"/>
  <c r="BE121"/>
  <c r="BE126"/>
  <c r="BE131"/>
  <c r="BE136"/>
  <c r="BE140"/>
  <c r="BE145"/>
  <c r="BE150"/>
  <c r="BE152"/>
  <c r="F34"/>
  <c i="1" r="BA95"/>
  <c i="2" r="F35"/>
  <c i="1" r="BB95"/>
  <c i="2" r="F37"/>
  <c i="1" r="BD95"/>
  <c i="3" r="J34"/>
  <c i="1" r="AW96"/>
  <c i="3" r="F36"/>
  <c i="1" r="BC96"/>
  <c i="3" r="F37"/>
  <c i="1" r="BD96"/>
  <c i="4" r="F34"/>
  <c i="1" r="BA97"/>
  <c i="4" r="F37"/>
  <c i="1" r="BD97"/>
  <c i="5" r="J34"/>
  <c i="1" r="AW98"/>
  <c i="5" r="F35"/>
  <c i="1" r="BB98"/>
  <c i="5" r="F37"/>
  <c i="1" r="BD98"/>
  <c i="2" r="J34"/>
  <c i="1" r="AW95"/>
  <c i="2" r="F36"/>
  <c i="1" r="BC95"/>
  <c i="3" r="F34"/>
  <c i="1" r="BA96"/>
  <c i="3" r="F35"/>
  <c i="1" r="BB96"/>
  <c i="4" r="J34"/>
  <c i="1" r="AW97"/>
  <c i="4" r="F36"/>
  <c i="1" r="BC97"/>
  <c i="4" r="F35"/>
  <c i="1" r="BB97"/>
  <c i="5" r="F34"/>
  <c i="1" r="BA98"/>
  <c i="5" r="F36"/>
  <c i="1" r="BC98"/>
  <c i="3" l="1" r="R125"/>
  <c r="R124"/>
  <c r="T125"/>
  <c r="T124"/>
  <c r="P125"/>
  <c r="P124"/>
  <c i="1" r="AU96"/>
  <c i="2" r="BK119"/>
  <c r="J119"/>
  <c r="J97"/>
  <c i="3" r="BK125"/>
  <c r="J125"/>
  <c r="J97"/>
  <c i="4" r="BK119"/>
  <c r="J119"/>
  <c r="J97"/>
  <c i="5" r="BK119"/>
  <c r="J119"/>
  <c r="J97"/>
  <c i="1" r="AU94"/>
  <c i="2" r="J33"/>
  <c i="1" r="AV95"/>
  <c r="AT95"/>
  <c i="3" r="F33"/>
  <c i="1" r="AZ96"/>
  <c i="4" r="J33"/>
  <c i="1" r="AV97"/>
  <c r="AT97"/>
  <c i="5" r="J33"/>
  <c i="1" r="AV98"/>
  <c r="AT98"/>
  <c r="BC94"/>
  <c r="W32"/>
  <c r="BB94"/>
  <c r="W31"/>
  <c i="2" r="F33"/>
  <c i="1" r="AZ95"/>
  <c i="3" r="J33"/>
  <c i="1" r="AV96"/>
  <c r="AT96"/>
  <c i="4" r="F33"/>
  <c i="1" r="AZ97"/>
  <c i="5" r="F33"/>
  <c i="1" r="AZ98"/>
  <c r="BD94"/>
  <c r="W33"/>
  <c r="BA94"/>
  <c r="W30"/>
  <c i="4" l="1" r="BK118"/>
  <c r="J118"/>
  <c r="J96"/>
  <c i="5" r="BK118"/>
  <c r="J118"/>
  <c i="2" r="BK118"/>
  <c r="J118"/>
  <c r="J96"/>
  <c i="3" r="BK124"/>
  <c r="J124"/>
  <c r="J96"/>
  <c i="5" r="J30"/>
  <c i="1" r="AG98"/>
  <c r="AZ94"/>
  <c r="W29"/>
  <c r="AY94"/>
  <c r="AW94"/>
  <c r="AK30"/>
  <c r="AX94"/>
  <c i="5" l="1" r="J39"/>
  <c r="J96"/>
  <c i="1" r="AN98"/>
  <c i="3" r="J30"/>
  <c i="1" r="AG96"/>
  <c i="4" r="J30"/>
  <c i="1" r="AG97"/>
  <c i="2" r="J30"/>
  <c i="1" r="AG95"/>
  <c r="AV94"/>
  <c r="AK29"/>
  <c i="4" l="1" r="J39"/>
  <c i="2" r="J39"/>
  <c i="3" r="J39"/>
  <c i="1" r="AN95"/>
  <c r="AN97"/>
  <c r="AN96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<sst xmlns="http://schemas.openxmlformats.org/spreadsheetml/2006/main">
  <si>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</si>
  <si>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</si>
  <si>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</si>
  <si>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</si>
  <si>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</si>
  <si>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{1c816776-69e6-43e1-8442-8b4e42c78df4}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</si>
  <si>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</si>
  <si>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</si>
  <si>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</si>
  <si>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</si>
  <si>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</si>
  <si>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</si>
  <si>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</si>
  <si>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</si>
  <si>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2027/21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</si>
  <si>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</si>
  <si>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</si>
  <si>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Žeranovka, km 3,070 - 3,960, Žeranovice - oprava opevnění, odstranění nánosu</t>
  </si>
  <si>
    <t>KSO:</t>
  </si>
  <si>
    <t>CC-CZ:</t>
  </si>
  <si>
    <t>Místo:</t>
  </si>
  <si>
    <t>Žeranovice</t>
  </si>
  <si>
    <t>Datum:</t>
  </si>
  <si>
    <t>7. 7. 2021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</si>
  <si>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</si>
  <si>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</si>
  <si>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</si>
  <si>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</si>
  <si>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</si>
  <si>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</si>
  <si>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</si>
  <si>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Ing. Adam Balažovič</t>
  </si>
  <si>
    <t>True</t>
  </si>
  <si>
    <t>Zpracovatel:</t>
  </si>
  <si>
    <t>VZD INVEST,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</si>
  <si>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</si>
  <si>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</si>
  <si>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</si>
  <si>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</si>
  <si>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</si>
  <si>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</si>
  <si>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</si>
  <si>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</si>
  <si>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</si>
  <si>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</si>
  <si>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</si>
  <si>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</si>
  <si>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</si>
  <si>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</si>
  <si>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</si>
  <si>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</si>
  <si>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</si>
  <si>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</si>
  <si>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</si>
  <si>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</si>
  <si>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</si>
  <si>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</si>
  <si>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</si>
  <si>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</si>
  <si>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</si>
  <si>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</si>
  <si>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</si>
  <si>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</si>
  <si>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</si>
  <si>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</si>
  <si>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</si>
  <si>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</si>
  <si>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</si>
  <si>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</si>
  <si>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</si>
  <si>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</si>
  <si>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</si>
  <si>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</si>
  <si>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</si>
  <si>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</si>
  <si>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</si>
  <si>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</si>
  <si>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</si>
  <si>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</si>
  <si>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</si>
  <si>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</si>
  <si>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</si>
  <si>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Odstranění nánosu</t>
  </si>
  <si>
    <t>STA</t>
  </si>
  <si>
    <t>1</t>
  </si>
  <si>
    <t>{c9b8e047-be6b-4612-b819-44acf5950004}</t>
  </si>
  <si>
    <t>2</t>
  </si>
  <si>
    <t>SO-02</t>
  </si>
  <si>
    <t>Opevnění vodního toku</t>
  </si>
  <si>
    <t>{c976ce49-4ab2-425b-8cbc-eb5d1e1683d5}</t>
  </si>
  <si>
    <t>SO-03</t>
  </si>
  <si>
    <t>Vegetační úpravy</t>
  </si>
  <si>
    <t>{a50510ec-bc74-46ec-9bcf-20a6b619dc14}</t>
  </si>
  <si>
    <t>VRN</t>
  </si>
  <si>
    <t>Vedlejší rozpočtové náklady</t>
  </si>
  <si>
    <t>{c82e6b0c-ded8-4170-ae42-8859bfc055f4}</t>
  </si>
  <si>
    <t>KRYCÍ LIST SOUPISU PRACÍ</t>
  </si>
  <si>
    <t>Objekt:</t>
  </si>
  <si>
    <t>SO-01 - Odstranění nánosu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</si>
  <si>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</si>
  <si>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</si>
  <si>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</si>
  <si>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</si>
  <si>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</si>
  <si>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</si>
  <si>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</si>
  <si>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</si>
  <si>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</si>
  <si>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</si>
  <si>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</si>
  <si>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</si>
  <si>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</si>
  <si>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</si>
  <si>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</si>
  <si>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</si>
  <si>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</si>
  <si>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</si>
  <si>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</si>
  <si>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</si>
  <si>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</si>
  <si>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</si>
  <si>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</si>
  <si>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</si>
  <si>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</si>
  <si>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129253101</t>
  </si>
  <si>
    <t>Čištění otevřených koryt vodotečí šíře dna do 5 m hl do 2,5 m v hornině třídy těžitelnosti I skupiny 3 strojně</t>
  </si>
  <si>
    <t>m3</t>
  </si>
  <si>
    <t>4</t>
  </si>
  <si>
    <t>6879583</t>
  </si>
  <si>
    <t>PP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</si>
  <si>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</si>
  <si>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VV</t>
  </si>
  <si>
    <t>290</t>
  </si>
  <si>
    <t>Odstranění sedimentu z koryta vodního toku - množství změřeno v digitální verzi PD</t>
  </si>
  <si>
    <t>3</t>
  </si>
  <si>
    <t>Součet</t>
  </si>
  <si>
    <t>129253101/R1</t>
  </si>
  <si>
    <t>Čištění zatrubněných koryt vodotečí šíře dna do 5 m hl do 2,5 m v hornině třídy těžitelnosti I skupiny 3 ručně</t>
  </si>
  <si>
    <t>-78449000</t>
  </si>
  <si>
    <t xml:space="preserve">Čištění zatrubněných koryt vodotečí ručně s vodorovným přemístěním do 100 m při šířce původního dna do 3 m a hloubce koryta do 2,5 m v hornině třídy těžitelnosti I skupiny 3
Odstranění sedimentu ze zatrubněných úseku vodního toku.
V zatrubněných úsecích vodního toku dojde k odstranění sedimentu ručně.
V rámci položky je započítán i vodorovný přesun do 100 m.
</t>
  </si>
  <si>
    <t>90</t>
  </si>
  <si>
    <t xml:space="preserve">Odstranění sedimentu z koryta vodního toku - zatrubněná část </t>
  </si>
  <si>
    <t>162451106</t>
  </si>
  <si>
    <t>Vodorovné přemístění do 2000 m výkopku/sypaniny z horniny třídy těžitelnosti I, skupiny 1 až 3</t>
  </si>
  <si>
    <t>1654814596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</si>
  <si>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</si>
  <si>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380</t>
  </si>
  <si>
    <t>Odvoz sedimentu na ZPF - parcela č. 511/3</t>
  </si>
  <si>
    <t>167151111</t>
  </si>
  <si>
    <t>Nakládání výkopku z hornin třídy těžitelnosti I, skupiny 1 až 3 přes 100 m3</t>
  </si>
  <si>
    <t>38710595</t>
  </si>
  <si>
    <t>Nakládání, skládání a překládání neulehlého výkopku nebo sypaniny strojně nakládání, množství přes 100 m3, z hornin třídy těžitelnosti I, skupiny 1 až 3</t>
  </si>
  <si>
    <t>5</t>
  </si>
  <si>
    <t>181006111</t>
  </si>
  <si>
    <t>Rozprostření zemin tl vrstvy do 0,1 m schopných zúrodnění v rovině a sklonu do 1:5</t>
  </si>
  <si>
    <t>m2</t>
  </si>
  <si>
    <t>-614715078</t>
  </si>
  <si>
    <t xml:space="preserve">Rozprostření zemin schopných zúrodnění  v rovině a ve sklonu do 1:5, tloušťka vrstvy do 0,10 m</t>
  </si>
  <si>
    <t>3800</t>
  </si>
  <si>
    <t>Rozprostření sedimentu na ZPF v průměrné tl. 0,1 m</t>
  </si>
  <si>
    <t>6</t>
  </si>
  <si>
    <t>183551214</t>
  </si>
  <si>
    <t>Úprava půdy orbou hlubokou do 0,3 m ploch do 5 ha sklonu přes 5°</t>
  </si>
  <si>
    <t>ha</t>
  </si>
  <si>
    <t>1803487040</t>
  </si>
  <si>
    <t xml:space="preserve">Úprava zemědělské půdy - orba  hluboká, hl. přes 0,24 do 0,30 m, na ploše jednotlivě do 5 ha, o sklonu přes 5°</t>
  </si>
  <si>
    <t>0,38</t>
  </si>
  <si>
    <t>Úprava zemědělských pozemků po rozprostření sedimentu</t>
  </si>
  <si>
    <t>7</t>
  </si>
  <si>
    <t>R1</t>
  </si>
  <si>
    <t>Poplatek za uložení sedimentu na ZPF</t>
  </si>
  <si>
    <t>kpl</t>
  </si>
  <si>
    <t>-235218837</t>
  </si>
  <si>
    <t xml:space="preserve">Poplatek za uložení sedimentu na ZPF
Zhotovitel vyplatí vlastníkovi pozemků kompenzaci ve výši 30 000 Kč/ha.
</t>
  </si>
  <si>
    <t>8</t>
  </si>
  <si>
    <t>R2</t>
  </si>
  <si>
    <t>Odstranění nečistot ze sedimentu</t>
  </si>
  <si>
    <t>347449294</t>
  </si>
  <si>
    <t xml:space="preserve">Odstranění nečistot ze sedimentu
Při nakládání sedimentu budou odstraněny všechny hrubé nečistoty.
Po ropzrostření sedimentu dojde k ručnímu vysbírání zbývajících nečistot - kameny, větve...
</t>
  </si>
  <si>
    <t>SO-02 - Opevnění vodního toku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</si>
  <si>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</si>
  <si>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</si>
  <si>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</si>
  <si>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</si>
  <si>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</si>
  <si>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</si>
  <si>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114203101</t>
  </si>
  <si>
    <t>Rozebrání dlažeb z lomového kamene nebo betonových tvárnic na sucho</t>
  </si>
  <si>
    <t>-1515118056</t>
  </si>
  <si>
    <t>Rozebrání dlažeb nebo záhozů s naložením na dopravní prostředek dlažeb z lomového kamene nebo betonových tvárnic na sucho nebo se spárami vyplněnými pískem nebo drnem
Část odstraněných dlaždic si ponechá investor akce pro vlastní účely - přesné množství bude specifikováno při realizaci stavby.</t>
  </si>
  <si>
    <t>35</t>
  </si>
  <si>
    <t>Odstranění stávajících betonových dlaždic z potoka - původní opevnění - změřeno v digitální verzi PD</t>
  </si>
  <si>
    <t>115001105</t>
  </si>
  <si>
    <t>Převedení vody potrubím DN do 600</t>
  </si>
  <si>
    <t>m</t>
  </si>
  <si>
    <t>-29168036</t>
  </si>
  <si>
    <t>Převedení vody potrubím průměru DN přes 300 do 600</t>
  </si>
  <si>
    <t>30*2</t>
  </si>
  <si>
    <t>Převedení vody potrubím - převedení vody bude provedeno v úsecích, kde bude prováděna dlažba, zdivo, oprava vtokového objektu...</t>
  </si>
  <si>
    <t>115101202</t>
  </si>
  <si>
    <t>Čerpání vody na dopravní výšku do 10 m průměrný přítok do 1000 l/min</t>
  </si>
  <si>
    <t>hod</t>
  </si>
  <si>
    <t>672232217</t>
  </si>
  <si>
    <t>Čerpání vody na dopravní výšku do 10 m s uvažovaným průměrným přítokem přes 500 do 1 000 l/min</t>
  </si>
  <si>
    <t>60*6</t>
  </si>
  <si>
    <t>Počet dní x hodin denně - čerpání vody bude prováděno v jámách pro ukončovací prahy, patky ve dně, betonová patka pod zdivem...</t>
  </si>
  <si>
    <t>115101302</t>
  </si>
  <si>
    <t>Pohotovost čerpací soupravy pro dopravní výšku do 10 m přítok do 1000 l/min</t>
  </si>
  <si>
    <t>den</t>
  </si>
  <si>
    <t>-1448613786</t>
  </si>
  <si>
    <t>Pohotovost záložní čerpací soupravy pro dopravní výšku do 10 m s uvažovaným průměrným přítokem přes 500 do 1 000 l/min</t>
  </si>
  <si>
    <t>60</t>
  </si>
  <si>
    <t>Počet dní</t>
  </si>
  <si>
    <t>124253102</t>
  </si>
  <si>
    <t>Vykopávky pro koryta vodotečí v hornině třídy těžitelnosti I, skupiny 3 objem do 5000 m3 strojně</t>
  </si>
  <si>
    <t>2047010437</t>
  </si>
  <si>
    <t>Vykopávky pro koryta vodotečí strojně v hornině třídy těžitelnosti I skupiny 3 přes 1 000 do 5 000 m3</t>
  </si>
  <si>
    <t>1020</t>
  </si>
  <si>
    <t>Odkopávky zeminy pod rovnaninou, pod dlažbami</t>
  </si>
  <si>
    <t>129951123</t>
  </si>
  <si>
    <t>Bourání zdiva z ŽB nebo předpjatého betonu v odkopávkách nebo prokopávkách strojně</t>
  </si>
  <si>
    <t>2136592415</t>
  </si>
  <si>
    <t>Bourání konstrukcí v odkopávkách a prokopávkách strojně s přemístěním suti na hromady na vzdálenost do 20 m nebo s naložením na dopravní prostředek z betonu železového nebo předpjatého</t>
  </si>
  <si>
    <t>2,5</t>
  </si>
  <si>
    <t>Vybourání stávajícího železobetonové prahu před vtokovou jímkou</t>
  </si>
  <si>
    <t>132251103</t>
  </si>
  <si>
    <t xml:space="preserve">Hloubení rýh nezapažených  š do 800 mm v hornině třídy těžitelnosti I, skupiny 3 objem do 100 m3 strojně</t>
  </si>
  <si>
    <t>-1251360720</t>
  </si>
  <si>
    <t>Hloubení nezapažených rýh šířky do 800 mm strojně s urovnáním dna do předepsaného profilu a spádu v hornině třídy těžitelnosti I skupiny 3 přes 50 do 100 m3</t>
  </si>
  <si>
    <t>6,5</t>
  </si>
  <si>
    <t>Rýha pro betonový práh před vtokovou jímkou</t>
  </si>
  <si>
    <t>4,0</t>
  </si>
  <si>
    <t>Rýhy pro prahy na MC</t>
  </si>
  <si>
    <t>48</t>
  </si>
  <si>
    <t>Rýhy pro patky z lom. kam. na MC pod dlažbou</t>
  </si>
  <si>
    <t>162751116</t>
  </si>
  <si>
    <t>Vodorovné přemístění do 9000 m výkopku/sypaniny z horniny třídy těžitelnosti I, skupiny 1 až 3</t>
  </si>
  <si>
    <t>-351584527</t>
  </si>
  <si>
    <t>Vodorovné přemístění výkopku nebo sypaniny po suchu na obvyklém dopravním prostředku, bez naložení výkopku, avšak se složením bez rozhrnutí z horniny třídy těžitelnosti I skupiny 1 až 3 na vzdálenost přes 8 000 do 9 000 m</t>
  </si>
  <si>
    <t>(1020-10)</t>
  </si>
  <si>
    <t>Vodorovné přemístění výkopku - např. skládka v Míškovicích (celkové množství minus 10 m3 na zásyp pařezů u SO-03)</t>
  </si>
  <si>
    <t>9</t>
  </si>
  <si>
    <t>171201231</t>
  </si>
  <si>
    <t>Poplatek za uložení zeminy a kamení na recyklační skládce (skládkovné) kód odpadu 17 05 04</t>
  </si>
  <si>
    <t>t</t>
  </si>
  <si>
    <t>265878113</t>
  </si>
  <si>
    <t>Poplatek za uložení stavebního odpadu na recyklační skládce (skládkovné) zeminy a kamení zatříděného do Katalogu odpadů pod kódem 17 05 04</t>
  </si>
  <si>
    <t>1010*1,8</t>
  </si>
  <si>
    <t>Množství zeminy x objemová hmotnost</t>
  </si>
  <si>
    <t>10</t>
  </si>
  <si>
    <t>174151101</t>
  </si>
  <si>
    <t>Zásyp jam, šachet rýh nebo kolem objektů sypaninou se zhutněním</t>
  </si>
  <si>
    <t>730332801</t>
  </si>
  <si>
    <t>Zásyp sypaninou z jakékoliv horniny strojně s uložením výkopku ve vrstvách se zhutněním jam, šachet, rýh nebo kolem objektů v těchto vykopávkách</t>
  </si>
  <si>
    <t>58,5</t>
  </si>
  <si>
    <t>zpětný zásyp - kolem prahů, patek, jámy po pařezech</t>
  </si>
  <si>
    <t>11</t>
  </si>
  <si>
    <t>181951112</t>
  </si>
  <si>
    <t>Úprava pláně v hornině třídy těžitelnosti I, skupiny 1 až 3 se zhutněním strojně</t>
  </si>
  <si>
    <t>1081363882</t>
  </si>
  <si>
    <t>Úprava pláně vyrovnáním výškových rozdílů strojně v hornině třídy těžitelnosti I, skupiny 1 až 3 se zhutněním</t>
  </si>
  <si>
    <t>475*1,0</t>
  </si>
  <si>
    <t>Úprava dna v KM 0,000-0,475 - délka x šířka</t>
  </si>
  <si>
    <t>93*1,0</t>
  </si>
  <si>
    <t>Úprava dna v KM 0,528-0,621 - délka x šířka</t>
  </si>
  <si>
    <t>255*1,0</t>
  </si>
  <si>
    <t>Úprava dna v KM 0,725-0,980 - délka x šířka</t>
  </si>
  <si>
    <t>16</t>
  </si>
  <si>
    <t>Úprava dna v KM 0,4745-0,4825 - plocha</t>
  </si>
  <si>
    <t>25</t>
  </si>
  <si>
    <t>Úprava dna v KM 0,506-0,528 - plocha</t>
  </si>
  <si>
    <t>36</t>
  </si>
  <si>
    <t>Úprava dna v KM 0,6245-0,647 - plocha</t>
  </si>
  <si>
    <t>12</t>
  </si>
  <si>
    <t>182151111</t>
  </si>
  <si>
    <t>Svahování v zářezech v hornině třídy těžitelnosti I, skupiny 1 až 3 strojně</t>
  </si>
  <si>
    <t>-346936540</t>
  </si>
  <si>
    <t>Svahování trvalých svahů do projektovaných profilů strojně s potřebným přemístěním výkopku při svahování v zářezech v hornině třídy těžitelnosti I, skupiny 1 až 3</t>
  </si>
  <si>
    <t>475*1,1*2</t>
  </si>
  <si>
    <t>Rovnanina v KM 0,000-0,475 - délka x plocha x obě strany</t>
  </si>
  <si>
    <t>Dlažba v KM 0,475-0,4825</t>
  </si>
  <si>
    <t>85</t>
  </si>
  <si>
    <t>Dlažba v KM 0,5075-0,529</t>
  </si>
  <si>
    <t>93*1,1*2</t>
  </si>
  <si>
    <t>Rovnanina v KM 0,528-0,621 - délka x plocha x obě strany</t>
  </si>
  <si>
    <t>105</t>
  </si>
  <si>
    <t>Dlažba v KM 0,6245-0,647</t>
  </si>
  <si>
    <t>255*1,1*2</t>
  </si>
  <si>
    <t>Rovnanina v KM 0,725-0,980 - délka x plocha x obě strany</t>
  </si>
  <si>
    <t>13</t>
  </si>
  <si>
    <t>R9</t>
  </si>
  <si>
    <t>Kompletní likvidace původního opevnění (zápletový plůtek) - v souladu se zk. O odpadech č 541/2020 Sb. v platném znění</t>
  </si>
  <si>
    <t>-1946711771</t>
  </si>
  <si>
    <t>Kompletní likvidace původního opevnění (zápletový plůtek) - v souladu se zk. O odpadech č 541/2020 Sb. v platném znění
Položka obsahuje likvidaci + kompletní svislý i vodorovný přesun na staveništi i mimo něj (např. při odvozu na skládku)
Položka obsahuje i případný poplatek za uložení původního opevnění na skládce odpadů.</t>
  </si>
  <si>
    <t>Zakládání</t>
  </si>
  <si>
    <t>14</t>
  </si>
  <si>
    <t>274315512</t>
  </si>
  <si>
    <t>Základové pasy z betonu pro prostředí s mrazovými cykly C 25/30</t>
  </si>
  <si>
    <t>1697751543</t>
  </si>
  <si>
    <t>Základové konstrukce z betonu pasy prostého pro prostředí s mrazovými cykly tř. C 25/30</t>
  </si>
  <si>
    <t>6*0,45</t>
  </si>
  <si>
    <t>Železobetonová patka - základ pod zdivem - délka x plocha</t>
  </si>
  <si>
    <t>274351111</t>
  </si>
  <si>
    <t>Bednění základových pasů tradiční oboustranné</t>
  </si>
  <si>
    <t>1700908242</t>
  </si>
  <si>
    <t>Bednění základových konstrukcí pasů tradiční oboustranné</t>
  </si>
  <si>
    <t>6*1,4</t>
  </si>
  <si>
    <t>Bednění základu pod zdivem - délka x výška obě strany</t>
  </si>
  <si>
    <t>Svislé a kompletní konstrukce</t>
  </si>
  <si>
    <t>321213114</t>
  </si>
  <si>
    <t>Zdivo nadzákladové z lomového kamene vodních staveb výplňové na maltu MC 25</t>
  </si>
  <si>
    <t>-736485352</t>
  </si>
  <si>
    <t xml:space="preserve">Zdivo nadzákladové z lomového kamene vodních staveb  přehrad, jezů a plavebních komor, spodní stavby vodních elektráren, odběrných věží a výpustných zařízení, opěrných zdí, šachet, šachtic a ostatních konstrukcí výplňové z lomového kamene tříděného na maltu cementovou MC 25</t>
  </si>
  <si>
    <t>6*1,5</t>
  </si>
  <si>
    <t>Zdivo nadzákladové - délka x plocha/bm - tl. zdiva 0,5 m</t>
  </si>
  <si>
    <t>17</t>
  </si>
  <si>
    <t>321321115</t>
  </si>
  <si>
    <t>Konstrukce vodních staveb ze ŽB mrazuvzdorného tř. C 25/30</t>
  </si>
  <si>
    <t>720178515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</si>
  <si>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</si>
  <si>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3,85*0,5</t>
  </si>
  <si>
    <t>Železobetonový práh před vtokovou jímkou - plocha x tl.</t>
  </si>
  <si>
    <t>18</t>
  </si>
  <si>
    <t>321351010</t>
  </si>
  <si>
    <t>Bednění konstrukcí vodních staveb rovinné - zřízení</t>
  </si>
  <si>
    <t>-1755579001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</si>
  <si>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</si>
  <si>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(4,0*2,0)+(1,6*2*0,7)</t>
  </si>
  <si>
    <t xml:space="preserve">bednění  - železobetonový práh před vtokovou jímkou </t>
  </si>
  <si>
    <t>19</t>
  </si>
  <si>
    <t>321352010</t>
  </si>
  <si>
    <t>Bednění konstrukcí vodních staveb rovinné - odstranění</t>
  </si>
  <si>
    <t>1622287576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</si>
  <si>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</si>
  <si>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10,24</t>
  </si>
  <si>
    <t>20</t>
  </si>
  <si>
    <t>321368211</t>
  </si>
  <si>
    <t>Výztuž železobetonových konstrukcí vodních staveb ze svařovaných sítí</t>
  </si>
  <si>
    <t>473320715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</si>
  <si>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</si>
  <si>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(16,0)/6*0,0474</t>
  </si>
  <si>
    <t>KARI SÍŤ 8 mm, 100x100 - nový železobetonový práh před vtokovou jímkou</t>
  </si>
  <si>
    <t>(6*2,4)/6*0,0474</t>
  </si>
  <si>
    <t>KARI SÍŤ 8 mm, 100x100 - betonový základ pod zdivem</t>
  </si>
  <si>
    <t>Vodorovné konstrukce</t>
  </si>
  <si>
    <t>411121121</t>
  </si>
  <si>
    <t>Montáž prefabrikovaných ŽB stropů ze stropních panelů š 1200 mm dl do 3800 mm</t>
  </si>
  <si>
    <t>kus</t>
  </si>
  <si>
    <t>2145473150</t>
  </si>
  <si>
    <t xml:space="preserve">Montáž prefabrikovaných železobetonových stropů  se zalitím spár, včetně podpěrné konstrukce, na cementovou maltu ze stropních panelů šířky do 1200 mm a délky do 3800 mm</t>
  </si>
  <si>
    <t>22</t>
  </si>
  <si>
    <t>M</t>
  </si>
  <si>
    <t>59341422</t>
  </si>
  <si>
    <t>panel stropní plný PZD 4180x590x185mm</t>
  </si>
  <si>
    <t>-25347278</t>
  </si>
  <si>
    <t>23</t>
  </si>
  <si>
    <t>451316113</t>
  </si>
  <si>
    <t>Podklad pod dlažbu z betonu prostého se zvýšenými nároky na prostředí C 25/30 tl přes 150 do 200 mm</t>
  </si>
  <si>
    <t>-446909825</t>
  </si>
  <si>
    <t xml:space="preserve">Podklad pod dlažbu z betonu prostého  se zvýšenými nároky na prostředí tř. C 25/30 tl. přes 150 do 200 mm</t>
  </si>
  <si>
    <t>18,0</t>
  </si>
  <si>
    <t>Podkladní beton pod dlažbou z lom. kam. - úsek v km 0,4745-0,4825 - plocha - tl. 0,15</t>
  </si>
  <si>
    <t>94</t>
  </si>
  <si>
    <t>Podkladní beton pod dlažbou z lom. kam. - úsek v KM 0,506-0,528 - plocha - tl. 0,15</t>
  </si>
  <si>
    <t>88</t>
  </si>
  <si>
    <t>Podkladní beton pod dlažbou z lom. kam. - úsek v KM 0,6245-0,647 - plocha - tl. 0,15</t>
  </si>
  <si>
    <t>24</t>
  </si>
  <si>
    <t>452218142</t>
  </si>
  <si>
    <t>Zajišťovací práh z upraveného lomového kamene na cementovou maltu</t>
  </si>
  <si>
    <t>-848795437</t>
  </si>
  <si>
    <t xml:space="preserve">Zajišťovací práh z upraveného lomového kamene  na dně a ve svahu melioračních kanálů, s patkami nebo bez patek s dlažbovitou úpravou viditelných ploch na cementovou maltu</t>
  </si>
  <si>
    <t>(2,9*0,5)+(3,4*0,5)</t>
  </si>
  <si>
    <t>Zajišťovací prahy z upraveného lom. kam. na MC - prahy budou sloužit jako zajištění dlažby na začátku a konci úpravy (2 ks) - plocha x tl.</t>
  </si>
  <si>
    <t>452311141</t>
  </si>
  <si>
    <t>Podkladní desky z betonu prostého tř. C 16/20 otevřený výkop</t>
  </si>
  <si>
    <t>1666825281</t>
  </si>
  <si>
    <t>Podkladní a zajišťovací konstrukce z betonu prostého v otevřeném výkopu desky pod potrubí, stoky a drobné objekty z betonu tř. C 16/20</t>
  </si>
  <si>
    <t>6,0*1,0*0,1</t>
  </si>
  <si>
    <t xml:space="preserve">podkladní deska z betonu prostého pod základem zdiva  - délka x šířka x tl.</t>
  </si>
  <si>
    <t>(3,2*0,7*0,1)+(3,8*0,7*0,1)</t>
  </si>
  <si>
    <t>podkladní desky z betonu prostého pod ukončovacími prahy - délka x šířka x tl.</t>
  </si>
  <si>
    <t>5,2*0,7*0,1</t>
  </si>
  <si>
    <t>podkladní desky z betonu prostého pod železobetonovám prahem - délka x šířka x tl.</t>
  </si>
  <si>
    <t>26</t>
  </si>
  <si>
    <t>452318510</t>
  </si>
  <si>
    <t>Zajišťovací práh z betonu prostého se zvýšenými nároky na prostředí</t>
  </si>
  <si>
    <t>612745996</t>
  </si>
  <si>
    <t>Zajišťovací práh z betonu prostého se zvýšenými nároky na prostředí na dně a ve svahu melioračních kanálů s patkami nebo bez patek</t>
  </si>
  <si>
    <t>Vybudování nového prahu před vtokem do vtokové jímky - plocha x tl.</t>
  </si>
  <si>
    <t>27</t>
  </si>
  <si>
    <t>461211721-R</t>
  </si>
  <si>
    <t>Patka z lomového kamene na maltu cementovou pro dlažbu s vyspárováním cementovou maltou</t>
  </si>
  <si>
    <t>-1532734819</t>
  </si>
  <si>
    <t xml:space="preserve">Patka z lomového kamene lomařsky upraveného pro dlažbu  zděná na maltu cementovou s vyspárováním cementovou maltou</t>
  </si>
  <si>
    <t>8*0,4</t>
  </si>
  <si>
    <t>Patka z lom. kam. pod dlažbou - úsek v km 0,4745-0,4825 - délka x plocha</t>
  </si>
  <si>
    <t>5*0,4</t>
  </si>
  <si>
    <t>Patka z lom. kam. pod dlažbou - úsek v KM 0,4745-0,4795 - délka x plocha</t>
  </si>
  <si>
    <t>22*0,4*2</t>
  </si>
  <si>
    <t>Patka z lom. kam. pod dlažbou - úsek v KM 0,506-0,528 - délka x plocha x 2 strany</t>
  </si>
  <si>
    <t>22*0,4</t>
  </si>
  <si>
    <t>Patka z lom. kam. pod dlažbou - úsek v KM 0,625-0,647 - délka x plocha</t>
  </si>
  <si>
    <t>28</t>
  </si>
  <si>
    <t>463211152</t>
  </si>
  <si>
    <t>Rovnanina objemu přes 3 m3 z lomového kamene tříděného hmotnosti do 200 kg s urovnáním líce</t>
  </si>
  <si>
    <t>-134892617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</si>
  <si>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</si>
  <si>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730</t>
  </si>
  <si>
    <t>Rovnanina v KM 0,000-0,475 - délka úseku x opevnění obou břehů - obě strany</t>
  </si>
  <si>
    <t>130</t>
  </si>
  <si>
    <t>Rovnanina v KM 0,528-0,621 - délka úseku x opevnění obou břehů - obě strany</t>
  </si>
  <si>
    <t>320</t>
  </si>
  <si>
    <t>Rovnanina v KM 0,725-0,980 - délka úseku x opevnění obou břehů - obě strany</t>
  </si>
  <si>
    <t>29</t>
  </si>
  <si>
    <t>465513327</t>
  </si>
  <si>
    <t>Dlažba z lomového kamene na cementovou maltu s vyspárováním tl 300 mm pro hráze</t>
  </si>
  <si>
    <t>649937712</t>
  </si>
  <si>
    <t xml:space="preserve">Dlažba z lomového kamene lomařsky upraveného  na cementovou maltu, s vyspárováním cementovou maltou, tl. kamene 300 mm</t>
  </si>
  <si>
    <t>Dlažba z lom. kam. - úsek v km 0,4745-0,4825 - plocha</t>
  </si>
  <si>
    <t>Dlažba z lom. kam. - úsek v KM 0,506-0,528 - plocha</t>
  </si>
  <si>
    <t>Dlažba z lom. kam. - úsek v KM 0,6245-0,647 - plocha</t>
  </si>
  <si>
    <t>Ostatní konstrukce a práce, bourání</t>
  </si>
  <si>
    <t>30</t>
  </si>
  <si>
    <t>985131111</t>
  </si>
  <si>
    <t>Očištění ploch stěn, rubu kleneb a podlah tlakovou vodou</t>
  </si>
  <si>
    <t>-643300601</t>
  </si>
  <si>
    <t>55</t>
  </si>
  <si>
    <t>Očištění betonových zdí - vtoková jímka</t>
  </si>
  <si>
    <t>31</t>
  </si>
  <si>
    <t>R10</t>
  </si>
  <si>
    <t>D+M Očištění stávajících kovových konstrukcí</t>
  </si>
  <si>
    <t>1197316923</t>
  </si>
  <si>
    <t xml:space="preserve">D+M Očištění stávajících kovových konstrukcí
V rámci položky dojde k očištění a nátěru - vtokové mříže, I profilu a stavítka.
Položka obsahuje veškeré práce i materiál (barvu).
Stávající kovové konstrukce budou mechanicky (ručně nebo strojně) očištěny od původního nátěru.
Kovové konstrukce budou po řádném očštění natřeny dvousložkovým polyuretanovým vytvrzovacím nátěrem - základní nátěr - 1x, vrchni nátěr xkrát, tak aby výsledná tl. nátěru byla celkem 240 nm (např. Hempathane).
</t>
  </si>
  <si>
    <t>Provizorní hrázky v toku</t>
  </si>
  <si>
    <t>32</t>
  </si>
  <si>
    <t>R12</t>
  </si>
  <si>
    <t>Pažení D+M</t>
  </si>
  <si>
    <t>1417194608</t>
  </si>
  <si>
    <t>Pažení stávajících břehů v blízkosti rodinných domů.
Před zahájením zemních prací bude provedeno pažení.
Zdivo a dlažba v blízkosti rodinných domů bude provedena po úsecích - délka úseku bude max. 2,0 m
Položka obsahuje:
Dovoz pažení
Montáž pažení
Dodávku materiálu = svislý i vodorovný přesun na staveništi.
Položka obsahuje i veškerý spojovací materiál.
Dělník - min. 2x.
Demontáž pažení</t>
  </si>
  <si>
    <t>33</t>
  </si>
  <si>
    <t>R13</t>
  </si>
  <si>
    <t>D+M Vybudování provizorních hrázek v korytě vodního toku</t>
  </si>
  <si>
    <t>-1323817056</t>
  </si>
  <si>
    <t xml:space="preserve">D+M Vybudování provizorních hrázek v korytě vodního toku montáž + demontáž
V místě betonáží, kamenných prahů a patek budou provedeny provizorní hrázky
Hrázky budou provedeny z těsnícího materiálu (jíl), popř. mohou být zhotoveny z pytlů s pískem.
Doprostřed hrázky bude osazeno plastové potrubí DN600 - délka dle úprav.
 </t>
  </si>
  <si>
    <t>34</t>
  </si>
  <si>
    <t>R5</t>
  </si>
  <si>
    <t>D+M ocelová stupadla pogumovaná</t>
  </si>
  <si>
    <t>482391620</t>
  </si>
  <si>
    <t>R6</t>
  </si>
  <si>
    <t>Demotnáž stávajících betonových desek (PZD) D+M</t>
  </si>
  <si>
    <t>-964561625</t>
  </si>
  <si>
    <t xml:space="preserve">Demotnáž stávajících betonových desek (PZD) D+M
Stávající PZD desky budou odstraněny a nahrazeny novými
Celkový počet - 17 ks
Položka obsahuje:
Odstranění stávajících PZD desek
Vodorovný i svislý přesun v rámci stavby
Naložení PZD desek na dopravní prostředek
Odvoz PZD desek na nejbližší skládku
Poplatek za uložení PZD desek na nejbližší skládku
</t>
  </si>
  <si>
    <t>997</t>
  </si>
  <si>
    <t>Přesun sutě</t>
  </si>
  <si>
    <t>997002511</t>
  </si>
  <si>
    <t>Vodorovné přemístění suti a vybouraných hmot bez naložení ale se složením a urovnáním do 1 km</t>
  </si>
  <si>
    <t>28011126</t>
  </si>
  <si>
    <t xml:space="preserve">Vodorovné přemístění suti a vybouraných hmot  bez naložení, se složením a hrubým urovnáním na vzdálenost do 1 km</t>
  </si>
  <si>
    <t>37</t>
  </si>
  <si>
    <t>997002519</t>
  </si>
  <si>
    <t>Příplatek ZKD 1 km přemístění suti a vybouraných hmot</t>
  </si>
  <si>
    <t>-950270694</t>
  </si>
  <si>
    <t xml:space="preserve">Vodorovné přemístění suti a vybouraných hmot  bez naložení, se složením a hrubým urovnáním Příplatek k ceně za každý další i započatý 1 km přes 1 km
Odvoz suti na skládku do Míškovic - celková vzdálenost 9 km</t>
  </si>
  <si>
    <t>68,75*8 'Přepočtené koeficientem množství</t>
  </si>
  <si>
    <t>38</t>
  </si>
  <si>
    <t>997002611</t>
  </si>
  <si>
    <t>Nakládání suti a vybouraných hmot</t>
  </si>
  <si>
    <t>-1075472911</t>
  </si>
  <si>
    <t xml:space="preserve">Nakládání suti a vybouraných hmot na dopravní prostředek  pro vodorovné přemístění</t>
  </si>
  <si>
    <t>39</t>
  </si>
  <si>
    <t>997013862</t>
  </si>
  <si>
    <t xml:space="preserve">Poplatek za uložení stavebního odpadu na recyklační skládce (skládkovné) z armovaného betonu kód odpadu  17 01 01</t>
  </si>
  <si>
    <t>1530595957</t>
  </si>
  <si>
    <t>Poplatek za uložení stavebního odpadu na recyklační skládce (skládkovné) z armovaného betonu zatříděného do Katalogu odpadů pod kódem 17 01 01</t>
  </si>
  <si>
    <t>998</t>
  </si>
  <si>
    <t>Přesun hmot</t>
  </si>
  <si>
    <t>40</t>
  </si>
  <si>
    <t>998332011</t>
  </si>
  <si>
    <t>Přesun hmot pro úpravy vodních toků a kanály</t>
  </si>
  <si>
    <t>1710130868</t>
  </si>
  <si>
    <t xml:space="preserve">Přesun hmot pro úpravy vodních toků a kanály, hráze rybníků apod.  dopravní vzdálenost do 500 m</t>
  </si>
  <si>
    <t>SO-03 - Vegetační úpravy</t>
  </si>
  <si>
    <t>111251102</t>
  </si>
  <si>
    <t>Odstranění křovin a stromů průměru kmene do 100 mm i s kořeny sklonu terénu do 1:5 z celkové plochy přes 100 do 500 m2 strojně</t>
  </si>
  <si>
    <t>-981447043</t>
  </si>
  <si>
    <t>Odstranění křovin a stromů s odstraněním kořenů strojně průměru kmene do 100 mm v rovině nebo ve svahu sklonu terénu do 1:5, při celkové ploše přes 100 do 500 m2</t>
  </si>
  <si>
    <t>150</t>
  </si>
  <si>
    <t>Odstranění keřů - úsek km 0,000-0,750</t>
  </si>
  <si>
    <t>128</t>
  </si>
  <si>
    <t>Odstranění keřů - úsek km 0,750 -0,980</t>
  </si>
  <si>
    <t>112101101</t>
  </si>
  <si>
    <t>Odstranění stromů listnatých průměru kmene do 300 mm</t>
  </si>
  <si>
    <t>-324008654</t>
  </si>
  <si>
    <t>Odstranění stromů s odřezáním kmene a s odvětvením listnatých, průměru kmene přes 100 do 300 mm</t>
  </si>
  <si>
    <t>112251101</t>
  </si>
  <si>
    <t>Odstranění pařezů D do 300 mm</t>
  </si>
  <si>
    <t>1162569398</t>
  </si>
  <si>
    <t>Odstranění pařezů strojně s jejich vykopáním, vytrháním nebo odstřelením průměru přes 100 do 300 mm</t>
  </si>
  <si>
    <t>162251102</t>
  </si>
  <si>
    <t>Vodorovné přemístění do 50 m výkopku/sypaniny z horniny třídy těžitelnosti I, skupiny 1 až 3</t>
  </si>
  <si>
    <t>-827196664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</si>
  <si>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</si>
  <si>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-952623735</t>
  </si>
  <si>
    <t>Zásyp jam - jámy po pařezech</t>
  </si>
  <si>
    <t>181451122</t>
  </si>
  <si>
    <t>Založení lučního trávníku výsevem plochy přes 1000 m2 ve svahu do 1:2</t>
  </si>
  <si>
    <t>-318367751</t>
  </si>
  <si>
    <t>Založení trávníku na půdě předem připravené plochy přes 1000 m2 výsevem včetně utažení lučního na svahu přes 1:5 do 1:2</t>
  </si>
  <si>
    <t>1400</t>
  </si>
  <si>
    <t>Založení trávniku - zatravnění dotčených ploch stavební mechanizací</t>
  </si>
  <si>
    <t>00572474</t>
  </si>
  <si>
    <t>osivo směs travní krajinná-svahová</t>
  </si>
  <si>
    <t>kg</t>
  </si>
  <si>
    <t>-1976785615</t>
  </si>
  <si>
    <t>1400*0,02 'Přepočtené koeficientem množství</t>
  </si>
  <si>
    <t>181451123</t>
  </si>
  <si>
    <t>Založení lučního trávníku výsevem plochy přes 1000 m2 ve svahu do 1:1</t>
  </si>
  <si>
    <t>406104765</t>
  </si>
  <si>
    <t>Založení trávníku na půdě předem připravené plochy přes 1000 m2 výsevem včetně utažení lučního na svahu přes 1:2 do 1:1</t>
  </si>
  <si>
    <t>180</t>
  </si>
  <si>
    <t>Založení trávníku - plochy se strmými břehy - dlažba</t>
  </si>
  <si>
    <t>1193348298</t>
  </si>
  <si>
    <t>180*0,02 'Přepočtené koeficientem množství</t>
  </si>
  <si>
    <t>Kompletní likvidace dřevních zbytků - v souladu se zk. O odpadech č 541/2020 Sb. v platném znění.</t>
  </si>
  <si>
    <t>-926965635</t>
  </si>
  <si>
    <t>Obsahuje všechny druhy likvidace - uložení na skládku, spálení nebo štěpkování. Součástí položky je i svislý a vodorovný přesun, potřebná manipulace a příp. poplatky za uložení do sběrného dvora. Dřeviny nebudou ponechány v místě stavby.</t>
  </si>
  <si>
    <t>VRN - Vedlejší rozpočtové náklady</t>
  </si>
  <si>
    <t xml:space="preserve">    VRN - Vedlejší rozpočtové náklady</t>
  </si>
  <si>
    <t>VRN-R1</t>
  </si>
  <si>
    <t>Zpracování předání dok. skuteč. provedení stavby (3pare+1v elkt. formě) objednavateli a zaměření skutečného provedení stavby-geodetiské části dokumentace(3pare+1v elekt. formě) v rozsahu odpovídajícím příslušným právním předpisům, fotodokumentace</t>
  </si>
  <si>
    <t>Kpl</t>
  </si>
  <si>
    <t>-1445513214</t>
  </si>
  <si>
    <t>VRN-R10</t>
  </si>
  <si>
    <t>Nátěr zábradlí</t>
  </si>
  <si>
    <t>1866354317</t>
  </si>
  <si>
    <t>Nátěr zábradlí.
Po dokončení stavby bude provedeno očištění a nový nátěr zábradlí do původního stavu.</t>
  </si>
  <si>
    <t>VRN-R11</t>
  </si>
  <si>
    <t>Zajištění ochrany vzrostlých stromů před poškozením</t>
  </si>
  <si>
    <t>951886839</t>
  </si>
  <si>
    <t>Zajištění ochrany vzrostlých stromů před poškozením stavební technikou.</t>
  </si>
  <si>
    <t>VRN-R12</t>
  </si>
  <si>
    <t>Příplatek za ztížené práce v okolí inženýrských sítí, včetně zajištění požadavků správce sítí</t>
  </si>
  <si>
    <t>-1860540488</t>
  </si>
  <si>
    <t>Příplatek za ztížené práce v okolí inženýrských sítí, včetně zajištění požadavků správců sítí.
V rámci položky je rovněž i zajištění požadavků správců sítí !</t>
  </si>
  <si>
    <t>VRN-R2</t>
  </si>
  <si>
    <t>Součinnost statika</t>
  </si>
  <si>
    <t>1124422670</t>
  </si>
  <si>
    <t xml:space="preserve">Součinnost statika před zahájením stavby.
Součinnost statika je potřeba především kvůli opevnění koryta toku u domu č. 62 - parcela č. st 48.
Před zahájením prací kolem domu dojde k vizuální prohlídce domu statikem (z vnějšku i zevnitř).
Při prohlídce bude provedena fotodokumentace stávajícího stavu zdí obytného domu.
Prohlídka statikem bude provedena i po dokončení stavebních prací - součástí prohlídky bude rovněž fotodokumentace.
</t>
  </si>
  <si>
    <t>VRN-R4</t>
  </si>
  <si>
    <t>Zajištění a zabezpečení staveniště, zřízení a likvidace zařízení staveniště, včetně případných přípojek, přístupů deponii apod.</t>
  </si>
  <si>
    <t>467828035</t>
  </si>
  <si>
    <t>VRN-R5</t>
  </si>
  <si>
    <t>Vytyčení stavby + inženýrských sítí (případně pozemků nebo provedení jiných geodetických praci) odborně způsobilou osobou v oboru zeměměřictví</t>
  </si>
  <si>
    <t>978809853</t>
  </si>
  <si>
    <t>VRN-R6</t>
  </si>
  <si>
    <t>Zajištění umístění štítku o povolení stavby a stejnopisu oznámení o zahájení prací oblastnímu inspektorátu práce na viditelném místě u vstupu na staveniště</t>
  </si>
  <si>
    <t>-63269867</t>
  </si>
  <si>
    <t>VRN-R7</t>
  </si>
  <si>
    <t>Protokolární předání stavbou dotčených pozemků a komunikací, uvedení do původního stavu, včetně pasportizace komunikací</t>
  </si>
  <si>
    <t>1161661914</t>
  </si>
  <si>
    <t>Protokolární předání stavbou dotčených pozemků a komunikací, uvedení do původního stavu .
Plochy určené k příjezdu budou uvedeny do původního stavu
V rámci položky je započítáno čištění příjezdových tras v průběhu stavby + oprava do původního stavu po dokončení stavby!!!
Pozemky využívané k příjezdu budou uvedeny do původního stavu!!!
Po realizaci dojde k urovnání a osetí travní směsí pozemků.
Před zahájením stavby bude proveden pasport komunikací - fotodokumentace + video.</t>
  </si>
  <si>
    <t>VRN-R8</t>
  </si>
  <si>
    <t>Dopravní značení</t>
  </si>
  <si>
    <t>1984814296</t>
  </si>
  <si>
    <t xml:space="preserve">Dopravní značení
V případě omezení provozu na silnici III. třídy si zhotovitel zajistí povolení u patřičných orgánů včetně projednání s PČR.
Položka obsahuje osazení veškerého dopravního značení - např. značka upozorňující na výjezd vozidel ze stavby...
</t>
  </si>
  <si>
    <t>VRN-R9</t>
  </si>
  <si>
    <t>Zřízení a odstranění sjezdů do potoka</t>
  </si>
  <si>
    <t>-935117914</t>
  </si>
  <si>
    <t>Zřízení a odstranění sjezdů do potoka
Zřízení a odstranění potřebného počtu sjezdů do potoka (počet sjezdů závisí na uvážení zhotovitele).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</si>
</sst>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2027/21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Žeranovka, km 3,070 - 3,960, Žeranovice - oprava opevnění, odstranění nánosu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Žeranovice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7. 7. 2021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Adam Balažovič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VZD INVEST,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'SO-01 - Odstranění nánosu'!J30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'SO-01 - Odstranění nánosu'!P118</f>
        <v>0</v>
      </c>
      <c r="AV95" s="128">
        <f>'SO-01 - Odstranění nánosu'!J33</f>
        <v>0</v>
      </c>
      <c r="AW95" s="128">
        <f>'SO-01 - Odstranění nánosu'!J34</f>
        <v>0</v>
      </c>
      <c r="AX95" s="128">
        <f>'SO-01 - Odstranění nánosu'!J35</f>
        <v>0</v>
      </c>
      <c r="AY95" s="128">
        <f>'SO-01 - Odstranění nánosu'!J36</f>
        <v>0</v>
      </c>
      <c r="AZ95" s="128">
        <f>'SO-01 - Odstranění nánosu'!F33</f>
        <v>0</v>
      </c>
      <c r="BA95" s="128">
        <f>'SO-01 - Odstranění nánosu'!F34</f>
        <v>0</v>
      </c>
      <c r="BB95" s="128">
        <f>'SO-01 - Odstranění nánosu'!F35</f>
        <v>0</v>
      </c>
      <c r="BC95" s="128">
        <f>'SO-01 - Odstranění nánosu'!F36</f>
        <v>0</v>
      </c>
      <c r="BD95" s="130">
        <f>'SO-01 - Odstranění nánosu'!F37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'SO-02 - Opevnění vodního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'SO-02 - Opevnění vodního ...'!P124</f>
        <v>0</v>
      </c>
      <c r="AV96" s="128">
        <f>'SO-02 - Opevnění vodního ...'!J33</f>
        <v>0</v>
      </c>
      <c r="AW96" s="128">
        <f>'SO-02 - Opevnění vodního ...'!J34</f>
        <v>0</v>
      </c>
      <c r="AX96" s="128">
        <f>'SO-02 - Opevnění vodního ...'!J35</f>
        <v>0</v>
      </c>
      <c r="AY96" s="128">
        <f>'SO-02 - Opevnění vodního ...'!J36</f>
        <v>0</v>
      </c>
      <c r="AZ96" s="128">
        <f>'SO-02 - Opevnění vodního ...'!F33</f>
        <v>0</v>
      </c>
      <c r="BA96" s="128">
        <f>'SO-02 - Opevnění vodního ...'!F34</f>
        <v>0</v>
      </c>
      <c r="BB96" s="128">
        <f>'SO-02 - Opevnění vodního ...'!F35</f>
        <v>0</v>
      </c>
      <c r="BC96" s="128">
        <f>'SO-02 - Opevnění vodního ...'!F36</f>
        <v>0</v>
      </c>
      <c r="BD96" s="130">
        <f>'SO-02 - Opevnění vodního 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'SO-03 - Vegetační úpravy'!J30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'SO-03 - Vegetační úpravy'!P118</f>
        <v>0</v>
      </c>
      <c r="AV97" s="128">
        <f>'SO-03 - Vegetační úpravy'!J33</f>
        <v>0</v>
      </c>
      <c r="AW97" s="128">
        <f>'SO-03 - Vegetační úpravy'!J34</f>
        <v>0</v>
      </c>
      <c r="AX97" s="128">
        <f>'SO-03 - Vegetační úpravy'!J35</f>
        <v>0</v>
      </c>
      <c r="AY97" s="128">
        <f>'SO-03 - Vegetační úpravy'!J36</f>
        <v>0</v>
      </c>
      <c r="AZ97" s="128">
        <f>'SO-03 - Vegetační úpravy'!F33</f>
        <v>0</v>
      </c>
      <c r="BA97" s="128">
        <f>'SO-03 - Vegetační úpravy'!F34</f>
        <v>0</v>
      </c>
      <c r="BB97" s="128">
        <f>'SO-03 - Vegetační úpravy'!F35</f>
        <v>0</v>
      </c>
      <c r="BC97" s="128">
        <f>'SO-03 - Vegetační úpravy'!F36</f>
        <v>0</v>
      </c>
      <c r="BD97" s="130">
        <f>'SO-03 - Vegetační úpravy'!F37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16.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'VRN - Vedlejší rozpočtové...'!J30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32">
        <v>0</v>
      </c>
      <c r="AT98" s="133">
        <f>ROUND(SUM(AV98:AW98),2)</f>
        <v>0</v>
      </c>
      <c r="AU98" s="134">
        <f>'VRN - Vedlejší rozpočtové...'!P118</f>
        <v>0</v>
      </c>
      <c r="AV98" s="133">
        <f>'VRN - Vedlejší rozpočtové...'!J33</f>
        <v>0</v>
      </c>
      <c r="AW98" s="133">
        <f>'VRN - Vedlejší rozpočtové...'!J34</f>
        <v>0</v>
      </c>
      <c r="AX98" s="133">
        <f>'VRN - Vedlejší rozpočtové...'!J35</f>
        <v>0</v>
      </c>
      <c r="AY98" s="133">
        <f>'VRN - Vedlejší rozpočtové...'!J36</f>
        <v>0</v>
      </c>
      <c r="AZ98" s="133">
        <f>'VRN - Vedlejší rozpočtové...'!F33</f>
        <v>0</v>
      </c>
      <c r="BA98" s="133">
        <f>'VRN - Vedlejší rozpočtové...'!F34</f>
        <v>0</v>
      </c>
      <c r="BB98" s="133">
        <f>'VRN - Vedlejší rozpočtové...'!F35</f>
        <v>0</v>
      </c>
      <c r="BC98" s="133">
        <f>'VRN - Vedlejší rozpočtové...'!F36</f>
        <v>0</v>
      </c>
      <c r="BD98" s="135">
        <f>'VRN - Vedlejší rozpočtové...'!F37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YDjxrbzmQHfMShaLKMOLaDbfjhbIzzK8hj7h4cW/oAeDrT3JqsGRsfNV4HxVku1aehEg3f1xtURmKX27lxdsEw==" hashValue="uzdnsbGLRo/ISDFN1ViNgYKfjLg2zd40KEaRMC5yqY/3H5ryebKjO7IVwb+5h8jwDcp/b4Y8m4apxvjHWsJ4R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-01 - Odstranění nánosu'!C2" display="/"/>
    <hyperlink ref="A96" location="'SO-02 - Opevnění vodního ...'!C2" display="/"/>
    <hyperlink ref="A97" location="'SO-03 - Vegetační úpravy'!C2" display="/"/>
    <hyperlink ref="A98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Žeranovka, km 3,070 - 3,960, Žeranovice - oprava opevnění, odstranění nánosu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7. 7. 2021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ROUND((SUM(BE118:BE153)),  2)</f>
        <v>0</v>
      </c>
      <c r="G33" s="38"/>
      <c r="H33" s="38"/>
      <c r="I33" s="155">
        <v>0.20999999999999999</v>
      </c>
      <c r="J33" s="154">
        <f>ROUND(((SUM(BE118:BE153))*I33),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ROUND((SUM(BF118:BF153)),  2)</f>
        <v>0</v>
      </c>
      <c r="G34" s="38"/>
      <c r="H34" s="38"/>
      <c r="I34" s="155">
        <v>0.14999999999999999</v>
      </c>
      <c r="J34" s="154">
        <f>ROUND(((SUM(BF118:BF153))*I34),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ROUND((SUM(BH118:BH153)),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Žeranovka, km 3,070 - 3,960, Žeranovice - oprava opevnění, odstranění nánosu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SO-01 - Odstranění nánosu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Žeranovice</v>
      </c>
      <c r="G89" s="40"/>
      <c r="H89" s="40"/>
      <c r="I89" s="32" t="s">
        <v>22</v>
      </c>
      <c r="J89" s="79" t="str">
        <f>IF(J12="","",J12)</f>
        <v>7. 7. 2021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Ing. Adam Balažovič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VZD INVEST,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Žeranovka, km 3,070 - 3,960, Žeranovice - oprava opevnění, odstranění nánosu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SO-01 - Odstranění nánosu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Žeranovice</v>
      </c>
      <c r="G112" s="40"/>
      <c r="H112" s="40"/>
      <c r="I112" s="32" t="s">
        <v>22</v>
      </c>
      <c r="J112" s="79" t="str">
        <f>IF(J12="","",J12)</f>
        <v>7. 7. 2021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Povodí Moravy, s.p.</v>
      </c>
      <c r="G114" s="40"/>
      <c r="H114" s="40"/>
      <c r="I114" s="32" t="s">
        <v>30</v>
      </c>
      <c r="J114" s="36" t="str">
        <f>E21</f>
        <v>Ing. Adam Balažovič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VZD INVEST,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107</v>
      </c>
      <c r="D117" s="194" t="s">
        <v>61</v>
      </c>
      <c r="E117" s="194" t="s">
        <v>57</v>
      </c>
      <c r="F117" s="194" t="s">
        <v>58</v>
      </c>
      <c r="G117" s="194" t="s">
        <v>108</v>
      </c>
      <c r="H117" s="194" t="s">
        <v>109</v>
      </c>
      <c r="I117" s="194" t="s">
        <v>110</v>
      </c>
      <c r="J117" s="195" t="s">
        <v>101</v>
      </c>
      <c r="K117" s="196" t="s">
        <v>111</v>
      </c>
      <c r="L117" s="197"/>
      <c r="M117" s="100" t="s">
        <v>1</v>
      </c>
      <c r="N117" s="101" t="s">
        <v>40</v>
      </c>
      <c r="O117" s="101" t="s">
        <v>112</v>
      </c>
      <c r="P117" s="101" t="s">
        <v>113</v>
      </c>
      <c r="Q117" s="101" t="s">
        <v>114</v>
      </c>
      <c r="R117" s="101" t="s">
        <v>115</v>
      </c>
      <c r="S117" s="101" t="s">
        <v>116</v>
      </c>
      <c r="T117" s="102" t="s">
        <v>117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118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103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75</v>
      </c>
      <c r="E119" s="206" t="s">
        <v>119</v>
      </c>
      <c r="F119" s="206" t="s">
        <v>120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84</v>
      </c>
      <c r="AT119" s="215" t="s">
        <v>75</v>
      </c>
      <c r="AU119" s="215" t="s">
        <v>76</v>
      </c>
      <c r="AY119" s="214" t="s">
        <v>121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75</v>
      </c>
      <c r="E120" s="217" t="s">
        <v>84</v>
      </c>
      <c r="F120" s="217" t="s">
        <v>122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SUM(P121:P153)</f>
        <v>0</v>
      </c>
      <c r="Q120" s="211"/>
      <c r="R120" s="212">
        <f>SUM(R121:R153)</f>
        <v>0</v>
      </c>
      <c r="S120" s="211"/>
      <c r="T120" s="213">
        <f>SUM(T121:T153)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84</v>
      </c>
      <c r="AY120" s="214" t="s">
        <v>121</v>
      </c>
      <c r="BK120" s="216">
        <f>SUM(BK121:BK153)</f>
        <v>0</v>
      </c>
    </row>
    <row r="121" s="2" customFormat="1" ht="33" customHeight="1">
      <c r="A121" s="38"/>
      <c r="B121" s="39"/>
      <c r="C121" s="219" t="s">
        <v>84</v>
      </c>
      <c r="D121" s="219" t="s">
        <v>123</v>
      </c>
      <c r="E121" s="220" t="s">
        <v>124</v>
      </c>
      <c r="F121" s="221" t="s">
        <v>125</v>
      </c>
      <c r="G121" s="222" t="s">
        <v>126</v>
      </c>
      <c r="H121" s="223">
        <v>290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41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127</v>
      </c>
      <c r="AT121" s="231" t="s">
        <v>123</v>
      </c>
      <c r="AU121" s="231" t="s">
        <v>86</v>
      </c>
      <c r="AY121" s="17" t="s">
        <v>121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84</v>
      </c>
      <c r="BK121" s="232">
        <f>ROUND(I121*H121,2)</f>
        <v>0</v>
      </c>
      <c r="BL121" s="17" t="s">
        <v>127</v>
      </c>
      <c r="BM121" s="231" t="s">
        <v>128</v>
      </c>
    </row>
    <row r="122" s="2" customFormat="1">
      <c r="A122" s="38"/>
      <c r="B122" s="39"/>
      <c r="C122" s="40"/>
      <c r="D122" s="233" t="s">
        <v>129</v>
      </c>
      <c r="E122" s="40"/>
      <c r="F122" s="234" t="s">
        <v>130</v>
      </c>
      <c r="G122" s="40"/>
      <c r="H122" s="40"/>
      <c r="I122" s="235"/>
      <c r="J122" s="40"/>
      <c r="K122" s="40"/>
      <c r="L122" s="44"/>
      <c r="M122" s="236"/>
      <c r="N122" s="23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129</v>
      </c>
      <c r="AU122" s="17" t="s">
        <v>86</v>
      </c>
    </row>
    <row r="123" s="13" customFormat="1">
      <c r="A123" s="13"/>
      <c r="B123" s="238"/>
      <c r="C123" s="239"/>
      <c r="D123" s="233" t="s">
        <v>131</v>
      </c>
      <c r="E123" s="240" t="s">
        <v>1</v>
      </c>
      <c r="F123" s="241" t="s">
        <v>132</v>
      </c>
      <c r="G123" s="239"/>
      <c r="H123" s="242">
        <v>290</v>
      </c>
      <c r="I123" s="243"/>
      <c r="J123" s="239"/>
      <c r="K123" s="239"/>
      <c r="L123" s="244"/>
      <c r="M123" s="245"/>
      <c r="N123" s="246"/>
      <c r="O123" s="246"/>
      <c r="P123" s="246"/>
      <c r="Q123" s="246"/>
      <c r="R123" s="246"/>
      <c r="S123" s="246"/>
      <c r="T123" s="24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8" t="s">
        <v>131</v>
      </c>
      <c r="AU123" s="248" t="s">
        <v>86</v>
      </c>
      <c r="AV123" s="13" t="s">
        <v>86</v>
      </c>
      <c r="AW123" s="13" t="s">
        <v>32</v>
      </c>
      <c r="AX123" s="13" t="s">
        <v>76</v>
      </c>
      <c r="AY123" s="248" t="s">
        <v>121</v>
      </c>
    </row>
    <row r="124" s="14" customFormat="1">
      <c r="A124" s="14"/>
      <c r="B124" s="249"/>
      <c r="C124" s="250"/>
      <c r="D124" s="233" t="s">
        <v>131</v>
      </c>
      <c r="E124" s="251" t="s">
        <v>1</v>
      </c>
      <c r="F124" s="252" t="s">
        <v>133</v>
      </c>
      <c r="G124" s="250"/>
      <c r="H124" s="253">
        <v>290</v>
      </c>
      <c r="I124" s="254"/>
      <c r="J124" s="250"/>
      <c r="K124" s="250"/>
      <c r="L124" s="255"/>
      <c r="M124" s="256"/>
      <c r="N124" s="257"/>
      <c r="O124" s="257"/>
      <c r="P124" s="257"/>
      <c r="Q124" s="257"/>
      <c r="R124" s="257"/>
      <c r="S124" s="257"/>
      <c r="T124" s="25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9" t="s">
        <v>131</v>
      </c>
      <c r="AU124" s="259" t="s">
        <v>86</v>
      </c>
      <c r="AV124" s="14" t="s">
        <v>134</v>
      </c>
      <c r="AW124" s="14" t="s">
        <v>32</v>
      </c>
      <c r="AX124" s="14" t="s">
        <v>76</v>
      </c>
      <c r="AY124" s="259" t="s">
        <v>121</v>
      </c>
    </row>
    <row r="125" s="15" customFormat="1">
      <c r="A125" s="15"/>
      <c r="B125" s="260"/>
      <c r="C125" s="261"/>
      <c r="D125" s="233" t="s">
        <v>131</v>
      </c>
      <c r="E125" s="262" t="s">
        <v>1</v>
      </c>
      <c r="F125" s="263" t="s">
        <v>135</v>
      </c>
      <c r="G125" s="261"/>
      <c r="H125" s="264">
        <v>290</v>
      </c>
      <c r="I125" s="265"/>
      <c r="J125" s="261"/>
      <c r="K125" s="261"/>
      <c r="L125" s="266"/>
      <c r="M125" s="267"/>
      <c r="N125" s="268"/>
      <c r="O125" s="268"/>
      <c r="P125" s="268"/>
      <c r="Q125" s="268"/>
      <c r="R125" s="268"/>
      <c r="S125" s="268"/>
      <c r="T125" s="269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0" t="s">
        <v>131</v>
      </c>
      <c r="AU125" s="270" t="s">
        <v>86</v>
      </c>
      <c r="AV125" s="15" t="s">
        <v>127</v>
      </c>
      <c r="AW125" s="15" t="s">
        <v>32</v>
      </c>
      <c r="AX125" s="15" t="s">
        <v>84</v>
      </c>
      <c r="AY125" s="270" t="s">
        <v>121</v>
      </c>
    </row>
    <row r="126" s="2" customFormat="1" ht="33" customHeight="1">
      <c r="A126" s="38"/>
      <c r="B126" s="39"/>
      <c r="C126" s="219" t="s">
        <v>86</v>
      </c>
      <c r="D126" s="219" t="s">
        <v>123</v>
      </c>
      <c r="E126" s="220" t="s">
        <v>136</v>
      </c>
      <c r="F126" s="221" t="s">
        <v>137</v>
      </c>
      <c r="G126" s="222" t="s">
        <v>126</v>
      </c>
      <c r="H126" s="223">
        <v>90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41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127</v>
      </c>
      <c r="AT126" s="231" t="s">
        <v>123</v>
      </c>
      <c r="AU126" s="231" t="s">
        <v>86</v>
      </c>
      <c r="AY126" s="17" t="s">
        <v>121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84</v>
      </c>
      <c r="BK126" s="232">
        <f>ROUND(I126*H126,2)</f>
        <v>0</v>
      </c>
      <c r="BL126" s="17" t="s">
        <v>127</v>
      </c>
      <c r="BM126" s="231" t="s">
        <v>138</v>
      </c>
    </row>
    <row r="127" s="2" customFormat="1">
      <c r="A127" s="38"/>
      <c r="B127" s="39"/>
      <c r="C127" s="40"/>
      <c r="D127" s="233" t="s">
        <v>129</v>
      </c>
      <c r="E127" s="40"/>
      <c r="F127" s="234" t="s">
        <v>139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129</v>
      </c>
      <c r="AU127" s="17" t="s">
        <v>86</v>
      </c>
    </row>
    <row r="128" s="13" customFormat="1">
      <c r="A128" s="13"/>
      <c r="B128" s="238"/>
      <c r="C128" s="239"/>
      <c r="D128" s="233" t="s">
        <v>131</v>
      </c>
      <c r="E128" s="240" t="s">
        <v>1</v>
      </c>
      <c r="F128" s="241" t="s">
        <v>140</v>
      </c>
      <c r="G128" s="239"/>
      <c r="H128" s="242">
        <v>90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131</v>
      </c>
      <c r="AU128" s="248" t="s">
        <v>86</v>
      </c>
      <c r="AV128" s="13" t="s">
        <v>86</v>
      </c>
      <c r="AW128" s="13" t="s">
        <v>32</v>
      </c>
      <c r="AX128" s="13" t="s">
        <v>76</v>
      </c>
      <c r="AY128" s="248" t="s">
        <v>121</v>
      </c>
    </row>
    <row r="129" s="14" customFormat="1">
      <c r="A129" s="14"/>
      <c r="B129" s="249"/>
      <c r="C129" s="250"/>
      <c r="D129" s="233" t="s">
        <v>131</v>
      </c>
      <c r="E129" s="251" t="s">
        <v>1</v>
      </c>
      <c r="F129" s="252" t="s">
        <v>141</v>
      </c>
      <c r="G129" s="250"/>
      <c r="H129" s="253">
        <v>90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131</v>
      </c>
      <c r="AU129" s="259" t="s">
        <v>86</v>
      </c>
      <c r="AV129" s="14" t="s">
        <v>134</v>
      </c>
      <c r="AW129" s="14" t="s">
        <v>32</v>
      </c>
      <c r="AX129" s="14" t="s">
        <v>76</v>
      </c>
      <c r="AY129" s="259" t="s">
        <v>121</v>
      </c>
    </row>
    <row r="130" s="15" customFormat="1">
      <c r="A130" s="15"/>
      <c r="B130" s="260"/>
      <c r="C130" s="261"/>
      <c r="D130" s="233" t="s">
        <v>131</v>
      </c>
      <c r="E130" s="262" t="s">
        <v>1</v>
      </c>
      <c r="F130" s="263" t="s">
        <v>135</v>
      </c>
      <c r="G130" s="261"/>
      <c r="H130" s="264">
        <v>90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0" t="s">
        <v>131</v>
      </c>
      <c r="AU130" s="270" t="s">
        <v>86</v>
      </c>
      <c r="AV130" s="15" t="s">
        <v>127</v>
      </c>
      <c r="AW130" s="15" t="s">
        <v>32</v>
      </c>
      <c r="AX130" s="15" t="s">
        <v>84</v>
      </c>
      <c r="AY130" s="270" t="s">
        <v>121</v>
      </c>
    </row>
    <row r="131" s="2" customFormat="1" ht="33" customHeight="1">
      <c r="A131" s="38"/>
      <c r="B131" s="39"/>
      <c r="C131" s="219" t="s">
        <v>134</v>
      </c>
      <c r="D131" s="219" t="s">
        <v>123</v>
      </c>
      <c r="E131" s="220" t="s">
        <v>142</v>
      </c>
      <c r="F131" s="221" t="s">
        <v>143</v>
      </c>
      <c r="G131" s="222" t="s">
        <v>126</v>
      </c>
      <c r="H131" s="223">
        <v>380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127</v>
      </c>
      <c r="AT131" s="231" t="s">
        <v>123</v>
      </c>
      <c r="AU131" s="231" t="s">
        <v>86</v>
      </c>
      <c r="AY131" s="17" t="s">
        <v>121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127</v>
      </c>
      <c r="BM131" s="231" t="s">
        <v>144</v>
      </c>
    </row>
    <row r="132" s="2" customFormat="1">
      <c r="A132" s="38"/>
      <c r="B132" s="39"/>
      <c r="C132" s="40"/>
      <c r="D132" s="233" t="s">
        <v>129</v>
      </c>
      <c r="E132" s="40"/>
      <c r="F132" s="234" t="s">
        <v>145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129</v>
      </c>
      <c r="AU132" s="17" t="s">
        <v>86</v>
      </c>
    </row>
    <row r="133" s="13" customFormat="1">
      <c r="A133" s="13"/>
      <c r="B133" s="238"/>
      <c r="C133" s="239"/>
      <c r="D133" s="233" t="s">
        <v>131</v>
      </c>
      <c r="E133" s="240" t="s">
        <v>1</v>
      </c>
      <c r="F133" s="241" t="s">
        <v>146</v>
      </c>
      <c r="G133" s="239"/>
      <c r="H133" s="242">
        <v>380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131</v>
      </c>
      <c r="AU133" s="248" t="s">
        <v>86</v>
      </c>
      <c r="AV133" s="13" t="s">
        <v>86</v>
      </c>
      <c r="AW133" s="13" t="s">
        <v>32</v>
      </c>
      <c r="AX133" s="13" t="s">
        <v>76</v>
      </c>
      <c r="AY133" s="248" t="s">
        <v>121</v>
      </c>
    </row>
    <row r="134" s="14" customFormat="1">
      <c r="A134" s="14"/>
      <c r="B134" s="249"/>
      <c r="C134" s="250"/>
      <c r="D134" s="233" t="s">
        <v>131</v>
      </c>
      <c r="E134" s="251" t="s">
        <v>1</v>
      </c>
      <c r="F134" s="252" t="s">
        <v>147</v>
      </c>
      <c r="G134" s="250"/>
      <c r="H134" s="253">
        <v>380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131</v>
      </c>
      <c r="AU134" s="259" t="s">
        <v>86</v>
      </c>
      <c r="AV134" s="14" t="s">
        <v>134</v>
      </c>
      <c r="AW134" s="14" t="s">
        <v>32</v>
      </c>
      <c r="AX134" s="14" t="s">
        <v>76</v>
      </c>
      <c r="AY134" s="259" t="s">
        <v>121</v>
      </c>
    </row>
    <row r="135" s="15" customFormat="1">
      <c r="A135" s="15"/>
      <c r="B135" s="260"/>
      <c r="C135" s="261"/>
      <c r="D135" s="233" t="s">
        <v>131</v>
      </c>
      <c r="E135" s="262" t="s">
        <v>1</v>
      </c>
      <c r="F135" s="263" t="s">
        <v>135</v>
      </c>
      <c r="G135" s="261"/>
      <c r="H135" s="264">
        <v>380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0" t="s">
        <v>131</v>
      </c>
      <c r="AU135" s="270" t="s">
        <v>86</v>
      </c>
      <c r="AV135" s="15" t="s">
        <v>127</v>
      </c>
      <c r="AW135" s="15" t="s">
        <v>32</v>
      </c>
      <c r="AX135" s="15" t="s">
        <v>84</v>
      </c>
      <c r="AY135" s="270" t="s">
        <v>121</v>
      </c>
    </row>
    <row r="136" s="2" customFormat="1" ht="24.15" customHeight="1">
      <c r="A136" s="38"/>
      <c r="B136" s="39"/>
      <c r="C136" s="219" t="s">
        <v>127</v>
      </c>
      <c r="D136" s="219" t="s">
        <v>123</v>
      </c>
      <c r="E136" s="220" t="s">
        <v>148</v>
      </c>
      <c r="F136" s="221" t="s">
        <v>149</v>
      </c>
      <c r="G136" s="222" t="s">
        <v>126</v>
      </c>
      <c r="H136" s="223">
        <v>380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127</v>
      </c>
      <c r="AT136" s="231" t="s">
        <v>123</v>
      </c>
      <c r="AU136" s="231" t="s">
        <v>86</v>
      </c>
      <c r="AY136" s="17" t="s">
        <v>121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127</v>
      </c>
      <c r="BM136" s="231" t="s">
        <v>150</v>
      </c>
    </row>
    <row r="137" s="2" customFormat="1">
      <c r="A137" s="38"/>
      <c r="B137" s="39"/>
      <c r="C137" s="40"/>
      <c r="D137" s="233" t="s">
        <v>129</v>
      </c>
      <c r="E137" s="40"/>
      <c r="F137" s="234" t="s">
        <v>151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129</v>
      </c>
      <c r="AU137" s="17" t="s">
        <v>86</v>
      </c>
    </row>
    <row r="138" s="13" customFormat="1">
      <c r="A138" s="13"/>
      <c r="B138" s="238"/>
      <c r="C138" s="239"/>
      <c r="D138" s="233" t="s">
        <v>131</v>
      </c>
      <c r="E138" s="240" t="s">
        <v>1</v>
      </c>
      <c r="F138" s="241" t="s">
        <v>146</v>
      </c>
      <c r="G138" s="239"/>
      <c r="H138" s="242">
        <v>380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131</v>
      </c>
      <c r="AU138" s="248" t="s">
        <v>86</v>
      </c>
      <c r="AV138" s="13" t="s">
        <v>86</v>
      </c>
      <c r="AW138" s="13" t="s">
        <v>32</v>
      </c>
      <c r="AX138" s="13" t="s">
        <v>76</v>
      </c>
      <c r="AY138" s="248" t="s">
        <v>121</v>
      </c>
    </row>
    <row r="139" s="15" customFormat="1">
      <c r="A139" s="15"/>
      <c r="B139" s="260"/>
      <c r="C139" s="261"/>
      <c r="D139" s="233" t="s">
        <v>131</v>
      </c>
      <c r="E139" s="262" t="s">
        <v>1</v>
      </c>
      <c r="F139" s="263" t="s">
        <v>135</v>
      </c>
      <c r="G139" s="261"/>
      <c r="H139" s="264">
        <v>380</v>
      </c>
      <c r="I139" s="265"/>
      <c r="J139" s="261"/>
      <c r="K139" s="261"/>
      <c r="L139" s="266"/>
      <c r="M139" s="267"/>
      <c r="N139" s="268"/>
      <c r="O139" s="268"/>
      <c r="P139" s="268"/>
      <c r="Q139" s="268"/>
      <c r="R139" s="268"/>
      <c r="S139" s="268"/>
      <c r="T139" s="269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0" t="s">
        <v>131</v>
      </c>
      <c r="AU139" s="270" t="s">
        <v>86</v>
      </c>
      <c r="AV139" s="15" t="s">
        <v>127</v>
      </c>
      <c r="AW139" s="15" t="s">
        <v>32</v>
      </c>
      <c r="AX139" s="15" t="s">
        <v>84</v>
      </c>
      <c r="AY139" s="270" t="s">
        <v>121</v>
      </c>
    </row>
    <row r="140" s="2" customFormat="1" ht="24.15" customHeight="1">
      <c r="A140" s="38"/>
      <c r="B140" s="39"/>
      <c r="C140" s="219" t="s">
        <v>152</v>
      </c>
      <c r="D140" s="219" t="s">
        <v>123</v>
      </c>
      <c r="E140" s="220" t="s">
        <v>153</v>
      </c>
      <c r="F140" s="221" t="s">
        <v>154</v>
      </c>
      <c r="G140" s="222" t="s">
        <v>155</v>
      </c>
      <c r="H140" s="223">
        <v>3800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127</v>
      </c>
      <c r="AT140" s="231" t="s">
        <v>123</v>
      </c>
      <c r="AU140" s="231" t="s">
        <v>86</v>
      </c>
      <c r="AY140" s="17" t="s">
        <v>121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127</v>
      </c>
      <c r="BM140" s="231" t="s">
        <v>156</v>
      </c>
    </row>
    <row r="141" s="2" customFormat="1">
      <c r="A141" s="38"/>
      <c r="B141" s="39"/>
      <c r="C141" s="40"/>
      <c r="D141" s="233" t="s">
        <v>129</v>
      </c>
      <c r="E141" s="40"/>
      <c r="F141" s="234" t="s">
        <v>157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129</v>
      </c>
      <c r="AU141" s="17" t="s">
        <v>86</v>
      </c>
    </row>
    <row r="142" s="13" customFormat="1">
      <c r="A142" s="13"/>
      <c r="B142" s="238"/>
      <c r="C142" s="239"/>
      <c r="D142" s="233" t="s">
        <v>131</v>
      </c>
      <c r="E142" s="240" t="s">
        <v>1</v>
      </c>
      <c r="F142" s="241" t="s">
        <v>158</v>
      </c>
      <c r="G142" s="239"/>
      <c r="H142" s="242">
        <v>3800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131</v>
      </c>
      <c r="AU142" s="248" t="s">
        <v>86</v>
      </c>
      <c r="AV142" s="13" t="s">
        <v>86</v>
      </c>
      <c r="AW142" s="13" t="s">
        <v>32</v>
      </c>
      <c r="AX142" s="13" t="s">
        <v>76</v>
      </c>
      <c r="AY142" s="248" t="s">
        <v>121</v>
      </c>
    </row>
    <row r="143" s="14" customFormat="1">
      <c r="A143" s="14"/>
      <c r="B143" s="249"/>
      <c r="C143" s="250"/>
      <c r="D143" s="233" t="s">
        <v>131</v>
      </c>
      <c r="E143" s="251" t="s">
        <v>1</v>
      </c>
      <c r="F143" s="252" t="s">
        <v>159</v>
      </c>
      <c r="G143" s="250"/>
      <c r="H143" s="253">
        <v>3800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9" t="s">
        <v>131</v>
      </c>
      <c r="AU143" s="259" t="s">
        <v>86</v>
      </c>
      <c r="AV143" s="14" t="s">
        <v>134</v>
      </c>
      <c r="AW143" s="14" t="s">
        <v>32</v>
      </c>
      <c r="AX143" s="14" t="s">
        <v>76</v>
      </c>
      <c r="AY143" s="259" t="s">
        <v>121</v>
      </c>
    </row>
    <row r="144" s="15" customFormat="1">
      <c r="A144" s="15"/>
      <c r="B144" s="260"/>
      <c r="C144" s="261"/>
      <c r="D144" s="233" t="s">
        <v>131</v>
      </c>
      <c r="E144" s="262" t="s">
        <v>1</v>
      </c>
      <c r="F144" s="263" t="s">
        <v>135</v>
      </c>
      <c r="G144" s="261"/>
      <c r="H144" s="264">
        <v>3800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0" t="s">
        <v>131</v>
      </c>
      <c r="AU144" s="270" t="s">
        <v>86</v>
      </c>
      <c r="AV144" s="15" t="s">
        <v>127</v>
      </c>
      <c r="AW144" s="15" t="s">
        <v>32</v>
      </c>
      <c r="AX144" s="15" t="s">
        <v>84</v>
      </c>
      <c r="AY144" s="270" t="s">
        <v>121</v>
      </c>
    </row>
    <row r="145" s="2" customFormat="1" ht="24.15" customHeight="1">
      <c r="A145" s="38"/>
      <c r="B145" s="39"/>
      <c r="C145" s="219" t="s">
        <v>160</v>
      </c>
      <c r="D145" s="219" t="s">
        <v>123</v>
      </c>
      <c r="E145" s="220" t="s">
        <v>161</v>
      </c>
      <c r="F145" s="221" t="s">
        <v>162</v>
      </c>
      <c r="G145" s="222" t="s">
        <v>163</v>
      </c>
      <c r="H145" s="223">
        <v>0.38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41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127</v>
      </c>
      <c r="AT145" s="231" t="s">
        <v>123</v>
      </c>
      <c r="AU145" s="231" t="s">
        <v>86</v>
      </c>
      <c r="AY145" s="17" t="s">
        <v>121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127</v>
      </c>
      <c r="BM145" s="231" t="s">
        <v>164</v>
      </c>
    </row>
    <row r="146" s="2" customFormat="1">
      <c r="A146" s="38"/>
      <c r="B146" s="39"/>
      <c r="C146" s="40"/>
      <c r="D146" s="233" t="s">
        <v>129</v>
      </c>
      <c r="E146" s="40"/>
      <c r="F146" s="234" t="s">
        <v>165</v>
      </c>
      <c r="G146" s="40"/>
      <c r="H146" s="40"/>
      <c r="I146" s="235"/>
      <c r="J146" s="40"/>
      <c r="K146" s="40"/>
      <c r="L146" s="44"/>
      <c r="M146" s="236"/>
      <c r="N146" s="23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129</v>
      </c>
      <c r="AU146" s="17" t="s">
        <v>86</v>
      </c>
    </row>
    <row r="147" s="13" customFormat="1">
      <c r="A147" s="13"/>
      <c r="B147" s="238"/>
      <c r="C147" s="239"/>
      <c r="D147" s="233" t="s">
        <v>131</v>
      </c>
      <c r="E147" s="240" t="s">
        <v>1</v>
      </c>
      <c r="F147" s="241" t="s">
        <v>166</v>
      </c>
      <c r="G147" s="239"/>
      <c r="H147" s="242">
        <v>0.38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131</v>
      </c>
      <c r="AU147" s="248" t="s">
        <v>86</v>
      </c>
      <c r="AV147" s="13" t="s">
        <v>86</v>
      </c>
      <c r="AW147" s="13" t="s">
        <v>32</v>
      </c>
      <c r="AX147" s="13" t="s">
        <v>76</v>
      </c>
      <c r="AY147" s="248" t="s">
        <v>121</v>
      </c>
    </row>
    <row r="148" s="14" customFormat="1">
      <c r="A148" s="14"/>
      <c r="B148" s="249"/>
      <c r="C148" s="250"/>
      <c r="D148" s="233" t="s">
        <v>131</v>
      </c>
      <c r="E148" s="251" t="s">
        <v>1</v>
      </c>
      <c r="F148" s="252" t="s">
        <v>167</v>
      </c>
      <c r="G148" s="250"/>
      <c r="H148" s="253">
        <v>0.38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131</v>
      </c>
      <c r="AU148" s="259" t="s">
        <v>86</v>
      </c>
      <c r="AV148" s="14" t="s">
        <v>134</v>
      </c>
      <c r="AW148" s="14" t="s">
        <v>32</v>
      </c>
      <c r="AX148" s="14" t="s">
        <v>76</v>
      </c>
      <c r="AY148" s="259" t="s">
        <v>121</v>
      </c>
    </row>
    <row r="149" s="15" customFormat="1">
      <c r="A149" s="15"/>
      <c r="B149" s="260"/>
      <c r="C149" s="261"/>
      <c r="D149" s="233" t="s">
        <v>131</v>
      </c>
      <c r="E149" s="262" t="s">
        <v>1</v>
      </c>
      <c r="F149" s="263" t="s">
        <v>135</v>
      </c>
      <c r="G149" s="261"/>
      <c r="H149" s="264">
        <v>0.38</v>
      </c>
      <c r="I149" s="265"/>
      <c r="J149" s="261"/>
      <c r="K149" s="261"/>
      <c r="L149" s="266"/>
      <c r="M149" s="267"/>
      <c r="N149" s="268"/>
      <c r="O149" s="268"/>
      <c r="P149" s="268"/>
      <c r="Q149" s="268"/>
      <c r="R149" s="268"/>
      <c r="S149" s="268"/>
      <c r="T149" s="26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0" t="s">
        <v>131</v>
      </c>
      <c r="AU149" s="270" t="s">
        <v>86</v>
      </c>
      <c r="AV149" s="15" t="s">
        <v>127</v>
      </c>
      <c r="AW149" s="15" t="s">
        <v>32</v>
      </c>
      <c r="AX149" s="15" t="s">
        <v>84</v>
      </c>
      <c r="AY149" s="270" t="s">
        <v>121</v>
      </c>
    </row>
    <row r="150" s="2" customFormat="1" ht="16.5" customHeight="1">
      <c r="A150" s="38"/>
      <c r="B150" s="39"/>
      <c r="C150" s="219" t="s">
        <v>168</v>
      </c>
      <c r="D150" s="219" t="s">
        <v>123</v>
      </c>
      <c r="E150" s="220" t="s">
        <v>169</v>
      </c>
      <c r="F150" s="221" t="s">
        <v>170</v>
      </c>
      <c r="G150" s="222" t="s">
        <v>171</v>
      </c>
      <c r="H150" s="223">
        <v>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41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127</v>
      </c>
      <c r="AT150" s="231" t="s">
        <v>123</v>
      </c>
      <c r="AU150" s="231" t="s">
        <v>86</v>
      </c>
      <c r="AY150" s="17" t="s">
        <v>121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127</v>
      </c>
      <c r="BM150" s="231" t="s">
        <v>172</v>
      </c>
    </row>
    <row r="151" s="2" customFormat="1">
      <c r="A151" s="38"/>
      <c r="B151" s="39"/>
      <c r="C151" s="40"/>
      <c r="D151" s="233" t="s">
        <v>129</v>
      </c>
      <c r="E151" s="40"/>
      <c r="F151" s="234" t="s">
        <v>173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129</v>
      </c>
      <c r="AU151" s="17" t="s">
        <v>86</v>
      </c>
    </row>
    <row r="152" s="2" customFormat="1" ht="16.5" customHeight="1">
      <c r="A152" s="38"/>
      <c r="B152" s="39"/>
      <c r="C152" s="219" t="s">
        <v>174</v>
      </c>
      <c r="D152" s="219" t="s">
        <v>123</v>
      </c>
      <c r="E152" s="220" t="s">
        <v>175</v>
      </c>
      <c r="F152" s="221" t="s">
        <v>176</v>
      </c>
      <c r="G152" s="222" t="s">
        <v>171</v>
      </c>
      <c r="H152" s="223">
        <v>1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41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127</v>
      </c>
      <c r="AT152" s="231" t="s">
        <v>123</v>
      </c>
      <c r="AU152" s="231" t="s">
        <v>86</v>
      </c>
      <c r="AY152" s="17" t="s">
        <v>121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127</v>
      </c>
      <c r="BM152" s="231" t="s">
        <v>177</v>
      </c>
    </row>
    <row r="153" s="2" customFormat="1">
      <c r="A153" s="38"/>
      <c r="B153" s="39"/>
      <c r="C153" s="40"/>
      <c r="D153" s="233" t="s">
        <v>129</v>
      </c>
      <c r="E153" s="40"/>
      <c r="F153" s="234" t="s">
        <v>178</v>
      </c>
      <c r="G153" s="40"/>
      <c r="H153" s="40"/>
      <c r="I153" s="235"/>
      <c r="J153" s="40"/>
      <c r="K153" s="40"/>
      <c r="L153" s="44"/>
      <c r="M153" s="271"/>
      <c r="N153" s="272"/>
      <c r="O153" s="273"/>
      <c r="P153" s="273"/>
      <c r="Q153" s="273"/>
      <c r="R153" s="273"/>
      <c r="S153" s="273"/>
      <c r="T153" s="274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129</v>
      </c>
      <c r="AU153" s="17" t="s">
        <v>86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LGa4fV8SZYgeMpnO+40RDBlCWi5NUMSfHZTKEt6ZhQqVwoKb+tFqlW2Rb70PdoHrpRXc3GY7Xea5FAplYmbM2Q==" hashValue="P9mB4xj9qb02AqOEbohkXJUPxwrcFtImIklub8T4NeGz55nNbL2v60GkeqL/1WUFqB7UMxtq7ypiItPxrjgqiA==" algorithmName="SHA-512" password="CC35"/>
  <autoFilter ref="C117:K15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Žeranovka, km 3,070 - 3,960, Žeranovice - oprava opevnění, odstranění nánosu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179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7. 7. 2021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ROUND((SUM(BE124:BE353)),  2)</f>
        <v>0</v>
      </c>
      <c r="G33" s="38"/>
      <c r="H33" s="38"/>
      <c r="I33" s="155">
        <v>0.20999999999999999</v>
      </c>
      <c r="J33" s="154">
        <f>ROUND(((SUM(BE124:BE353))*I33),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ROUND((SUM(BF124:BF353)),  2)</f>
        <v>0</v>
      </c>
      <c r="G34" s="38"/>
      <c r="H34" s="38"/>
      <c r="I34" s="155">
        <v>0.14999999999999999</v>
      </c>
      <c r="J34" s="154">
        <f>ROUND(((SUM(BF124:BF353))*I34),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ROUND((SUM(BG124:BG353)),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ROUND((SUM(BH124:BH353)),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ROUND((SUM(BI124:BI353)),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Žeranovka, km 3,070 - 3,960, Žeranovice - oprava opevnění, odstranění nánosu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SO-02 - Opevnění vodního toku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Žeranovice</v>
      </c>
      <c r="G89" s="40"/>
      <c r="H89" s="40"/>
      <c r="I89" s="32" t="s">
        <v>22</v>
      </c>
      <c r="J89" s="79" t="str">
        <f>IF(J12="","",J12)</f>
        <v>7. 7. 2021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Ing. Adam Balažovič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VZD INVEST,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180</v>
      </c>
      <c r="E99" s="188"/>
      <c r="F99" s="188"/>
      <c r="G99" s="188"/>
      <c r="H99" s="188"/>
      <c r="I99" s="188"/>
      <c r="J99" s="189">
        <f>J213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181</v>
      </c>
      <c r="E100" s="188"/>
      <c r="F100" s="188"/>
      <c r="G100" s="188"/>
      <c r="H100" s="188"/>
      <c r="I100" s="188"/>
      <c r="J100" s="189">
        <f>J224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182</v>
      </c>
      <c r="E101" s="188"/>
      <c r="F101" s="188"/>
      <c r="G101" s="188"/>
      <c r="H101" s="188"/>
      <c r="I101" s="188"/>
      <c r="J101" s="189">
        <f>J251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183</v>
      </c>
      <c r="E102" s="188"/>
      <c r="F102" s="188"/>
      <c r="G102" s="188"/>
      <c r="H102" s="188"/>
      <c r="I102" s="188"/>
      <c r="J102" s="189">
        <f>J315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184</v>
      </c>
      <c r="E103" s="188"/>
      <c r="F103" s="188"/>
      <c r="G103" s="188"/>
      <c r="H103" s="188"/>
      <c r="I103" s="188"/>
      <c r="J103" s="189">
        <f>J341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185</v>
      </c>
      <c r="E104" s="188"/>
      <c r="F104" s="188"/>
      <c r="G104" s="188"/>
      <c r="H104" s="188"/>
      <c r="I104" s="188"/>
      <c r="J104" s="189">
        <f>J351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Žeranovka, km 3,070 - 3,960, Žeranovice - oprava opevnění, odstranění nánosu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SO-02 - Opevnění vodního toku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Žeranovice</v>
      </c>
      <c r="G118" s="40"/>
      <c r="H118" s="40"/>
      <c r="I118" s="32" t="s">
        <v>22</v>
      </c>
      <c r="J118" s="79" t="str">
        <f>IF(J12="","",J12)</f>
        <v>7. 7. 2021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30</v>
      </c>
      <c r="J120" s="36" t="str">
        <f>E21</f>
        <v>Ing. Adam Balažovič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VZD INVEST,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107</v>
      </c>
      <c r="D123" s="194" t="s">
        <v>61</v>
      </c>
      <c r="E123" s="194" t="s">
        <v>57</v>
      </c>
      <c r="F123" s="194" t="s">
        <v>58</v>
      </c>
      <c r="G123" s="194" t="s">
        <v>108</v>
      </c>
      <c r="H123" s="194" t="s">
        <v>109</v>
      </c>
      <c r="I123" s="194" t="s">
        <v>110</v>
      </c>
      <c r="J123" s="195" t="s">
        <v>101</v>
      </c>
      <c r="K123" s="196" t="s">
        <v>111</v>
      </c>
      <c r="L123" s="197"/>
      <c r="M123" s="100" t="s">
        <v>1</v>
      </c>
      <c r="N123" s="101" t="s">
        <v>40</v>
      </c>
      <c r="O123" s="101" t="s">
        <v>112</v>
      </c>
      <c r="P123" s="101" t="s">
        <v>113</v>
      </c>
      <c r="Q123" s="101" t="s">
        <v>114</v>
      </c>
      <c r="R123" s="101" t="s">
        <v>115</v>
      </c>
      <c r="S123" s="101" t="s">
        <v>116</v>
      </c>
      <c r="T123" s="102" t="s">
        <v>117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118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2623.25854385</v>
      </c>
      <c r="S124" s="104"/>
      <c r="T124" s="201">
        <f>T125</f>
        <v>226.875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103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119</v>
      </c>
      <c r="F125" s="206" t="s">
        <v>120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P126+P213+P224+P251+P315+P341+P351</f>
        <v>0</v>
      </c>
      <c r="Q125" s="211"/>
      <c r="R125" s="212">
        <f>R126+R213+R224+R251+R315+R341+R351</f>
        <v>2623.25854385</v>
      </c>
      <c r="S125" s="211"/>
      <c r="T125" s="213">
        <f>T126+T213+T224+T251+T315+T341+T351</f>
        <v>226.875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121</v>
      </c>
      <c r="BK125" s="216">
        <f>BK126+BK213+BK224+BK251+BK315+BK341+BK351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84</v>
      </c>
      <c r="F126" s="217" t="s">
        <v>122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SUM(P127:P212)</f>
        <v>0</v>
      </c>
      <c r="Q126" s="211"/>
      <c r="R126" s="212">
        <f>SUM(R127:R212)</f>
        <v>1.3304853000000001</v>
      </c>
      <c r="S126" s="211"/>
      <c r="T126" s="213">
        <f>SUM(T127:T212)</f>
        <v>68.75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84</v>
      </c>
      <c r="AY126" s="214" t="s">
        <v>121</v>
      </c>
      <c r="BK126" s="216">
        <f>SUM(BK127:BK212)</f>
        <v>0</v>
      </c>
    </row>
    <row r="127" s="2" customFormat="1" ht="24.15" customHeight="1">
      <c r="A127" s="38"/>
      <c r="B127" s="39"/>
      <c r="C127" s="219" t="s">
        <v>84</v>
      </c>
      <c r="D127" s="219" t="s">
        <v>123</v>
      </c>
      <c r="E127" s="220" t="s">
        <v>186</v>
      </c>
      <c r="F127" s="221" t="s">
        <v>187</v>
      </c>
      <c r="G127" s="222" t="s">
        <v>126</v>
      </c>
      <c r="H127" s="223">
        <v>35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1.8</v>
      </c>
      <c r="T127" s="230">
        <f>S127*H127</f>
        <v>63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127</v>
      </c>
      <c r="AT127" s="231" t="s">
        <v>123</v>
      </c>
      <c r="AU127" s="231" t="s">
        <v>86</v>
      </c>
      <c r="AY127" s="17" t="s">
        <v>121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127</v>
      </c>
      <c r="BM127" s="231" t="s">
        <v>188</v>
      </c>
    </row>
    <row r="128" s="2" customFormat="1">
      <c r="A128" s="38"/>
      <c r="B128" s="39"/>
      <c r="C128" s="40"/>
      <c r="D128" s="233" t="s">
        <v>129</v>
      </c>
      <c r="E128" s="40"/>
      <c r="F128" s="234" t="s">
        <v>189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129</v>
      </c>
      <c r="AU128" s="17" t="s">
        <v>86</v>
      </c>
    </row>
    <row r="129" s="13" customFormat="1">
      <c r="A129" s="13"/>
      <c r="B129" s="238"/>
      <c r="C129" s="239"/>
      <c r="D129" s="233" t="s">
        <v>131</v>
      </c>
      <c r="E129" s="240" t="s">
        <v>1</v>
      </c>
      <c r="F129" s="241" t="s">
        <v>190</v>
      </c>
      <c r="G129" s="239"/>
      <c r="H129" s="242">
        <v>35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8" t="s">
        <v>131</v>
      </c>
      <c r="AU129" s="248" t="s">
        <v>86</v>
      </c>
      <c r="AV129" s="13" t="s">
        <v>86</v>
      </c>
      <c r="AW129" s="13" t="s">
        <v>32</v>
      </c>
      <c r="AX129" s="13" t="s">
        <v>76</v>
      </c>
      <c r="AY129" s="248" t="s">
        <v>121</v>
      </c>
    </row>
    <row r="130" s="14" customFormat="1">
      <c r="A130" s="14"/>
      <c r="B130" s="249"/>
      <c r="C130" s="250"/>
      <c r="D130" s="233" t="s">
        <v>131</v>
      </c>
      <c r="E130" s="251" t="s">
        <v>1</v>
      </c>
      <c r="F130" s="252" t="s">
        <v>191</v>
      </c>
      <c r="G130" s="250"/>
      <c r="H130" s="253">
        <v>35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9" t="s">
        <v>131</v>
      </c>
      <c r="AU130" s="259" t="s">
        <v>86</v>
      </c>
      <c r="AV130" s="14" t="s">
        <v>134</v>
      </c>
      <c r="AW130" s="14" t="s">
        <v>32</v>
      </c>
      <c r="AX130" s="14" t="s">
        <v>76</v>
      </c>
      <c r="AY130" s="259" t="s">
        <v>121</v>
      </c>
    </row>
    <row r="131" s="15" customFormat="1">
      <c r="A131" s="15"/>
      <c r="B131" s="260"/>
      <c r="C131" s="261"/>
      <c r="D131" s="233" t="s">
        <v>131</v>
      </c>
      <c r="E131" s="262" t="s">
        <v>1</v>
      </c>
      <c r="F131" s="263" t="s">
        <v>135</v>
      </c>
      <c r="G131" s="261"/>
      <c r="H131" s="264">
        <v>35</v>
      </c>
      <c r="I131" s="265"/>
      <c r="J131" s="261"/>
      <c r="K131" s="261"/>
      <c r="L131" s="266"/>
      <c r="M131" s="267"/>
      <c r="N131" s="268"/>
      <c r="O131" s="268"/>
      <c r="P131" s="268"/>
      <c r="Q131" s="268"/>
      <c r="R131" s="268"/>
      <c r="S131" s="268"/>
      <c r="T131" s="269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0" t="s">
        <v>131</v>
      </c>
      <c r="AU131" s="270" t="s">
        <v>86</v>
      </c>
      <c r="AV131" s="15" t="s">
        <v>127</v>
      </c>
      <c r="AW131" s="15" t="s">
        <v>32</v>
      </c>
      <c r="AX131" s="15" t="s">
        <v>84</v>
      </c>
      <c r="AY131" s="270" t="s">
        <v>121</v>
      </c>
    </row>
    <row r="132" s="2" customFormat="1" ht="16.5" customHeight="1">
      <c r="A132" s="38"/>
      <c r="B132" s="39"/>
      <c r="C132" s="219" t="s">
        <v>86</v>
      </c>
      <c r="D132" s="219" t="s">
        <v>123</v>
      </c>
      <c r="E132" s="220" t="s">
        <v>192</v>
      </c>
      <c r="F132" s="221" t="s">
        <v>193</v>
      </c>
      <c r="G132" s="222" t="s">
        <v>194</v>
      </c>
      <c r="H132" s="223">
        <v>60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0.021930000000000002</v>
      </c>
      <c r="R132" s="229">
        <f>Q132*H132</f>
        <v>1.3158000000000001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127</v>
      </c>
      <c r="AT132" s="231" t="s">
        <v>123</v>
      </c>
      <c r="AU132" s="231" t="s">
        <v>86</v>
      </c>
      <c r="AY132" s="17" t="s">
        <v>121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127</v>
      </c>
      <c r="BM132" s="231" t="s">
        <v>195</v>
      </c>
    </row>
    <row r="133" s="2" customFormat="1">
      <c r="A133" s="38"/>
      <c r="B133" s="39"/>
      <c r="C133" s="40"/>
      <c r="D133" s="233" t="s">
        <v>129</v>
      </c>
      <c r="E133" s="40"/>
      <c r="F133" s="234" t="s">
        <v>196</v>
      </c>
      <c r="G133" s="40"/>
      <c r="H133" s="40"/>
      <c r="I133" s="235"/>
      <c r="J133" s="40"/>
      <c r="K133" s="40"/>
      <c r="L133" s="44"/>
      <c r="M133" s="236"/>
      <c r="N133" s="23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129</v>
      </c>
      <c r="AU133" s="17" t="s">
        <v>86</v>
      </c>
    </row>
    <row r="134" s="13" customFormat="1">
      <c r="A134" s="13"/>
      <c r="B134" s="238"/>
      <c r="C134" s="239"/>
      <c r="D134" s="233" t="s">
        <v>131</v>
      </c>
      <c r="E134" s="240" t="s">
        <v>1</v>
      </c>
      <c r="F134" s="241" t="s">
        <v>197</v>
      </c>
      <c r="G134" s="239"/>
      <c r="H134" s="242">
        <v>60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131</v>
      </c>
      <c r="AU134" s="248" t="s">
        <v>86</v>
      </c>
      <c r="AV134" s="13" t="s">
        <v>86</v>
      </c>
      <c r="AW134" s="13" t="s">
        <v>32</v>
      </c>
      <c r="AX134" s="13" t="s">
        <v>76</v>
      </c>
      <c r="AY134" s="248" t="s">
        <v>121</v>
      </c>
    </row>
    <row r="135" s="14" customFormat="1">
      <c r="A135" s="14"/>
      <c r="B135" s="249"/>
      <c r="C135" s="250"/>
      <c r="D135" s="233" t="s">
        <v>131</v>
      </c>
      <c r="E135" s="251" t="s">
        <v>1</v>
      </c>
      <c r="F135" s="252" t="s">
        <v>198</v>
      </c>
      <c r="G135" s="250"/>
      <c r="H135" s="253">
        <v>60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9" t="s">
        <v>131</v>
      </c>
      <c r="AU135" s="259" t="s">
        <v>86</v>
      </c>
      <c r="AV135" s="14" t="s">
        <v>134</v>
      </c>
      <c r="AW135" s="14" t="s">
        <v>32</v>
      </c>
      <c r="AX135" s="14" t="s">
        <v>76</v>
      </c>
      <c r="AY135" s="259" t="s">
        <v>121</v>
      </c>
    </row>
    <row r="136" s="15" customFormat="1">
      <c r="A136" s="15"/>
      <c r="B136" s="260"/>
      <c r="C136" s="261"/>
      <c r="D136" s="233" t="s">
        <v>131</v>
      </c>
      <c r="E136" s="262" t="s">
        <v>1</v>
      </c>
      <c r="F136" s="263" t="s">
        <v>135</v>
      </c>
      <c r="G136" s="261"/>
      <c r="H136" s="264">
        <v>60</v>
      </c>
      <c r="I136" s="265"/>
      <c r="J136" s="261"/>
      <c r="K136" s="261"/>
      <c r="L136" s="266"/>
      <c r="M136" s="267"/>
      <c r="N136" s="268"/>
      <c r="O136" s="268"/>
      <c r="P136" s="268"/>
      <c r="Q136" s="268"/>
      <c r="R136" s="268"/>
      <c r="S136" s="268"/>
      <c r="T136" s="269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0" t="s">
        <v>131</v>
      </c>
      <c r="AU136" s="270" t="s">
        <v>86</v>
      </c>
      <c r="AV136" s="15" t="s">
        <v>127</v>
      </c>
      <c r="AW136" s="15" t="s">
        <v>32</v>
      </c>
      <c r="AX136" s="15" t="s">
        <v>84</v>
      </c>
      <c r="AY136" s="270" t="s">
        <v>121</v>
      </c>
    </row>
    <row r="137" s="2" customFormat="1" ht="24.15" customHeight="1">
      <c r="A137" s="38"/>
      <c r="B137" s="39"/>
      <c r="C137" s="219" t="s">
        <v>134</v>
      </c>
      <c r="D137" s="219" t="s">
        <v>123</v>
      </c>
      <c r="E137" s="220" t="s">
        <v>199</v>
      </c>
      <c r="F137" s="221" t="s">
        <v>200</v>
      </c>
      <c r="G137" s="222" t="s">
        <v>201</v>
      </c>
      <c r="H137" s="223">
        <v>360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41</v>
      </c>
      <c r="O137" s="91"/>
      <c r="P137" s="229">
        <f>O137*H137</f>
        <v>0</v>
      </c>
      <c r="Q137" s="229">
        <v>4.07925E-05</v>
      </c>
      <c r="R137" s="229">
        <f>Q137*H137</f>
        <v>0.0146853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127</v>
      </c>
      <c r="AT137" s="231" t="s">
        <v>123</v>
      </c>
      <c r="AU137" s="231" t="s">
        <v>86</v>
      </c>
      <c r="AY137" s="17" t="s">
        <v>121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127</v>
      </c>
      <c r="BM137" s="231" t="s">
        <v>202</v>
      </c>
    </row>
    <row r="138" s="2" customFormat="1">
      <c r="A138" s="38"/>
      <c r="B138" s="39"/>
      <c r="C138" s="40"/>
      <c r="D138" s="233" t="s">
        <v>129</v>
      </c>
      <c r="E138" s="40"/>
      <c r="F138" s="234" t="s">
        <v>203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129</v>
      </c>
      <c r="AU138" s="17" t="s">
        <v>86</v>
      </c>
    </row>
    <row r="139" s="13" customFormat="1">
      <c r="A139" s="13"/>
      <c r="B139" s="238"/>
      <c r="C139" s="239"/>
      <c r="D139" s="233" t="s">
        <v>131</v>
      </c>
      <c r="E139" s="240" t="s">
        <v>1</v>
      </c>
      <c r="F139" s="241" t="s">
        <v>204</v>
      </c>
      <c r="G139" s="239"/>
      <c r="H139" s="242">
        <v>360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131</v>
      </c>
      <c r="AU139" s="248" t="s">
        <v>86</v>
      </c>
      <c r="AV139" s="13" t="s">
        <v>86</v>
      </c>
      <c r="AW139" s="13" t="s">
        <v>32</v>
      </c>
      <c r="AX139" s="13" t="s">
        <v>76</v>
      </c>
      <c r="AY139" s="248" t="s">
        <v>121</v>
      </c>
    </row>
    <row r="140" s="14" customFormat="1">
      <c r="A140" s="14"/>
      <c r="B140" s="249"/>
      <c r="C140" s="250"/>
      <c r="D140" s="233" t="s">
        <v>131</v>
      </c>
      <c r="E140" s="251" t="s">
        <v>1</v>
      </c>
      <c r="F140" s="252" t="s">
        <v>205</v>
      </c>
      <c r="G140" s="250"/>
      <c r="H140" s="253">
        <v>360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131</v>
      </c>
      <c r="AU140" s="259" t="s">
        <v>86</v>
      </c>
      <c r="AV140" s="14" t="s">
        <v>134</v>
      </c>
      <c r="AW140" s="14" t="s">
        <v>32</v>
      </c>
      <c r="AX140" s="14" t="s">
        <v>76</v>
      </c>
      <c r="AY140" s="259" t="s">
        <v>121</v>
      </c>
    </row>
    <row r="141" s="15" customFormat="1">
      <c r="A141" s="15"/>
      <c r="B141" s="260"/>
      <c r="C141" s="261"/>
      <c r="D141" s="233" t="s">
        <v>131</v>
      </c>
      <c r="E141" s="262" t="s">
        <v>1</v>
      </c>
      <c r="F141" s="263" t="s">
        <v>135</v>
      </c>
      <c r="G141" s="261"/>
      <c r="H141" s="264">
        <v>360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0" t="s">
        <v>131</v>
      </c>
      <c r="AU141" s="270" t="s">
        <v>86</v>
      </c>
      <c r="AV141" s="15" t="s">
        <v>127</v>
      </c>
      <c r="AW141" s="15" t="s">
        <v>32</v>
      </c>
      <c r="AX141" s="15" t="s">
        <v>84</v>
      </c>
      <c r="AY141" s="270" t="s">
        <v>121</v>
      </c>
    </row>
    <row r="142" s="2" customFormat="1" ht="24.15" customHeight="1">
      <c r="A142" s="38"/>
      <c r="B142" s="39"/>
      <c r="C142" s="219" t="s">
        <v>127</v>
      </c>
      <c r="D142" s="219" t="s">
        <v>123</v>
      </c>
      <c r="E142" s="220" t="s">
        <v>206</v>
      </c>
      <c r="F142" s="221" t="s">
        <v>207</v>
      </c>
      <c r="G142" s="222" t="s">
        <v>208</v>
      </c>
      <c r="H142" s="223">
        <v>60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41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127</v>
      </c>
      <c r="AT142" s="231" t="s">
        <v>123</v>
      </c>
      <c r="AU142" s="231" t="s">
        <v>86</v>
      </c>
      <c r="AY142" s="17" t="s">
        <v>121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127</v>
      </c>
      <c r="BM142" s="231" t="s">
        <v>209</v>
      </c>
    </row>
    <row r="143" s="2" customFormat="1">
      <c r="A143" s="38"/>
      <c r="B143" s="39"/>
      <c r="C143" s="40"/>
      <c r="D143" s="233" t="s">
        <v>129</v>
      </c>
      <c r="E143" s="40"/>
      <c r="F143" s="234" t="s">
        <v>210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129</v>
      </c>
      <c r="AU143" s="17" t="s">
        <v>86</v>
      </c>
    </row>
    <row r="144" s="13" customFormat="1">
      <c r="A144" s="13"/>
      <c r="B144" s="238"/>
      <c r="C144" s="239"/>
      <c r="D144" s="233" t="s">
        <v>131</v>
      </c>
      <c r="E144" s="240" t="s">
        <v>1</v>
      </c>
      <c r="F144" s="241" t="s">
        <v>211</v>
      </c>
      <c r="G144" s="239"/>
      <c r="H144" s="242">
        <v>60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131</v>
      </c>
      <c r="AU144" s="248" t="s">
        <v>86</v>
      </c>
      <c r="AV144" s="13" t="s">
        <v>86</v>
      </c>
      <c r="AW144" s="13" t="s">
        <v>32</v>
      </c>
      <c r="AX144" s="13" t="s">
        <v>76</v>
      </c>
      <c r="AY144" s="248" t="s">
        <v>121</v>
      </c>
    </row>
    <row r="145" s="14" customFormat="1">
      <c r="A145" s="14"/>
      <c r="B145" s="249"/>
      <c r="C145" s="250"/>
      <c r="D145" s="233" t="s">
        <v>131</v>
      </c>
      <c r="E145" s="251" t="s">
        <v>1</v>
      </c>
      <c r="F145" s="252" t="s">
        <v>212</v>
      </c>
      <c r="G145" s="250"/>
      <c r="H145" s="253">
        <v>60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131</v>
      </c>
      <c r="AU145" s="259" t="s">
        <v>86</v>
      </c>
      <c r="AV145" s="14" t="s">
        <v>134</v>
      </c>
      <c r="AW145" s="14" t="s">
        <v>32</v>
      </c>
      <c r="AX145" s="14" t="s">
        <v>76</v>
      </c>
      <c r="AY145" s="259" t="s">
        <v>121</v>
      </c>
    </row>
    <row r="146" s="15" customFormat="1">
      <c r="A146" s="15"/>
      <c r="B146" s="260"/>
      <c r="C146" s="261"/>
      <c r="D146" s="233" t="s">
        <v>131</v>
      </c>
      <c r="E146" s="262" t="s">
        <v>1</v>
      </c>
      <c r="F146" s="263" t="s">
        <v>135</v>
      </c>
      <c r="G146" s="261"/>
      <c r="H146" s="264">
        <v>60</v>
      </c>
      <c r="I146" s="265"/>
      <c r="J146" s="261"/>
      <c r="K146" s="261"/>
      <c r="L146" s="266"/>
      <c r="M146" s="267"/>
      <c r="N146" s="268"/>
      <c r="O146" s="268"/>
      <c r="P146" s="268"/>
      <c r="Q146" s="268"/>
      <c r="R146" s="268"/>
      <c r="S146" s="268"/>
      <c r="T146" s="26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0" t="s">
        <v>131</v>
      </c>
      <c r="AU146" s="270" t="s">
        <v>86</v>
      </c>
      <c r="AV146" s="15" t="s">
        <v>127</v>
      </c>
      <c r="AW146" s="15" t="s">
        <v>32</v>
      </c>
      <c r="AX146" s="15" t="s">
        <v>84</v>
      </c>
      <c r="AY146" s="270" t="s">
        <v>121</v>
      </c>
    </row>
    <row r="147" s="2" customFormat="1" ht="33" customHeight="1">
      <c r="A147" s="38"/>
      <c r="B147" s="39"/>
      <c r="C147" s="219" t="s">
        <v>152</v>
      </c>
      <c r="D147" s="219" t="s">
        <v>123</v>
      </c>
      <c r="E147" s="220" t="s">
        <v>213</v>
      </c>
      <c r="F147" s="221" t="s">
        <v>214</v>
      </c>
      <c r="G147" s="222" t="s">
        <v>126</v>
      </c>
      <c r="H147" s="223">
        <v>1020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41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127</v>
      </c>
      <c r="AT147" s="231" t="s">
        <v>123</v>
      </c>
      <c r="AU147" s="231" t="s">
        <v>86</v>
      </c>
      <c r="AY147" s="17" t="s">
        <v>121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84</v>
      </c>
      <c r="BK147" s="232">
        <f>ROUND(I147*H147,2)</f>
        <v>0</v>
      </c>
      <c r="BL147" s="17" t="s">
        <v>127</v>
      </c>
      <c r="BM147" s="231" t="s">
        <v>215</v>
      </c>
    </row>
    <row r="148" s="2" customFormat="1">
      <c r="A148" s="38"/>
      <c r="B148" s="39"/>
      <c r="C148" s="40"/>
      <c r="D148" s="233" t="s">
        <v>129</v>
      </c>
      <c r="E148" s="40"/>
      <c r="F148" s="234" t="s">
        <v>216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129</v>
      </c>
      <c r="AU148" s="17" t="s">
        <v>86</v>
      </c>
    </row>
    <row r="149" s="13" customFormat="1">
      <c r="A149" s="13"/>
      <c r="B149" s="238"/>
      <c r="C149" s="239"/>
      <c r="D149" s="233" t="s">
        <v>131</v>
      </c>
      <c r="E149" s="240" t="s">
        <v>1</v>
      </c>
      <c r="F149" s="241" t="s">
        <v>217</v>
      </c>
      <c r="G149" s="239"/>
      <c r="H149" s="242">
        <v>1020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131</v>
      </c>
      <c r="AU149" s="248" t="s">
        <v>86</v>
      </c>
      <c r="AV149" s="13" t="s">
        <v>86</v>
      </c>
      <c r="AW149" s="13" t="s">
        <v>32</v>
      </c>
      <c r="AX149" s="13" t="s">
        <v>76</v>
      </c>
      <c r="AY149" s="248" t="s">
        <v>121</v>
      </c>
    </row>
    <row r="150" s="14" customFormat="1">
      <c r="A150" s="14"/>
      <c r="B150" s="249"/>
      <c r="C150" s="250"/>
      <c r="D150" s="233" t="s">
        <v>131</v>
      </c>
      <c r="E150" s="251" t="s">
        <v>1</v>
      </c>
      <c r="F150" s="252" t="s">
        <v>218</v>
      </c>
      <c r="G150" s="250"/>
      <c r="H150" s="253">
        <v>1020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131</v>
      </c>
      <c r="AU150" s="259" t="s">
        <v>86</v>
      </c>
      <c r="AV150" s="14" t="s">
        <v>134</v>
      </c>
      <c r="AW150" s="14" t="s">
        <v>32</v>
      </c>
      <c r="AX150" s="14" t="s">
        <v>76</v>
      </c>
      <c r="AY150" s="259" t="s">
        <v>121</v>
      </c>
    </row>
    <row r="151" s="15" customFormat="1">
      <c r="A151" s="15"/>
      <c r="B151" s="260"/>
      <c r="C151" s="261"/>
      <c r="D151" s="233" t="s">
        <v>131</v>
      </c>
      <c r="E151" s="262" t="s">
        <v>1</v>
      </c>
      <c r="F151" s="263" t="s">
        <v>135</v>
      </c>
      <c r="G151" s="261"/>
      <c r="H151" s="264">
        <v>1020</v>
      </c>
      <c r="I151" s="265"/>
      <c r="J151" s="261"/>
      <c r="K151" s="261"/>
      <c r="L151" s="266"/>
      <c r="M151" s="267"/>
      <c r="N151" s="268"/>
      <c r="O151" s="268"/>
      <c r="P151" s="268"/>
      <c r="Q151" s="268"/>
      <c r="R151" s="268"/>
      <c r="S151" s="268"/>
      <c r="T151" s="26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0" t="s">
        <v>131</v>
      </c>
      <c r="AU151" s="270" t="s">
        <v>86</v>
      </c>
      <c r="AV151" s="15" t="s">
        <v>127</v>
      </c>
      <c r="AW151" s="15" t="s">
        <v>32</v>
      </c>
      <c r="AX151" s="15" t="s">
        <v>84</v>
      </c>
      <c r="AY151" s="270" t="s">
        <v>121</v>
      </c>
    </row>
    <row r="152" s="2" customFormat="1" ht="24.15" customHeight="1">
      <c r="A152" s="38"/>
      <c r="B152" s="39"/>
      <c r="C152" s="219" t="s">
        <v>160</v>
      </c>
      <c r="D152" s="219" t="s">
        <v>123</v>
      </c>
      <c r="E152" s="220" t="s">
        <v>219</v>
      </c>
      <c r="F152" s="221" t="s">
        <v>220</v>
      </c>
      <c r="G152" s="222" t="s">
        <v>126</v>
      </c>
      <c r="H152" s="223">
        <v>2.5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41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2.2999999999999998</v>
      </c>
      <c r="T152" s="230">
        <f>S152*H152</f>
        <v>5.75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127</v>
      </c>
      <c r="AT152" s="231" t="s">
        <v>123</v>
      </c>
      <c r="AU152" s="231" t="s">
        <v>86</v>
      </c>
      <c r="AY152" s="17" t="s">
        <v>121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127</v>
      </c>
      <c r="BM152" s="231" t="s">
        <v>221</v>
      </c>
    </row>
    <row r="153" s="2" customFormat="1">
      <c r="A153" s="38"/>
      <c r="B153" s="39"/>
      <c r="C153" s="40"/>
      <c r="D153" s="233" t="s">
        <v>129</v>
      </c>
      <c r="E153" s="40"/>
      <c r="F153" s="234" t="s">
        <v>222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129</v>
      </c>
      <c r="AU153" s="17" t="s">
        <v>86</v>
      </c>
    </row>
    <row r="154" s="13" customFormat="1">
      <c r="A154" s="13"/>
      <c r="B154" s="238"/>
      <c r="C154" s="239"/>
      <c r="D154" s="233" t="s">
        <v>131</v>
      </c>
      <c r="E154" s="240" t="s">
        <v>1</v>
      </c>
      <c r="F154" s="241" t="s">
        <v>223</v>
      </c>
      <c r="G154" s="239"/>
      <c r="H154" s="242">
        <v>2.5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131</v>
      </c>
      <c r="AU154" s="248" t="s">
        <v>86</v>
      </c>
      <c r="AV154" s="13" t="s">
        <v>86</v>
      </c>
      <c r="AW154" s="13" t="s">
        <v>32</v>
      </c>
      <c r="AX154" s="13" t="s">
        <v>76</v>
      </c>
      <c r="AY154" s="248" t="s">
        <v>121</v>
      </c>
    </row>
    <row r="155" s="14" customFormat="1">
      <c r="A155" s="14"/>
      <c r="B155" s="249"/>
      <c r="C155" s="250"/>
      <c r="D155" s="233" t="s">
        <v>131</v>
      </c>
      <c r="E155" s="251" t="s">
        <v>1</v>
      </c>
      <c r="F155" s="252" t="s">
        <v>224</v>
      </c>
      <c r="G155" s="250"/>
      <c r="H155" s="253">
        <v>2.5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131</v>
      </c>
      <c r="AU155" s="259" t="s">
        <v>86</v>
      </c>
      <c r="AV155" s="14" t="s">
        <v>134</v>
      </c>
      <c r="AW155" s="14" t="s">
        <v>32</v>
      </c>
      <c r="AX155" s="14" t="s">
        <v>76</v>
      </c>
      <c r="AY155" s="259" t="s">
        <v>121</v>
      </c>
    </row>
    <row r="156" s="15" customFormat="1">
      <c r="A156" s="15"/>
      <c r="B156" s="260"/>
      <c r="C156" s="261"/>
      <c r="D156" s="233" t="s">
        <v>131</v>
      </c>
      <c r="E156" s="262" t="s">
        <v>1</v>
      </c>
      <c r="F156" s="263" t="s">
        <v>135</v>
      </c>
      <c r="G156" s="261"/>
      <c r="H156" s="264">
        <v>2.5</v>
      </c>
      <c r="I156" s="265"/>
      <c r="J156" s="261"/>
      <c r="K156" s="261"/>
      <c r="L156" s="266"/>
      <c r="M156" s="267"/>
      <c r="N156" s="268"/>
      <c r="O156" s="268"/>
      <c r="P156" s="268"/>
      <c r="Q156" s="268"/>
      <c r="R156" s="268"/>
      <c r="S156" s="268"/>
      <c r="T156" s="26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0" t="s">
        <v>131</v>
      </c>
      <c r="AU156" s="270" t="s">
        <v>86</v>
      </c>
      <c r="AV156" s="15" t="s">
        <v>127</v>
      </c>
      <c r="AW156" s="15" t="s">
        <v>32</v>
      </c>
      <c r="AX156" s="15" t="s">
        <v>84</v>
      </c>
      <c r="AY156" s="270" t="s">
        <v>121</v>
      </c>
    </row>
    <row r="157" s="2" customFormat="1" ht="33" customHeight="1">
      <c r="A157" s="38"/>
      <c r="B157" s="39"/>
      <c r="C157" s="219" t="s">
        <v>168</v>
      </c>
      <c r="D157" s="219" t="s">
        <v>123</v>
      </c>
      <c r="E157" s="220" t="s">
        <v>225</v>
      </c>
      <c r="F157" s="221" t="s">
        <v>226</v>
      </c>
      <c r="G157" s="222" t="s">
        <v>126</v>
      </c>
      <c r="H157" s="223">
        <v>58.5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41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127</v>
      </c>
      <c r="AT157" s="231" t="s">
        <v>123</v>
      </c>
      <c r="AU157" s="231" t="s">
        <v>86</v>
      </c>
      <c r="AY157" s="17" t="s">
        <v>121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127</v>
      </c>
      <c r="BM157" s="231" t="s">
        <v>227</v>
      </c>
    </row>
    <row r="158" s="2" customFormat="1">
      <c r="A158" s="38"/>
      <c r="B158" s="39"/>
      <c r="C158" s="40"/>
      <c r="D158" s="233" t="s">
        <v>129</v>
      </c>
      <c r="E158" s="40"/>
      <c r="F158" s="234" t="s">
        <v>228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129</v>
      </c>
      <c r="AU158" s="17" t="s">
        <v>86</v>
      </c>
    </row>
    <row r="159" s="13" customFormat="1">
      <c r="A159" s="13"/>
      <c r="B159" s="238"/>
      <c r="C159" s="239"/>
      <c r="D159" s="233" t="s">
        <v>131</v>
      </c>
      <c r="E159" s="240" t="s">
        <v>1</v>
      </c>
      <c r="F159" s="241" t="s">
        <v>229</v>
      </c>
      <c r="G159" s="239"/>
      <c r="H159" s="242">
        <v>6.5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131</v>
      </c>
      <c r="AU159" s="248" t="s">
        <v>86</v>
      </c>
      <c r="AV159" s="13" t="s">
        <v>86</v>
      </c>
      <c r="AW159" s="13" t="s">
        <v>32</v>
      </c>
      <c r="AX159" s="13" t="s">
        <v>76</v>
      </c>
      <c r="AY159" s="248" t="s">
        <v>121</v>
      </c>
    </row>
    <row r="160" s="14" customFormat="1">
      <c r="A160" s="14"/>
      <c r="B160" s="249"/>
      <c r="C160" s="250"/>
      <c r="D160" s="233" t="s">
        <v>131</v>
      </c>
      <c r="E160" s="251" t="s">
        <v>1</v>
      </c>
      <c r="F160" s="252" t="s">
        <v>230</v>
      </c>
      <c r="G160" s="250"/>
      <c r="H160" s="253">
        <v>6.5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131</v>
      </c>
      <c r="AU160" s="259" t="s">
        <v>86</v>
      </c>
      <c r="AV160" s="14" t="s">
        <v>134</v>
      </c>
      <c r="AW160" s="14" t="s">
        <v>32</v>
      </c>
      <c r="AX160" s="14" t="s">
        <v>76</v>
      </c>
      <c r="AY160" s="259" t="s">
        <v>121</v>
      </c>
    </row>
    <row r="161" s="13" customFormat="1">
      <c r="A161" s="13"/>
      <c r="B161" s="238"/>
      <c r="C161" s="239"/>
      <c r="D161" s="233" t="s">
        <v>131</v>
      </c>
      <c r="E161" s="240" t="s">
        <v>1</v>
      </c>
      <c r="F161" s="241" t="s">
        <v>231</v>
      </c>
      <c r="G161" s="239"/>
      <c r="H161" s="242">
        <v>4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131</v>
      </c>
      <c r="AU161" s="248" t="s">
        <v>86</v>
      </c>
      <c r="AV161" s="13" t="s">
        <v>86</v>
      </c>
      <c r="AW161" s="13" t="s">
        <v>32</v>
      </c>
      <c r="AX161" s="13" t="s">
        <v>76</v>
      </c>
      <c r="AY161" s="248" t="s">
        <v>121</v>
      </c>
    </row>
    <row r="162" s="14" customFormat="1">
      <c r="A162" s="14"/>
      <c r="B162" s="249"/>
      <c r="C162" s="250"/>
      <c r="D162" s="233" t="s">
        <v>131</v>
      </c>
      <c r="E162" s="251" t="s">
        <v>1</v>
      </c>
      <c r="F162" s="252" t="s">
        <v>232</v>
      </c>
      <c r="G162" s="250"/>
      <c r="H162" s="253">
        <v>4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131</v>
      </c>
      <c r="AU162" s="259" t="s">
        <v>86</v>
      </c>
      <c r="AV162" s="14" t="s">
        <v>134</v>
      </c>
      <c r="AW162" s="14" t="s">
        <v>32</v>
      </c>
      <c r="AX162" s="14" t="s">
        <v>76</v>
      </c>
      <c r="AY162" s="259" t="s">
        <v>121</v>
      </c>
    </row>
    <row r="163" s="13" customFormat="1">
      <c r="A163" s="13"/>
      <c r="B163" s="238"/>
      <c r="C163" s="239"/>
      <c r="D163" s="233" t="s">
        <v>131</v>
      </c>
      <c r="E163" s="240" t="s">
        <v>1</v>
      </c>
      <c r="F163" s="241" t="s">
        <v>233</v>
      </c>
      <c r="G163" s="239"/>
      <c r="H163" s="242">
        <v>48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131</v>
      </c>
      <c r="AU163" s="248" t="s">
        <v>86</v>
      </c>
      <c r="AV163" s="13" t="s">
        <v>86</v>
      </c>
      <c r="AW163" s="13" t="s">
        <v>32</v>
      </c>
      <c r="AX163" s="13" t="s">
        <v>76</v>
      </c>
      <c r="AY163" s="248" t="s">
        <v>121</v>
      </c>
    </row>
    <row r="164" s="14" customFormat="1">
      <c r="A164" s="14"/>
      <c r="B164" s="249"/>
      <c r="C164" s="250"/>
      <c r="D164" s="233" t="s">
        <v>131</v>
      </c>
      <c r="E164" s="251" t="s">
        <v>1</v>
      </c>
      <c r="F164" s="252" t="s">
        <v>234</v>
      </c>
      <c r="G164" s="250"/>
      <c r="H164" s="253">
        <v>48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131</v>
      </c>
      <c r="AU164" s="259" t="s">
        <v>86</v>
      </c>
      <c r="AV164" s="14" t="s">
        <v>134</v>
      </c>
      <c r="AW164" s="14" t="s">
        <v>32</v>
      </c>
      <c r="AX164" s="14" t="s">
        <v>76</v>
      </c>
      <c r="AY164" s="259" t="s">
        <v>121</v>
      </c>
    </row>
    <row r="165" s="15" customFormat="1">
      <c r="A165" s="15"/>
      <c r="B165" s="260"/>
      <c r="C165" s="261"/>
      <c r="D165" s="233" t="s">
        <v>131</v>
      </c>
      <c r="E165" s="262" t="s">
        <v>1</v>
      </c>
      <c r="F165" s="263" t="s">
        <v>135</v>
      </c>
      <c r="G165" s="261"/>
      <c r="H165" s="264">
        <v>58.5</v>
      </c>
      <c r="I165" s="265"/>
      <c r="J165" s="261"/>
      <c r="K165" s="261"/>
      <c r="L165" s="266"/>
      <c r="M165" s="267"/>
      <c r="N165" s="268"/>
      <c r="O165" s="268"/>
      <c r="P165" s="268"/>
      <c r="Q165" s="268"/>
      <c r="R165" s="268"/>
      <c r="S165" s="268"/>
      <c r="T165" s="269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0" t="s">
        <v>131</v>
      </c>
      <c r="AU165" s="270" t="s">
        <v>86</v>
      </c>
      <c r="AV165" s="15" t="s">
        <v>127</v>
      </c>
      <c r="AW165" s="15" t="s">
        <v>32</v>
      </c>
      <c r="AX165" s="15" t="s">
        <v>84</v>
      </c>
      <c r="AY165" s="270" t="s">
        <v>121</v>
      </c>
    </row>
    <row r="166" s="2" customFormat="1" ht="33" customHeight="1">
      <c r="A166" s="38"/>
      <c r="B166" s="39"/>
      <c r="C166" s="219" t="s">
        <v>174</v>
      </c>
      <c r="D166" s="219" t="s">
        <v>123</v>
      </c>
      <c r="E166" s="220" t="s">
        <v>235</v>
      </c>
      <c r="F166" s="221" t="s">
        <v>236</v>
      </c>
      <c r="G166" s="222" t="s">
        <v>126</v>
      </c>
      <c r="H166" s="223">
        <v>1010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41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127</v>
      </c>
      <c r="AT166" s="231" t="s">
        <v>123</v>
      </c>
      <c r="AU166" s="231" t="s">
        <v>86</v>
      </c>
      <c r="AY166" s="17" t="s">
        <v>121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84</v>
      </c>
      <c r="BK166" s="232">
        <f>ROUND(I166*H166,2)</f>
        <v>0</v>
      </c>
      <c r="BL166" s="17" t="s">
        <v>127</v>
      </c>
      <c r="BM166" s="231" t="s">
        <v>237</v>
      </c>
    </row>
    <row r="167" s="2" customFormat="1">
      <c r="A167" s="38"/>
      <c r="B167" s="39"/>
      <c r="C167" s="40"/>
      <c r="D167" s="233" t="s">
        <v>129</v>
      </c>
      <c r="E167" s="40"/>
      <c r="F167" s="234" t="s">
        <v>238</v>
      </c>
      <c r="G167" s="40"/>
      <c r="H167" s="40"/>
      <c r="I167" s="235"/>
      <c r="J167" s="40"/>
      <c r="K167" s="40"/>
      <c r="L167" s="44"/>
      <c r="M167" s="236"/>
      <c r="N167" s="23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129</v>
      </c>
      <c r="AU167" s="17" t="s">
        <v>86</v>
      </c>
    </row>
    <row r="168" s="13" customFormat="1">
      <c r="A168" s="13"/>
      <c r="B168" s="238"/>
      <c r="C168" s="239"/>
      <c r="D168" s="233" t="s">
        <v>131</v>
      </c>
      <c r="E168" s="240" t="s">
        <v>1</v>
      </c>
      <c r="F168" s="241" t="s">
        <v>239</v>
      </c>
      <c r="G168" s="239"/>
      <c r="H168" s="242">
        <v>1010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131</v>
      </c>
      <c r="AU168" s="248" t="s">
        <v>86</v>
      </c>
      <c r="AV168" s="13" t="s">
        <v>86</v>
      </c>
      <c r="AW168" s="13" t="s">
        <v>32</v>
      </c>
      <c r="AX168" s="13" t="s">
        <v>76</v>
      </c>
      <c r="AY168" s="248" t="s">
        <v>121</v>
      </c>
    </row>
    <row r="169" s="14" customFormat="1">
      <c r="A169" s="14"/>
      <c r="B169" s="249"/>
      <c r="C169" s="250"/>
      <c r="D169" s="233" t="s">
        <v>131</v>
      </c>
      <c r="E169" s="251" t="s">
        <v>1</v>
      </c>
      <c r="F169" s="252" t="s">
        <v>240</v>
      </c>
      <c r="G169" s="250"/>
      <c r="H169" s="253">
        <v>1010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131</v>
      </c>
      <c r="AU169" s="259" t="s">
        <v>86</v>
      </c>
      <c r="AV169" s="14" t="s">
        <v>134</v>
      </c>
      <c r="AW169" s="14" t="s">
        <v>32</v>
      </c>
      <c r="AX169" s="14" t="s">
        <v>76</v>
      </c>
      <c r="AY169" s="259" t="s">
        <v>121</v>
      </c>
    </row>
    <row r="170" s="15" customFormat="1">
      <c r="A170" s="15"/>
      <c r="B170" s="260"/>
      <c r="C170" s="261"/>
      <c r="D170" s="233" t="s">
        <v>131</v>
      </c>
      <c r="E170" s="262" t="s">
        <v>1</v>
      </c>
      <c r="F170" s="263" t="s">
        <v>135</v>
      </c>
      <c r="G170" s="261"/>
      <c r="H170" s="264">
        <v>1010</v>
      </c>
      <c r="I170" s="265"/>
      <c r="J170" s="261"/>
      <c r="K170" s="261"/>
      <c r="L170" s="266"/>
      <c r="M170" s="267"/>
      <c r="N170" s="268"/>
      <c r="O170" s="268"/>
      <c r="P170" s="268"/>
      <c r="Q170" s="268"/>
      <c r="R170" s="268"/>
      <c r="S170" s="268"/>
      <c r="T170" s="269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0" t="s">
        <v>131</v>
      </c>
      <c r="AU170" s="270" t="s">
        <v>86</v>
      </c>
      <c r="AV170" s="15" t="s">
        <v>127</v>
      </c>
      <c r="AW170" s="15" t="s">
        <v>32</v>
      </c>
      <c r="AX170" s="15" t="s">
        <v>84</v>
      </c>
      <c r="AY170" s="270" t="s">
        <v>121</v>
      </c>
    </row>
    <row r="171" s="2" customFormat="1" ht="33" customHeight="1">
      <c r="A171" s="38"/>
      <c r="B171" s="39"/>
      <c r="C171" s="219" t="s">
        <v>241</v>
      </c>
      <c r="D171" s="219" t="s">
        <v>123</v>
      </c>
      <c r="E171" s="220" t="s">
        <v>242</v>
      </c>
      <c r="F171" s="221" t="s">
        <v>243</v>
      </c>
      <c r="G171" s="222" t="s">
        <v>244</v>
      </c>
      <c r="H171" s="223">
        <v>1818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41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127</v>
      </c>
      <c r="AT171" s="231" t="s">
        <v>123</v>
      </c>
      <c r="AU171" s="231" t="s">
        <v>86</v>
      </c>
      <c r="AY171" s="17" t="s">
        <v>121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84</v>
      </c>
      <c r="BK171" s="232">
        <f>ROUND(I171*H171,2)</f>
        <v>0</v>
      </c>
      <c r="BL171" s="17" t="s">
        <v>127</v>
      </c>
      <c r="BM171" s="231" t="s">
        <v>245</v>
      </c>
    </row>
    <row r="172" s="2" customFormat="1">
      <c r="A172" s="38"/>
      <c r="B172" s="39"/>
      <c r="C172" s="40"/>
      <c r="D172" s="233" t="s">
        <v>129</v>
      </c>
      <c r="E172" s="40"/>
      <c r="F172" s="234" t="s">
        <v>246</v>
      </c>
      <c r="G172" s="40"/>
      <c r="H172" s="40"/>
      <c r="I172" s="235"/>
      <c r="J172" s="40"/>
      <c r="K172" s="40"/>
      <c r="L172" s="44"/>
      <c r="M172" s="236"/>
      <c r="N172" s="237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129</v>
      </c>
      <c r="AU172" s="17" t="s">
        <v>86</v>
      </c>
    </row>
    <row r="173" s="13" customFormat="1">
      <c r="A173" s="13"/>
      <c r="B173" s="238"/>
      <c r="C173" s="239"/>
      <c r="D173" s="233" t="s">
        <v>131</v>
      </c>
      <c r="E173" s="240" t="s">
        <v>1</v>
      </c>
      <c r="F173" s="241" t="s">
        <v>247</v>
      </c>
      <c r="G173" s="239"/>
      <c r="H173" s="242">
        <v>1818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131</v>
      </c>
      <c r="AU173" s="248" t="s">
        <v>86</v>
      </c>
      <c r="AV173" s="13" t="s">
        <v>86</v>
      </c>
      <c r="AW173" s="13" t="s">
        <v>32</v>
      </c>
      <c r="AX173" s="13" t="s">
        <v>76</v>
      </c>
      <c r="AY173" s="248" t="s">
        <v>121</v>
      </c>
    </row>
    <row r="174" s="14" customFormat="1">
      <c r="A174" s="14"/>
      <c r="B174" s="249"/>
      <c r="C174" s="250"/>
      <c r="D174" s="233" t="s">
        <v>131</v>
      </c>
      <c r="E174" s="251" t="s">
        <v>1</v>
      </c>
      <c r="F174" s="252" t="s">
        <v>248</v>
      </c>
      <c r="G174" s="250"/>
      <c r="H174" s="253">
        <v>1818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131</v>
      </c>
      <c r="AU174" s="259" t="s">
        <v>86</v>
      </c>
      <c r="AV174" s="14" t="s">
        <v>134</v>
      </c>
      <c r="AW174" s="14" t="s">
        <v>32</v>
      </c>
      <c r="AX174" s="14" t="s">
        <v>76</v>
      </c>
      <c r="AY174" s="259" t="s">
        <v>121</v>
      </c>
    </row>
    <row r="175" s="15" customFormat="1">
      <c r="A175" s="15"/>
      <c r="B175" s="260"/>
      <c r="C175" s="261"/>
      <c r="D175" s="233" t="s">
        <v>131</v>
      </c>
      <c r="E175" s="262" t="s">
        <v>1</v>
      </c>
      <c r="F175" s="263" t="s">
        <v>135</v>
      </c>
      <c r="G175" s="261"/>
      <c r="H175" s="264">
        <v>1818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0" t="s">
        <v>131</v>
      </c>
      <c r="AU175" s="270" t="s">
        <v>86</v>
      </c>
      <c r="AV175" s="15" t="s">
        <v>127</v>
      </c>
      <c r="AW175" s="15" t="s">
        <v>32</v>
      </c>
      <c r="AX175" s="15" t="s">
        <v>84</v>
      </c>
      <c r="AY175" s="270" t="s">
        <v>121</v>
      </c>
    </row>
    <row r="176" s="2" customFormat="1" ht="24.15" customHeight="1">
      <c r="A176" s="38"/>
      <c r="B176" s="39"/>
      <c r="C176" s="219" t="s">
        <v>249</v>
      </c>
      <c r="D176" s="219" t="s">
        <v>123</v>
      </c>
      <c r="E176" s="220" t="s">
        <v>250</v>
      </c>
      <c r="F176" s="221" t="s">
        <v>251</v>
      </c>
      <c r="G176" s="222" t="s">
        <v>126</v>
      </c>
      <c r="H176" s="223">
        <v>58.5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41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127</v>
      </c>
      <c r="AT176" s="231" t="s">
        <v>123</v>
      </c>
      <c r="AU176" s="231" t="s">
        <v>86</v>
      </c>
      <c r="AY176" s="17" t="s">
        <v>121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127</v>
      </c>
      <c r="BM176" s="231" t="s">
        <v>252</v>
      </c>
    </row>
    <row r="177" s="2" customFormat="1">
      <c r="A177" s="38"/>
      <c r="B177" s="39"/>
      <c r="C177" s="40"/>
      <c r="D177" s="233" t="s">
        <v>129</v>
      </c>
      <c r="E177" s="40"/>
      <c r="F177" s="234" t="s">
        <v>253</v>
      </c>
      <c r="G177" s="40"/>
      <c r="H177" s="40"/>
      <c r="I177" s="235"/>
      <c r="J177" s="40"/>
      <c r="K177" s="40"/>
      <c r="L177" s="44"/>
      <c r="M177" s="236"/>
      <c r="N177" s="23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129</v>
      </c>
      <c r="AU177" s="17" t="s">
        <v>86</v>
      </c>
    </row>
    <row r="178" s="13" customFormat="1">
      <c r="A178" s="13"/>
      <c r="B178" s="238"/>
      <c r="C178" s="239"/>
      <c r="D178" s="233" t="s">
        <v>131</v>
      </c>
      <c r="E178" s="240" t="s">
        <v>1</v>
      </c>
      <c r="F178" s="241" t="s">
        <v>254</v>
      </c>
      <c r="G178" s="239"/>
      <c r="H178" s="242">
        <v>58.5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131</v>
      </c>
      <c r="AU178" s="248" t="s">
        <v>86</v>
      </c>
      <c r="AV178" s="13" t="s">
        <v>86</v>
      </c>
      <c r="AW178" s="13" t="s">
        <v>32</v>
      </c>
      <c r="AX178" s="13" t="s">
        <v>76</v>
      </c>
      <c r="AY178" s="248" t="s">
        <v>121</v>
      </c>
    </row>
    <row r="179" s="14" customFormat="1">
      <c r="A179" s="14"/>
      <c r="B179" s="249"/>
      <c r="C179" s="250"/>
      <c r="D179" s="233" t="s">
        <v>131</v>
      </c>
      <c r="E179" s="251" t="s">
        <v>1</v>
      </c>
      <c r="F179" s="252" t="s">
        <v>255</v>
      </c>
      <c r="G179" s="250"/>
      <c r="H179" s="253">
        <v>58.5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131</v>
      </c>
      <c r="AU179" s="259" t="s">
        <v>86</v>
      </c>
      <c r="AV179" s="14" t="s">
        <v>134</v>
      </c>
      <c r="AW179" s="14" t="s">
        <v>32</v>
      </c>
      <c r="AX179" s="14" t="s">
        <v>76</v>
      </c>
      <c r="AY179" s="259" t="s">
        <v>121</v>
      </c>
    </row>
    <row r="180" s="15" customFormat="1">
      <c r="A180" s="15"/>
      <c r="B180" s="260"/>
      <c r="C180" s="261"/>
      <c r="D180" s="233" t="s">
        <v>131</v>
      </c>
      <c r="E180" s="262" t="s">
        <v>1</v>
      </c>
      <c r="F180" s="263" t="s">
        <v>135</v>
      </c>
      <c r="G180" s="261"/>
      <c r="H180" s="264">
        <v>58.5</v>
      </c>
      <c r="I180" s="265"/>
      <c r="J180" s="261"/>
      <c r="K180" s="261"/>
      <c r="L180" s="266"/>
      <c r="M180" s="267"/>
      <c r="N180" s="268"/>
      <c r="O180" s="268"/>
      <c r="P180" s="268"/>
      <c r="Q180" s="268"/>
      <c r="R180" s="268"/>
      <c r="S180" s="268"/>
      <c r="T180" s="269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0" t="s">
        <v>131</v>
      </c>
      <c r="AU180" s="270" t="s">
        <v>86</v>
      </c>
      <c r="AV180" s="15" t="s">
        <v>127</v>
      </c>
      <c r="AW180" s="15" t="s">
        <v>32</v>
      </c>
      <c r="AX180" s="15" t="s">
        <v>84</v>
      </c>
      <c r="AY180" s="270" t="s">
        <v>121</v>
      </c>
    </row>
    <row r="181" s="2" customFormat="1" ht="24.15" customHeight="1">
      <c r="A181" s="38"/>
      <c r="B181" s="39"/>
      <c r="C181" s="219" t="s">
        <v>256</v>
      </c>
      <c r="D181" s="219" t="s">
        <v>123</v>
      </c>
      <c r="E181" s="220" t="s">
        <v>257</v>
      </c>
      <c r="F181" s="221" t="s">
        <v>258</v>
      </c>
      <c r="G181" s="222" t="s">
        <v>155</v>
      </c>
      <c r="H181" s="223">
        <v>900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41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127</v>
      </c>
      <c r="AT181" s="231" t="s">
        <v>123</v>
      </c>
      <c r="AU181" s="231" t="s">
        <v>86</v>
      </c>
      <c r="AY181" s="17" t="s">
        <v>121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84</v>
      </c>
      <c r="BK181" s="232">
        <f>ROUND(I181*H181,2)</f>
        <v>0</v>
      </c>
      <c r="BL181" s="17" t="s">
        <v>127</v>
      </c>
      <c r="BM181" s="231" t="s">
        <v>259</v>
      </c>
    </row>
    <row r="182" s="2" customFormat="1">
      <c r="A182" s="38"/>
      <c r="B182" s="39"/>
      <c r="C182" s="40"/>
      <c r="D182" s="233" t="s">
        <v>129</v>
      </c>
      <c r="E182" s="40"/>
      <c r="F182" s="234" t="s">
        <v>260</v>
      </c>
      <c r="G182" s="40"/>
      <c r="H182" s="40"/>
      <c r="I182" s="235"/>
      <c r="J182" s="40"/>
      <c r="K182" s="40"/>
      <c r="L182" s="44"/>
      <c r="M182" s="236"/>
      <c r="N182" s="237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129</v>
      </c>
      <c r="AU182" s="17" t="s">
        <v>86</v>
      </c>
    </row>
    <row r="183" s="13" customFormat="1">
      <c r="A183" s="13"/>
      <c r="B183" s="238"/>
      <c r="C183" s="239"/>
      <c r="D183" s="233" t="s">
        <v>131</v>
      </c>
      <c r="E183" s="240" t="s">
        <v>1</v>
      </c>
      <c r="F183" s="241" t="s">
        <v>261</v>
      </c>
      <c r="G183" s="239"/>
      <c r="H183" s="242">
        <v>475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131</v>
      </c>
      <c r="AU183" s="248" t="s">
        <v>86</v>
      </c>
      <c r="AV183" s="13" t="s">
        <v>86</v>
      </c>
      <c r="AW183" s="13" t="s">
        <v>32</v>
      </c>
      <c r="AX183" s="13" t="s">
        <v>76</v>
      </c>
      <c r="AY183" s="248" t="s">
        <v>121</v>
      </c>
    </row>
    <row r="184" s="14" customFormat="1">
      <c r="A184" s="14"/>
      <c r="B184" s="249"/>
      <c r="C184" s="250"/>
      <c r="D184" s="233" t="s">
        <v>131</v>
      </c>
      <c r="E184" s="251" t="s">
        <v>1</v>
      </c>
      <c r="F184" s="252" t="s">
        <v>262</v>
      </c>
      <c r="G184" s="250"/>
      <c r="H184" s="253">
        <v>475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131</v>
      </c>
      <c r="AU184" s="259" t="s">
        <v>86</v>
      </c>
      <c r="AV184" s="14" t="s">
        <v>134</v>
      </c>
      <c r="AW184" s="14" t="s">
        <v>32</v>
      </c>
      <c r="AX184" s="14" t="s">
        <v>76</v>
      </c>
      <c r="AY184" s="259" t="s">
        <v>121</v>
      </c>
    </row>
    <row r="185" s="13" customFormat="1">
      <c r="A185" s="13"/>
      <c r="B185" s="238"/>
      <c r="C185" s="239"/>
      <c r="D185" s="233" t="s">
        <v>131</v>
      </c>
      <c r="E185" s="240" t="s">
        <v>1</v>
      </c>
      <c r="F185" s="241" t="s">
        <v>263</v>
      </c>
      <c r="G185" s="239"/>
      <c r="H185" s="242">
        <v>93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131</v>
      </c>
      <c r="AU185" s="248" t="s">
        <v>86</v>
      </c>
      <c r="AV185" s="13" t="s">
        <v>86</v>
      </c>
      <c r="AW185" s="13" t="s">
        <v>32</v>
      </c>
      <c r="AX185" s="13" t="s">
        <v>76</v>
      </c>
      <c r="AY185" s="248" t="s">
        <v>121</v>
      </c>
    </row>
    <row r="186" s="14" customFormat="1">
      <c r="A186" s="14"/>
      <c r="B186" s="249"/>
      <c r="C186" s="250"/>
      <c r="D186" s="233" t="s">
        <v>131</v>
      </c>
      <c r="E186" s="251" t="s">
        <v>1</v>
      </c>
      <c r="F186" s="252" t="s">
        <v>264</v>
      </c>
      <c r="G186" s="250"/>
      <c r="H186" s="253">
        <v>93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131</v>
      </c>
      <c r="AU186" s="259" t="s">
        <v>86</v>
      </c>
      <c r="AV186" s="14" t="s">
        <v>134</v>
      </c>
      <c r="AW186" s="14" t="s">
        <v>32</v>
      </c>
      <c r="AX186" s="14" t="s">
        <v>76</v>
      </c>
      <c r="AY186" s="259" t="s">
        <v>121</v>
      </c>
    </row>
    <row r="187" s="13" customFormat="1">
      <c r="A187" s="13"/>
      <c r="B187" s="238"/>
      <c r="C187" s="239"/>
      <c r="D187" s="233" t="s">
        <v>131</v>
      </c>
      <c r="E187" s="240" t="s">
        <v>1</v>
      </c>
      <c r="F187" s="241" t="s">
        <v>265</v>
      </c>
      <c r="G187" s="239"/>
      <c r="H187" s="242">
        <v>255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131</v>
      </c>
      <c r="AU187" s="248" t="s">
        <v>86</v>
      </c>
      <c r="AV187" s="13" t="s">
        <v>86</v>
      </c>
      <c r="AW187" s="13" t="s">
        <v>32</v>
      </c>
      <c r="AX187" s="13" t="s">
        <v>76</v>
      </c>
      <c r="AY187" s="248" t="s">
        <v>121</v>
      </c>
    </row>
    <row r="188" s="14" customFormat="1">
      <c r="A188" s="14"/>
      <c r="B188" s="249"/>
      <c r="C188" s="250"/>
      <c r="D188" s="233" t="s">
        <v>131</v>
      </c>
      <c r="E188" s="251" t="s">
        <v>1</v>
      </c>
      <c r="F188" s="252" t="s">
        <v>266</v>
      </c>
      <c r="G188" s="250"/>
      <c r="H188" s="253">
        <v>255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131</v>
      </c>
      <c r="AU188" s="259" t="s">
        <v>86</v>
      </c>
      <c r="AV188" s="14" t="s">
        <v>134</v>
      </c>
      <c r="AW188" s="14" t="s">
        <v>32</v>
      </c>
      <c r="AX188" s="14" t="s">
        <v>76</v>
      </c>
      <c r="AY188" s="259" t="s">
        <v>121</v>
      </c>
    </row>
    <row r="189" s="13" customFormat="1">
      <c r="A189" s="13"/>
      <c r="B189" s="238"/>
      <c r="C189" s="239"/>
      <c r="D189" s="233" t="s">
        <v>131</v>
      </c>
      <c r="E189" s="240" t="s">
        <v>1</v>
      </c>
      <c r="F189" s="241" t="s">
        <v>267</v>
      </c>
      <c r="G189" s="239"/>
      <c r="H189" s="242">
        <v>16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131</v>
      </c>
      <c r="AU189" s="248" t="s">
        <v>86</v>
      </c>
      <c r="AV189" s="13" t="s">
        <v>86</v>
      </c>
      <c r="AW189" s="13" t="s">
        <v>32</v>
      </c>
      <c r="AX189" s="13" t="s">
        <v>76</v>
      </c>
      <c r="AY189" s="248" t="s">
        <v>121</v>
      </c>
    </row>
    <row r="190" s="14" customFormat="1">
      <c r="A190" s="14"/>
      <c r="B190" s="249"/>
      <c r="C190" s="250"/>
      <c r="D190" s="233" t="s">
        <v>131</v>
      </c>
      <c r="E190" s="251" t="s">
        <v>1</v>
      </c>
      <c r="F190" s="252" t="s">
        <v>268</v>
      </c>
      <c r="G190" s="250"/>
      <c r="H190" s="253">
        <v>16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131</v>
      </c>
      <c r="AU190" s="259" t="s">
        <v>86</v>
      </c>
      <c r="AV190" s="14" t="s">
        <v>134</v>
      </c>
      <c r="AW190" s="14" t="s">
        <v>32</v>
      </c>
      <c r="AX190" s="14" t="s">
        <v>76</v>
      </c>
      <c r="AY190" s="259" t="s">
        <v>121</v>
      </c>
    </row>
    <row r="191" s="13" customFormat="1">
      <c r="A191" s="13"/>
      <c r="B191" s="238"/>
      <c r="C191" s="239"/>
      <c r="D191" s="233" t="s">
        <v>131</v>
      </c>
      <c r="E191" s="240" t="s">
        <v>1</v>
      </c>
      <c r="F191" s="241" t="s">
        <v>269</v>
      </c>
      <c r="G191" s="239"/>
      <c r="H191" s="242">
        <v>25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131</v>
      </c>
      <c r="AU191" s="248" t="s">
        <v>86</v>
      </c>
      <c r="AV191" s="13" t="s">
        <v>86</v>
      </c>
      <c r="AW191" s="13" t="s">
        <v>32</v>
      </c>
      <c r="AX191" s="13" t="s">
        <v>76</v>
      </c>
      <c r="AY191" s="248" t="s">
        <v>121</v>
      </c>
    </row>
    <row r="192" s="14" customFormat="1">
      <c r="A192" s="14"/>
      <c r="B192" s="249"/>
      <c r="C192" s="250"/>
      <c r="D192" s="233" t="s">
        <v>131</v>
      </c>
      <c r="E192" s="251" t="s">
        <v>1</v>
      </c>
      <c r="F192" s="252" t="s">
        <v>270</v>
      </c>
      <c r="G192" s="250"/>
      <c r="H192" s="253">
        <v>25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131</v>
      </c>
      <c r="AU192" s="259" t="s">
        <v>86</v>
      </c>
      <c r="AV192" s="14" t="s">
        <v>134</v>
      </c>
      <c r="AW192" s="14" t="s">
        <v>32</v>
      </c>
      <c r="AX192" s="14" t="s">
        <v>76</v>
      </c>
      <c r="AY192" s="259" t="s">
        <v>121</v>
      </c>
    </row>
    <row r="193" s="13" customFormat="1">
      <c r="A193" s="13"/>
      <c r="B193" s="238"/>
      <c r="C193" s="239"/>
      <c r="D193" s="233" t="s">
        <v>131</v>
      </c>
      <c r="E193" s="240" t="s">
        <v>1</v>
      </c>
      <c r="F193" s="241" t="s">
        <v>271</v>
      </c>
      <c r="G193" s="239"/>
      <c r="H193" s="242">
        <v>36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131</v>
      </c>
      <c r="AU193" s="248" t="s">
        <v>86</v>
      </c>
      <c r="AV193" s="13" t="s">
        <v>86</v>
      </c>
      <c r="AW193" s="13" t="s">
        <v>32</v>
      </c>
      <c r="AX193" s="13" t="s">
        <v>76</v>
      </c>
      <c r="AY193" s="248" t="s">
        <v>121</v>
      </c>
    </row>
    <row r="194" s="14" customFormat="1">
      <c r="A194" s="14"/>
      <c r="B194" s="249"/>
      <c r="C194" s="250"/>
      <c r="D194" s="233" t="s">
        <v>131</v>
      </c>
      <c r="E194" s="251" t="s">
        <v>1</v>
      </c>
      <c r="F194" s="252" t="s">
        <v>272</v>
      </c>
      <c r="G194" s="250"/>
      <c r="H194" s="253">
        <v>36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9" t="s">
        <v>131</v>
      </c>
      <c r="AU194" s="259" t="s">
        <v>86</v>
      </c>
      <c r="AV194" s="14" t="s">
        <v>134</v>
      </c>
      <c r="AW194" s="14" t="s">
        <v>32</v>
      </c>
      <c r="AX194" s="14" t="s">
        <v>76</v>
      </c>
      <c r="AY194" s="259" t="s">
        <v>121</v>
      </c>
    </row>
    <row r="195" s="15" customFormat="1">
      <c r="A195" s="15"/>
      <c r="B195" s="260"/>
      <c r="C195" s="261"/>
      <c r="D195" s="233" t="s">
        <v>131</v>
      </c>
      <c r="E195" s="262" t="s">
        <v>1</v>
      </c>
      <c r="F195" s="263" t="s">
        <v>135</v>
      </c>
      <c r="G195" s="261"/>
      <c r="H195" s="264">
        <v>900</v>
      </c>
      <c r="I195" s="265"/>
      <c r="J195" s="261"/>
      <c r="K195" s="261"/>
      <c r="L195" s="266"/>
      <c r="M195" s="267"/>
      <c r="N195" s="268"/>
      <c r="O195" s="268"/>
      <c r="P195" s="268"/>
      <c r="Q195" s="268"/>
      <c r="R195" s="268"/>
      <c r="S195" s="268"/>
      <c r="T195" s="269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0" t="s">
        <v>131</v>
      </c>
      <c r="AU195" s="270" t="s">
        <v>86</v>
      </c>
      <c r="AV195" s="15" t="s">
        <v>127</v>
      </c>
      <c r="AW195" s="15" t="s">
        <v>32</v>
      </c>
      <c r="AX195" s="15" t="s">
        <v>84</v>
      </c>
      <c r="AY195" s="270" t="s">
        <v>121</v>
      </c>
    </row>
    <row r="196" s="2" customFormat="1" ht="24.15" customHeight="1">
      <c r="A196" s="38"/>
      <c r="B196" s="39"/>
      <c r="C196" s="219" t="s">
        <v>273</v>
      </c>
      <c r="D196" s="219" t="s">
        <v>123</v>
      </c>
      <c r="E196" s="220" t="s">
        <v>274</v>
      </c>
      <c r="F196" s="221" t="s">
        <v>275</v>
      </c>
      <c r="G196" s="222" t="s">
        <v>155</v>
      </c>
      <c r="H196" s="223">
        <v>2015.5999999999999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41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127</v>
      </c>
      <c r="AT196" s="231" t="s">
        <v>123</v>
      </c>
      <c r="AU196" s="231" t="s">
        <v>86</v>
      </c>
      <c r="AY196" s="17" t="s">
        <v>121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84</v>
      </c>
      <c r="BK196" s="232">
        <f>ROUND(I196*H196,2)</f>
        <v>0</v>
      </c>
      <c r="BL196" s="17" t="s">
        <v>127</v>
      </c>
      <c r="BM196" s="231" t="s">
        <v>276</v>
      </c>
    </row>
    <row r="197" s="2" customFormat="1">
      <c r="A197" s="38"/>
      <c r="B197" s="39"/>
      <c r="C197" s="40"/>
      <c r="D197" s="233" t="s">
        <v>129</v>
      </c>
      <c r="E197" s="40"/>
      <c r="F197" s="234" t="s">
        <v>277</v>
      </c>
      <c r="G197" s="40"/>
      <c r="H197" s="40"/>
      <c r="I197" s="235"/>
      <c r="J197" s="40"/>
      <c r="K197" s="40"/>
      <c r="L197" s="44"/>
      <c r="M197" s="236"/>
      <c r="N197" s="237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129</v>
      </c>
      <c r="AU197" s="17" t="s">
        <v>86</v>
      </c>
    </row>
    <row r="198" s="13" customFormat="1">
      <c r="A198" s="13"/>
      <c r="B198" s="238"/>
      <c r="C198" s="239"/>
      <c r="D198" s="233" t="s">
        <v>131</v>
      </c>
      <c r="E198" s="240" t="s">
        <v>1</v>
      </c>
      <c r="F198" s="241" t="s">
        <v>278</v>
      </c>
      <c r="G198" s="239"/>
      <c r="H198" s="242">
        <v>1045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131</v>
      </c>
      <c r="AU198" s="248" t="s">
        <v>86</v>
      </c>
      <c r="AV198" s="13" t="s">
        <v>86</v>
      </c>
      <c r="AW198" s="13" t="s">
        <v>32</v>
      </c>
      <c r="AX198" s="13" t="s">
        <v>76</v>
      </c>
      <c r="AY198" s="248" t="s">
        <v>121</v>
      </c>
    </row>
    <row r="199" s="14" customFormat="1">
      <c r="A199" s="14"/>
      <c r="B199" s="249"/>
      <c r="C199" s="250"/>
      <c r="D199" s="233" t="s">
        <v>131</v>
      </c>
      <c r="E199" s="251" t="s">
        <v>1</v>
      </c>
      <c r="F199" s="252" t="s">
        <v>279</v>
      </c>
      <c r="G199" s="250"/>
      <c r="H199" s="253">
        <v>1045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9" t="s">
        <v>131</v>
      </c>
      <c r="AU199" s="259" t="s">
        <v>86</v>
      </c>
      <c r="AV199" s="14" t="s">
        <v>134</v>
      </c>
      <c r="AW199" s="14" t="s">
        <v>32</v>
      </c>
      <c r="AX199" s="14" t="s">
        <v>76</v>
      </c>
      <c r="AY199" s="259" t="s">
        <v>121</v>
      </c>
    </row>
    <row r="200" s="13" customFormat="1">
      <c r="A200" s="13"/>
      <c r="B200" s="238"/>
      <c r="C200" s="239"/>
      <c r="D200" s="233" t="s">
        <v>131</v>
      </c>
      <c r="E200" s="240" t="s">
        <v>1</v>
      </c>
      <c r="F200" s="241" t="s">
        <v>8</v>
      </c>
      <c r="G200" s="239"/>
      <c r="H200" s="242">
        <v>15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131</v>
      </c>
      <c r="AU200" s="248" t="s">
        <v>86</v>
      </c>
      <c r="AV200" s="13" t="s">
        <v>86</v>
      </c>
      <c r="AW200" s="13" t="s">
        <v>32</v>
      </c>
      <c r="AX200" s="13" t="s">
        <v>76</v>
      </c>
      <c r="AY200" s="248" t="s">
        <v>121</v>
      </c>
    </row>
    <row r="201" s="14" customFormat="1">
      <c r="A201" s="14"/>
      <c r="B201" s="249"/>
      <c r="C201" s="250"/>
      <c r="D201" s="233" t="s">
        <v>131</v>
      </c>
      <c r="E201" s="251" t="s">
        <v>1</v>
      </c>
      <c r="F201" s="252" t="s">
        <v>280</v>
      </c>
      <c r="G201" s="250"/>
      <c r="H201" s="253">
        <v>15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131</v>
      </c>
      <c r="AU201" s="259" t="s">
        <v>86</v>
      </c>
      <c r="AV201" s="14" t="s">
        <v>134</v>
      </c>
      <c r="AW201" s="14" t="s">
        <v>32</v>
      </c>
      <c r="AX201" s="14" t="s">
        <v>76</v>
      </c>
      <c r="AY201" s="259" t="s">
        <v>121</v>
      </c>
    </row>
    <row r="202" s="13" customFormat="1">
      <c r="A202" s="13"/>
      <c r="B202" s="238"/>
      <c r="C202" s="239"/>
      <c r="D202" s="233" t="s">
        <v>131</v>
      </c>
      <c r="E202" s="240" t="s">
        <v>1</v>
      </c>
      <c r="F202" s="241" t="s">
        <v>281</v>
      </c>
      <c r="G202" s="239"/>
      <c r="H202" s="242">
        <v>85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8" t="s">
        <v>131</v>
      </c>
      <c r="AU202" s="248" t="s">
        <v>86</v>
      </c>
      <c r="AV202" s="13" t="s">
        <v>86</v>
      </c>
      <c r="AW202" s="13" t="s">
        <v>32</v>
      </c>
      <c r="AX202" s="13" t="s">
        <v>76</v>
      </c>
      <c r="AY202" s="248" t="s">
        <v>121</v>
      </c>
    </row>
    <row r="203" s="14" customFormat="1">
      <c r="A203" s="14"/>
      <c r="B203" s="249"/>
      <c r="C203" s="250"/>
      <c r="D203" s="233" t="s">
        <v>131</v>
      </c>
      <c r="E203" s="251" t="s">
        <v>1</v>
      </c>
      <c r="F203" s="252" t="s">
        <v>282</v>
      </c>
      <c r="G203" s="250"/>
      <c r="H203" s="253">
        <v>85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131</v>
      </c>
      <c r="AU203" s="259" t="s">
        <v>86</v>
      </c>
      <c r="AV203" s="14" t="s">
        <v>134</v>
      </c>
      <c r="AW203" s="14" t="s">
        <v>32</v>
      </c>
      <c r="AX203" s="14" t="s">
        <v>76</v>
      </c>
      <c r="AY203" s="259" t="s">
        <v>121</v>
      </c>
    </row>
    <row r="204" s="13" customFormat="1">
      <c r="A204" s="13"/>
      <c r="B204" s="238"/>
      <c r="C204" s="239"/>
      <c r="D204" s="233" t="s">
        <v>131</v>
      </c>
      <c r="E204" s="240" t="s">
        <v>1</v>
      </c>
      <c r="F204" s="241" t="s">
        <v>283</v>
      </c>
      <c r="G204" s="239"/>
      <c r="H204" s="242">
        <v>204.59999999999999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131</v>
      </c>
      <c r="AU204" s="248" t="s">
        <v>86</v>
      </c>
      <c r="AV204" s="13" t="s">
        <v>86</v>
      </c>
      <c r="AW204" s="13" t="s">
        <v>32</v>
      </c>
      <c r="AX204" s="13" t="s">
        <v>76</v>
      </c>
      <c r="AY204" s="248" t="s">
        <v>121</v>
      </c>
    </row>
    <row r="205" s="14" customFormat="1">
      <c r="A205" s="14"/>
      <c r="B205" s="249"/>
      <c r="C205" s="250"/>
      <c r="D205" s="233" t="s">
        <v>131</v>
      </c>
      <c r="E205" s="251" t="s">
        <v>1</v>
      </c>
      <c r="F205" s="252" t="s">
        <v>284</v>
      </c>
      <c r="G205" s="250"/>
      <c r="H205" s="253">
        <v>204.59999999999999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9" t="s">
        <v>131</v>
      </c>
      <c r="AU205" s="259" t="s">
        <v>86</v>
      </c>
      <c r="AV205" s="14" t="s">
        <v>134</v>
      </c>
      <c r="AW205" s="14" t="s">
        <v>32</v>
      </c>
      <c r="AX205" s="14" t="s">
        <v>76</v>
      </c>
      <c r="AY205" s="259" t="s">
        <v>121</v>
      </c>
    </row>
    <row r="206" s="13" customFormat="1">
      <c r="A206" s="13"/>
      <c r="B206" s="238"/>
      <c r="C206" s="239"/>
      <c r="D206" s="233" t="s">
        <v>131</v>
      </c>
      <c r="E206" s="240" t="s">
        <v>1</v>
      </c>
      <c r="F206" s="241" t="s">
        <v>285</v>
      </c>
      <c r="G206" s="239"/>
      <c r="H206" s="242">
        <v>105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131</v>
      </c>
      <c r="AU206" s="248" t="s">
        <v>86</v>
      </c>
      <c r="AV206" s="13" t="s">
        <v>86</v>
      </c>
      <c r="AW206" s="13" t="s">
        <v>32</v>
      </c>
      <c r="AX206" s="13" t="s">
        <v>76</v>
      </c>
      <c r="AY206" s="248" t="s">
        <v>121</v>
      </c>
    </row>
    <row r="207" s="14" customFormat="1">
      <c r="A207" s="14"/>
      <c r="B207" s="249"/>
      <c r="C207" s="250"/>
      <c r="D207" s="233" t="s">
        <v>131</v>
      </c>
      <c r="E207" s="251" t="s">
        <v>1</v>
      </c>
      <c r="F207" s="252" t="s">
        <v>286</v>
      </c>
      <c r="G207" s="250"/>
      <c r="H207" s="253">
        <v>105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131</v>
      </c>
      <c r="AU207" s="259" t="s">
        <v>86</v>
      </c>
      <c r="AV207" s="14" t="s">
        <v>134</v>
      </c>
      <c r="AW207" s="14" t="s">
        <v>32</v>
      </c>
      <c r="AX207" s="14" t="s">
        <v>76</v>
      </c>
      <c r="AY207" s="259" t="s">
        <v>121</v>
      </c>
    </row>
    <row r="208" s="13" customFormat="1">
      <c r="A208" s="13"/>
      <c r="B208" s="238"/>
      <c r="C208" s="239"/>
      <c r="D208" s="233" t="s">
        <v>131</v>
      </c>
      <c r="E208" s="240" t="s">
        <v>1</v>
      </c>
      <c r="F208" s="241" t="s">
        <v>287</v>
      </c>
      <c r="G208" s="239"/>
      <c r="H208" s="242">
        <v>561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131</v>
      </c>
      <c r="AU208" s="248" t="s">
        <v>86</v>
      </c>
      <c r="AV208" s="13" t="s">
        <v>86</v>
      </c>
      <c r="AW208" s="13" t="s">
        <v>32</v>
      </c>
      <c r="AX208" s="13" t="s">
        <v>76</v>
      </c>
      <c r="AY208" s="248" t="s">
        <v>121</v>
      </c>
    </row>
    <row r="209" s="14" customFormat="1">
      <c r="A209" s="14"/>
      <c r="B209" s="249"/>
      <c r="C209" s="250"/>
      <c r="D209" s="233" t="s">
        <v>131</v>
      </c>
      <c r="E209" s="251" t="s">
        <v>1</v>
      </c>
      <c r="F209" s="252" t="s">
        <v>288</v>
      </c>
      <c r="G209" s="250"/>
      <c r="H209" s="253">
        <v>561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9" t="s">
        <v>131</v>
      </c>
      <c r="AU209" s="259" t="s">
        <v>86</v>
      </c>
      <c r="AV209" s="14" t="s">
        <v>134</v>
      </c>
      <c r="AW209" s="14" t="s">
        <v>32</v>
      </c>
      <c r="AX209" s="14" t="s">
        <v>76</v>
      </c>
      <c r="AY209" s="259" t="s">
        <v>121</v>
      </c>
    </row>
    <row r="210" s="15" customFormat="1">
      <c r="A210" s="15"/>
      <c r="B210" s="260"/>
      <c r="C210" s="261"/>
      <c r="D210" s="233" t="s">
        <v>131</v>
      </c>
      <c r="E210" s="262" t="s">
        <v>1</v>
      </c>
      <c r="F210" s="263" t="s">
        <v>135</v>
      </c>
      <c r="G210" s="261"/>
      <c r="H210" s="264">
        <v>2015.5999999999999</v>
      </c>
      <c r="I210" s="265"/>
      <c r="J210" s="261"/>
      <c r="K210" s="261"/>
      <c r="L210" s="266"/>
      <c r="M210" s="267"/>
      <c r="N210" s="268"/>
      <c r="O210" s="268"/>
      <c r="P210" s="268"/>
      <c r="Q210" s="268"/>
      <c r="R210" s="268"/>
      <c r="S210" s="268"/>
      <c r="T210" s="269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0" t="s">
        <v>131</v>
      </c>
      <c r="AU210" s="270" t="s">
        <v>86</v>
      </c>
      <c r="AV210" s="15" t="s">
        <v>127</v>
      </c>
      <c r="AW210" s="15" t="s">
        <v>32</v>
      </c>
      <c r="AX210" s="15" t="s">
        <v>84</v>
      </c>
      <c r="AY210" s="270" t="s">
        <v>121</v>
      </c>
    </row>
    <row r="211" s="2" customFormat="1" ht="37.8" customHeight="1">
      <c r="A211" s="38"/>
      <c r="B211" s="39"/>
      <c r="C211" s="219" t="s">
        <v>289</v>
      </c>
      <c r="D211" s="219" t="s">
        <v>123</v>
      </c>
      <c r="E211" s="220" t="s">
        <v>290</v>
      </c>
      <c r="F211" s="221" t="s">
        <v>291</v>
      </c>
      <c r="G211" s="222" t="s">
        <v>171</v>
      </c>
      <c r="H211" s="223">
        <v>1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41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127</v>
      </c>
      <c r="AT211" s="231" t="s">
        <v>123</v>
      </c>
      <c r="AU211" s="231" t="s">
        <v>86</v>
      </c>
      <c r="AY211" s="17" t="s">
        <v>121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84</v>
      </c>
      <c r="BK211" s="232">
        <f>ROUND(I211*H211,2)</f>
        <v>0</v>
      </c>
      <c r="BL211" s="17" t="s">
        <v>127</v>
      </c>
      <c r="BM211" s="231" t="s">
        <v>292</v>
      </c>
    </row>
    <row r="212" s="2" customFormat="1">
      <c r="A212" s="38"/>
      <c r="B212" s="39"/>
      <c r="C212" s="40"/>
      <c r="D212" s="233" t="s">
        <v>129</v>
      </c>
      <c r="E212" s="40"/>
      <c r="F212" s="234" t="s">
        <v>293</v>
      </c>
      <c r="G212" s="40"/>
      <c r="H212" s="40"/>
      <c r="I212" s="235"/>
      <c r="J212" s="40"/>
      <c r="K212" s="40"/>
      <c r="L212" s="44"/>
      <c r="M212" s="236"/>
      <c r="N212" s="237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129</v>
      </c>
      <c r="AU212" s="17" t="s">
        <v>86</v>
      </c>
    </row>
    <row r="213" s="12" customFormat="1" ht="22.8" customHeight="1">
      <c r="A213" s="12"/>
      <c r="B213" s="203"/>
      <c r="C213" s="204"/>
      <c r="D213" s="205" t="s">
        <v>75</v>
      </c>
      <c r="E213" s="217" t="s">
        <v>86</v>
      </c>
      <c r="F213" s="217" t="s">
        <v>294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SUM(P214:P223)</f>
        <v>0</v>
      </c>
      <c r="Q213" s="211"/>
      <c r="R213" s="212">
        <f>SUM(R214:R223)</f>
        <v>6.918723</v>
      </c>
      <c r="S213" s="211"/>
      <c r="T213" s="213">
        <f>SUM(T214:T223)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84</v>
      </c>
      <c r="AT213" s="215" t="s">
        <v>75</v>
      </c>
      <c r="AU213" s="215" t="s">
        <v>84</v>
      </c>
      <c r="AY213" s="214" t="s">
        <v>121</v>
      </c>
      <c r="BK213" s="216">
        <f>SUM(BK214:BK223)</f>
        <v>0</v>
      </c>
    </row>
    <row r="214" s="2" customFormat="1" ht="24.15" customHeight="1">
      <c r="A214" s="38"/>
      <c r="B214" s="39"/>
      <c r="C214" s="219" t="s">
        <v>295</v>
      </c>
      <c r="D214" s="219" t="s">
        <v>123</v>
      </c>
      <c r="E214" s="220" t="s">
        <v>296</v>
      </c>
      <c r="F214" s="221" t="s">
        <v>297</v>
      </c>
      <c r="G214" s="222" t="s">
        <v>126</v>
      </c>
      <c r="H214" s="223">
        <v>2.7000000000000002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41</v>
      </c>
      <c r="O214" s="91"/>
      <c r="P214" s="229">
        <f>O214*H214</f>
        <v>0</v>
      </c>
      <c r="Q214" s="229">
        <v>2.45329</v>
      </c>
      <c r="R214" s="229">
        <f>Q214*H214</f>
        <v>6.6238830000000002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127</v>
      </c>
      <c r="AT214" s="231" t="s">
        <v>123</v>
      </c>
      <c r="AU214" s="231" t="s">
        <v>86</v>
      </c>
      <c r="AY214" s="17" t="s">
        <v>121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84</v>
      </c>
      <c r="BK214" s="232">
        <f>ROUND(I214*H214,2)</f>
        <v>0</v>
      </c>
      <c r="BL214" s="17" t="s">
        <v>127</v>
      </c>
      <c r="BM214" s="231" t="s">
        <v>298</v>
      </c>
    </row>
    <row r="215" s="2" customFormat="1">
      <c r="A215" s="38"/>
      <c r="B215" s="39"/>
      <c r="C215" s="40"/>
      <c r="D215" s="233" t="s">
        <v>129</v>
      </c>
      <c r="E215" s="40"/>
      <c r="F215" s="234" t="s">
        <v>299</v>
      </c>
      <c r="G215" s="40"/>
      <c r="H215" s="40"/>
      <c r="I215" s="235"/>
      <c r="J215" s="40"/>
      <c r="K215" s="40"/>
      <c r="L215" s="44"/>
      <c r="M215" s="236"/>
      <c r="N215" s="237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129</v>
      </c>
      <c r="AU215" s="17" t="s">
        <v>86</v>
      </c>
    </row>
    <row r="216" s="13" customFormat="1">
      <c r="A216" s="13"/>
      <c r="B216" s="238"/>
      <c r="C216" s="239"/>
      <c r="D216" s="233" t="s">
        <v>131</v>
      </c>
      <c r="E216" s="240" t="s">
        <v>1</v>
      </c>
      <c r="F216" s="241" t="s">
        <v>300</v>
      </c>
      <c r="G216" s="239"/>
      <c r="H216" s="242">
        <v>2.7000000000000002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8" t="s">
        <v>131</v>
      </c>
      <c r="AU216" s="248" t="s">
        <v>86</v>
      </c>
      <c r="AV216" s="13" t="s">
        <v>86</v>
      </c>
      <c r="AW216" s="13" t="s">
        <v>32</v>
      </c>
      <c r="AX216" s="13" t="s">
        <v>76</v>
      </c>
      <c r="AY216" s="248" t="s">
        <v>121</v>
      </c>
    </row>
    <row r="217" s="14" customFormat="1">
      <c r="A217" s="14"/>
      <c r="B217" s="249"/>
      <c r="C217" s="250"/>
      <c r="D217" s="233" t="s">
        <v>131</v>
      </c>
      <c r="E217" s="251" t="s">
        <v>1</v>
      </c>
      <c r="F217" s="252" t="s">
        <v>301</v>
      </c>
      <c r="G217" s="250"/>
      <c r="H217" s="253">
        <v>2.7000000000000002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131</v>
      </c>
      <c r="AU217" s="259" t="s">
        <v>86</v>
      </c>
      <c r="AV217" s="14" t="s">
        <v>134</v>
      </c>
      <c r="AW217" s="14" t="s">
        <v>32</v>
      </c>
      <c r="AX217" s="14" t="s">
        <v>76</v>
      </c>
      <c r="AY217" s="259" t="s">
        <v>121</v>
      </c>
    </row>
    <row r="218" s="15" customFormat="1">
      <c r="A218" s="15"/>
      <c r="B218" s="260"/>
      <c r="C218" s="261"/>
      <c r="D218" s="233" t="s">
        <v>131</v>
      </c>
      <c r="E218" s="262" t="s">
        <v>1</v>
      </c>
      <c r="F218" s="263" t="s">
        <v>135</v>
      </c>
      <c r="G218" s="261"/>
      <c r="H218" s="264">
        <v>2.7000000000000002</v>
      </c>
      <c r="I218" s="265"/>
      <c r="J218" s="261"/>
      <c r="K218" s="261"/>
      <c r="L218" s="266"/>
      <c r="M218" s="267"/>
      <c r="N218" s="268"/>
      <c r="O218" s="268"/>
      <c r="P218" s="268"/>
      <c r="Q218" s="268"/>
      <c r="R218" s="268"/>
      <c r="S218" s="268"/>
      <c r="T218" s="269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0" t="s">
        <v>131</v>
      </c>
      <c r="AU218" s="270" t="s">
        <v>86</v>
      </c>
      <c r="AV218" s="15" t="s">
        <v>127</v>
      </c>
      <c r="AW218" s="15" t="s">
        <v>32</v>
      </c>
      <c r="AX218" s="15" t="s">
        <v>84</v>
      </c>
      <c r="AY218" s="270" t="s">
        <v>121</v>
      </c>
    </row>
    <row r="219" s="2" customFormat="1" ht="16.5" customHeight="1">
      <c r="A219" s="38"/>
      <c r="B219" s="39"/>
      <c r="C219" s="219" t="s">
        <v>8</v>
      </c>
      <c r="D219" s="219" t="s">
        <v>123</v>
      </c>
      <c r="E219" s="220" t="s">
        <v>302</v>
      </c>
      <c r="F219" s="221" t="s">
        <v>303</v>
      </c>
      <c r="G219" s="222" t="s">
        <v>155</v>
      </c>
      <c r="H219" s="223">
        <v>8.4000000000000004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41</v>
      </c>
      <c r="O219" s="91"/>
      <c r="P219" s="229">
        <f>O219*H219</f>
        <v>0</v>
      </c>
      <c r="Q219" s="229">
        <v>0.035099999999999999</v>
      </c>
      <c r="R219" s="229">
        <f>Q219*H219</f>
        <v>0.29483999999999999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127</v>
      </c>
      <c r="AT219" s="231" t="s">
        <v>123</v>
      </c>
      <c r="AU219" s="231" t="s">
        <v>86</v>
      </c>
      <c r="AY219" s="17" t="s">
        <v>121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84</v>
      </c>
      <c r="BK219" s="232">
        <f>ROUND(I219*H219,2)</f>
        <v>0</v>
      </c>
      <c r="BL219" s="17" t="s">
        <v>127</v>
      </c>
      <c r="BM219" s="231" t="s">
        <v>304</v>
      </c>
    </row>
    <row r="220" s="2" customFormat="1">
      <c r="A220" s="38"/>
      <c r="B220" s="39"/>
      <c r="C220" s="40"/>
      <c r="D220" s="233" t="s">
        <v>129</v>
      </c>
      <c r="E220" s="40"/>
      <c r="F220" s="234" t="s">
        <v>305</v>
      </c>
      <c r="G220" s="40"/>
      <c r="H220" s="40"/>
      <c r="I220" s="235"/>
      <c r="J220" s="40"/>
      <c r="K220" s="40"/>
      <c r="L220" s="44"/>
      <c r="M220" s="236"/>
      <c r="N220" s="237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129</v>
      </c>
      <c r="AU220" s="17" t="s">
        <v>86</v>
      </c>
    </row>
    <row r="221" s="13" customFormat="1">
      <c r="A221" s="13"/>
      <c r="B221" s="238"/>
      <c r="C221" s="239"/>
      <c r="D221" s="233" t="s">
        <v>131</v>
      </c>
      <c r="E221" s="240" t="s">
        <v>1</v>
      </c>
      <c r="F221" s="241" t="s">
        <v>306</v>
      </c>
      <c r="G221" s="239"/>
      <c r="H221" s="242">
        <v>8.4000000000000004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8" t="s">
        <v>131</v>
      </c>
      <c r="AU221" s="248" t="s">
        <v>86</v>
      </c>
      <c r="AV221" s="13" t="s">
        <v>86</v>
      </c>
      <c r="AW221" s="13" t="s">
        <v>32</v>
      </c>
      <c r="AX221" s="13" t="s">
        <v>76</v>
      </c>
      <c r="AY221" s="248" t="s">
        <v>121</v>
      </c>
    </row>
    <row r="222" s="14" customFormat="1">
      <c r="A222" s="14"/>
      <c r="B222" s="249"/>
      <c r="C222" s="250"/>
      <c r="D222" s="233" t="s">
        <v>131</v>
      </c>
      <c r="E222" s="251" t="s">
        <v>1</v>
      </c>
      <c r="F222" s="252" t="s">
        <v>307</v>
      </c>
      <c r="G222" s="250"/>
      <c r="H222" s="253">
        <v>8.4000000000000004</v>
      </c>
      <c r="I222" s="254"/>
      <c r="J222" s="250"/>
      <c r="K222" s="250"/>
      <c r="L222" s="255"/>
      <c r="M222" s="256"/>
      <c r="N222" s="257"/>
      <c r="O222" s="257"/>
      <c r="P222" s="257"/>
      <c r="Q222" s="257"/>
      <c r="R222" s="257"/>
      <c r="S222" s="257"/>
      <c r="T222" s="25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9" t="s">
        <v>131</v>
      </c>
      <c r="AU222" s="259" t="s">
        <v>86</v>
      </c>
      <c r="AV222" s="14" t="s">
        <v>134</v>
      </c>
      <c r="AW222" s="14" t="s">
        <v>32</v>
      </c>
      <c r="AX222" s="14" t="s">
        <v>76</v>
      </c>
      <c r="AY222" s="259" t="s">
        <v>121</v>
      </c>
    </row>
    <row r="223" s="15" customFormat="1">
      <c r="A223" s="15"/>
      <c r="B223" s="260"/>
      <c r="C223" s="261"/>
      <c r="D223" s="233" t="s">
        <v>131</v>
      </c>
      <c r="E223" s="262" t="s">
        <v>1</v>
      </c>
      <c r="F223" s="263" t="s">
        <v>135</v>
      </c>
      <c r="G223" s="261"/>
      <c r="H223" s="264">
        <v>8.4000000000000004</v>
      </c>
      <c r="I223" s="265"/>
      <c r="J223" s="261"/>
      <c r="K223" s="261"/>
      <c r="L223" s="266"/>
      <c r="M223" s="267"/>
      <c r="N223" s="268"/>
      <c r="O223" s="268"/>
      <c r="P223" s="268"/>
      <c r="Q223" s="268"/>
      <c r="R223" s="268"/>
      <c r="S223" s="268"/>
      <c r="T223" s="269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0" t="s">
        <v>131</v>
      </c>
      <c r="AU223" s="270" t="s">
        <v>86</v>
      </c>
      <c r="AV223" s="15" t="s">
        <v>127</v>
      </c>
      <c r="AW223" s="15" t="s">
        <v>32</v>
      </c>
      <c r="AX223" s="15" t="s">
        <v>84</v>
      </c>
      <c r="AY223" s="270" t="s">
        <v>121</v>
      </c>
    </row>
    <row r="224" s="12" customFormat="1" ht="22.8" customHeight="1">
      <c r="A224" s="12"/>
      <c r="B224" s="203"/>
      <c r="C224" s="204"/>
      <c r="D224" s="205" t="s">
        <v>75</v>
      </c>
      <c r="E224" s="217" t="s">
        <v>134</v>
      </c>
      <c r="F224" s="217" t="s">
        <v>308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SUM(P225:P250)</f>
        <v>0</v>
      </c>
      <c r="Q224" s="211"/>
      <c r="R224" s="212">
        <f>SUM(R225:R250)</f>
        <v>29.833030300000001</v>
      </c>
      <c r="S224" s="211"/>
      <c r="T224" s="213">
        <f>SUM(T225:T250)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84</v>
      </c>
      <c r="AT224" s="215" t="s">
        <v>75</v>
      </c>
      <c r="AU224" s="215" t="s">
        <v>84</v>
      </c>
      <c r="AY224" s="214" t="s">
        <v>121</v>
      </c>
      <c r="BK224" s="216">
        <f>SUM(BK225:BK250)</f>
        <v>0</v>
      </c>
    </row>
    <row r="225" s="2" customFormat="1" ht="24.15" customHeight="1">
      <c r="A225" s="38"/>
      <c r="B225" s="39"/>
      <c r="C225" s="219" t="s">
        <v>267</v>
      </c>
      <c r="D225" s="219" t="s">
        <v>123</v>
      </c>
      <c r="E225" s="220" t="s">
        <v>309</v>
      </c>
      <c r="F225" s="221" t="s">
        <v>310</v>
      </c>
      <c r="G225" s="222" t="s">
        <v>126</v>
      </c>
      <c r="H225" s="223">
        <v>9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41</v>
      </c>
      <c r="O225" s="91"/>
      <c r="P225" s="229">
        <f>O225*H225</f>
        <v>0</v>
      </c>
      <c r="Q225" s="229">
        <v>2.6770200000000002</v>
      </c>
      <c r="R225" s="229">
        <f>Q225*H225</f>
        <v>24.09318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127</v>
      </c>
      <c r="AT225" s="231" t="s">
        <v>123</v>
      </c>
      <c r="AU225" s="231" t="s">
        <v>86</v>
      </c>
      <c r="AY225" s="17" t="s">
        <v>121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84</v>
      </c>
      <c r="BK225" s="232">
        <f>ROUND(I225*H225,2)</f>
        <v>0</v>
      </c>
      <c r="BL225" s="17" t="s">
        <v>127</v>
      </c>
      <c r="BM225" s="231" t="s">
        <v>311</v>
      </c>
    </row>
    <row r="226" s="2" customFormat="1">
      <c r="A226" s="38"/>
      <c r="B226" s="39"/>
      <c r="C226" s="40"/>
      <c r="D226" s="233" t="s">
        <v>129</v>
      </c>
      <c r="E226" s="40"/>
      <c r="F226" s="234" t="s">
        <v>312</v>
      </c>
      <c r="G226" s="40"/>
      <c r="H226" s="40"/>
      <c r="I226" s="235"/>
      <c r="J226" s="40"/>
      <c r="K226" s="40"/>
      <c r="L226" s="44"/>
      <c r="M226" s="236"/>
      <c r="N226" s="237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129</v>
      </c>
      <c r="AU226" s="17" t="s">
        <v>86</v>
      </c>
    </row>
    <row r="227" s="13" customFormat="1">
      <c r="A227" s="13"/>
      <c r="B227" s="238"/>
      <c r="C227" s="239"/>
      <c r="D227" s="233" t="s">
        <v>131</v>
      </c>
      <c r="E227" s="240" t="s">
        <v>1</v>
      </c>
      <c r="F227" s="241" t="s">
        <v>313</v>
      </c>
      <c r="G227" s="239"/>
      <c r="H227" s="242">
        <v>9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8" t="s">
        <v>131</v>
      </c>
      <c r="AU227" s="248" t="s">
        <v>86</v>
      </c>
      <c r="AV227" s="13" t="s">
        <v>86</v>
      </c>
      <c r="AW227" s="13" t="s">
        <v>32</v>
      </c>
      <c r="AX227" s="13" t="s">
        <v>76</v>
      </c>
      <c r="AY227" s="248" t="s">
        <v>121</v>
      </c>
    </row>
    <row r="228" s="14" customFormat="1">
      <c r="A228" s="14"/>
      <c r="B228" s="249"/>
      <c r="C228" s="250"/>
      <c r="D228" s="233" t="s">
        <v>131</v>
      </c>
      <c r="E228" s="251" t="s">
        <v>1</v>
      </c>
      <c r="F228" s="252" t="s">
        <v>314</v>
      </c>
      <c r="G228" s="250"/>
      <c r="H228" s="253">
        <v>9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9" t="s">
        <v>131</v>
      </c>
      <c r="AU228" s="259" t="s">
        <v>86</v>
      </c>
      <c r="AV228" s="14" t="s">
        <v>134</v>
      </c>
      <c r="AW228" s="14" t="s">
        <v>32</v>
      </c>
      <c r="AX228" s="14" t="s">
        <v>76</v>
      </c>
      <c r="AY228" s="259" t="s">
        <v>121</v>
      </c>
    </row>
    <row r="229" s="15" customFormat="1">
      <c r="A229" s="15"/>
      <c r="B229" s="260"/>
      <c r="C229" s="261"/>
      <c r="D229" s="233" t="s">
        <v>131</v>
      </c>
      <c r="E229" s="262" t="s">
        <v>1</v>
      </c>
      <c r="F229" s="263" t="s">
        <v>135</v>
      </c>
      <c r="G229" s="261"/>
      <c r="H229" s="264">
        <v>9</v>
      </c>
      <c r="I229" s="265"/>
      <c r="J229" s="261"/>
      <c r="K229" s="261"/>
      <c r="L229" s="266"/>
      <c r="M229" s="267"/>
      <c r="N229" s="268"/>
      <c r="O229" s="268"/>
      <c r="P229" s="268"/>
      <c r="Q229" s="268"/>
      <c r="R229" s="268"/>
      <c r="S229" s="268"/>
      <c r="T229" s="269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0" t="s">
        <v>131</v>
      </c>
      <c r="AU229" s="270" t="s">
        <v>86</v>
      </c>
      <c r="AV229" s="15" t="s">
        <v>127</v>
      </c>
      <c r="AW229" s="15" t="s">
        <v>32</v>
      </c>
      <c r="AX229" s="15" t="s">
        <v>84</v>
      </c>
      <c r="AY229" s="270" t="s">
        <v>121</v>
      </c>
    </row>
    <row r="230" s="2" customFormat="1" ht="24.15" customHeight="1">
      <c r="A230" s="38"/>
      <c r="B230" s="39"/>
      <c r="C230" s="219" t="s">
        <v>315</v>
      </c>
      <c r="D230" s="219" t="s">
        <v>123</v>
      </c>
      <c r="E230" s="220" t="s">
        <v>316</v>
      </c>
      <c r="F230" s="221" t="s">
        <v>317</v>
      </c>
      <c r="G230" s="222" t="s">
        <v>126</v>
      </c>
      <c r="H230" s="223">
        <v>1.925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41</v>
      </c>
      <c r="O230" s="91"/>
      <c r="P230" s="229">
        <f>O230*H230</f>
        <v>0</v>
      </c>
      <c r="Q230" s="229">
        <v>2.8089400000000002</v>
      </c>
      <c r="R230" s="229">
        <f>Q230*H230</f>
        <v>5.4072095000000004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127</v>
      </c>
      <c r="AT230" s="231" t="s">
        <v>123</v>
      </c>
      <c r="AU230" s="231" t="s">
        <v>86</v>
      </c>
      <c r="AY230" s="17" t="s">
        <v>121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84</v>
      </c>
      <c r="BK230" s="232">
        <f>ROUND(I230*H230,2)</f>
        <v>0</v>
      </c>
      <c r="BL230" s="17" t="s">
        <v>127</v>
      </c>
      <c r="BM230" s="231" t="s">
        <v>318</v>
      </c>
    </row>
    <row r="231" s="2" customFormat="1">
      <c r="A231" s="38"/>
      <c r="B231" s="39"/>
      <c r="C231" s="40"/>
      <c r="D231" s="233" t="s">
        <v>129</v>
      </c>
      <c r="E231" s="40"/>
      <c r="F231" s="234" t="s">
        <v>319</v>
      </c>
      <c r="G231" s="40"/>
      <c r="H231" s="40"/>
      <c r="I231" s="235"/>
      <c r="J231" s="40"/>
      <c r="K231" s="40"/>
      <c r="L231" s="44"/>
      <c r="M231" s="236"/>
      <c r="N231" s="237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129</v>
      </c>
      <c r="AU231" s="17" t="s">
        <v>86</v>
      </c>
    </row>
    <row r="232" s="13" customFormat="1">
      <c r="A232" s="13"/>
      <c r="B232" s="238"/>
      <c r="C232" s="239"/>
      <c r="D232" s="233" t="s">
        <v>131</v>
      </c>
      <c r="E232" s="240" t="s">
        <v>1</v>
      </c>
      <c r="F232" s="241" t="s">
        <v>320</v>
      </c>
      <c r="G232" s="239"/>
      <c r="H232" s="242">
        <v>1.925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131</v>
      </c>
      <c r="AU232" s="248" t="s">
        <v>86</v>
      </c>
      <c r="AV232" s="13" t="s">
        <v>86</v>
      </c>
      <c r="AW232" s="13" t="s">
        <v>32</v>
      </c>
      <c r="AX232" s="13" t="s">
        <v>76</v>
      </c>
      <c r="AY232" s="248" t="s">
        <v>121</v>
      </c>
    </row>
    <row r="233" s="14" customFormat="1">
      <c r="A233" s="14"/>
      <c r="B233" s="249"/>
      <c r="C233" s="250"/>
      <c r="D233" s="233" t="s">
        <v>131</v>
      </c>
      <c r="E233" s="251" t="s">
        <v>1</v>
      </c>
      <c r="F233" s="252" t="s">
        <v>321</v>
      </c>
      <c r="G233" s="250"/>
      <c r="H233" s="253">
        <v>1.925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131</v>
      </c>
      <c r="AU233" s="259" t="s">
        <v>86</v>
      </c>
      <c r="AV233" s="14" t="s">
        <v>134</v>
      </c>
      <c r="AW233" s="14" t="s">
        <v>32</v>
      </c>
      <c r="AX233" s="14" t="s">
        <v>76</v>
      </c>
      <c r="AY233" s="259" t="s">
        <v>121</v>
      </c>
    </row>
    <row r="234" s="15" customFormat="1">
      <c r="A234" s="15"/>
      <c r="B234" s="260"/>
      <c r="C234" s="261"/>
      <c r="D234" s="233" t="s">
        <v>131</v>
      </c>
      <c r="E234" s="262" t="s">
        <v>1</v>
      </c>
      <c r="F234" s="263" t="s">
        <v>135</v>
      </c>
      <c r="G234" s="261"/>
      <c r="H234" s="264">
        <v>1.925</v>
      </c>
      <c r="I234" s="265"/>
      <c r="J234" s="261"/>
      <c r="K234" s="261"/>
      <c r="L234" s="266"/>
      <c r="M234" s="267"/>
      <c r="N234" s="268"/>
      <c r="O234" s="268"/>
      <c r="P234" s="268"/>
      <c r="Q234" s="268"/>
      <c r="R234" s="268"/>
      <c r="S234" s="268"/>
      <c r="T234" s="269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0" t="s">
        <v>131</v>
      </c>
      <c r="AU234" s="270" t="s">
        <v>86</v>
      </c>
      <c r="AV234" s="15" t="s">
        <v>127</v>
      </c>
      <c r="AW234" s="15" t="s">
        <v>32</v>
      </c>
      <c r="AX234" s="15" t="s">
        <v>84</v>
      </c>
      <c r="AY234" s="270" t="s">
        <v>121</v>
      </c>
    </row>
    <row r="235" s="2" customFormat="1" ht="21.75" customHeight="1">
      <c r="A235" s="38"/>
      <c r="B235" s="39"/>
      <c r="C235" s="219" t="s">
        <v>322</v>
      </c>
      <c r="D235" s="219" t="s">
        <v>123</v>
      </c>
      <c r="E235" s="220" t="s">
        <v>323</v>
      </c>
      <c r="F235" s="221" t="s">
        <v>324</v>
      </c>
      <c r="G235" s="222" t="s">
        <v>155</v>
      </c>
      <c r="H235" s="223">
        <v>10.24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41</v>
      </c>
      <c r="O235" s="91"/>
      <c r="P235" s="229">
        <f>O235*H235</f>
        <v>0</v>
      </c>
      <c r="Q235" s="229">
        <v>0.00726</v>
      </c>
      <c r="R235" s="229">
        <f>Q235*H235</f>
        <v>0.074342400000000003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127</v>
      </c>
      <c r="AT235" s="231" t="s">
        <v>123</v>
      </c>
      <c r="AU235" s="231" t="s">
        <v>86</v>
      </c>
      <c r="AY235" s="17" t="s">
        <v>121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84</v>
      </c>
      <c r="BK235" s="232">
        <f>ROUND(I235*H235,2)</f>
        <v>0</v>
      </c>
      <c r="BL235" s="17" t="s">
        <v>127</v>
      </c>
      <c r="BM235" s="231" t="s">
        <v>325</v>
      </c>
    </row>
    <row r="236" s="2" customFormat="1">
      <c r="A236" s="38"/>
      <c r="B236" s="39"/>
      <c r="C236" s="40"/>
      <c r="D236" s="233" t="s">
        <v>129</v>
      </c>
      <c r="E236" s="40"/>
      <c r="F236" s="234" t="s">
        <v>326</v>
      </c>
      <c r="G236" s="40"/>
      <c r="H236" s="40"/>
      <c r="I236" s="235"/>
      <c r="J236" s="40"/>
      <c r="K236" s="40"/>
      <c r="L236" s="44"/>
      <c r="M236" s="236"/>
      <c r="N236" s="237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129</v>
      </c>
      <c r="AU236" s="17" t="s">
        <v>86</v>
      </c>
    </row>
    <row r="237" s="13" customFormat="1">
      <c r="A237" s="13"/>
      <c r="B237" s="238"/>
      <c r="C237" s="239"/>
      <c r="D237" s="233" t="s">
        <v>131</v>
      </c>
      <c r="E237" s="240" t="s">
        <v>1</v>
      </c>
      <c r="F237" s="241" t="s">
        <v>327</v>
      </c>
      <c r="G237" s="239"/>
      <c r="H237" s="242">
        <v>10.24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131</v>
      </c>
      <c r="AU237" s="248" t="s">
        <v>86</v>
      </c>
      <c r="AV237" s="13" t="s">
        <v>86</v>
      </c>
      <c r="AW237" s="13" t="s">
        <v>32</v>
      </c>
      <c r="AX237" s="13" t="s">
        <v>76</v>
      </c>
      <c r="AY237" s="248" t="s">
        <v>121</v>
      </c>
    </row>
    <row r="238" s="14" customFormat="1">
      <c r="A238" s="14"/>
      <c r="B238" s="249"/>
      <c r="C238" s="250"/>
      <c r="D238" s="233" t="s">
        <v>131</v>
      </c>
      <c r="E238" s="251" t="s">
        <v>1</v>
      </c>
      <c r="F238" s="252" t="s">
        <v>328</v>
      </c>
      <c r="G238" s="250"/>
      <c r="H238" s="253">
        <v>10.24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9" t="s">
        <v>131</v>
      </c>
      <c r="AU238" s="259" t="s">
        <v>86</v>
      </c>
      <c r="AV238" s="14" t="s">
        <v>134</v>
      </c>
      <c r="AW238" s="14" t="s">
        <v>32</v>
      </c>
      <c r="AX238" s="14" t="s">
        <v>76</v>
      </c>
      <c r="AY238" s="259" t="s">
        <v>121</v>
      </c>
    </row>
    <row r="239" s="15" customFormat="1">
      <c r="A239" s="15"/>
      <c r="B239" s="260"/>
      <c r="C239" s="261"/>
      <c r="D239" s="233" t="s">
        <v>131</v>
      </c>
      <c r="E239" s="262" t="s">
        <v>1</v>
      </c>
      <c r="F239" s="263" t="s">
        <v>135</v>
      </c>
      <c r="G239" s="261"/>
      <c r="H239" s="264">
        <v>10.24</v>
      </c>
      <c r="I239" s="265"/>
      <c r="J239" s="261"/>
      <c r="K239" s="261"/>
      <c r="L239" s="266"/>
      <c r="M239" s="267"/>
      <c r="N239" s="268"/>
      <c r="O239" s="268"/>
      <c r="P239" s="268"/>
      <c r="Q239" s="268"/>
      <c r="R239" s="268"/>
      <c r="S239" s="268"/>
      <c r="T239" s="269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0" t="s">
        <v>131</v>
      </c>
      <c r="AU239" s="270" t="s">
        <v>86</v>
      </c>
      <c r="AV239" s="15" t="s">
        <v>127</v>
      </c>
      <c r="AW239" s="15" t="s">
        <v>32</v>
      </c>
      <c r="AX239" s="15" t="s">
        <v>84</v>
      </c>
      <c r="AY239" s="270" t="s">
        <v>121</v>
      </c>
    </row>
    <row r="240" s="2" customFormat="1" ht="21.75" customHeight="1">
      <c r="A240" s="38"/>
      <c r="B240" s="39"/>
      <c r="C240" s="219" t="s">
        <v>329</v>
      </c>
      <c r="D240" s="219" t="s">
        <v>123</v>
      </c>
      <c r="E240" s="220" t="s">
        <v>330</v>
      </c>
      <c r="F240" s="221" t="s">
        <v>331</v>
      </c>
      <c r="G240" s="222" t="s">
        <v>155</v>
      </c>
      <c r="H240" s="223">
        <v>10.24</v>
      </c>
      <c r="I240" s="224"/>
      <c r="J240" s="225">
        <f>ROUND(I240*H240,2)</f>
        <v>0</v>
      </c>
      <c r="K240" s="226"/>
      <c r="L240" s="44"/>
      <c r="M240" s="227" t="s">
        <v>1</v>
      </c>
      <c r="N240" s="228" t="s">
        <v>41</v>
      </c>
      <c r="O240" s="91"/>
      <c r="P240" s="229">
        <f>O240*H240</f>
        <v>0</v>
      </c>
      <c r="Q240" s="229">
        <v>0.00085999999999999998</v>
      </c>
      <c r="R240" s="229">
        <f>Q240*H240</f>
        <v>0.0088064000000000007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127</v>
      </c>
      <c r="AT240" s="231" t="s">
        <v>123</v>
      </c>
      <c r="AU240" s="231" t="s">
        <v>86</v>
      </c>
      <c r="AY240" s="17" t="s">
        <v>121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84</v>
      </c>
      <c r="BK240" s="232">
        <f>ROUND(I240*H240,2)</f>
        <v>0</v>
      </c>
      <c r="BL240" s="17" t="s">
        <v>127</v>
      </c>
      <c r="BM240" s="231" t="s">
        <v>332</v>
      </c>
    </row>
    <row r="241" s="2" customFormat="1">
      <c r="A241" s="38"/>
      <c r="B241" s="39"/>
      <c r="C241" s="40"/>
      <c r="D241" s="233" t="s">
        <v>129</v>
      </c>
      <c r="E241" s="40"/>
      <c r="F241" s="234" t="s">
        <v>333</v>
      </c>
      <c r="G241" s="40"/>
      <c r="H241" s="40"/>
      <c r="I241" s="235"/>
      <c r="J241" s="40"/>
      <c r="K241" s="40"/>
      <c r="L241" s="44"/>
      <c r="M241" s="236"/>
      <c r="N241" s="237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129</v>
      </c>
      <c r="AU241" s="17" t="s">
        <v>86</v>
      </c>
    </row>
    <row r="242" s="13" customFormat="1">
      <c r="A242" s="13"/>
      <c r="B242" s="238"/>
      <c r="C242" s="239"/>
      <c r="D242" s="233" t="s">
        <v>131</v>
      </c>
      <c r="E242" s="240" t="s">
        <v>1</v>
      </c>
      <c r="F242" s="241" t="s">
        <v>334</v>
      </c>
      <c r="G242" s="239"/>
      <c r="H242" s="242">
        <v>10.24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8" t="s">
        <v>131</v>
      </c>
      <c r="AU242" s="248" t="s">
        <v>86</v>
      </c>
      <c r="AV242" s="13" t="s">
        <v>86</v>
      </c>
      <c r="AW242" s="13" t="s">
        <v>32</v>
      </c>
      <c r="AX242" s="13" t="s">
        <v>76</v>
      </c>
      <c r="AY242" s="248" t="s">
        <v>121</v>
      </c>
    </row>
    <row r="243" s="15" customFormat="1">
      <c r="A243" s="15"/>
      <c r="B243" s="260"/>
      <c r="C243" s="261"/>
      <c r="D243" s="233" t="s">
        <v>131</v>
      </c>
      <c r="E243" s="262" t="s">
        <v>1</v>
      </c>
      <c r="F243" s="263" t="s">
        <v>135</v>
      </c>
      <c r="G243" s="261"/>
      <c r="H243" s="264">
        <v>10.24</v>
      </c>
      <c r="I243" s="265"/>
      <c r="J243" s="261"/>
      <c r="K243" s="261"/>
      <c r="L243" s="266"/>
      <c r="M243" s="267"/>
      <c r="N243" s="268"/>
      <c r="O243" s="268"/>
      <c r="P243" s="268"/>
      <c r="Q243" s="268"/>
      <c r="R243" s="268"/>
      <c r="S243" s="268"/>
      <c r="T243" s="269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0" t="s">
        <v>131</v>
      </c>
      <c r="AU243" s="270" t="s">
        <v>86</v>
      </c>
      <c r="AV243" s="15" t="s">
        <v>127</v>
      </c>
      <c r="AW243" s="15" t="s">
        <v>32</v>
      </c>
      <c r="AX243" s="15" t="s">
        <v>84</v>
      </c>
      <c r="AY243" s="270" t="s">
        <v>121</v>
      </c>
    </row>
    <row r="244" s="2" customFormat="1" ht="24.15" customHeight="1">
      <c r="A244" s="38"/>
      <c r="B244" s="39"/>
      <c r="C244" s="219" t="s">
        <v>335</v>
      </c>
      <c r="D244" s="219" t="s">
        <v>123</v>
      </c>
      <c r="E244" s="220" t="s">
        <v>336</v>
      </c>
      <c r="F244" s="221" t="s">
        <v>337</v>
      </c>
      <c r="G244" s="222" t="s">
        <v>244</v>
      </c>
      <c r="H244" s="223">
        <v>0.23999999999999999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41</v>
      </c>
      <c r="O244" s="91"/>
      <c r="P244" s="229">
        <f>O244*H244</f>
        <v>0</v>
      </c>
      <c r="Q244" s="229">
        <v>1.03955</v>
      </c>
      <c r="R244" s="229">
        <f>Q244*H244</f>
        <v>0.24949199999999999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127</v>
      </c>
      <c r="AT244" s="231" t="s">
        <v>123</v>
      </c>
      <c r="AU244" s="231" t="s">
        <v>86</v>
      </c>
      <c r="AY244" s="17" t="s">
        <v>121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84</v>
      </c>
      <c r="BK244" s="232">
        <f>ROUND(I244*H244,2)</f>
        <v>0</v>
      </c>
      <c r="BL244" s="17" t="s">
        <v>127</v>
      </c>
      <c r="BM244" s="231" t="s">
        <v>338</v>
      </c>
    </row>
    <row r="245" s="2" customFormat="1">
      <c r="A245" s="38"/>
      <c r="B245" s="39"/>
      <c r="C245" s="40"/>
      <c r="D245" s="233" t="s">
        <v>129</v>
      </c>
      <c r="E245" s="40"/>
      <c r="F245" s="234" t="s">
        <v>339</v>
      </c>
      <c r="G245" s="40"/>
      <c r="H245" s="40"/>
      <c r="I245" s="235"/>
      <c r="J245" s="40"/>
      <c r="K245" s="40"/>
      <c r="L245" s="44"/>
      <c r="M245" s="236"/>
      <c r="N245" s="237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129</v>
      </c>
      <c r="AU245" s="17" t="s">
        <v>86</v>
      </c>
    </row>
    <row r="246" s="13" customFormat="1">
      <c r="A246" s="13"/>
      <c r="B246" s="238"/>
      <c r="C246" s="239"/>
      <c r="D246" s="233" t="s">
        <v>131</v>
      </c>
      <c r="E246" s="240" t="s">
        <v>1</v>
      </c>
      <c r="F246" s="241" t="s">
        <v>340</v>
      </c>
      <c r="G246" s="239"/>
      <c r="H246" s="242">
        <v>0.126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8" t="s">
        <v>131</v>
      </c>
      <c r="AU246" s="248" t="s">
        <v>86</v>
      </c>
      <c r="AV246" s="13" t="s">
        <v>86</v>
      </c>
      <c r="AW246" s="13" t="s">
        <v>32</v>
      </c>
      <c r="AX246" s="13" t="s">
        <v>76</v>
      </c>
      <c r="AY246" s="248" t="s">
        <v>121</v>
      </c>
    </row>
    <row r="247" s="14" customFormat="1">
      <c r="A247" s="14"/>
      <c r="B247" s="249"/>
      <c r="C247" s="250"/>
      <c r="D247" s="233" t="s">
        <v>131</v>
      </c>
      <c r="E247" s="251" t="s">
        <v>1</v>
      </c>
      <c r="F247" s="252" t="s">
        <v>341</v>
      </c>
      <c r="G247" s="250"/>
      <c r="H247" s="253">
        <v>0.126</v>
      </c>
      <c r="I247" s="254"/>
      <c r="J247" s="250"/>
      <c r="K247" s="250"/>
      <c r="L247" s="255"/>
      <c r="M247" s="256"/>
      <c r="N247" s="257"/>
      <c r="O247" s="257"/>
      <c r="P247" s="257"/>
      <c r="Q247" s="257"/>
      <c r="R247" s="257"/>
      <c r="S247" s="257"/>
      <c r="T247" s="25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9" t="s">
        <v>131</v>
      </c>
      <c r="AU247" s="259" t="s">
        <v>86</v>
      </c>
      <c r="AV247" s="14" t="s">
        <v>134</v>
      </c>
      <c r="AW247" s="14" t="s">
        <v>32</v>
      </c>
      <c r="AX247" s="14" t="s">
        <v>76</v>
      </c>
      <c r="AY247" s="259" t="s">
        <v>121</v>
      </c>
    </row>
    <row r="248" s="13" customFormat="1">
      <c r="A248" s="13"/>
      <c r="B248" s="238"/>
      <c r="C248" s="239"/>
      <c r="D248" s="233" t="s">
        <v>131</v>
      </c>
      <c r="E248" s="240" t="s">
        <v>1</v>
      </c>
      <c r="F248" s="241" t="s">
        <v>342</v>
      </c>
      <c r="G248" s="239"/>
      <c r="H248" s="242">
        <v>0.114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8" t="s">
        <v>131</v>
      </c>
      <c r="AU248" s="248" t="s">
        <v>86</v>
      </c>
      <c r="AV248" s="13" t="s">
        <v>86</v>
      </c>
      <c r="AW248" s="13" t="s">
        <v>32</v>
      </c>
      <c r="AX248" s="13" t="s">
        <v>76</v>
      </c>
      <c r="AY248" s="248" t="s">
        <v>121</v>
      </c>
    </row>
    <row r="249" s="14" customFormat="1">
      <c r="A249" s="14"/>
      <c r="B249" s="249"/>
      <c r="C249" s="250"/>
      <c r="D249" s="233" t="s">
        <v>131</v>
      </c>
      <c r="E249" s="251" t="s">
        <v>1</v>
      </c>
      <c r="F249" s="252" t="s">
        <v>343</v>
      </c>
      <c r="G249" s="250"/>
      <c r="H249" s="253">
        <v>0.114</v>
      </c>
      <c r="I249" s="254"/>
      <c r="J249" s="250"/>
      <c r="K249" s="250"/>
      <c r="L249" s="255"/>
      <c r="M249" s="256"/>
      <c r="N249" s="257"/>
      <c r="O249" s="257"/>
      <c r="P249" s="257"/>
      <c r="Q249" s="257"/>
      <c r="R249" s="257"/>
      <c r="S249" s="257"/>
      <c r="T249" s="25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9" t="s">
        <v>131</v>
      </c>
      <c r="AU249" s="259" t="s">
        <v>86</v>
      </c>
      <c r="AV249" s="14" t="s">
        <v>134</v>
      </c>
      <c r="AW249" s="14" t="s">
        <v>32</v>
      </c>
      <c r="AX249" s="14" t="s">
        <v>76</v>
      </c>
      <c r="AY249" s="259" t="s">
        <v>121</v>
      </c>
    </row>
    <row r="250" s="15" customFormat="1">
      <c r="A250" s="15"/>
      <c r="B250" s="260"/>
      <c r="C250" s="261"/>
      <c r="D250" s="233" t="s">
        <v>131</v>
      </c>
      <c r="E250" s="262" t="s">
        <v>1</v>
      </c>
      <c r="F250" s="263" t="s">
        <v>135</v>
      </c>
      <c r="G250" s="261"/>
      <c r="H250" s="264">
        <v>0.23999999999999999</v>
      </c>
      <c r="I250" s="265"/>
      <c r="J250" s="261"/>
      <c r="K250" s="261"/>
      <c r="L250" s="266"/>
      <c r="M250" s="267"/>
      <c r="N250" s="268"/>
      <c r="O250" s="268"/>
      <c r="P250" s="268"/>
      <c r="Q250" s="268"/>
      <c r="R250" s="268"/>
      <c r="S250" s="268"/>
      <c r="T250" s="269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0" t="s">
        <v>131</v>
      </c>
      <c r="AU250" s="270" t="s">
        <v>86</v>
      </c>
      <c r="AV250" s="15" t="s">
        <v>127</v>
      </c>
      <c r="AW250" s="15" t="s">
        <v>32</v>
      </c>
      <c r="AX250" s="15" t="s">
        <v>84</v>
      </c>
      <c r="AY250" s="270" t="s">
        <v>121</v>
      </c>
    </row>
    <row r="251" s="12" customFormat="1" ht="22.8" customHeight="1">
      <c r="A251" s="12"/>
      <c r="B251" s="203"/>
      <c r="C251" s="204"/>
      <c r="D251" s="205" t="s">
        <v>75</v>
      </c>
      <c r="E251" s="217" t="s">
        <v>127</v>
      </c>
      <c r="F251" s="217" t="s">
        <v>344</v>
      </c>
      <c r="G251" s="204"/>
      <c r="H251" s="204"/>
      <c r="I251" s="207"/>
      <c r="J251" s="218">
        <f>BK251</f>
        <v>0</v>
      </c>
      <c r="K251" s="204"/>
      <c r="L251" s="209"/>
      <c r="M251" s="210"/>
      <c r="N251" s="211"/>
      <c r="O251" s="211"/>
      <c r="P251" s="212">
        <f>SUM(P252:P314)</f>
        <v>0</v>
      </c>
      <c r="Q251" s="211"/>
      <c r="R251" s="212">
        <f>SUM(R252:R314)</f>
        <v>2585.17630525</v>
      </c>
      <c r="S251" s="211"/>
      <c r="T251" s="213">
        <f>SUM(T252:T314)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4" t="s">
        <v>84</v>
      </c>
      <c r="AT251" s="215" t="s">
        <v>75</v>
      </c>
      <c r="AU251" s="215" t="s">
        <v>84</v>
      </c>
      <c r="AY251" s="214" t="s">
        <v>121</v>
      </c>
      <c r="BK251" s="216">
        <f>SUM(BK252:BK314)</f>
        <v>0</v>
      </c>
    </row>
    <row r="252" s="2" customFormat="1" ht="24.15" customHeight="1">
      <c r="A252" s="38"/>
      <c r="B252" s="39"/>
      <c r="C252" s="219" t="s">
        <v>7</v>
      </c>
      <c r="D252" s="219" t="s">
        <v>123</v>
      </c>
      <c r="E252" s="220" t="s">
        <v>345</v>
      </c>
      <c r="F252" s="221" t="s">
        <v>346</v>
      </c>
      <c r="G252" s="222" t="s">
        <v>347</v>
      </c>
      <c r="H252" s="223">
        <v>13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41</v>
      </c>
      <c r="O252" s="91"/>
      <c r="P252" s="229">
        <f>O252*H252</f>
        <v>0</v>
      </c>
      <c r="Q252" s="229">
        <v>0.086419999999999997</v>
      </c>
      <c r="R252" s="229">
        <f>Q252*H252</f>
        <v>1.1234599999999999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127</v>
      </c>
      <c r="AT252" s="231" t="s">
        <v>123</v>
      </c>
      <c r="AU252" s="231" t="s">
        <v>86</v>
      </c>
      <c r="AY252" s="17" t="s">
        <v>121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84</v>
      </c>
      <c r="BK252" s="232">
        <f>ROUND(I252*H252,2)</f>
        <v>0</v>
      </c>
      <c r="BL252" s="17" t="s">
        <v>127</v>
      </c>
      <c r="BM252" s="231" t="s">
        <v>348</v>
      </c>
    </row>
    <row r="253" s="2" customFormat="1">
      <c r="A253" s="38"/>
      <c r="B253" s="39"/>
      <c r="C253" s="40"/>
      <c r="D253" s="233" t="s">
        <v>129</v>
      </c>
      <c r="E253" s="40"/>
      <c r="F253" s="234" t="s">
        <v>349</v>
      </c>
      <c r="G253" s="40"/>
      <c r="H253" s="40"/>
      <c r="I253" s="235"/>
      <c r="J253" s="40"/>
      <c r="K253" s="40"/>
      <c r="L253" s="44"/>
      <c r="M253" s="236"/>
      <c r="N253" s="237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129</v>
      </c>
      <c r="AU253" s="17" t="s">
        <v>86</v>
      </c>
    </row>
    <row r="254" s="13" customFormat="1">
      <c r="A254" s="13"/>
      <c r="B254" s="238"/>
      <c r="C254" s="239"/>
      <c r="D254" s="233" t="s">
        <v>131</v>
      </c>
      <c r="E254" s="240" t="s">
        <v>1</v>
      </c>
      <c r="F254" s="241" t="s">
        <v>289</v>
      </c>
      <c r="G254" s="239"/>
      <c r="H254" s="242">
        <v>13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8" t="s">
        <v>131</v>
      </c>
      <c r="AU254" s="248" t="s">
        <v>86</v>
      </c>
      <c r="AV254" s="13" t="s">
        <v>86</v>
      </c>
      <c r="AW254" s="13" t="s">
        <v>32</v>
      </c>
      <c r="AX254" s="13" t="s">
        <v>76</v>
      </c>
      <c r="AY254" s="248" t="s">
        <v>121</v>
      </c>
    </row>
    <row r="255" s="15" customFormat="1">
      <c r="A255" s="15"/>
      <c r="B255" s="260"/>
      <c r="C255" s="261"/>
      <c r="D255" s="233" t="s">
        <v>131</v>
      </c>
      <c r="E255" s="262" t="s">
        <v>1</v>
      </c>
      <c r="F255" s="263" t="s">
        <v>135</v>
      </c>
      <c r="G255" s="261"/>
      <c r="H255" s="264">
        <v>13</v>
      </c>
      <c r="I255" s="265"/>
      <c r="J255" s="261"/>
      <c r="K255" s="261"/>
      <c r="L255" s="266"/>
      <c r="M255" s="267"/>
      <c r="N255" s="268"/>
      <c r="O255" s="268"/>
      <c r="P255" s="268"/>
      <c r="Q255" s="268"/>
      <c r="R255" s="268"/>
      <c r="S255" s="268"/>
      <c r="T255" s="26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0" t="s">
        <v>131</v>
      </c>
      <c r="AU255" s="270" t="s">
        <v>86</v>
      </c>
      <c r="AV255" s="15" t="s">
        <v>127</v>
      </c>
      <c r="AW255" s="15" t="s">
        <v>32</v>
      </c>
      <c r="AX255" s="15" t="s">
        <v>84</v>
      </c>
      <c r="AY255" s="270" t="s">
        <v>121</v>
      </c>
    </row>
    <row r="256" s="2" customFormat="1" ht="16.5" customHeight="1">
      <c r="A256" s="38"/>
      <c r="B256" s="39"/>
      <c r="C256" s="275" t="s">
        <v>350</v>
      </c>
      <c r="D256" s="275" t="s">
        <v>351</v>
      </c>
      <c r="E256" s="276" t="s">
        <v>352</v>
      </c>
      <c r="F256" s="277" t="s">
        <v>353</v>
      </c>
      <c r="G256" s="278" t="s">
        <v>347</v>
      </c>
      <c r="H256" s="279">
        <v>13</v>
      </c>
      <c r="I256" s="280"/>
      <c r="J256" s="281">
        <f>ROUND(I256*H256,2)</f>
        <v>0</v>
      </c>
      <c r="K256" s="282"/>
      <c r="L256" s="283"/>
      <c r="M256" s="284" t="s">
        <v>1</v>
      </c>
      <c r="N256" s="285" t="s">
        <v>41</v>
      </c>
      <c r="O256" s="91"/>
      <c r="P256" s="229">
        <f>O256*H256</f>
        <v>0</v>
      </c>
      <c r="Q256" s="229">
        <v>1.0189999999999999</v>
      </c>
      <c r="R256" s="229">
        <f>Q256*H256</f>
        <v>13.246999999999998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174</v>
      </c>
      <c r="AT256" s="231" t="s">
        <v>351</v>
      </c>
      <c r="AU256" s="231" t="s">
        <v>86</v>
      </c>
      <c r="AY256" s="17" t="s">
        <v>121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84</v>
      </c>
      <c r="BK256" s="232">
        <f>ROUND(I256*H256,2)</f>
        <v>0</v>
      </c>
      <c r="BL256" s="17" t="s">
        <v>127</v>
      </c>
      <c r="BM256" s="231" t="s">
        <v>354</v>
      </c>
    </row>
    <row r="257" s="2" customFormat="1">
      <c r="A257" s="38"/>
      <c r="B257" s="39"/>
      <c r="C257" s="40"/>
      <c r="D257" s="233" t="s">
        <v>129</v>
      </c>
      <c r="E257" s="40"/>
      <c r="F257" s="234" t="s">
        <v>353</v>
      </c>
      <c r="G257" s="40"/>
      <c r="H257" s="40"/>
      <c r="I257" s="235"/>
      <c r="J257" s="40"/>
      <c r="K257" s="40"/>
      <c r="L257" s="44"/>
      <c r="M257" s="236"/>
      <c r="N257" s="237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129</v>
      </c>
      <c r="AU257" s="17" t="s">
        <v>86</v>
      </c>
    </row>
    <row r="258" s="2" customFormat="1" ht="33" customHeight="1">
      <c r="A258" s="38"/>
      <c r="B258" s="39"/>
      <c r="C258" s="219" t="s">
        <v>355</v>
      </c>
      <c r="D258" s="219" t="s">
        <v>123</v>
      </c>
      <c r="E258" s="220" t="s">
        <v>356</v>
      </c>
      <c r="F258" s="221" t="s">
        <v>357</v>
      </c>
      <c r="G258" s="222" t="s">
        <v>155</v>
      </c>
      <c r="H258" s="223">
        <v>200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41</v>
      </c>
      <c r="O258" s="91"/>
      <c r="P258" s="229">
        <f>O258*H258</f>
        <v>0</v>
      </c>
      <c r="Q258" s="229">
        <v>0.48580000000000001</v>
      </c>
      <c r="R258" s="229">
        <f>Q258*H258</f>
        <v>97.159999999999997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127</v>
      </c>
      <c r="AT258" s="231" t="s">
        <v>123</v>
      </c>
      <c r="AU258" s="231" t="s">
        <v>86</v>
      </c>
      <c r="AY258" s="17" t="s">
        <v>121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84</v>
      </c>
      <c r="BK258" s="232">
        <f>ROUND(I258*H258,2)</f>
        <v>0</v>
      </c>
      <c r="BL258" s="17" t="s">
        <v>127</v>
      </c>
      <c r="BM258" s="231" t="s">
        <v>358</v>
      </c>
    </row>
    <row r="259" s="2" customFormat="1">
      <c r="A259" s="38"/>
      <c r="B259" s="39"/>
      <c r="C259" s="40"/>
      <c r="D259" s="233" t="s">
        <v>129</v>
      </c>
      <c r="E259" s="40"/>
      <c r="F259" s="234" t="s">
        <v>359</v>
      </c>
      <c r="G259" s="40"/>
      <c r="H259" s="40"/>
      <c r="I259" s="235"/>
      <c r="J259" s="40"/>
      <c r="K259" s="40"/>
      <c r="L259" s="44"/>
      <c r="M259" s="236"/>
      <c r="N259" s="237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129</v>
      </c>
      <c r="AU259" s="17" t="s">
        <v>86</v>
      </c>
    </row>
    <row r="260" s="13" customFormat="1">
      <c r="A260" s="13"/>
      <c r="B260" s="238"/>
      <c r="C260" s="239"/>
      <c r="D260" s="233" t="s">
        <v>131</v>
      </c>
      <c r="E260" s="240" t="s">
        <v>1</v>
      </c>
      <c r="F260" s="241" t="s">
        <v>360</v>
      </c>
      <c r="G260" s="239"/>
      <c r="H260" s="242">
        <v>18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8" t="s">
        <v>131</v>
      </c>
      <c r="AU260" s="248" t="s">
        <v>86</v>
      </c>
      <c r="AV260" s="13" t="s">
        <v>86</v>
      </c>
      <c r="AW260" s="13" t="s">
        <v>32</v>
      </c>
      <c r="AX260" s="13" t="s">
        <v>76</v>
      </c>
      <c r="AY260" s="248" t="s">
        <v>121</v>
      </c>
    </row>
    <row r="261" s="14" customFormat="1">
      <c r="A261" s="14"/>
      <c r="B261" s="249"/>
      <c r="C261" s="250"/>
      <c r="D261" s="233" t="s">
        <v>131</v>
      </c>
      <c r="E261" s="251" t="s">
        <v>1</v>
      </c>
      <c r="F261" s="252" t="s">
        <v>361</v>
      </c>
      <c r="G261" s="250"/>
      <c r="H261" s="253">
        <v>18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9" t="s">
        <v>131</v>
      </c>
      <c r="AU261" s="259" t="s">
        <v>86</v>
      </c>
      <c r="AV261" s="14" t="s">
        <v>134</v>
      </c>
      <c r="AW261" s="14" t="s">
        <v>32</v>
      </c>
      <c r="AX261" s="14" t="s">
        <v>76</v>
      </c>
      <c r="AY261" s="259" t="s">
        <v>121</v>
      </c>
    </row>
    <row r="262" s="13" customFormat="1">
      <c r="A262" s="13"/>
      <c r="B262" s="238"/>
      <c r="C262" s="239"/>
      <c r="D262" s="233" t="s">
        <v>131</v>
      </c>
      <c r="E262" s="240" t="s">
        <v>1</v>
      </c>
      <c r="F262" s="241" t="s">
        <v>362</v>
      </c>
      <c r="G262" s="239"/>
      <c r="H262" s="242">
        <v>94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8" t="s">
        <v>131</v>
      </c>
      <c r="AU262" s="248" t="s">
        <v>86</v>
      </c>
      <c r="AV262" s="13" t="s">
        <v>86</v>
      </c>
      <c r="AW262" s="13" t="s">
        <v>32</v>
      </c>
      <c r="AX262" s="13" t="s">
        <v>76</v>
      </c>
      <c r="AY262" s="248" t="s">
        <v>121</v>
      </c>
    </row>
    <row r="263" s="14" customFormat="1">
      <c r="A263" s="14"/>
      <c r="B263" s="249"/>
      <c r="C263" s="250"/>
      <c r="D263" s="233" t="s">
        <v>131</v>
      </c>
      <c r="E263" s="251" t="s">
        <v>1</v>
      </c>
      <c r="F263" s="252" t="s">
        <v>363</v>
      </c>
      <c r="G263" s="250"/>
      <c r="H263" s="253">
        <v>94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9" t="s">
        <v>131</v>
      </c>
      <c r="AU263" s="259" t="s">
        <v>86</v>
      </c>
      <c r="AV263" s="14" t="s">
        <v>134</v>
      </c>
      <c r="AW263" s="14" t="s">
        <v>32</v>
      </c>
      <c r="AX263" s="14" t="s">
        <v>76</v>
      </c>
      <c r="AY263" s="259" t="s">
        <v>121</v>
      </c>
    </row>
    <row r="264" s="13" customFormat="1">
      <c r="A264" s="13"/>
      <c r="B264" s="238"/>
      <c r="C264" s="239"/>
      <c r="D264" s="233" t="s">
        <v>131</v>
      </c>
      <c r="E264" s="240" t="s">
        <v>1</v>
      </c>
      <c r="F264" s="241" t="s">
        <v>364</v>
      </c>
      <c r="G264" s="239"/>
      <c r="H264" s="242">
        <v>88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8" t="s">
        <v>131</v>
      </c>
      <c r="AU264" s="248" t="s">
        <v>86</v>
      </c>
      <c r="AV264" s="13" t="s">
        <v>86</v>
      </c>
      <c r="AW264" s="13" t="s">
        <v>32</v>
      </c>
      <c r="AX264" s="13" t="s">
        <v>76</v>
      </c>
      <c r="AY264" s="248" t="s">
        <v>121</v>
      </c>
    </row>
    <row r="265" s="14" customFormat="1">
      <c r="A265" s="14"/>
      <c r="B265" s="249"/>
      <c r="C265" s="250"/>
      <c r="D265" s="233" t="s">
        <v>131</v>
      </c>
      <c r="E265" s="251" t="s">
        <v>1</v>
      </c>
      <c r="F265" s="252" t="s">
        <v>365</v>
      </c>
      <c r="G265" s="250"/>
      <c r="H265" s="253">
        <v>88</v>
      </c>
      <c r="I265" s="254"/>
      <c r="J265" s="250"/>
      <c r="K265" s="250"/>
      <c r="L265" s="255"/>
      <c r="M265" s="256"/>
      <c r="N265" s="257"/>
      <c r="O265" s="257"/>
      <c r="P265" s="257"/>
      <c r="Q265" s="257"/>
      <c r="R265" s="257"/>
      <c r="S265" s="257"/>
      <c r="T265" s="25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9" t="s">
        <v>131</v>
      </c>
      <c r="AU265" s="259" t="s">
        <v>86</v>
      </c>
      <c r="AV265" s="14" t="s">
        <v>134</v>
      </c>
      <c r="AW265" s="14" t="s">
        <v>32</v>
      </c>
      <c r="AX265" s="14" t="s">
        <v>76</v>
      </c>
      <c r="AY265" s="259" t="s">
        <v>121</v>
      </c>
    </row>
    <row r="266" s="15" customFormat="1">
      <c r="A266" s="15"/>
      <c r="B266" s="260"/>
      <c r="C266" s="261"/>
      <c r="D266" s="233" t="s">
        <v>131</v>
      </c>
      <c r="E266" s="262" t="s">
        <v>1</v>
      </c>
      <c r="F266" s="263" t="s">
        <v>135</v>
      </c>
      <c r="G266" s="261"/>
      <c r="H266" s="264">
        <v>200</v>
      </c>
      <c r="I266" s="265"/>
      <c r="J266" s="261"/>
      <c r="K266" s="261"/>
      <c r="L266" s="266"/>
      <c r="M266" s="267"/>
      <c r="N266" s="268"/>
      <c r="O266" s="268"/>
      <c r="P266" s="268"/>
      <c r="Q266" s="268"/>
      <c r="R266" s="268"/>
      <c r="S266" s="268"/>
      <c r="T266" s="269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0" t="s">
        <v>131</v>
      </c>
      <c r="AU266" s="270" t="s">
        <v>86</v>
      </c>
      <c r="AV266" s="15" t="s">
        <v>127</v>
      </c>
      <c r="AW266" s="15" t="s">
        <v>32</v>
      </c>
      <c r="AX266" s="15" t="s">
        <v>84</v>
      </c>
      <c r="AY266" s="270" t="s">
        <v>121</v>
      </c>
    </row>
    <row r="267" s="2" customFormat="1" ht="24.15" customHeight="1">
      <c r="A267" s="38"/>
      <c r="B267" s="39"/>
      <c r="C267" s="219" t="s">
        <v>366</v>
      </c>
      <c r="D267" s="219" t="s">
        <v>123</v>
      </c>
      <c r="E267" s="220" t="s">
        <v>367</v>
      </c>
      <c r="F267" s="221" t="s">
        <v>368</v>
      </c>
      <c r="G267" s="222" t="s">
        <v>126</v>
      </c>
      <c r="H267" s="223">
        <v>3.1499999999999999</v>
      </c>
      <c r="I267" s="224"/>
      <c r="J267" s="225">
        <f>ROUND(I267*H267,2)</f>
        <v>0</v>
      </c>
      <c r="K267" s="226"/>
      <c r="L267" s="44"/>
      <c r="M267" s="227" t="s">
        <v>1</v>
      </c>
      <c r="N267" s="228" t="s">
        <v>41</v>
      </c>
      <c r="O267" s="91"/>
      <c r="P267" s="229">
        <f>O267*H267</f>
        <v>0</v>
      </c>
      <c r="Q267" s="229">
        <v>2.83331</v>
      </c>
      <c r="R267" s="229">
        <f>Q267*H267</f>
        <v>8.9249264999999998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127</v>
      </c>
      <c r="AT267" s="231" t="s">
        <v>123</v>
      </c>
      <c r="AU267" s="231" t="s">
        <v>86</v>
      </c>
      <c r="AY267" s="17" t="s">
        <v>121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84</v>
      </c>
      <c r="BK267" s="232">
        <f>ROUND(I267*H267,2)</f>
        <v>0</v>
      </c>
      <c r="BL267" s="17" t="s">
        <v>127</v>
      </c>
      <c r="BM267" s="231" t="s">
        <v>369</v>
      </c>
    </row>
    <row r="268" s="2" customFormat="1">
      <c r="A268" s="38"/>
      <c r="B268" s="39"/>
      <c r="C268" s="40"/>
      <c r="D268" s="233" t="s">
        <v>129</v>
      </c>
      <c r="E268" s="40"/>
      <c r="F268" s="234" t="s">
        <v>370</v>
      </c>
      <c r="G268" s="40"/>
      <c r="H268" s="40"/>
      <c r="I268" s="235"/>
      <c r="J268" s="40"/>
      <c r="K268" s="40"/>
      <c r="L268" s="44"/>
      <c r="M268" s="236"/>
      <c r="N268" s="237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129</v>
      </c>
      <c r="AU268" s="17" t="s">
        <v>86</v>
      </c>
    </row>
    <row r="269" s="13" customFormat="1">
      <c r="A269" s="13"/>
      <c r="B269" s="238"/>
      <c r="C269" s="239"/>
      <c r="D269" s="233" t="s">
        <v>131</v>
      </c>
      <c r="E269" s="240" t="s">
        <v>1</v>
      </c>
      <c r="F269" s="241" t="s">
        <v>371</v>
      </c>
      <c r="G269" s="239"/>
      <c r="H269" s="242">
        <v>3.1499999999999999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8" t="s">
        <v>131</v>
      </c>
      <c r="AU269" s="248" t="s">
        <v>86</v>
      </c>
      <c r="AV269" s="13" t="s">
        <v>86</v>
      </c>
      <c r="AW269" s="13" t="s">
        <v>32</v>
      </c>
      <c r="AX269" s="13" t="s">
        <v>76</v>
      </c>
      <c r="AY269" s="248" t="s">
        <v>121</v>
      </c>
    </row>
    <row r="270" s="14" customFormat="1">
      <c r="A270" s="14"/>
      <c r="B270" s="249"/>
      <c r="C270" s="250"/>
      <c r="D270" s="233" t="s">
        <v>131</v>
      </c>
      <c r="E270" s="251" t="s">
        <v>1</v>
      </c>
      <c r="F270" s="252" t="s">
        <v>372</v>
      </c>
      <c r="G270" s="250"/>
      <c r="H270" s="253">
        <v>3.1499999999999999</v>
      </c>
      <c r="I270" s="254"/>
      <c r="J270" s="250"/>
      <c r="K270" s="250"/>
      <c r="L270" s="255"/>
      <c r="M270" s="256"/>
      <c r="N270" s="257"/>
      <c r="O270" s="257"/>
      <c r="P270" s="257"/>
      <c r="Q270" s="257"/>
      <c r="R270" s="257"/>
      <c r="S270" s="257"/>
      <c r="T270" s="25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9" t="s">
        <v>131</v>
      </c>
      <c r="AU270" s="259" t="s">
        <v>86</v>
      </c>
      <c r="AV270" s="14" t="s">
        <v>134</v>
      </c>
      <c r="AW270" s="14" t="s">
        <v>32</v>
      </c>
      <c r="AX270" s="14" t="s">
        <v>76</v>
      </c>
      <c r="AY270" s="259" t="s">
        <v>121</v>
      </c>
    </row>
    <row r="271" s="15" customFormat="1">
      <c r="A271" s="15"/>
      <c r="B271" s="260"/>
      <c r="C271" s="261"/>
      <c r="D271" s="233" t="s">
        <v>131</v>
      </c>
      <c r="E271" s="262" t="s">
        <v>1</v>
      </c>
      <c r="F271" s="263" t="s">
        <v>135</v>
      </c>
      <c r="G271" s="261"/>
      <c r="H271" s="264">
        <v>3.1499999999999999</v>
      </c>
      <c r="I271" s="265"/>
      <c r="J271" s="261"/>
      <c r="K271" s="261"/>
      <c r="L271" s="266"/>
      <c r="M271" s="267"/>
      <c r="N271" s="268"/>
      <c r="O271" s="268"/>
      <c r="P271" s="268"/>
      <c r="Q271" s="268"/>
      <c r="R271" s="268"/>
      <c r="S271" s="268"/>
      <c r="T271" s="269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0" t="s">
        <v>131</v>
      </c>
      <c r="AU271" s="270" t="s">
        <v>86</v>
      </c>
      <c r="AV271" s="15" t="s">
        <v>127</v>
      </c>
      <c r="AW271" s="15" t="s">
        <v>32</v>
      </c>
      <c r="AX271" s="15" t="s">
        <v>84</v>
      </c>
      <c r="AY271" s="270" t="s">
        <v>121</v>
      </c>
    </row>
    <row r="272" s="2" customFormat="1" ht="24.15" customHeight="1">
      <c r="A272" s="38"/>
      <c r="B272" s="39"/>
      <c r="C272" s="219" t="s">
        <v>269</v>
      </c>
      <c r="D272" s="219" t="s">
        <v>123</v>
      </c>
      <c r="E272" s="220" t="s">
        <v>373</v>
      </c>
      <c r="F272" s="221" t="s">
        <v>374</v>
      </c>
      <c r="G272" s="222" t="s">
        <v>126</v>
      </c>
      <c r="H272" s="223">
        <v>1.454</v>
      </c>
      <c r="I272" s="224"/>
      <c r="J272" s="225">
        <f>ROUND(I272*H272,2)</f>
        <v>0</v>
      </c>
      <c r="K272" s="226"/>
      <c r="L272" s="44"/>
      <c r="M272" s="227" t="s">
        <v>1</v>
      </c>
      <c r="N272" s="228" t="s">
        <v>41</v>
      </c>
      <c r="O272" s="91"/>
      <c r="P272" s="229">
        <f>O272*H272</f>
        <v>0</v>
      </c>
      <c r="Q272" s="229">
        <v>2.234</v>
      </c>
      <c r="R272" s="229">
        <f>Q272*H272</f>
        <v>3.2482359999999999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127</v>
      </c>
      <c r="AT272" s="231" t="s">
        <v>123</v>
      </c>
      <c r="AU272" s="231" t="s">
        <v>86</v>
      </c>
      <c r="AY272" s="17" t="s">
        <v>121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84</v>
      </c>
      <c r="BK272" s="232">
        <f>ROUND(I272*H272,2)</f>
        <v>0</v>
      </c>
      <c r="BL272" s="17" t="s">
        <v>127</v>
      </c>
      <c r="BM272" s="231" t="s">
        <v>375</v>
      </c>
    </row>
    <row r="273" s="2" customFormat="1">
      <c r="A273" s="38"/>
      <c r="B273" s="39"/>
      <c r="C273" s="40"/>
      <c r="D273" s="233" t="s">
        <v>129</v>
      </c>
      <c r="E273" s="40"/>
      <c r="F273" s="234" t="s">
        <v>376</v>
      </c>
      <c r="G273" s="40"/>
      <c r="H273" s="40"/>
      <c r="I273" s="235"/>
      <c r="J273" s="40"/>
      <c r="K273" s="40"/>
      <c r="L273" s="44"/>
      <c r="M273" s="236"/>
      <c r="N273" s="237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129</v>
      </c>
      <c r="AU273" s="17" t="s">
        <v>86</v>
      </c>
    </row>
    <row r="274" s="13" customFormat="1">
      <c r="A274" s="13"/>
      <c r="B274" s="238"/>
      <c r="C274" s="239"/>
      <c r="D274" s="233" t="s">
        <v>131</v>
      </c>
      <c r="E274" s="240" t="s">
        <v>1</v>
      </c>
      <c r="F274" s="241" t="s">
        <v>377</v>
      </c>
      <c r="G274" s="239"/>
      <c r="H274" s="242">
        <v>0.59999999999999998</v>
      </c>
      <c r="I274" s="243"/>
      <c r="J274" s="239"/>
      <c r="K274" s="239"/>
      <c r="L274" s="244"/>
      <c r="M274" s="245"/>
      <c r="N274" s="246"/>
      <c r="O274" s="246"/>
      <c r="P274" s="246"/>
      <c r="Q274" s="246"/>
      <c r="R274" s="246"/>
      <c r="S274" s="246"/>
      <c r="T274" s="24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8" t="s">
        <v>131</v>
      </c>
      <c r="AU274" s="248" t="s">
        <v>86</v>
      </c>
      <c r="AV274" s="13" t="s">
        <v>86</v>
      </c>
      <c r="AW274" s="13" t="s">
        <v>32</v>
      </c>
      <c r="AX274" s="13" t="s">
        <v>76</v>
      </c>
      <c r="AY274" s="248" t="s">
        <v>121</v>
      </c>
    </row>
    <row r="275" s="14" customFormat="1">
      <c r="A275" s="14"/>
      <c r="B275" s="249"/>
      <c r="C275" s="250"/>
      <c r="D275" s="233" t="s">
        <v>131</v>
      </c>
      <c r="E275" s="251" t="s">
        <v>1</v>
      </c>
      <c r="F275" s="252" t="s">
        <v>378</v>
      </c>
      <c r="G275" s="250"/>
      <c r="H275" s="253">
        <v>0.59999999999999998</v>
      </c>
      <c r="I275" s="254"/>
      <c r="J275" s="250"/>
      <c r="K275" s="250"/>
      <c r="L275" s="255"/>
      <c r="M275" s="256"/>
      <c r="N275" s="257"/>
      <c r="O275" s="257"/>
      <c r="P275" s="257"/>
      <c r="Q275" s="257"/>
      <c r="R275" s="257"/>
      <c r="S275" s="257"/>
      <c r="T275" s="25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9" t="s">
        <v>131</v>
      </c>
      <c r="AU275" s="259" t="s">
        <v>86</v>
      </c>
      <c r="AV275" s="14" t="s">
        <v>134</v>
      </c>
      <c r="AW275" s="14" t="s">
        <v>32</v>
      </c>
      <c r="AX275" s="14" t="s">
        <v>76</v>
      </c>
      <c r="AY275" s="259" t="s">
        <v>121</v>
      </c>
    </row>
    <row r="276" s="13" customFormat="1">
      <c r="A276" s="13"/>
      <c r="B276" s="238"/>
      <c r="C276" s="239"/>
      <c r="D276" s="233" t="s">
        <v>131</v>
      </c>
      <c r="E276" s="240" t="s">
        <v>1</v>
      </c>
      <c r="F276" s="241" t="s">
        <v>379</v>
      </c>
      <c r="G276" s="239"/>
      <c r="H276" s="242">
        <v>0.48999999999999999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8" t="s">
        <v>131</v>
      </c>
      <c r="AU276" s="248" t="s">
        <v>86</v>
      </c>
      <c r="AV276" s="13" t="s">
        <v>86</v>
      </c>
      <c r="AW276" s="13" t="s">
        <v>32</v>
      </c>
      <c r="AX276" s="13" t="s">
        <v>76</v>
      </c>
      <c r="AY276" s="248" t="s">
        <v>121</v>
      </c>
    </row>
    <row r="277" s="14" customFormat="1">
      <c r="A277" s="14"/>
      <c r="B277" s="249"/>
      <c r="C277" s="250"/>
      <c r="D277" s="233" t="s">
        <v>131</v>
      </c>
      <c r="E277" s="251" t="s">
        <v>1</v>
      </c>
      <c r="F277" s="252" t="s">
        <v>380</v>
      </c>
      <c r="G277" s="250"/>
      <c r="H277" s="253">
        <v>0.48999999999999999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9" t="s">
        <v>131</v>
      </c>
      <c r="AU277" s="259" t="s">
        <v>86</v>
      </c>
      <c r="AV277" s="14" t="s">
        <v>134</v>
      </c>
      <c r="AW277" s="14" t="s">
        <v>32</v>
      </c>
      <c r="AX277" s="14" t="s">
        <v>76</v>
      </c>
      <c r="AY277" s="259" t="s">
        <v>121</v>
      </c>
    </row>
    <row r="278" s="13" customFormat="1">
      <c r="A278" s="13"/>
      <c r="B278" s="238"/>
      <c r="C278" s="239"/>
      <c r="D278" s="233" t="s">
        <v>131</v>
      </c>
      <c r="E278" s="240" t="s">
        <v>1</v>
      </c>
      <c r="F278" s="241" t="s">
        <v>381</v>
      </c>
      <c r="G278" s="239"/>
      <c r="H278" s="242">
        <v>0.36399999999999999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131</v>
      </c>
      <c r="AU278" s="248" t="s">
        <v>86</v>
      </c>
      <c r="AV278" s="13" t="s">
        <v>86</v>
      </c>
      <c r="AW278" s="13" t="s">
        <v>32</v>
      </c>
      <c r="AX278" s="13" t="s">
        <v>76</v>
      </c>
      <c r="AY278" s="248" t="s">
        <v>121</v>
      </c>
    </row>
    <row r="279" s="14" customFormat="1">
      <c r="A279" s="14"/>
      <c r="B279" s="249"/>
      <c r="C279" s="250"/>
      <c r="D279" s="233" t="s">
        <v>131</v>
      </c>
      <c r="E279" s="251" t="s">
        <v>1</v>
      </c>
      <c r="F279" s="252" t="s">
        <v>382</v>
      </c>
      <c r="G279" s="250"/>
      <c r="H279" s="253">
        <v>0.36399999999999999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9" t="s">
        <v>131</v>
      </c>
      <c r="AU279" s="259" t="s">
        <v>86</v>
      </c>
      <c r="AV279" s="14" t="s">
        <v>134</v>
      </c>
      <c r="AW279" s="14" t="s">
        <v>32</v>
      </c>
      <c r="AX279" s="14" t="s">
        <v>76</v>
      </c>
      <c r="AY279" s="259" t="s">
        <v>121</v>
      </c>
    </row>
    <row r="280" s="15" customFormat="1">
      <c r="A280" s="15"/>
      <c r="B280" s="260"/>
      <c r="C280" s="261"/>
      <c r="D280" s="233" t="s">
        <v>131</v>
      </c>
      <c r="E280" s="262" t="s">
        <v>1</v>
      </c>
      <c r="F280" s="263" t="s">
        <v>135</v>
      </c>
      <c r="G280" s="261"/>
      <c r="H280" s="264">
        <v>1.454</v>
      </c>
      <c r="I280" s="265"/>
      <c r="J280" s="261"/>
      <c r="K280" s="261"/>
      <c r="L280" s="266"/>
      <c r="M280" s="267"/>
      <c r="N280" s="268"/>
      <c r="O280" s="268"/>
      <c r="P280" s="268"/>
      <c r="Q280" s="268"/>
      <c r="R280" s="268"/>
      <c r="S280" s="268"/>
      <c r="T280" s="269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0" t="s">
        <v>131</v>
      </c>
      <c r="AU280" s="270" t="s">
        <v>86</v>
      </c>
      <c r="AV280" s="15" t="s">
        <v>127</v>
      </c>
      <c r="AW280" s="15" t="s">
        <v>32</v>
      </c>
      <c r="AX280" s="15" t="s">
        <v>84</v>
      </c>
      <c r="AY280" s="270" t="s">
        <v>121</v>
      </c>
    </row>
    <row r="281" s="2" customFormat="1" ht="24.15" customHeight="1">
      <c r="A281" s="38"/>
      <c r="B281" s="39"/>
      <c r="C281" s="219" t="s">
        <v>383</v>
      </c>
      <c r="D281" s="219" t="s">
        <v>123</v>
      </c>
      <c r="E281" s="220" t="s">
        <v>384</v>
      </c>
      <c r="F281" s="221" t="s">
        <v>385</v>
      </c>
      <c r="G281" s="222" t="s">
        <v>126</v>
      </c>
      <c r="H281" s="223">
        <v>1.925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41</v>
      </c>
      <c r="O281" s="91"/>
      <c r="P281" s="229">
        <f>O281*H281</f>
        <v>0</v>
      </c>
      <c r="Q281" s="229">
        <v>2.49255</v>
      </c>
      <c r="R281" s="229">
        <f>Q281*H281</f>
        <v>4.7981587499999998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127</v>
      </c>
      <c r="AT281" s="231" t="s">
        <v>123</v>
      </c>
      <c r="AU281" s="231" t="s">
        <v>86</v>
      </c>
      <c r="AY281" s="17" t="s">
        <v>121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84</v>
      </c>
      <c r="BK281" s="232">
        <f>ROUND(I281*H281,2)</f>
        <v>0</v>
      </c>
      <c r="BL281" s="17" t="s">
        <v>127</v>
      </c>
      <c r="BM281" s="231" t="s">
        <v>386</v>
      </c>
    </row>
    <row r="282" s="2" customFormat="1">
      <c r="A282" s="38"/>
      <c r="B282" s="39"/>
      <c r="C282" s="40"/>
      <c r="D282" s="233" t="s">
        <v>129</v>
      </c>
      <c r="E282" s="40"/>
      <c r="F282" s="234" t="s">
        <v>387</v>
      </c>
      <c r="G282" s="40"/>
      <c r="H282" s="40"/>
      <c r="I282" s="235"/>
      <c r="J282" s="40"/>
      <c r="K282" s="40"/>
      <c r="L282" s="44"/>
      <c r="M282" s="236"/>
      <c r="N282" s="237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129</v>
      </c>
      <c r="AU282" s="17" t="s">
        <v>86</v>
      </c>
    </row>
    <row r="283" s="13" customFormat="1">
      <c r="A283" s="13"/>
      <c r="B283" s="238"/>
      <c r="C283" s="239"/>
      <c r="D283" s="233" t="s">
        <v>131</v>
      </c>
      <c r="E283" s="240" t="s">
        <v>1</v>
      </c>
      <c r="F283" s="241" t="s">
        <v>320</v>
      </c>
      <c r="G283" s="239"/>
      <c r="H283" s="242">
        <v>1.925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8" t="s">
        <v>131</v>
      </c>
      <c r="AU283" s="248" t="s">
        <v>86</v>
      </c>
      <c r="AV283" s="13" t="s">
        <v>86</v>
      </c>
      <c r="AW283" s="13" t="s">
        <v>32</v>
      </c>
      <c r="AX283" s="13" t="s">
        <v>76</v>
      </c>
      <c r="AY283" s="248" t="s">
        <v>121</v>
      </c>
    </row>
    <row r="284" s="14" customFormat="1">
      <c r="A284" s="14"/>
      <c r="B284" s="249"/>
      <c r="C284" s="250"/>
      <c r="D284" s="233" t="s">
        <v>131</v>
      </c>
      <c r="E284" s="251" t="s">
        <v>1</v>
      </c>
      <c r="F284" s="252" t="s">
        <v>388</v>
      </c>
      <c r="G284" s="250"/>
      <c r="H284" s="253">
        <v>1.925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9" t="s">
        <v>131</v>
      </c>
      <c r="AU284" s="259" t="s">
        <v>86</v>
      </c>
      <c r="AV284" s="14" t="s">
        <v>134</v>
      </c>
      <c r="AW284" s="14" t="s">
        <v>32</v>
      </c>
      <c r="AX284" s="14" t="s">
        <v>76</v>
      </c>
      <c r="AY284" s="259" t="s">
        <v>121</v>
      </c>
    </row>
    <row r="285" s="15" customFormat="1">
      <c r="A285" s="15"/>
      <c r="B285" s="260"/>
      <c r="C285" s="261"/>
      <c r="D285" s="233" t="s">
        <v>131</v>
      </c>
      <c r="E285" s="262" t="s">
        <v>1</v>
      </c>
      <c r="F285" s="263" t="s">
        <v>135</v>
      </c>
      <c r="G285" s="261"/>
      <c r="H285" s="264">
        <v>1.925</v>
      </c>
      <c r="I285" s="265"/>
      <c r="J285" s="261"/>
      <c r="K285" s="261"/>
      <c r="L285" s="266"/>
      <c r="M285" s="267"/>
      <c r="N285" s="268"/>
      <c r="O285" s="268"/>
      <c r="P285" s="268"/>
      <c r="Q285" s="268"/>
      <c r="R285" s="268"/>
      <c r="S285" s="268"/>
      <c r="T285" s="269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0" t="s">
        <v>131</v>
      </c>
      <c r="AU285" s="270" t="s">
        <v>86</v>
      </c>
      <c r="AV285" s="15" t="s">
        <v>127</v>
      </c>
      <c r="AW285" s="15" t="s">
        <v>32</v>
      </c>
      <c r="AX285" s="15" t="s">
        <v>84</v>
      </c>
      <c r="AY285" s="270" t="s">
        <v>121</v>
      </c>
    </row>
    <row r="286" s="2" customFormat="1" ht="33" customHeight="1">
      <c r="A286" s="38"/>
      <c r="B286" s="39"/>
      <c r="C286" s="219" t="s">
        <v>389</v>
      </c>
      <c r="D286" s="219" t="s">
        <v>123</v>
      </c>
      <c r="E286" s="220" t="s">
        <v>390</v>
      </c>
      <c r="F286" s="221" t="s">
        <v>391</v>
      </c>
      <c r="G286" s="222" t="s">
        <v>126</v>
      </c>
      <c r="H286" s="223">
        <v>31.600000000000001</v>
      </c>
      <c r="I286" s="224"/>
      <c r="J286" s="225">
        <f>ROUND(I286*H286,2)</f>
        <v>0</v>
      </c>
      <c r="K286" s="226"/>
      <c r="L286" s="44"/>
      <c r="M286" s="227" t="s">
        <v>1</v>
      </c>
      <c r="N286" s="228" t="s">
        <v>41</v>
      </c>
      <c r="O286" s="91"/>
      <c r="P286" s="229">
        <f>O286*H286</f>
        <v>0</v>
      </c>
      <c r="Q286" s="229">
        <v>2.79989</v>
      </c>
      <c r="R286" s="229">
        <f>Q286*H286</f>
        <v>88.476523999999998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127</v>
      </c>
      <c r="AT286" s="231" t="s">
        <v>123</v>
      </c>
      <c r="AU286" s="231" t="s">
        <v>86</v>
      </c>
      <c r="AY286" s="17" t="s">
        <v>121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84</v>
      </c>
      <c r="BK286" s="232">
        <f>ROUND(I286*H286,2)</f>
        <v>0</v>
      </c>
      <c r="BL286" s="17" t="s">
        <v>127</v>
      </c>
      <c r="BM286" s="231" t="s">
        <v>392</v>
      </c>
    </row>
    <row r="287" s="2" customFormat="1">
      <c r="A287" s="38"/>
      <c r="B287" s="39"/>
      <c r="C287" s="40"/>
      <c r="D287" s="233" t="s">
        <v>129</v>
      </c>
      <c r="E287" s="40"/>
      <c r="F287" s="234" t="s">
        <v>393</v>
      </c>
      <c r="G287" s="40"/>
      <c r="H287" s="40"/>
      <c r="I287" s="235"/>
      <c r="J287" s="40"/>
      <c r="K287" s="40"/>
      <c r="L287" s="44"/>
      <c r="M287" s="236"/>
      <c r="N287" s="237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129</v>
      </c>
      <c r="AU287" s="17" t="s">
        <v>86</v>
      </c>
    </row>
    <row r="288" s="13" customFormat="1">
      <c r="A288" s="13"/>
      <c r="B288" s="238"/>
      <c r="C288" s="239"/>
      <c r="D288" s="233" t="s">
        <v>131</v>
      </c>
      <c r="E288" s="240" t="s">
        <v>1</v>
      </c>
      <c r="F288" s="241" t="s">
        <v>394</v>
      </c>
      <c r="G288" s="239"/>
      <c r="H288" s="242">
        <v>3.2000000000000002</v>
      </c>
      <c r="I288" s="243"/>
      <c r="J288" s="239"/>
      <c r="K288" s="239"/>
      <c r="L288" s="244"/>
      <c r="M288" s="245"/>
      <c r="N288" s="246"/>
      <c r="O288" s="246"/>
      <c r="P288" s="246"/>
      <c r="Q288" s="246"/>
      <c r="R288" s="246"/>
      <c r="S288" s="246"/>
      <c r="T288" s="24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8" t="s">
        <v>131</v>
      </c>
      <c r="AU288" s="248" t="s">
        <v>86</v>
      </c>
      <c r="AV288" s="13" t="s">
        <v>86</v>
      </c>
      <c r="AW288" s="13" t="s">
        <v>32</v>
      </c>
      <c r="AX288" s="13" t="s">
        <v>76</v>
      </c>
      <c r="AY288" s="248" t="s">
        <v>121</v>
      </c>
    </row>
    <row r="289" s="14" customFormat="1">
      <c r="A289" s="14"/>
      <c r="B289" s="249"/>
      <c r="C289" s="250"/>
      <c r="D289" s="233" t="s">
        <v>131</v>
      </c>
      <c r="E289" s="251" t="s">
        <v>1</v>
      </c>
      <c r="F289" s="252" t="s">
        <v>395</v>
      </c>
      <c r="G289" s="250"/>
      <c r="H289" s="253">
        <v>3.2000000000000002</v>
      </c>
      <c r="I289" s="254"/>
      <c r="J289" s="250"/>
      <c r="K289" s="250"/>
      <c r="L289" s="255"/>
      <c r="M289" s="256"/>
      <c r="N289" s="257"/>
      <c r="O289" s="257"/>
      <c r="P289" s="257"/>
      <c r="Q289" s="257"/>
      <c r="R289" s="257"/>
      <c r="S289" s="257"/>
      <c r="T289" s="25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9" t="s">
        <v>131</v>
      </c>
      <c r="AU289" s="259" t="s">
        <v>86</v>
      </c>
      <c r="AV289" s="14" t="s">
        <v>134</v>
      </c>
      <c r="AW289" s="14" t="s">
        <v>32</v>
      </c>
      <c r="AX289" s="14" t="s">
        <v>76</v>
      </c>
      <c r="AY289" s="259" t="s">
        <v>121</v>
      </c>
    </row>
    <row r="290" s="13" customFormat="1">
      <c r="A290" s="13"/>
      <c r="B290" s="238"/>
      <c r="C290" s="239"/>
      <c r="D290" s="233" t="s">
        <v>131</v>
      </c>
      <c r="E290" s="240" t="s">
        <v>1</v>
      </c>
      <c r="F290" s="241" t="s">
        <v>396</v>
      </c>
      <c r="G290" s="239"/>
      <c r="H290" s="242">
        <v>2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131</v>
      </c>
      <c r="AU290" s="248" t="s">
        <v>86</v>
      </c>
      <c r="AV290" s="13" t="s">
        <v>86</v>
      </c>
      <c r="AW290" s="13" t="s">
        <v>32</v>
      </c>
      <c r="AX290" s="13" t="s">
        <v>76</v>
      </c>
      <c r="AY290" s="248" t="s">
        <v>121</v>
      </c>
    </row>
    <row r="291" s="14" customFormat="1">
      <c r="A291" s="14"/>
      <c r="B291" s="249"/>
      <c r="C291" s="250"/>
      <c r="D291" s="233" t="s">
        <v>131</v>
      </c>
      <c r="E291" s="251" t="s">
        <v>1</v>
      </c>
      <c r="F291" s="252" t="s">
        <v>397</v>
      </c>
      <c r="G291" s="250"/>
      <c r="H291" s="253">
        <v>2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9" t="s">
        <v>131</v>
      </c>
      <c r="AU291" s="259" t="s">
        <v>86</v>
      </c>
      <c r="AV291" s="14" t="s">
        <v>134</v>
      </c>
      <c r="AW291" s="14" t="s">
        <v>32</v>
      </c>
      <c r="AX291" s="14" t="s">
        <v>76</v>
      </c>
      <c r="AY291" s="259" t="s">
        <v>121</v>
      </c>
    </row>
    <row r="292" s="13" customFormat="1">
      <c r="A292" s="13"/>
      <c r="B292" s="238"/>
      <c r="C292" s="239"/>
      <c r="D292" s="233" t="s">
        <v>131</v>
      </c>
      <c r="E292" s="240" t="s">
        <v>1</v>
      </c>
      <c r="F292" s="241" t="s">
        <v>398</v>
      </c>
      <c r="G292" s="239"/>
      <c r="H292" s="242">
        <v>17.600000000000001</v>
      </c>
      <c r="I292" s="243"/>
      <c r="J292" s="239"/>
      <c r="K292" s="239"/>
      <c r="L292" s="244"/>
      <c r="M292" s="245"/>
      <c r="N292" s="246"/>
      <c r="O292" s="246"/>
      <c r="P292" s="246"/>
      <c r="Q292" s="246"/>
      <c r="R292" s="246"/>
      <c r="S292" s="246"/>
      <c r="T292" s="24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8" t="s">
        <v>131</v>
      </c>
      <c r="AU292" s="248" t="s">
        <v>86</v>
      </c>
      <c r="AV292" s="13" t="s">
        <v>86</v>
      </c>
      <c r="AW292" s="13" t="s">
        <v>32</v>
      </c>
      <c r="AX292" s="13" t="s">
        <v>76</v>
      </c>
      <c r="AY292" s="248" t="s">
        <v>121</v>
      </c>
    </row>
    <row r="293" s="14" customFormat="1">
      <c r="A293" s="14"/>
      <c r="B293" s="249"/>
      <c r="C293" s="250"/>
      <c r="D293" s="233" t="s">
        <v>131</v>
      </c>
      <c r="E293" s="251" t="s">
        <v>1</v>
      </c>
      <c r="F293" s="252" t="s">
        <v>399</v>
      </c>
      <c r="G293" s="250"/>
      <c r="H293" s="253">
        <v>17.600000000000001</v>
      </c>
      <c r="I293" s="254"/>
      <c r="J293" s="250"/>
      <c r="K293" s="250"/>
      <c r="L293" s="255"/>
      <c r="M293" s="256"/>
      <c r="N293" s="257"/>
      <c r="O293" s="257"/>
      <c r="P293" s="257"/>
      <c r="Q293" s="257"/>
      <c r="R293" s="257"/>
      <c r="S293" s="257"/>
      <c r="T293" s="25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9" t="s">
        <v>131</v>
      </c>
      <c r="AU293" s="259" t="s">
        <v>86</v>
      </c>
      <c r="AV293" s="14" t="s">
        <v>134</v>
      </c>
      <c r="AW293" s="14" t="s">
        <v>32</v>
      </c>
      <c r="AX293" s="14" t="s">
        <v>76</v>
      </c>
      <c r="AY293" s="259" t="s">
        <v>121</v>
      </c>
    </row>
    <row r="294" s="13" customFormat="1">
      <c r="A294" s="13"/>
      <c r="B294" s="238"/>
      <c r="C294" s="239"/>
      <c r="D294" s="233" t="s">
        <v>131</v>
      </c>
      <c r="E294" s="240" t="s">
        <v>1</v>
      </c>
      <c r="F294" s="241" t="s">
        <v>400</v>
      </c>
      <c r="G294" s="239"/>
      <c r="H294" s="242">
        <v>8.8000000000000007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8" t="s">
        <v>131</v>
      </c>
      <c r="AU294" s="248" t="s">
        <v>86</v>
      </c>
      <c r="AV294" s="13" t="s">
        <v>86</v>
      </c>
      <c r="AW294" s="13" t="s">
        <v>32</v>
      </c>
      <c r="AX294" s="13" t="s">
        <v>76</v>
      </c>
      <c r="AY294" s="248" t="s">
        <v>121</v>
      </c>
    </row>
    <row r="295" s="14" customFormat="1">
      <c r="A295" s="14"/>
      <c r="B295" s="249"/>
      <c r="C295" s="250"/>
      <c r="D295" s="233" t="s">
        <v>131</v>
      </c>
      <c r="E295" s="251" t="s">
        <v>1</v>
      </c>
      <c r="F295" s="252" t="s">
        <v>401</v>
      </c>
      <c r="G295" s="250"/>
      <c r="H295" s="253">
        <v>8.8000000000000007</v>
      </c>
      <c r="I295" s="254"/>
      <c r="J295" s="250"/>
      <c r="K295" s="250"/>
      <c r="L295" s="255"/>
      <c r="M295" s="256"/>
      <c r="N295" s="257"/>
      <c r="O295" s="257"/>
      <c r="P295" s="257"/>
      <c r="Q295" s="257"/>
      <c r="R295" s="257"/>
      <c r="S295" s="257"/>
      <c r="T295" s="25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9" t="s">
        <v>131</v>
      </c>
      <c r="AU295" s="259" t="s">
        <v>86</v>
      </c>
      <c r="AV295" s="14" t="s">
        <v>134</v>
      </c>
      <c r="AW295" s="14" t="s">
        <v>32</v>
      </c>
      <c r="AX295" s="14" t="s">
        <v>76</v>
      </c>
      <c r="AY295" s="259" t="s">
        <v>121</v>
      </c>
    </row>
    <row r="296" s="15" customFormat="1">
      <c r="A296" s="15"/>
      <c r="B296" s="260"/>
      <c r="C296" s="261"/>
      <c r="D296" s="233" t="s">
        <v>131</v>
      </c>
      <c r="E296" s="262" t="s">
        <v>1</v>
      </c>
      <c r="F296" s="263" t="s">
        <v>135</v>
      </c>
      <c r="G296" s="261"/>
      <c r="H296" s="264">
        <v>31.600000000000001</v>
      </c>
      <c r="I296" s="265"/>
      <c r="J296" s="261"/>
      <c r="K296" s="261"/>
      <c r="L296" s="266"/>
      <c r="M296" s="267"/>
      <c r="N296" s="268"/>
      <c r="O296" s="268"/>
      <c r="P296" s="268"/>
      <c r="Q296" s="268"/>
      <c r="R296" s="268"/>
      <c r="S296" s="268"/>
      <c r="T296" s="269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0" t="s">
        <v>131</v>
      </c>
      <c r="AU296" s="270" t="s">
        <v>86</v>
      </c>
      <c r="AV296" s="15" t="s">
        <v>127</v>
      </c>
      <c r="AW296" s="15" t="s">
        <v>32</v>
      </c>
      <c r="AX296" s="15" t="s">
        <v>84</v>
      </c>
      <c r="AY296" s="270" t="s">
        <v>121</v>
      </c>
    </row>
    <row r="297" s="2" customFormat="1" ht="33" customHeight="1">
      <c r="A297" s="38"/>
      <c r="B297" s="39"/>
      <c r="C297" s="219" t="s">
        <v>402</v>
      </c>
      <c r="D297" s="219" t="s">
        <v>123</v>
      </c>
      <c r="E297" s="220" t="s">
        <v>403</v>
      </c>
      <c r="F297" s="221" t="s">
        <v>404</v>
      </c>
      <c r="G297" s="222" t="s">
        <v>126</v>
      </c>
      <c r="H297" s="223">
        <v>1180</v>
      </c>
      <c r="I297" s="224"/>
      <c r="J297" s="225">
        <f>ROUND(I297*H297,2)</f>
        <v>0</v>
      </c>
      <c r="K297" s="226"/>
      <c r="L297" s="44"/>
      <c r="M297" s="227" t="s">
        <v>1</v>
      </c>
      <c r="N297" s="228" t="s">
        <v>41</v>
      </c>
      <c r="O297" s="91"/>
      <c r="P297" s="229">
        <f>O297*H297</f>
        <v>0</v>
      </c>
      <c r="Q297" s="229">
        <v>1.8480000000000001</v>
      </c>
      <c r="R297" s="229">
        <f>Q297*H297</f>
        <v>2180.6400000000003</v>
      </c>
      <c r="S297" s="229">
        <v>0</v>
      </c>
      <c r="T297" s="23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127</v>
      </c>
      <c r="AT297" s="231" t="s">
        <v>123</v>
      </c>
      <c r="AU297" s="231" t="s">
        <v>86</v>
      </c>
      <c r="AY297" s="17" t="s">
        <v>121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84</v>
      </c>
      <c r="BK297" s="232">
        <f>ROUND(I297*H297,2)</f>
        <v>0</v>
      </c>
      <c r="BL297" s="17" t="s">
        <v>127</v>
      </c>
      <c r="BM297" s="231" t="s">
        <v>405</v>
      </c>
    </row>
    <row r="298" s="2" customFormat="1">
      <c r="A298" s="38"/>
      <c r="B298" s="39"/>
      <c r="C298" s="40"/>
      <c r="D298" s="233" t="s">
        <v>129</v>
      </c>
      <c r="E298" s="40"/>
      <c r="F298" s="234" t="s">
        <v>406</v>
      </c>
      <c r="G298" s="40"/>
      <c r="H298" s="40"/>
      <c r="I298" s="235"/>
      <c r="J298" s="40"/>
      <c r="K298" s="40"/>
      <c r="L298" s="44"/>
      <c r="M298" s="236"/>
      <c r="N298" s="237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129</v>
      </c>
      <c r="AU298" s="17" t="s">
        <v>86</v>
      </c>
    </row>
    <row r="299" s="13" customFormat="1">
      <c r="A299" s="13"/>
      <c r="B299" s="238"/>
      <c r="C299" s="239"/>
      <c r="D299" s="233" t="s">
        <v>131</v>
      </c>
      <c r="E299" s="240" t="s">
        <v>1</v>
      </c>
      <c r="F299" s="241" t="s">
        <v>407</v>
      </c>
      <c r="G299" s="239"/>
      <c r="H299" s="242">
        <v>730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8" t="s">
        <v>131</v>
      </c>
      <c r="AU299" s="248" t="s">
        <v>86</v>
      </c>
      <c r="AV299" s="13" t="s">
        <v>86</v>
      </c>
      <c r="AW299" s="13" t="s">
        <v>32</v>
      </c>
      <c r="AX299" s="13" t="s">
        <v>76</v>
      </c>
      <c r="AY299" s="248" t="s">
        <v>121</v>
      </c>
    </row>
    <row r="300" s="14" customFormat="1">
      <c r="A300" s="14"/>
      <c r="B300" s="249"/>
      <c r="C300" s="250"/>
      <c r="D300" s="233" t="s">
        <v>131</v>
      </c>
      <c r="E300" s="251" t="s">
        <v>1</v>
      </c>
      <c r="F300" s="252" t="s">
        <v>408</v>
      </c>
      <c r="G300" s="250"/>
      <c r="H300" s="253">
        <v>730</v>
      </c>
      <c r="I300" s="254"/>
      <c r="J300" s="250"/>
      <c r="K300" s="250"/>
      <c r="L300" s="255"/>
      <c r="M300" s="256"/>
      <c r="N300" s="257"/>
      <c r="O300" s="257"/>
      <c r="P300" s="257"/>
      <c r="Q300" s="257"/>
      <c r="R300" s="257"/>
      <c r="S300" s="257"/>
      <c r="T300" s="25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9" t="s">
        <v>131</v>
      </c>
      <c r="AU300" s="259" t="s">
        <v>86</v>
      </c>
      <c r="AV300" s="14" t="s">
        <v>134</v>
      </c>
      <c r="AW300" s="14" t="s">
        <v>32</v>
      </c>
      <c r="AX300" s="14" t="s">
        <v>76</v>
      </c>
      <c r="AY300" s="259" t="s">
        <v>121</v>
      </c>
    </row>
    <row r="301" s="13" customFormat="1">
      <c r="A301" s="13"/>
      <c r="B301" s="238"/>
      <c r="C301" s="239"/>
      <c r="D301" s="233" t="s">
        <v>131</v>
      </c>
      <c r="E301" s="240" t="s">
        <v>1</v>
      </c>
      <c r="F301" s="241" t="s">
        <v>409</v>
      </c>
      <c r="G301" s="239"/>
      <c r="H301" s="242">
        <v>130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8" t="s">
        <v>131</v>
      </c>
      <c r="AU301" s="248" t="s">
        <v>86</v>
      </c>
      <c r="AV301" s="13" t="s">
        <v>86</v>
      </c>
      <c r="AW301" s="13" t="s">
        <v>32</v>
      </c>
      <c r="AX301" s="13" t="s">
        <v>76</v>
      </c>
      <c r="AY301" s="248" t="s">
        <v>121</v>
      </c>
    </row>
    <row r="302" s="14" customFormat="1">
      <c r="A302" s="14"/>
      <c r="B302" s="249"/>
      <c r="C302" s="250"/>
      <c r="D302" s="233" t="s">
        <v>131</v>
      </c>
      <c r="E302" s="251" t="s">
        <v>1</v>
      </c>
      <c r="F302" s="252" t="s">
        <v>410</v>
      </c>
      <c r="G302" s="250"/>
      <c r="H302" s="253">
        <v>130</v>
      </c>
      <c r="I302" s="254"/>
      <c r="J302" s="250"/>
      <c r="K302" s="250"/>
      <c r="L302" s="255"/>
      <c r="M302" s="256"/>
      <c r="N302" s="257"/>
      <c r="O302" s="257"/>
      <c r="P302" s="257"/>
      <c r="Q302" s="257"/>
      <c r="R302" s="257"/>
      <c r="S302" s="257"/>
      <c r="T302" s="25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9" t="s">
        <v>131</v>
      </c>
      <c r="AU302" s="259" t="s">
        <v>86</v>
      </c>
      <c r="AV302" s="14" t="s">
        <v>134</v>
      </c>
      <c r="AW302" s="14" t="s">
        <v>32</v>
      </c>
      <c r="AX302" s="14" t="s">
        <v>76</v>
      </c>
      <c r="AY302" s="259" t="s">
        <v>121</v>
      </c>
    </row>
    <row r="303" s="13" customFormat="1">
      <c r="A303" s="13"/>
      <c r="B303" s="238"/>
      <c r="C303" s="239"/>
      <c r="D303" s="233" t="s">
        <v>131</v>
      </c>
      <c r="E303" s="240" t="s">
        <v>1</v>
      </c>
      <c r="F303" s="241" t="s">
        <v>411</v>
      </c>
      <c r="G303" s="239"/>
      <c r="H303" s="242">
        <v>320</v>
      </c>
      <c r="I303" s="243"/>
      <c r="J303" s="239"/>
      <c r="K303" s="239"/>
      <c r="L303" s="244"/>
      <c r="M303" s="245"/>
      <c r="N303" s="246"/>
      <c r="O303" s="246"/>
      <c r="P303" s="246"/>
      <c r="Q303" s="246"/>
      <c r="R303" s="246"/>
      <c r="S303" s="246"/>
      <c r="T303" s="24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8" t="s">
        <v>131</v>
      </c>
      <c r="AU303" s="248" t="s">
        <v>86</v>
      </c>
      <c r="AV303" s="13" t="s">
        <v>86</v>
      </c>
      <c r="AW303" s="13" t="s">
        <v>32</v>
      </c>
      <c r="AX303" s="13" t="s">
        <v>76</v>
      </c>
      <c r="AY303" s="248" t="s">
        <v>121</v>
      </c>
    </row>
    <row r="304" s="14" customFormat="1">
      <c r="A304" s="14"/>
      <c r="B304" s="249"/>
      <c r="C304" s="250"/>
      <c r="D304" s="233" t="s">
        <v>131</v>
      </c>
      <c r="E304" s="251" t="s">
        <v>1</v>
      </c>
      <c r="F304" s="252" t="s">
        <v>412</v>
      </c>
      <c r="G304" s="250"/>
      <c r="H304" s="253">
        <v>320</v>
      </c>
      <c r="I304" s="254"/>
      <c r="J304" s="250"/>
      <c r="K304" s="250"/>
      <c r="L304" s="255"/>
      <c r="M304" s="256"/>
      <c r="N304" s="257"/>
      <c r="O304" s="257"/>
      <c r="P304" s="257"/>
      <c r="Q304" s="257"/>
      <c r="R304" s="257"/>
      <c r="S304" s="257"/>
      <c r="T304" s="25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9" t="s">
        <v>131</v>
      </c>
      <c r="AU304" s="259" t="s">
        <v>86</v>
      </c>
      <c r="AV304" s="14" t="s">
        <v>134</v>
      </c>
      <c r="AW304" s="14" t="s">
        <v>32</v>
      </c>
      <c r="AX304" s="14" t="s">
        <v>76</v>
      </c>
      <c r="AY304" s="259" t="s">
        <v>121</v>
      </c>
    </row>
    <row r="305" s="15" customFormat="1">
      <c r="A305" s="15"/>
      <c r="B305" s="260"/>
      <c r="C305" s="261"/>
      <c r="D305" s="233" t="s">
        <v>131</v>
      </c>
      <c r="E305" s="262" t="s">
        <v>1</v>
      </c>
      <c r="F305" s="263" t="s">
        <v>135</v>
      </c>
      <c r="G305" s="261"/>
      <c r="H305" s="264">
        <v>1180</v>
      </c>
      <c r="I305" s="265"/>
      <c r="J305" s="261"/>
      <c r="K305" s="261"/>
      <c r="L305" s="266"/>
      <c r="M305" s="267"/>
      <c r="N305" s="268"/>
      <c r="O305" s="268"/>
      <c r="P305" s="268"/>
      <c r="Q305" s="268"/>
      <c r="R305" s="268"/>
      <c r="S305" s="268"/>
      <c r="T305" s="269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0" t="s">
        <v>131</v>
      </c>
      <c r="AU305" s="270" t="s">
        <v>86</v>
      </c>
      <c r="AV305" s="15" t="s">
        <v>127</v>
      </c>
      <c r="AW305" s="15" t="s">
        <v>32</v>
      </c>
      <c r="AX305" s="15" t="s">
        <v>84</v>
      </c>
      <c r="AY305" s="270" t="s">
        <v>121</v>
      </c>
    </row>
    <row r="306" s="2" customFormat="1" ht="24.15" customHeight="1">
      <c r="A306" s="38"/>
      <c r="B306" s="39"/>
      <c r="C306" s="219" t="s">
        <v>413</v>
      </c>
      <c r="D306" s="219" t="s">
        <v>123</v>
      </c>
      <c r="E306" s="220" t="s">
        <v>414</v>
      </c>
      <c r="F306" s="221" t="s">
        <v>415</v>
      </c>
      <c r="G306" s="222" t="s">
        <v>155</v>
      </c>
      <c r="H306" s="223">
        <v>200</v>
      </c>
      <c r="I306" s="224"/>
      <c r="J306" s="225">
        <f>ROUND(I306*H306,2)</f>
        <v>0</v>
      </c>
      <c r="K306" s="226"/>
      <c r="L306" s="44"/>
      <c r="M306" s="227" t="s">
        <v>1</v>
      </c>
      <c r="N306" s="228" t="s">
        <v>41</v>
      </c>
      <c r="O306" s="91"/>
      <c r="P306" s="229">
        <f>O306*H306</f>
        <v>0</v>
      </c>
      <c r="Q306" s="229">
        <v>0.93779000000000001</v>
      </c>
      <c r="R306" s="229">
        <f>Q306*H306</f>
        <v>187.55799999999999</v>
      </c>
      <c r="S306" s="229">
        <v>0</v>
      </c>
      <c r="T306" s="23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127</v>
      </c>
      <c r="AT306" s="231" t="s">
        <v>123</v>
      </c>
      <c r="AU306" s="231" t="s">
        <v>86</v>
      </c>
      <c r="AY306" s="17" t="s">
        <v>121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84</v>
      </c>
      <c r="BK306" s="232">
        <f>ROUND(I306*H306,2)</f>
        <v>0</v>
      </c>
      <c r="BL306" s="17" t="s">
        <v>127</v>
      </c>
      <c r="BM306" s="231" t="s">
        <v>416</v>
      </c>
    </row>
    <row r="307" s="2" customFormat="1">
      <c r="A307" s="38"/>
      <c r="B307" s="39"/>
      <c r="C307" s="40"/>
      <c r="D307" s="233" t="s">
        <v>129</v>
      </c>
      <c r="E307" s="40"/>
      <c r="F307" s="234" t="s">
        <v>417</v>
      </c>
      <c r="G307" s="40"/>
      <c r="H307" s="40"/>
      <c r="I307" s="235"/>
      <c r="J307" s="40"/>
      <c r="K307" s="40"/>
      <c r="L307" s="44"/>
      <c r="M307" s="236"/>
      <c r="N307" s="237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129</v>
      </c>
      <c r="AU307" s="17" t="s">
        <v>86</v>
      </c>
    </row>
    <row r="308" s="13" customFormat="1">
      <c r="A308" s="13"/>
      <c r="B308" s="238"/>
      <c r="C308" s="239"/>
      <c r="D308" s="233" t="s">
        <v>131</v>
      </c>
      <c r="E308" s="240" t="s">
        <v>1</v>
      </c>
      <c r="F308" s="241" t="s">
        <v>360</v>
      </c>
      <c r="G308" s="239"/>
      <c r="H308" s="242">
        <v>18</v>
      </c>
      <c r="I308" s="243"/>
      <c r="J308" s="239"/>
      <c r="K308" s="239"/>
      <c r="L308" s="244"/>
      <c r="M308" s="245"/>
      <c r="N308" s="246"/>
      <c r="O308" s="246"/>
      <c r="P308" s="246"/>
      <c r="Q308" s="246"/>
      <c r="R308" s="246"/>
      <c r="S308" s="246"/>
      <c r="T308" s="24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8" t="s">
        <v>131</v>
      </c>
      <c r="AU308" s="248" t="s">
        <v>86</v>
      </c>
      <c r="AV308" s="13" t="s">
        <v>86</v>
      </c>
      <c r="AW308" s="13" t="s">
        <v>32</v>
      </c>
      <c r="AX308" s="13" t="s">
        <v>76</v>
      </c>
      <c r="AY308" s="248" t="s">
        <v>121</v>
      </c>
    </row>
    <row r="309" s="14" customFormat="1">
      <c r="A309" s="14"/>
      <c r="B309" s="249"/>
      <c r="C309" s="250"/>
      <c r="D309" s="233" t="s">
        <v>131</v>
      </c>
      <c r="E309" s="251" t="s">
        <v>1</v>
      </c>
      <c r="F309" s="252" t="s">
        <v>418</v>
      </c>
      <c r="G309" s="250"/>
      <c r="H309" s="253">
        <v>18</v>
      </c>
      <c r="I309" s="254"/>
      <c r="J309" s="250"/>
      <c r="K309" s="250"/>
      <c r="L309" s="255"/>
      <c r="M309" s="256"/>
      <c r="N309" s="257"/>
      <c r="O309" s="257"/>
      <c r="P309" s="257"/>
      <c r="Q309" s="257"/>
      <c r="R309" s="257"/>
      <c r="S309" s="257"/>
      <c r="T309" s="25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9" t="s">
        <v>131</v>
      </c>
      <c r="AU309" s="259" t="s">
        <v>86</v>
      </c>
      <c r="AV309" s="14" t="s">
        <v>134</v>
      </c>
      <c r="AW309" s="14" t="s">
        <v>32</v>
      </c>
      <c r="AX309" s="14" t="s">
        <v>76</v>
      </c>
      <c r="AY309" s="259" t="s">
        <v>121</v>
      </c>
    </row>
    <row r="310" s="13" customFormat="1">
      <c r="A310" s="13"/>
      <c r="B310" s="238"/>
      <c r="C310" s="239"/>
      <c r="D310" s="233" t="s">
        <v>131</v>
      </c>
      <c r="E310" s="240" t="s">
        <v>1</v>
      </c>
      <c r="F310" s="241" t="s">
        <v>362</v>
      </c>
      <c r="G310" s="239"/>
      <c r="H310" s="242">
        <v>94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8" t="s">
        <v>131</v>
      </c>
      <c r="AU310" s="248" t="s">
        <v>86</v>
      </c>
      <c r="AV310" s="13" t="s">
        <v>86</v>
      </c>
      <c r="AW310" s="13" t="s">
        <v>32</v>
      </c>
      <c r="AX310" s="13" t="s">
        <v>76</v>
      </c>
      <c r="AY310" s="248" t="s">
        <v>121</v>
      </c>
    </row>
    <row r="311" s="14" customFormat="1">
      <c r="A311" s="14"/>
      <c r="B311" s="249"/>
      <c r="C311" s="250"/>
      <c r="D311" s="233" t="s">
        <v>131</v>
      </c>
      <c r="E311" s="251" t="s">
        <v>1</v>
      </c>
      <c r="F311" s="252" t="s">
        <v>419</v>
      </c>
      <c r="G311" s="250"/>
      <c r="H311" s="253">
        <v>94</v>
      </c>
      <c r="I311" s="254"/>
      <c r="J311" s="250"/>
      <c r="K311" s="250"/>
      <c r="L311" s="255"/>
      <c r="M311" s="256"/>
      <c r="N311" s="257"/>
      <c r="O311" s="257"/>
      <c r="P311" s="257"/>
      <c r="Q311" s="257"/>
      <c r="R311" s="257"/>
      <c r="S311" s="257"/>
      <c r="T311" s="25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9" t="s">
        <v>131</v>
      </c>
      <c r="AU311" s="259" t="s">
        <v>86</v>
      </c>
      <c r="AV311" s="14" t="s">
        <v>134</v>
      </c>
      <c r="AW311" s="14" t="s">
        <v>32</v>
      </c>
      <c r="AX311" s="14" t="s">
        <v>76</v>
      </c>
      <c r="AY311" s="259" t="s">
        <v>121</v>
      </c>
    </row>
    <row r="312" s="13" customFormat="1">
      <c r="A312" s="13"/>
      <c r="B312" s="238"/>
      <c r="C312" s="239"/>
      <c r="D312" s="233" t="s">
        <v>131</v>
      </c>
      <c r="E312" s="240" t="s">
        <v>1</v>
      </c>
      <c r="F312" s="241" t="s">
        <v>364</v>
      </c>
      <c r="G312" s="239"/>
      <c r="H312" s="242">
        <v>88</v>
      </c>
      <c r="I312" s="243"/>
      <c r="J312" s="239"/>
      <c r="K312" s="239"/>
      <c r="L312" s="244"/>
      <c r="M312" s="245"/>
      <c r="N312" s="246"/>
      <c r="O312" s="246"/>
      <c r="P312" s="246"/>
      <c r="Q312" s="246"/>
      <c r="R312" s="246"/>
      <c r="S312" s="246"/>
      <c r="T312" s="24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8" t="s">
        <v>131</v>
      </c>
      <c r="AU312" s="248" t="s">
        <v>86</v>
      </c>
      <c r="AV312" s="13" t="s">
        <v>86</v>
      </c>
      <c r="AW312" s="13" t="s">
        <v>32</v>
      </c>
      <c r="AX312" s="13" t="s">
        <v>76</v>
      </c>
      <c r="AY312" s="248" t="s">
        <v>121</v>
      </c>
    </row>
    <row r="313" s="14" customFormat="1">
      <c r="A313" s="14"/>
      <c r="B313" s="249"/>
      <c r="C313" s="250"/>
      <c r="D313" s="233" t="s">
        <v>131</v>
      </c>
      <c r="E313" s="251" t="s">
        <v>1</v>
      </c>
      <c r="F313" s="252" t="s">
        <v>420</v>
      </c>
      <c r="G313" s="250"/>
      <c r="H313" s="253">
        <v>88</v>
      </c>
      <c r="I313" s="254"/>
      <c r="J313" s="250"/>
      <c r="K313" s="250"/>
      <c r="L313" s="255"/>
      <c r="M313" s="256"/>
      <c r="N313" s="257"/>
      <c r="O313" s="257"/>
      <c r="P313" s="257"/>
      <c r="Q313" s="257"/>
      <c r="R313" s="257"/>
      <c r="S313" s="257"/>
      <c r="T313" s="258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9" t="s">
        <v>131</v>
      </c>
      <c r="AU313" s="259" t="s">
        <v>86</v>
      </c>
      <c r="AV313" s="14" t="s">
        <v>134</v>
      </c>
      <c r="AW313" s="14" t="s">
        <v>32</v>
      </c>
      <c r="AX313" s="14" t="s">
        <v>76</v>
      </c>
      <c r="AY313" s="259" t="s">
        <v>121</v>
      </c>
    </row>
    <row r="314" s="15" customFormat="1">
      <c r="A314" s="15"/>
      <c r="B314" s="260"/>
      <c r="C314" s="261"/>
      <c r="D314" s="233" t="s">
        <v>131</v>
      </c>
      <c r="E314" s="262" t="s">
        <v>1</v>
      </c>
      <c r="F314" s="263" t="s">
        <v>135</v>
      </c>
      <c r="G314" s="261"/>
      <c r="H314" s="264">
        <v>200</v>
      </c>
      <c r="I314" s="265"/>
      <c r="J314" s="261"/>
      <c r="K314" s="261"/>
      <c r="L314" s="266"/>
      <c r="M314" s="267"/>
      <c r="N314" s="268"/>
      <c r="O314" s="268"/>
      <c r="P314" s="268"/>
      <c r="Q314" s="268"/>
      <c r="R314" s="268"/>
      <c r="S314" s="268"/>
      <c r="T314" s="269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0" t="s">
        <v>131</v>
      </c>
      <c r="AU314" s="270" t="s">
        <v>86</v>
      </c>
      <c r="AV314" s="15" t="s">
        <v>127</v>
      </c>
      <c r="AW314" s="15" t="s">
        <v>32</v>
      </c>
      <c r="AX314" s="15" t="s">
        <v>84</v>
      </c>
      <c r="AY314" s="270" t="s">
        <v>121</v>
      </c>
    </row>
    <row r="315" s="12" customFormat="1" ht="22.8" customHeight="1">
      <c r="A315" s="12"/>
      <c r="B315" s="203"/>
      <c r="C315" s="204"/>
      <c r="D315" s="205" t="s">
        <v>75</v>
      </c>
      <c r="E315" s="217" t="s">
        <v>241</v>
      </c>
      <c r="F315" s="217" t="s">
        <v>421</v>
      </c>
      <c r="G315" s="204"/>
      <c r="H315" s="204"/>
      <c r="I315" s="207"/>
      <c r="J315" s="218">
        <f>BK315</f>
        <v>0</v>
      </c>
      <c r="K315" s="204"/>
      <c r="L315" s="209"/>
      <c r="M315" s="210"/>
      <c r="N315" s="211"/>
      <c r="O315" s="211"/>
      <c r="P315" s="212">
        <f>SUM(P316:P340)</f>
        <v>0</v>
      </c>
      <c r="Q315" s="211"/>
      <c r="R315" s="212">
        <f>SUM(R316:R340)</f>
        <v>0</v>
      </c>
      <c r="S315" s="211"/>
      <c r="T315" s="213">
        <f>SUM(T316:T340)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4" t="s">
        <v>84</v>
      </c>
      <c r="AT315" s="215" t="s">
        <v>75</v>
      </c>
      <c r="AU315" s="215" t="s">
        <v>84</v>
      </c>
      <c r="AY315" s="214" t="s">
        <v>121</v>
      </c>
      <c r="BK315" s="216">
        <f>SUM(BK316:BK340)</f>
        <v>0</v>
      </c>
    </row>
    <row r="316" s="2" customFormat="1" ht="24.15" customHeight="1">
      <c r="A316" s="38"/>
      <c r="B316" s="39"/>
      <c r="C316" s="219" t="s">
        <v>422</v>
      </c>
      <c r="D316" s="219" t="s">
        <v>123</v>
      </c>
      <c r="E316" s="220" t="s">
        <v>423</v>
      </c>
      <c r="F316" s="221" t="s">
        <v>424</v>
      </c>
      <c r="G316" s="222" t="s">
        <v>155</v>
      </c>
      <c r="H316" s="223">
        <v>55</v>
      </c>
      <c r="I316" s="224"/>
      <c r="J316" s="225">
        <f>ROUND(I316*H316,2)</f>
        <v>0</v>
      </c>
      <c r="K316" s="226"/>
      <c r="L316" s="44"/>
      <c r="M316" s="227" t="s">
        <v>1</v>
      </c>
      <c r="N316" s="228" t="s">
        <v>41</v>
      </c>
      <c r="O316" s="91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1" t="s">
        <v>127</v>
      </c>
      <c r="AT316" s="231" t="s">
        <v>123</v>
      </c>
      <c r="AU316" s="231" t="s">
        <v>86</v>
      </c>
      <c r="AY316" s="17" t="s">
        <v>121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7" t="s">
        <v>84</v>
      </c>
      <c r="BK316" s="232">
        <f>ROUND(I316*H316,2)</f>
        <v>0</v>
      </c>
      <c r="BL316" s="17" t="s">
        <v>127</v>
      </c>
      <c r="BM316" s="231" t="s">
        <v>425</v>
      </c>
    </row>
    <row r="317" s="2" customFormat="1">
      <c r="A317" s="38"/>
      <c r="B317" s="39"/>
      <c r="C317" s="40"/>
      <c r="D317" s="233" t="s">
        <v>129</v>
      </c>
      <c r="E317" s="40"/>
      <c r="F317" s="234" t="s">
        <v>424</v>
      </c>
      <c r="G317" s="40"/>
      <c r="H317" s="40"/>
      <c r="I317" s="235"/>
      <c r="J317" s="40"/>
      <c r="K317" s="40"/>
      <c r="L317" s="44"/>
      <c r="M317" s="236"/>
      <c r="N317" s="237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129</v>
      </c>
      <c r="AU317" s="17" t="s">
        <v>86</v>
      </c>
    </row>
    <row r="318" s="13" customFormat="1">
      <c r="A318" s="13"/>
      <c r="B318" s="238"/>
      <c r="C318" s="239"/>
      <c r="D318" s="233" t="s">
        <v>131</v>
      </c>
      <c r="E318" s="240" t="s">
        <v>1</v>
      </c>
      <c r="F318" s="241" t="s">
        <v>426</v>
      </c>
      <c r="G318" s="239"/>
      <c r="H318" s="242">
        <v>55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8" t="s">
        <v>131</v>
      </c>
      <c r="AU318" s="248" t="s">
        <v>86</v>
      </c>
      <c r="AV318" s="13" t="s">
        <v>86</v>
      </c>
      <c r="AW318" s="13" t="s">
        <v>32</v>
      </c>
      <c r="AX318" s="13" t="s">
        <v>76</v>
      </c>
      <c r="AY318" s="248" t="s">
        <v>121</v>
      </c>
    </row>
    <row r="319" s="14" customFormat="1">
      <c r="A319" s="14"/>
      <c r="B319" s="249"/>
      <c r="C319" s="250"/>
      <c r="D319" s="233" t="s">
        <v>131</v>
      </c>
      <c r="E319" s="251" t="s">
        <v>1</v>
      </c>
      <c r="F319" s="252" t="s">
        <v>427</v>
      </c>
      <c r="G319" s="250"/>
      <c r="H319" s="253">
        <v>55</v>
      </c>
      <c r="I319" s="254"/>
      <c r="J319" s="250"/>
      <c r="K319" s="250"/>
      <c r="L319" s="255"/>
      <c r="M319" s="256"/>
      <c r="N319" s="257"/>
      <c r="O319" s="257"/>
      <c r="P319" s="257"/>
      <c r="Q319" s="257"/>
      <c r="R319" s="257"/>
      <c r="S319" s="257"/>
      <c r="T319" s="25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9" t="s">
        <v>131</v>
      </c>
      <c r="AU319" s="259" t="s">
        <v>86</v>
      </c>
      <c r="AV319" s="14" t="s">
        <v>134</v>
      </c>
      <c r="AW319" s="14" t="s">
        <v>32</v>
      </c>
      <c r="AX319" s="14" t="s">
        <v>76</v>
      </c>
      <c r="AY319" s="259" t="s">
        <v>121</v>
      </c>
    </row>
    <row r="320" s="15" customFormat="1">
      <c r="A320" s="15"/>
      <c r="B320" s="260"/>
      <c r="C320" s="261"/>
      <c r="D320" s="233" t="s">
        <v>131</v>
      </c>
      <c r="E320" s="262" t="s">
        <v>1</v>
      </c>
      <c r="F320" s="263" t="s">
        <v>135</v>
      </c>
      <c r="G320" s="261"/>
      <c r="H320" s="264">
        <v>55</v>
      </c>
      <c r="I320" s="265"/>
      <c r="J320" s="261"/>
      <c r="K320" s="261"/>
      <c r="L320" s="266"/>
      <c r="M320" s="267"/>
      <c r="N320" s="268"/>
      <c r="O320" s="268"/>
      <c r="P320" s="268"/>
      <c r="Q320" s="268"/>
      <c r="R320" s="268"/>
      <c r="S320" s="268"/>
      <c r="T320" s="269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70" t="s">
        <v>131</v>
      </c>
      <c r="AU320" s="270" t="s">
        <v>86</v>
      </c>
      <c r="AV320" s="15" t="s">
        <v>127</v>
      </c>
      <c r="AW320" s="15" t="s">
        <v>32</v>
      </c>
      <c r="AX320" s="15" t="s">
        <v>84</v>
      </c>
      <c r="AY320" s="270" t="s">
        <v>121</v>
      </c>
    </row>
    <row r="321" s="2" customFormat="1" ht="16.5" customHeight="1">
      <c r="A321" s="38"/>
      <c r="B321" s="39"/>
      <c r="C321" s="219" t="s">
        <v>428</v>
      </c>
      <c r="D321" s="219" t="s">
        <v>123</v>
      </c>
      <c r="E321" s="220" t="s">
        <v>429</v>
      </c>
      <c r="F321" s="221" t="s">
        <v>430</v>
      </c>
      <c r="G321" s="222" t="s">
        <v>171</v>
      </c>
      <c r="H321" s="223">
        <v>1</v>
      </c>
      <c r="I321" s="224"/>
      <c r="J321" s="225">
        <f>ROUND(I321*H321,2)</f>
        <v>0</v>
      </c>
      <c r="K321" s="226"/>
      <c r="L321" s="44"/>
      <c r="M321" s="227" t="s">
        <v>1</v>
      </c>
      <c r="N321" s="228" t="s">
        <v>41</v>
      </c>
      <c r="O321" s="91"/>
      <c r="P321" s="229">
        <f>O321*H321</f>
        <v>0</v>
      </c>
      <c r="Q321" s="229">
        <v>0</v>
      </c>
      <c r="R321" s="229">
        <f>Q321*H321</f>
        <v>0</v>
      </c>
      <c r="S321" s="229">
        <v>0</v>
      </c>
      <c r="T321" s="23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1" t="s">
        <v>127</v>
      </c>
      <c r="AT321" s="231" t="s">
        <v>123</v>
      </c>
      <c r="AU321" s="231" t="s">
        <v>86</v>
      </c>
      <c r="AY321" s="17" t="s">
        <v>121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7" t="s">
        <v>84</v>
      </c>
      <c r="BK321" s="232">
        <f>ROUND(I321*H321,2)</f>
        <v>0</v>
      </c>
      <c r="BL321" s="17" t="s">
        <v>127</v>
      </c>
      <c r="BM321" s="231" t="s">
        <v>431</v>
      </c>
    </row>
    <row r="322" s="2" customFormat="1">
      <c r="A322" s="38"/>
      <c r="B322" s="39"/>
      <c r="C322" s="40"/>
      <c r="D322" s="233" t="s">
        <v>129</v>
      </c>
      <c r="E322" s="40"/>
      <c r="F322" s="234" t="s">
        <v>432</v>
      </c>
      <c r="G322" s="40"/>
      <c r="H322" s="40"/>
      <c r="I322" s="235"/>
      <c r="J322" s="40"/>
      <c r="K322" s="40"/>
      <c r="L322" s="44"/>
      <c r="M322" s="236"/>
      <c r="N322" s="237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129</v>
      </c>
      <c r="AU322" s="17" t="s">
        <v>86</v>
      </c>
    </row>
    <row r="323" s="13" customFormat="1">
      <c r="A323" s="13"/>
      <c r="B323" s="238"/>
      <c r="C323" s="239"/>
      <c r="D323" s="233" t="s">
        <v>131</v>
      </c>
      <c r="E323" s="240" t="s">
        <v>1</v>
      </c>
      <c r="F323" s="241" t="s">
        <v>84</v>
      </c>
      <c r="G323" s="239"/>
      <c r="H323" s="242">
        <v>1</v>
      </c>
      <c r="I323" s="243"/>
      <c r="J323" s="239"/>
      <c r="K323" s="239"/>
      <c r="L323" s="244"/>
      <c r="M323" s="245"/>
      <c r="N323" s="246"/>
      <c r="O323" s="246"/>
      <c r="P323" s="246"/>
      <c r="Q323" s="246"/>
      <c r="R323" s="246"/>
      <c r="S323" s="246"/>
      <c r="T323" s="24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8" t="s">
        <v>131</v>
      </c>
      <c r="AU323" s="248" t="s">
        <v>86</v>
      </c>
      <c r="AV323" s="13" t="s">
        <v>86</v>
      </c>
      <c r="AW323" s="13" t="s">
        <v>32</v>
      </c>
      <c r="AX323" s="13" t="s">
        <v>76</v>
      </c>
      <c r="AY323" s="248" t="s">
        <v>121</v>
      </c>
    </row>
    <row r="324" s="14" customFormat="1">
      <c r="A324" s="14"/>
      <c r="B324" s="249"/>
      <c r="C324" s="250"/>
      <c r="D324" s="233" t="s">
        <v>131</v>
      </c>
      <c r="E324" s="251" t="s">
        <v>1</v>
      </c>
      <c r="F324" s="252" t="s">
        <v>433</v>
      </c>
      <c r="G324" s="250"/>
      <c r="H324" s="253">
        <v>1</v>
      </c>
      <c r="I324" s="254"/>
      <c r="J324" s="250"/>
      <c r="K324" s="250"/>
      <c r="L324" s="255"/>
      <c r="M324" s="256"/>
      <c r="N324" s="257"/>
      <c r="O324" s="257"/>
      <c r="P324" s="257"/>
      <c r="Q324" s="257"/>
      <c r="R324" s="257"/>
      <c r="S324" s="257"/>
      <c r="T324" s="25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9" t="s">
        <v>131</v>
      </c>
      <c r="AU324" s="259" t="s">
        <v>86</v>
      </c>
      <c r="AV324" s="14" t="s">
        <v>134</v>
      </c>
      <c r="AW324" s="14" t="s">
        <v>32</v>
      </c>
      <c r="AX324" s="14" t="s">
        <v>76</v>
      </c>
      <c r="AY324" s="259" t="s">
        <v>121</v>
      </c>
    </row>
    <row r="325" s="15" customFormat="1">
      <c r="A325" s="15"/>
      <c r="B325" s="260"/>
      <c r="C325" s="261"/>
      <c r="D325" s="233" t="s">
        <v>131</v>
      </c>
      <c r="E325" s="262" t="s">
        <v>1</v>
      </c>
      <c r="F325" s="263" t="s">
        <v>135</v>
      </c>
      <c r="G325" s="261"/>
      <c r="H325" s="264">
        <v>1</v>
      </c>
      <c r="I325" s="265"/>
      <c r="J325" s="261"/>
      <c r="K325" s="261"/>
      <c r="L325" s="266"/>
      <c r="M325" s="267"/>
      <c r="N325" s="268"/>
      <c r="O325" s="268"/>
      <c r="P325" s="268"/>
      <c r="Q325" s="268"/>
      <c r="R325" s="268"/>
      <c r="S325" s="268"/>
      <c r="T325" s="269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70" t="s">
        <v>131</v>
      </c>
      <c r="AU325" s="270" t="s">
        <v>86</v>
      </c>
      <c r="AV325" s="15" t="s">
        <v>127</v>
      </c>
      <c r="AW325" s="15" t="s">
        <v>32</v>
      </c>
      <c r="AX325" s="15" t="s">
        <v>84</v>
      </c>
      <c r="AY325" s="270" t="s">
        <v>121</v>
      </c>
    </row>
    <row r="326" s="2" customFormat="1" ht="16.5" customHeight="1">
      <c r="A326" s="38"/>
      <c r="B326" s="39"/>
      <c r="C326" s="219" t="s">
        <v>434</v>
      </c>
      <c r="D326" s="219" t="s">
        <v>123</v>
      </c>
      <c r="E326" s="220" t="s">
        <v>435</v>
      </c>
      <c r="F326" s="221" t="s">
        <v>436</v>
      </c>
      <c r="G326" s="222" t="s">
        <v>171</v>
      </c>
      <c r="H326" s="223">
        <v>1</v>
      </c>
      <c r="I326" s="224"/>
      <c r="J326" s="225">
        <f>ROUND(I326*H326,2)</f>
        <v>0</v>
      </c>
      <c r="K326" s="226"/>
      <c r="L326" s="44"/>
      <c r="M326" s="227" t="s">
        <v>1</v>
      </c>
      <c r="N326" s="228" t="s">
        <v>41</v>
      </c>
      <c r="O326" s="91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1" t="s">
        <v>127</v>
      </c>
      <c r="AT326" s="231" t="s">
        <v>123</v>
      </c>
      <c r="AU326" s="231" t="s">
        <v>86</v>
      </c>
      <c r="AY326" s="17" t="s">
        <v>121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7" t="s">
        <v>84</v>
      </c>
      <c r="BK326" s="232">
        <f>ROUND(I326*H326,2)</f>
        <v>0</v>
      </c>
      <c r="BL326" s="17" t="s">
        <v>127</v>
      </c>
      <c r="BM326" s="231" t="s">
        <v>437</v>
      </c>
    </row>
    <row r="327" s="2" customFormat="1">
      <c r="A327" s="38"/>
      <c r="B327" s="39"/>
      <c r="C327" s="40"/>
      <c r="D327" s="233" t="s">
        <v>129</v>
      </c>
      <c r="E327" s="40"/>
      <c r="F327" s="234" t="s">
        <v>438</v>
      </c>
      <c r="G327" s="40"/>
      <c r="H327" s="40"/>
      <c r="I327" s="235"/>
      <c r="J327" s="40"/>
      <c r="K327" s="40"/>
      <c r="L327" s="44"/>
      <c r="M327" s="236"/>
      <c r="N327" s="237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129</v>
      </c>
      <c r="AU327" s="17" t="s">
        <v>86</v>
      </c>
    </row>
    <row r="328" s="2" customFormat="1" ht="24.15" customHeight="1">
      <c r="A328" s="38"/>
      <c r="B328" s="39"/>
      <c r="C328" s="219" t="s">
        <v>439</v>
      </c>
      <c r="D328" s="219" t="s">
        <v>123</v>
      </c>
      <c r="E328" s="220" t="s">
        <v>440</v>
      </c>
      <c r="F328" s="221" t="s">
        <v>441</v>
      </c>
      <c r="G328" s="222" t="s">
        <v>171</v>
      </c>
      <c r="H328" s="223">
        <v>1</v>
      </c>
      <c r="I328" s="224"/>
      <c r="J328" s="225">
        <f>ROUND(I328*H328,2)</f>
        <v>0</v>
      </c>
      <c r="K328" s="226"/>
      <c r="L328" s="44"/>
      <c r="M328" s="227" t="s">
        <v>1</v>
      </c>
      <c r="N328" s="228" t="s">
        <v>41</v>
      </c>
      <c r="O328" s="91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1" t="s">
        <v>127</v>
      </c>
      <c r="AT328" s="231" t="s">
        <v>123</v>
      </c>
      <c r="AU328" s="231" t="s">
        <v>86</v>
      </c>
      <c r="AY328" s="17" t="s">
        <v>121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7" t="s">
        <v>84</v>
      </c>
      <c r="BK328" s="232">
        <f>ROUND(I328*H328,2)</f>
        <v>0</v>
      </c>
      <c r="BL328" s="17" t="s">
        <v>127</v>
      </c>
      <c r="BM328" s="231" t="s">
        <v>442</v>
      </c>
    </row>
    <row r="329" s="2" customFormat="1">
      <c r="A329" s="38"/>
      <c r="B329" s="39"/>
      <c r="C329" s="40"/>
      <c r="D329" s="233" t="s">
        <v>129</v>
      </c>
      <c r="E329" s="40"/>
      <c r="F329" s="234" t="s">
        <v>443</v>
      </c>
      <c r="G329" s="40"/>
      <c r="H329" s="40"/>
      <c r="I329" s="235"/>
      <c r="J329" s="40"/>
      <c r="K329" s="40"/>
      <c r="L329" s="44"/>
      <c r="M329" s="236"/>
      <c r="N329" s="237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129</v>
      </c>
      <c r="AU329" s="17" t="s">
        <v>86</v>
      </c>
    </row>
    <row r="330" s="13" customFormat="1">
      <c r="A330" s="13"/>
      <c r="B330" s="238"/>
      <c r="C330" s="239"/>
      <c r="D330" s="233" t="s">
        <v>131</v>
      </c>
      <c r="E330" s="240" t="s">
        <v>1</v>
      </c>
      <c r="F330" s="241" t="s">
        <v>84</v>
      </c>
      <c r="G330" s="239"/>
      <c r="H330" s="242">
        <v>1</v>
      </c>
      <c r="I330" s="243"/>
      <c r="J330" s="239"/>
      <c r="K330" s="239"/>
      <c r="L330" s="244"/>
      <c r="M330" s="245"/>
      <c r="N330" s="246"/>
      <c r="O330" s="246"/>
      <c r="P330" s="246"/>
      <c r="Q330" s="246"/>
      <c r="R330" s="246"/>
      <c r="S330" s="246"/>
      <c r="T330" s="24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8" t="s">
        <v>131</v>
      </c>
      <c r="AU330" s="248" t="s">
        <v>86</v>
      </c>
      <c r="AV330" s="13" t="s">
        <v>86</v>
      </c>
      <c r="AW330" s="13" t="s">
        <v>32</v>
      </c>
      <c r="AX330" s="13" t="s">
        <v>76</v>
      </c>
      <c r="AY330" s="248" t="s">
        <v>121</v>
      </c>
    </row>
    <row r="331" s="14" customFormat="1">
      <c r="A331" s="14"/>
      <c r="B331" s="249"/>
      <c r="C331" s="250"/>
      <c r="D331" s="233" t="s">
        <v>131</v>
      </c>
      <c r="E331" s="251" t="s">
        <v>1</v>
      </c>
      <c r="F331" s="252" t="s">
        <v>433</v>
      </c>
      <c r="G331" s="250"/>
      <c r="H331" s="253">
        <v>1</v>
      </c>
      <c r="I331" s="254"/>
      <c r="J331" s="250"/>
      <c r="K331" s="250"/>
      <c r="L331" s="255"/>
      <c r="M331" s="256"/>
      <c r="N331" s="257"/>
      <c r="O331" s="257"/>
      <c r="P331" s="257"/>
      <c r="Q331" s="257"/>
      <c r="R331" s="257"/>
      <c r="S331" s="257"/>
      <c r="T331" s="25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9" t="s">
        <v>131</v>
      </c>
      <c r="AU331" s="259" t="s">
        <v>86</v>
      </c>
      <c r="AV331" s="14" t="s">
        <v>134</v>
      </c>
      <c r="AW331" s="14" t="s">
        <v>32</v>
      </c>
      <c r="AX331" s="14" t="s">
        <v>76</v>
      </c>
      <c r="AY331" s="259" t="s">
        <v>121</v>
      </c>
    </row>
    <row r="332" s="15" customFormat="1">
      <c r="A332" s="15"/>
      <c r="B332" s="260"/>
      <c r="C332" s="261"/>
      <c r="D332" s="233" t="s">
        <v>131</v>
      </c>
      <c r="E332" s="262" t="s">
        <v>1</v>
      </c>
      <c r="F332" s="263" t="s">
        <v>135</v>
      </c>
      <c r="G332" s="261"/>
      <c r="H332" s="264">
        <v>1</v>
      </c>
      <c r="I332" s="265"/>
      <c r="J332" s="261"/>
      <c r="K332" s="261"/>
      <c r="L332" s="266"/>
      <c r="M332" s="267"/>
      <c r="N332" s="268"/>
      <c r="O332" s="268"/>
      <c r="P332" s="268"/>
      <c r="Q332" s="268"/>
      <c r="R332" s="268"/>
      <c r="S332" s="268"/>
      <c r="T332" s="269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0" t="s">
        <v>131</v>
      </c>
      <c r="AU332" s="270" t="s">
        <v>86</v>
      </c>
      <c r="AV332" s="15" t="s">
        <v>127</v>
      </c>
      <c r="AW332" s="15" t="s">
        <v>32</v>
      </c>
      <c r="AX332" s="15" t="s">
        <v>84</v>
      </c>
      <c r="AY332" s="270" t="s">
        <v>121</v>
      </c>
    </row>
    <row r="333" s="2" customFormat="1" ht="16.5" customHeight="1">
      <c r="A333" s="38"/>
      <c r="B333" s="39"/>
      <c r="C333" s="219" t="s">
        <v>444</v>
      </c>
      <c r="D333" s="219" t="s">
        <v>123</v>
      </c>
      <c r="E333" s="220" t="s">
        <v>445</v>
      </c>
      <c r="F333" s="221" t="s">
        <v>446</v>
      </c>
      <c r="G333" s="222" t="s">
        <v>347</v>
      </c>
      <c r="H333" s="223">
        <v>6</v>
      </c>
      <c r="I333" s="224"/>
      <c r="J333" s="225">
        <f>ROUND(I333*H333,2)</f>
        <v>0</v>
      </c>
      <c r="K333" s="226"/>
      <c r="L333" s="44"/>
      <c r="M333" s="227" t="s">
        <v>1</v>
      </c>
      <c r="N333" s="228" t="s">
        <v>41</v>
      </c>
      <c r="O333" s="91"/>
      <c r="P333" s="229">
        <f>O333*H333</f>
        <v>0</v>
      </c>
      <c r="Q333" s="229">
        <v>0</v>
      </c>
      <c r="R333" s="229">
        <f>Q333*H333</f>
        <v>0</v>
      </c>
      <c r="S333" s="229">
        <v>0</v>
      </c>
      <c r="T333" s="230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1" t="s">
        <v>127</v>
      </c>
      <c r="AT333" s="231" t="s">
        <v>123</v>
      </c>
      <c r="AU333" s="231" t="s">
        <v>86</v>
      </c>
      <c r="AY333" s="17" t="s">
        <v>121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7" t="s">
        <v>84</v>
      </c>
      <c r="BK333" s="232">
        <f>ROUND(I333*H333,2)</f>
        <v>0</v>
      </c>
      <c r="BL333" s="17" t="s">
        <v>127</v>
      </c>
      <c r="BM333" s="231" t="s">
        <v>447</v>
      </c>
    </row>
    <row r="334" s="2" customFormat="1">
      <c r="A334" s="38"/>
      <c r="B334" s="39"/>
      <c r="C334" s="40"/>
      <c r="D334" s="233" t="s">
        <v>129</v>
      </c>
      <c r="E334" s="40"/>
      <c r="F334" s="234" t="s">
        <v>446</v>
      </c>
      <c r="G334" s="40"/>
      <c r="H334" s="40"/>
      <c r="I334" s="235"/>
      <c r="J334" s="40"/>
      <c r="K334" s="40"/>
      <c r="L334" s="44"/>
      <c r="M334" s="236"/>
      <c r="N334" s="237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129</v>
      </c>
      <c r="AU334" s="17" t="s">
        <v>86</v>
      </c>
    </row>
    <row r="335" s="13" customFormat="1">
      <c r="A335" s="13"/>
      <c r="B335" s="238"/>
      <c r="C335" s="239"/>
      <c r="D335" s="233" t="s">
        <v>131</v>
      </c>
      <c r="E335" s="240" t="s">
        <v>1</v>
      </c>
      <c r="F335" s="241" t="s">
        <v>160</v>
      </c>
      <c r="G335" s="239"/>
      <c r="H335" s="242">
        <v>6</v>
      </c>
      <c r="I335" s="243"/>
      <c r="J335" s="239"/>
      <c r="K335" s="239"/>
      <c r="L335" s="244"/>
      <c r="M335" s="245"/>
      <c r="N335" s="246"/>
      <c r="O335" s="246"/>
      <c r="P335" s="246"/>
      <c r="Q335" s="246"/>
      <c r="R335" s="246"/>
      <c r="S335" s="246"/>
      <c r="T335" s="24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8" t="s">
        <v>131</v>
      </c>
      <c r="AU335" s="248" t="s">
        <v>86</v>
      </c>
      <c r="AV335" s="13" t="s">
        <v>86</v>
      </c>
      <c r="AW335" s="13" t="s">
        <v>32</v>
      </c>
      <c r="AX335" s="13" t="s">
        <v>76</v>
      </c>
      <c r="AY335" s="248" t="s">
        <v>121</v>
      </c>
    </row>
    <row r="336" s="15" customFormat="1">
      <c r="A336" s="15"/>
      <c r="B336" s="260"/>
      <c r="C336" s="261"/>
      <c r="D336" s="233" t="s">
        <v>131</v>
      </c>
      <c r="E336" s="262" t="s">
        <v>1</v>
      </c>
      <c r="F336" s="263" t="s">
        <v>135</v>
      </c>
      <c r="G336" s="261"/>
      <c r="H336" s="264">
        <v>6</v>
      </c>
      <c r="I336" s="265"/>
      <c r="J336" s="261"/>
      <c r="K336" s="261"/>
      <c r="L336" s="266"/>
      <c r="M336" s="267"/>
      <c r="N336" s="268"/>
      <c r="O336" s="268"/>
      <c r="P336" s="268"/>
      <c r="Q336" s="268"/>
      <c r="R336" s="268"/>
      <c r="S336" s="268"/>
      <c r="T336" s="269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0" t="s">
        <v>131</v>
      </c>
      <c r="AU336" s="270" t="s">
        <v>86</v>
      </c>
      <c r="AV336" s="15" t="s">
        <v>127</v>
      </c>
      <c r="AW336" s="15" t="s">
        <v>32</v>
      </c>
      <c r="AX336" s="15" t="s">
        <v>84</v>
      </c>
      <c r="AY336" s="270" t="s">
        <v>121</v>
      </c>
    </row>
    <row r="337" s="2" customFormat="1" ht="21.75" customHeight="1">
      <c r="A337" s="38"/>
      <c r="B337" s="39"/>
      <c r="C337" s="219" t="s">
        <v>190</v>
      </c>
      <c r="D337" s="219" t="s">
        <v>123</v>
      </c>
      <c r="E337" s="220" t="s">
        <v>448</v>
      </c>
      <c r="F337" s="221" t="s">
        <v>449</v>
      </c>
      <c r="G337" s="222" t="s">
        <v>171</v>
      </c>
      <c r="H337" s="223">
        <v>1</v>
      </c>
      <c r="I337" s="224"/>
      <c r="J337" s="225">
        <f>ROUND(I337*H337,2)</f>
        <v>0</v>
      </c>
      <c r="K337" s="226"/>
      <c r="L337" s="44"/>
      <c r="M337" s="227" t="s">
        <v>1</v>
      </c>
      <c r="N337" s="228" t="s">
        <v>41</v>
      </c>
      <c r="O337" s="91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1" t="s">
        <v>127</v>
      </c>
      <c r="AT337" s="231" t="s">
        <v>123</v>
      </c>
      <c r="AU337" s="231" t="s">
        <v>86</v>
      </c>
      <c r="AY337" s="17" t="s">
        <v>121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7" t="s">
        <v>84</v>
      </c>
      <c r="BK337" s="232">
        <f>ROUND(I337*H337,2)</f>
        <v>0</v>
      </c>
      <c r="BL337" s="17" t="s">
        <v>127</v>
      </c>
      <c r="BM337" s="231" t="s">
        <v>450</v>
      </c>
    </row>
    <row r="338" s="2" customFormat="1">
      <c r="A338" s="38"/>
      <c r="B338" s="39"/>
      <c r="C338" s="40"/>
      <c r="D338" s="233" t="s">
        <v>129</v>
      </c>
      <c r="E338" s="40"/>
      <c r="F338" s="234" t="s">
        <v>451</v>
      </c>
      <c r="G338" s="40"/>
      <c r="H338" s="40"/>
      <c r="I338" s="235"/>
      <c r="J338" s="40"/>
      <c r="K338" s="40"/>
      <c r="L338" s="44"/>
      <c r="M338" s="236"/>
      <c r="N338" s="237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129</v>
      </c>
      <c r="AU338" s="17" t="s">
        <v>86</v>
      </c>
    </row>
    <row r="339" s="13" customFormat="1">
      <c r="A339" s="13"/>
      <c r="B339" s="238"/>
      <c r="C339" s="239"/>
      <c r="D339" s="233" t="s">
        <v>131</v>
      </c>
      <c r="E339" s="240" t="s">
        <v>1</v>
      </c>
      <c r="F339" s="241" t="s">
        <v>84</v>
      </c>
      <c r="G339" s="239"/>
      <c r="H339" s="242">
        <v>1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8" t="s">
        <v>131</v>
      </c>
      <c r="AU339" s="248" t="s">
        <v>86</v>
      </c>
      <c r="AV339" s="13" t="s">
        <v>86</v>
      </c>
      <c r="AW339" s="13" t="s">
        <v>32</v>
      </c>
      <c r="AX339" s="13" t="s">
        <v>76</v>
      </c>
      <c r="AY339" s="248" t="s">
        <v>121</v>
      </c>
    </row>
    <row r="340" s="15" customFormat="1">
      <c r="A340" s="15"/>
      <c r="B340" s="260"/>
      <c r="C340" s="261"/>
      <c r="D340" s="233" t="s">
        <v>131</v>
      </c>
      <c r="E340" s="262" t="s">
        <v>1</v>
      </c>
      <c r="F340" s="263" t="s">
        <v>135</v>
      </c>
      <c r="G340" s="261"/>
      <c r="H340" s="264">
        <v>1</v>
      </c>
      <c r="I340" s="265"/>
      <c r="J340" s="261"/>
      <c r="K340" s="261"/>
      <c r="L340" s="266"/>
      <c r="M340" s="267"/>
      <c r="N340" s="268"/>
      <c r="O340" s="268"/>
      <c r="P340" s="268"/>
      <c r="Q340" s="268"/>
      <c r="R340" s="268"/>
      <c r="S340" s="268"/>
      <c r="T340" s="269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0" t="s">
        <v>131</v>
      </c>
      <c r="AU340" s="270" t="s">
        <v>86</v>
      </c>
      <c r="AV340" s="15" t="s">
        <v>127</v>
      </c>
      <c r="AW340" s="15" t="s">
        <v>32</v>
      </c>
      <c r="AX340" s="15" t="s">
        <v>84</v>
      </c>
      <c r="AY340" s="270" t="s">
        <v>121</v>
      </c>
    </row>
    <row r="341" s="12" customFormat="1" ht="22.8" customHeight="1">
      <c r="A341" s="12"/>
      <c r="B341" s="203"/>
      <c r="C341" s="204"/>
      <c r="D341" s="205" t="s">
        <v>75</v>
      </c>
      <c r="E341" s="217" t="s">
        <v>452</v>
      </c>
      <c r="F341" s="217" t="s">
        <v>453</v>
      </c>
      <c r="G341" s="204"/>
      <c r="H341" s="204"/>
      <c r="I341" s="207"/>
      <c r="J341" s="218">
        <f>BK341</f>
        <v>0</v>
      </c>
      <c r="K341" s="204"/>
      <c r="L341" s="209"/>
      <c r="M341" s="210"/>
      <c r="N341" s="211"/>
      <c r="O341" s="211"/>
      <c r="P341" s="212">
        <f>SUM(P342:P350)</f>
        <v>0</v>
      </c>
      <c r="Q341" s="211"/>
      <c r="R341" s="212">
        <f>SUM(R342:R350)</f>
        <v>0</v>
      </c>
      <c r="S341" s="211"/>
      <c r="T341" s="213">
        <f>SUM(T342:T350)</f>
        <v>158.125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4" t="s">
        <v>84</v>
      </c>
      <c r="AT341" s="215" t="s">
        <v>75</v>
      </c>
      <c r="AU341" s="215" t="s">
        <v>84</v>
      </c>
      <c r="AY341" s="214" t="s">
        <v>121</v>
      </c>
      <c r="BK341" s="216">
        <f>SUM(BK342:BK350)</f>
        <v>0</v>
      </c>
    </row>
    <row r="342" s="2" customFormat="1" ht="33" customHeight="1">
      <c r="A342" s="38"/>
      <c r="B342" s="39"/>
      <c r="C342" s="219" t="s">
        <v>271</v>
      </c>
      <c r="D342" s="219" t="s">
        <v>123</v>
      </c>
      <c r="E342" s="220" t="s">
        <v>454</v>
      </c>
      <c r="F342" s="221" t="s">
        <v>455</v>
      </c>
      <c r="G342" s="222" t="s">
        <v>244</v>
      </c>
      <c r="H342" s="223">
        <v>68.75</v>
      </c>
      <c r="I342" s="224"/>
      <c r="J342" s="225">
        <f>ROUND(I342*H342,2)</f>
        <v>0</v>
      </c>
      <c r="K342" s="226"/>
      <c r="L342" s="44"/>
      <c r="M342" s="227" t="s">
        <v>1</v>
      </c>
      <c r="N342" s="228" t="s">
        <v>41</v>
      </c>
      <c r="O342" s="91"/>
      <c r="P342" s="229">
        <f>O342*H342</f>
        <v>0</v>
      </c>
      <c r="Q342" s="229">
        <v>0</v>
      </c>
      <c r="R342" s="229">
        <f>Q342*H342</f>
        <v>0</v>
      </c>
      <c r="S342" s="229">
        <v>0</v>
      </c>
      <c r="T342" s="230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1" t="s">
        <v>127</v>
      </c>
      <c r="AT342" s="231" t="s">
        <v>123</v>
      </c>
      <c r="AU342" s="231" t="s">
        <v>86</v>
      </c>
      <c r="AY342" s="17" t="s">
        <v>121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7" t="s">
        <v>84</v>
      </c>
      <c r="BK342" s="232">
        <f>ROUND(I342*H342,2)</f>
        <v>0</v>
      </c>
      <c r="BL342" s="17" t="s">
        <v>127</v>
      </c>
      <c r="BM342" s="231" t="s">
        <v>456</v>
      </c>
    </row>
    <row r="343" s="2" customFormat="1">
      <c r="A343" s="38"/>
      <c r="B343" s="39"/>
      <c r="C343" s="40"/>
      <c r="D343" s="233" t="s">
        <v>129</v>
      </c>
      <c r="E343" s="40"/>
      <c r="F343" s="234" t="s">
        <v>457</v>
      </c>
      <c r="G343" s="40"/>
      <c r="H343" s="40"/>
      <c r="I343" s="235"/>
      <c r="J343" s="40"/>
      <c r="K343" s="40"/>
      <c r="L343" s="44"/>
      <c r="M343" s="236"/>
      <c r="N343" s="237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129</v>
      </c>
      <c r="AU343" s="17" t="s">
        <v>86</v>
      </c>
    </row>
    <row r="344" s="2" customFormat="1" ht="21.75" customHeight="1">
      <c r="A344" s="38"/>
      <c r="B344" s="39"/>
      <c r="C344" s="219" t="s">
        <v>458</v>
      </c>
      <c r="D344" s="219" t="s">
        <v>123</v>
      </c>
      <c r="E344" s="220" t="s">
        <v>459</v>
      </c>
      <c r="F344" s="221" t="s">
        <v>460</v>
      </c>
      <c r="G344" s="222" t="s">
        <v>244</v>
      </c>
      <c r="H344" s="223">
        <v>550</v>
      </c>
      <c r="I344" s="224"/>
      <c r="J344" s="225">
        <f>ROUND(I344*H344,2)</f>
        <v>0</v>
      </c>
      <c r="K344" s="226"/>
      <c r="L344" s="44"/>
      <c r="M344" s="227" t="s">
        <v>1</v>
      </c>
      <c r="N344" s="228" t="s">
        <v>41</v>
      </c>
      <c r="O344" s="91"/>
      <c r="P344" s="229">
        <f>O344*H344</f>
        <v>0</v>
      </c>
      <c r="Q344" s="229">
        <v>0</v>
      </c>
      <c r="R344" s="229">
        <f>Q344*H344</f>
        <v>0</v>
      </c>
      <c r="S344" s="229">
        <v>0</v>
      </c>
      <c r="T344" s="230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1" t="s">
        <v>127</v>
      </c>
      <c r="AT344" s="231" t="s">
        <v>123</v>
      </c>
      <c r="AU344" s="231" t="s">
        <v>86</v>
      </c>
      <c r="AY344" s="17" t="s">
        <v>121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7" t="s">
        <v>84</v>
      </c>
      <c r="BK344" s="232">
        <f>ROUND(I344*H344,2)</f>
        <v>0</v>
      </c>
      <c r="BL344" s="17" t="s">
        <v>127</v>
      </c>
      <c r="BM344" s="231" t="s">
        <v>461</v>
      </c>
    </row>
    <row r="345" s="2" customFormat="1">
      <c r="A345" s="38"/>
      <c r="B345" s="39"/>
      <c r="C345" s="40"/>
      <c r="D345" s="233" t="s">
        <v>129</v>
      </c>
      <c r="E345" s="40"/>
      <c r="F345" s="234" t="s">
        <v>462</v>
      </c>
      <c r="G345" s="40"/>
      <c r="H345" s="40"/>
      <c r="I345" s="235"/>
      <c r="J345" s="40"/>
      <c r="K345" s="40"/>
      <c r="L345" s="44"/>
      <c r="M345" s="236"/>
      <c r="N345" s="237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129</v>
      </c>
      <c r="AU345" s="17" t="s">
        <v>86</v>
      </c>
    </row>
    <row r="346" s="13" customFormat="1">
      <c r="A346" s="13"/>
      <c r="B346" s="238"/>
      <c r="C346" s="239"/>
      <c r="D346" s="233" t="s">
        <v>131</v>
      </c>
      <c r="E346" s="239"/>
      <c r="F346" s="241" t="s">
        <v>463</v>
      </c>
      <c r="G346" s="239"/>
      <c r="H346" s="242">
        <v>550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8" t="s">
        <v>131</v>
      </c>
      <c r="AU346" s="248" t="s">
        <v>86</v>
      </c>
      <c r="AV346" s="13" t="s">
        <v>86</v>
      </c>
      <c r="AW346" s="13" t="s">
        <v>4</v>
      </c>
      <c r="AX346" s="13" t="s">
        <v>84</v>
      </c>
      <c r="AY346" s="248" t="s">
        <v>121</v>
      </c>
    </row>
    <row r="347" s="2" customFormat="1" ht="16.5" customHeight="1">
      <c r="A347" s="38"/>
      <c r="B347" s="39"/>
      <c r="C347" s="219" t="s">
        <v>464</v>
      </c>
      <c r="D347" s="219" t="s">
        <v>123</v>
      </c>
      <c r="E347" s="220" t="s">
        <v>465</v>
      </c>
      <c r="F347" s="221" t="s">
        <v>466</v>
      </c>
      <c r="G347" s="222" t="s">
        <v>244</v>
      </c>
      <c r="H347" s="223">
        <v>68.75</v>
      </c>
      <c r="I347" s="224"/>
      <c r="J347" s="225">
        <f>ROUND(I347*H347,2)</f>
        <v>0</v>
      </c>
      <c r="K347" s="226"/>
      <c r="L347" s="44"/>
      <c r="M347" s="227" t="s">
        <v>1</v>
      </c>
      <c r="N347" s="228" t="s">
        <v>41</v>
      </c>
      <c r="O347" s="91"/>
      <c r="P347" s="229">
        <f>O347*H347</f>
        <v>0</v>
      </c>
      <c r="Q347" s="229">
        <v>0</v>
      </c>
      <c r="R347" s="229">
        <f>Q347*H347</f>
        <v>0</v>
      </c>
      <c r="S347" s="229">
        <v>2.2999999999999998</v>
      </c>
      <c r="T347" s="230">
        <f>S347*H347</f>
        <v>158.125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1" t="s">
        <v>127</v>
      </c>
      <c r="AT347" s="231" t="s">
        <v>123</v>
      </c>
      <c r="AU347" s="231" t="s">
        <v>86</v>
      </c>
      <c r="AY347" s="17" t="s">
        <v>121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7" t="s">
        <v>84</v>
      </c>
      <c r="BK347" s="232">
        <f>ROUND(I347*H347,2)</f>
        <v>0</v>
      </c>
      <c r="BL347" s="17" t="s">
        <v>127</v>
      </c>
      <c r="BM347" s="231" t="s">
        <v>467</v>
      </c>
    </row>
    <row r="348" s="2" customFormat="1">
      <c r="A348" s="38"/>
      <c r="B348" s="39"/>
      <c r="C348" s="40"/>
      <c r="D348" s="233" t="s">
        <v>129</v>
      </c>
      <c r="E348" s="40"/>
      <c r="F348" s="234" t="s">
        <v>468</v>
      </c>
      <c r="G348" s="40"/>
      <c r="H348" s="40"/>
      <c r="I348" s="235"/>
      <c r="J348" s="40"/>
      <c r="K348" s="40"/>
      <c r="L348" s="44"/>
      <c r="M348" s="236"/>
      <c r="N348" s="237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129</v>
      </c>
      <c r="AU348" s="17" t="s">
        <v>86</v>
      </c>
    </row>
    <row r="349" s="2" customFormat="1" ht="37.8" customHeight="1">
      <c r="A349" s="38"/>
      <c r="B349" s="39"/>
      <c r="C349" s="219" t="s">
        <v>469</v>
      </c>
      <c r="D349" s="219" t="s">
        <v>123</v>
      </c>
      <c r="E349" s="220" t="s">
        <v>470</v>
      </c>
      <c r="F349" s="221" t="s">
        <v>471</v>
      </c>
      <c r="G349" s="222" t="s">
        <v>244</v>
      </c>
      <c r="H349" s="223">
        <v>68.75</v>
      </c>
      <c r="I349" s="224"/>
      <c r="J349" s="225">
        <f>ROUND(I349*H349,2)</f>
        <v>0</v>
      </c>
      <c r="K349" s="226"/>
      <c r="L349" s="44"/>
      <c r="M349" s="227" t="s">
        <v>1</v>
      </c>
      <c r="N349" s="228" t="s">
        <v>41</v>
      </c>
      <c r="O349" s="91"/>
      <c r="P349" s="229">
        <f>O349*H349</f>
        <v>0</v>
      </c>
      <c r="Q349" s="229">
        <v>0</v>
      </c>
      <c r="R349" s="229">
        <f>Q349*H349</f>
        <v>0</v>
      </c>
      <c r="S349" s="229">
        <v>0</v>
      </c>
      <c r="T349" s="230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1" t="s">
        <v>127</v>
      </c>
      <c r="AT349" s="231" t="s">
        <v>123</v>
      </c>
      <c r="AU349" s="231" t="s">
        <v>86</v>
      </c>
      <c r="AY349" s="17" t="s">
        <v>121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7" t="s">
        <v>84</v>
      </c>
      <c r="BK349" s="232">
        <f>ROUND(I349*H349,2)</f>
        <v>0</v>
      </c>
      <c r="BL349" s="17" t="s">
        <v>127</v>
      </c>
      <c r="BM349" s="231" t="s">
        <v>472</v>
      </c>
    </row>
    <row r="350" s="2" customFormat="1">
      <c r="A350" s="38"/>
      <c r="B350" s="39"/>
      <c r="C350" s="40"/>
      <c r="D350" s="233" t="s">
        <v>129</v>
      </c>
      <c r="E350" s="40"/>
      <c r="F350" s="234" t="s">
        <v>473</v>
      </c>
      <c r="G350" s="40"/>
      <c r="H350" s="40"/>
      <c r="I350" s="235"/>
      <c r="J350" s="40"/>
      <c r="K350" s="40"/>
      <c r="L350" s="44"/>
      <c r="M350" s="236"/>
      <c r="N350" s="237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129</v>
      </c>
      <c r="AU350" s="17" t="s">
        <v>86</v>
      </c>
    </row>
    <row r="351" s="12" customFormat="1" ht="22.8" customHeight="1">
      <c r="A351" s="12"/>
      <c r="B351" s="203"/>
      <c r="C351" s="204"/>
      <c r="D351" s="205" t="s">
        <v>75</v>
      </c>
      <c r="E351" s="217" t="s">
        <v>474</v>
      </c>
      <c r="F351" s="217" t="s">
        <v>475</v>
      </c>
      <c r="G351" s="204"/>
      <c r="H351" s="204"/>
      <c r="I351" s="207"/>
      <c r="J351" s="218">
        <f>BK351</f>
        <v>0</v>
      </c>
      <c r="K351" s="204"/>
      <c r="L351" s="209"/>
      <c r="M351" s="210"/>
      <c r="N351" s="211"/>
      <c r="O351" s="211"/>
      <c r="P351" s="212">
        <f>SUM(P352:P353)</f>
        <v>0</v>
      </c>
      <c r="Q351" s="211"/>
      <c r="R351" s="212">
        <f>SUM(R352:R353)</f>
        <v>0</v>
      </c>
      <c r="S351" s="211"/>
      <c r="T351" s="213">
        <f>SUM(T352:T353)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4" t="s">
        <v>84</v>
      </c>
      <c r="AT351" s="215" t="s">
        <v>75</v>
      </c>
      <c r="AU351" s="215" t="s">
        <v>84</v>
      </c>
      <c r="AY351" s="214" t="s">
        <v>121</v>
      </c>
      <c r="BK351" s="216">
        <f>SUM(BK352:BK353)</f>
        <v>0</v>
      </c>
    </row>
    <row r="352" s="2" customFormat="1" ht="16.5" customHeight="1">
      <c r="A352" s="38"/>
      <c r="B352" s="39"/>
      <c r="C352" s="219" t="s">
        <v>476</v>
      </c>
      <c r="D352" s="219" t="s">
        <v>123</v>
      </c>
      <c r="E352" s="220" t="s">
        <v>477</v>
      </c>
      <c r="F352" s="221" t="s">
        <v>478</v>
      </c>
      <c r="G352" s="222" t="s">
        <v>244</v>
      </c>
      <c r="H352" s="223">
        <v>2623.259</v>
      </c>
      <c r="I352" s="224"/>
      <c r="J352" s="225">
        <f>ROUND(I352*H352,2)</f>
        <v>0</v>
      </c>
      <c r="K352" s="226"/>
      <c r="L352" s="44"/>
      <c r="M352" s="227" t="s">
        <v>1</v>
      </c>
      <c r="N352" s="228" t="s">
        <v>41</v>
      </c>
      <c r="O352" s="91"/>
      <c r="P352" s="229">
        <f>O352*H352</f>
        <v>0</v>
      </c>
      <c r="Q352" s="229">
        <v>0</v>
      </c>
      <c r="R352" s="229">
        <f>Q352*H352</f>
        <v>0</v>
      </c>
      <c r="S352" s="229">
        <v>0</v>
      </c>
      <c r="T352" s="230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1" t="s">
        <v>127</v>
      </c>
      <c r="AT352" s="231" t="s">
        <v>123</v>
      </c>
      <c r="AU352" s="231" t="s">
        <v>86</v>
      </c>
      <c r="AY352" s="17" t="s">
        <v>121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7" t="s">
        <v>84</v>
      </c>
      <c r="BK352" s="232">
        <f>ROUND(I352*H352,2)</f>
        <v>0</v>
      </c>
      <c r="BL352" s="17" t="s">
        <v>127</v>
      </c>
      <c r="BM352" s="231" t="s">
        <v>479</v>
      </c>
    </row>
    <row r="353" s="2" customFormat="1">
      <c r="A353" s="38"/>
      <c r="B353" s="39"/>
      <c r="C353" s="40"/>
      <c r="D353" s="233" t="s">
        <v>129</v>
      </c>
      <c r="E353" s="40"/>
      <c r="F353" s="234" t="s">
        <v>480</v>
      </c>
      <c r="G353" s="40"/>
      <c r="H353" s="40"/>
      <c r="I353" s="235"/>
      <c r="J353" s="40"/>
      <c r="K353" s="40"/>
      <c r="L353" s="44"/>
      <c r="M353" s="271"/>
      <c r="N353" s="272"/>
      <c r="O353" s="273"/>
      <c r="P353" s="273"/>
      <c r="Q353" s="273"/>
      <c r="R353" s="273"/>
      <c r="S353" s="273"/>
      <c r="T353" s="274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129</v>
      </c>
      <c r="AU353" s="17" t="s">
        <v>86</v>
      </c>
    </row>
    <row r="354" s="2" customFormat="1" ht="6.96" customHeight="1">
      <c r="A354" s="38"/>
      <c r="B354" s="66"/>
      <c r="C354" s="67"/>
      <c r="D354" s="67"/>
      <c r="E354" s="67"/>
      <c r="F354" s="67"/>
      <c r="G354" s="67"/>
      <c r="H354" s="67"/>
      <c r="I354" s="67"/>
      <c r="J354" s="67"/>
      <c r="K354" s="67"/>
      <c r="L354" s="44"/>
      <c r="M354" s="38"/>
      <c r="O354" s="38"/>
      <c r="P354" s="38"/>
      <c r="Q354" s="38"/>
      <c r="R354" s="38"/>
      <c r="S354" s="38"/>
      <c r="T354" s="38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</row>
  </sheetData>
  <sheetProtection sheet="1" autoFilter="0" formatColumns="0" formatRows="0" objects="1" scenarios="1" spinCount="100000" saltValue="o3Hzb1xaWP37veVk7LkLLq/p3G8Xa3tnXoLnn4SknV6LCPQYNHBLmG0dzeZObt+Wcrb2KffBU9Lwvo8yChSPZQ==" hashValue="3rWgDj1u+Sj6rckzYkTjFgxdeRq2i4ixoil/zl4aqKdp4qgVIEKeyJYYjOsEh+CKh+GnBvwsD1tgO7kcoRFm3g==" algorithmName="SHA-512" password="CC35"/>
  <autoFilter ref="C123:K35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Žeranovka, km 3,070 - 3,960, Žeranovice - oprava opevnění, odstranění nánosu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481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7. 7. 2021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ROUND((SUM(BE118:BE160)),  2)</f>
        <v>0</v>
      </c>
      <c r="G33" s="38"/>
      <c r="H33" s="38"/>
      <c r="I33" s="155">
        <v>0.20999999999999999</v>
      </c>
      <c r="J33" s="154">
        <f>ROUND(((SUM(BE118:BE160))*I33),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ROUND((SUM(BF118:BF160)),  2)</f>
        <v>0</v>
      </c>
      <c r="G34" s="38"/>
      <c r="H34" s="38"/>
      <c r="I34" s="155">
        <v>0.14999999999999999</v>
      </c>
      <c r="J34" s="154">
        <f>ROUND(((SUM(BF118:BF160))*I34),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ROUND((SUM(BG118:BG160)),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ROUND((SUM(BH118:BH160)),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ROUND((SUM(BI118:BI160)),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Žeranovka, km 3,070 - 3,960, Žeranovice - oprava opevnění, odstranění nánosu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SO-03 - Vegetační úpravy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Žeranovice</v>
      </c>
      <c r="G89" s="40"/>
      <c r="H89" s="40"/>
      <c r="I89" s="32" t="s">
        <v>22</v>
      </c>
      <c r="J89" s="79" t="str">
        <f>IF(J12="","",J12)</f>
        <v>7. 7. 2021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Ing. Adam Balažovič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VZD INVEST,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Žeranovka, km 3,070 - 3,960, Žeranovice - oprava opevnění, odstranění nánosu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SO-03 - Vegetační úpravy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Žeranovice</v>
      </c>
      <c r="G112" s="40"/>
      <c r="H112" s="40"/>
      <c r="I112" s="32" t="s">
        <v>22</v>
      </c>
      <c r="J112" s="79" t="str">
        <f>IF(J12="","",J12)</f>
        <v>7. 7. 2021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Povodí Moravy, s.p.</v>
      </c>
      <c r="G114" s="40"/>
      <c r="H114" s="40"/>
      <c r="I114" s="32" t="s">
        <v>30</v>
      </c>
      <c r="J114" s="36" t="str">
        <f>E21</f>
        <v>Ing. Adam Balažovič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VZD INVEST,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107</v>
      </c>
      <c r="D117" s="194" t="s">
        <v>61</v>
      </c>
      <c r="E117" s="194" t="s">
        <v>57</v>
      </c>
      <c r="F117" s="194" t="s">
        <v>58</v>
      </c>
      <c r="G117" s="194" t="s">
        <v>108</v>
      </c>
      <c r="H117" s="194" t="s">
        <v>109</v>
      </c>
      <c r="I117" s="194" t="s">
        <v>110</v>
      </c>
      <c r="J117" s="195" t="s">
        <v>101</v>
      </c>
      <c r="K117" s="196" t="s">
        <v>111</v>
      </c>
      <c r="L117" s="197"/>
      <c r="M117" s="100" t="s">
        <v>1</v>
      </c>
      <c r="N117" s="101" t="s">
        <v>40</v>
      </c>
      <c r="O117" s="101" t="s">
        <v>112</v>
      </c>
      <c r="P117" s="101" t="s">
        <v>113</v>
      </c>
      <c r="Q117" s="101" t="s">
        <v>114</v>
      </c>
      <c r="R117" s="101" t="s">
        <v>115</v>
      </c>
      <c r="S117" s="101" t="s">
        <v>116</v>
      </c>
      <c r="T117" s="102" t="s">
        <v>117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118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0.031600000000000003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103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75</v>
      </c>
      <c r="E119" s="206" t="s">
        <v>119</v>
      </c>
      <c r="F119" s="206" t="s">
        <v>120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0.031600000000000003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84</v>
      </c>
      <c r="AT119" s="215" t="s">
        <v>75</v>
      </c>
      <c r="AU119" s="215" t="s">
        <v>76</v>
      </c>
      <c r="AY119" s="214" t="s">
        <v>121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75</v>
      </c>
      <c r="E120" s="217" t="s">
        <v>84</v>
      </c>
      <c r="F120" s="217" t="s">
        <v>122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SUM(P121:P160)</f>
        <v>0</v>
      </c>
      <c r="Q120" s="211"/>
      <c r="R120" s="212">
        <f>SUM(R121:R160)</f>
        <v>0.031600000000000003</v>
      </c>
      <c r="S120" s="211"/>
      <c r="T120" s="213">
        <f>SUM(T121:T160)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84</v>
      </c>
      <c r="AY120" s="214" t="s">
        <v>121</v>
      </c>
      <c r="BK120" s="216">
        <f>SUM(BK121:BK160)</f>
        <v>0</v>
      </c>
    </row>
    <row r="121" s="2" customFormat="1" ht="37.8" customHeight="1">
      <c r="A121" s="38"/>
      <c r="B121" s="39"/>
      <c r="C121" s="219" t="s">
        <v>84</v>
      </c>
      <c r="D121" s="219" t="s">
        <v>123</v>
      </c>
      <c r="E121" s="220" t="s">
        <v>482</v>
      </c>
      <c r="F121" s="221" t="s">
        <v>483</v>
      </c>
      <c r="G121" s="222" t="s">
        <v>155</v>
      </c>
      <c r="H121" s="223">
        <v>278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41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127</v>
      </c>
      <c r="AT121" s="231" t="s">
        <v>123</v>
      </c>
      <c r="AU121" s="231" t="s">
        <v>86</v>
      </c>
      <c r="AY121" s="17" t="s">
        <v>121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84</v>
      </c>
      <c r="BK121" s="232">
        <f>ROUND(I121*H121,2)</f>
        <v>0</v>
      </c>
      <c r="BL121" s="17" t="s">
        <v>127</v>
      </c>
      <c r="BM121" s="231" t="s">
        <v>484</v>
      </c>
    </row>
    <row r="122" s="2" customFormat="1">
      <c r="A122" s="38"/>
      <c r="B122" s="39"/>
      <c r="C122" s="40"/>
      <c r="D122" s="233" t="s">
        <v>129</v>
      </c>
      <c r="E122" s="40"/>
      <c r="F122" s="234" t="s">
        <v>485</v>
      </c>
      <c r="G122" s="40"/>
      <c r="H122" s="40"/>
      <c r="I122" s="235"/>
      <c r="J122" s="40"/>
      <c r="K122" s="40"/>
      <c r="L122" s="44"/>
      <c r="M122" s="236"/>
      <c r="N122" s="23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129</v>
      </c>
      <c r="AU122" s="17" t="s">
        <v>86</v>
      </c>
    </row>
    <row r="123" s="13" customFormat="1">
      <c r="A123" s="13"/>
      <c r="B123" s="238"/>
      <c r="C123" s="239"/>
      <c r="D123" s="233" t="s">
        <v>131</v>
      </c>
      <c r="E123" s="240" t="s">
        <v>1</v>
      </c>
      <c r="F123" s="241" t="s">
        <v>486</v>
      </c>
      <c r="G123" s="239"/>
      <c r="H123" s="242">
        <v>150</v>
      </c>
      <c r="I123" s="243"/>
      <c r="J123" s="239"/>
      <c r="K123" s="239"/>
      <c r="L123" s="244"/>
      <c r="M123" s="245"/>
      <c r="N123" s="246"/>
      <c r="O123" s="246"/>
      <c r="P123" s="246"/>
      <c r="Q123" s="246"/>
      <c r="R123" s="246"/>
      <c r="S123" s="246"/>
      <c r="T123" s="24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8" t="s">
        <v>131</v>
      </c>
      <c r="AU123" s="248" t="s">
        <v>86</v>
      </c>
      <c r="AV123" s="13" t="s">
        <v>86</v>
      </c>
      <c r="AW123" s="13" t="s">
        <v>32</v>
      </c>
      <c r="AX123" s="13" t="s">
        <v>76</v>
      </c>
      <c r="AY123" s="248" t="s">
        <v>121</v>
      </c>
    </row>
    <row r="124" s="14" customFormat="1">
      <c r="A124" s="14"/>
      <c r="B124" s="249"/>
      <c r="C124" s="250"/>
      <c r="D124" s="233" t="s">
        <v>131</v>
      </c>
      <c r="E124" s="251" t="s">
        <v>1</v>
      </c>
      <c r="F124" s="252" t="s">
        <v>487</v>
      </c>
      <c r="G124" s="250"/>
      <c r="H124" s="253">
        <v>150</v>
      </c>
      <c r="I124" s="254"/>
      <c r="J124" s="250"/>
      <c r="K124" s="250"/>
      <c r="L124" s="255"/>
      <c r="M124" s="256"/>
      <c r="N124" s="257"/>
      <c r="O124" s="257"/>
      <c r="P124" s="257"/>
      <c r="Q124" s="257"/>
      <c r="R124" s="257"/>
      <c r="S124" s="257"/>
      <c r="T124" s="25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9" t="s">
        <v>131</v>
      </c>
      <c r="AU124" s="259" t="s">
        <v>86</v>
      </c>
      <c r="AV124" s="14" t="s">
        <v>134</v>
      </c>
      <c r="AW124" s="14" t="s">
        <v>32</v>
      </c>
      <c r="AX124" s="14" t="s">
        <v>76</v>
      </c>
      <c r="AY124" s="259" t="s">
        <v>121</v>
      </c>
    </row>
    <row r="125" s="13" customFormat="1">
      <c r="A125" s="13"/>
      <c r="B125" s="238"/>
      <c r="C125" s="239"/>
      <c r="D125" s="233" t="s">
        <v>131</v>
      </c>
      <c r="E125" s="240" t="s">
        <v>1</v>
      </c>
      <c r="F125" s="241" t="s">
        <v>488</v>
      </c>
      <c r="G125" s="239"/>
      <c r="H125" s="242">
        <v>128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8" t="s">
        <v>131</v>
      </c>
      <c r="AU125" s="248" t="s">
        <v>86</v>
      </c>
      <c r="AV125" s="13" t="s">
        <v>86</v>
      </c>
      <c r="AW125" s="13" t="s">
        <v>32</v>
      </c>
      <c r="AX125" s="13" t="s">
        <v>76</v>
      </c>
      <c r="AY125" s="248" t="s">
        <v>121</v>
      </c>
    </row>
    <row r="126" s="14" customFormat="1">
      <c r="A126" s="14"/>
      <c r="B126" s="249"/>
      <c r="C126" s="250"/>
      <c r="D126" s="233" t="s">
        <v>131</v>
      </c>
      <c r="E126" s="251" t="s">
        <v>1</v>
      </c>
      <c r="F126" s="252" t="s">
        <v>489</v>
      </c>
      <c r="G126" s="250"/>
      <c r="H126" s="253">
        <v>128</v>
      </c>
      <c r="I126" s="254"/>
      <c r="J126" s="250"/>
      <c r="K126" s="250"/>
      <c r="L126" s="255"/>
      <c r="M126" s="256"/>
      <c r="N126" s="257"/>
      <c r="O126" s="257"/>
      <c r="P126" s="257"/>
      <c r="Q126" s="257"/>
      <c r="R126" s="257"/>
      <c r="S126" s="257"/>
      <c r="T126" s="25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9" t="s">
        <v>131</v>
      </c>
      <c r="AU126" s="259" t="s">
        <v>86</v>
      </c>
      <c r="AV126" s="14" t="s">
        <v>134</v>
      </c>
      <c r="AW126" s="14" t="s">
        <v>32</v>
      </c>
      <c r="AX126" s="14" t="s">
        <v>76</v>
      </c>
      <c r="AY126" s="259" t="s">
        <v>121</v>
      </c>
    </row>
    <row r="127" s="15" customFormat="1">
      <c r="A127" s="15"/>
      <c r="B127" s="260"/>
      <c r="C127" s="261"/>
      <c r="D127" s="233" t="s">
        <v>131</v>
      </c>
      <c r="E127" s="262" t="s">
        <v>1</v>
      </c>
      <c r="F127" s="263" t="s">
        <v>135</v>
      </c>
      <c r="G127" s="261"/>
      <c r="H127" s="264">
        <v>278</v>
      </c>
      <c r="I127" s="265"/>
      <c r="J127" s="261"/>
      <c r="K127" s="261"/>
      <c r="L127" s="266"/>
      <c r="M127" s="267"/>
      <c r="N127" s="268"/>
      <c r="O127" s="268"/>
      <c r="P127" s="268"/>
      <c r="Q127" s="268"/>
      <c r="R127" s="268"/>
      <c r="S127" s="268"/>
      <c r="T127" s="269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0" t="s">
        <v>131</v>
      </c>
      <c r="AU127" s="270" t="s">
        <v>86</v>
      </c>
      <c r="AV127" s="15" t="s">
        <v>127</v>
      </c>
      <c r="AW127" s="15" t="s">
        <v>32</v>
      </c>
      <c r="AX127" s="15" t="s">
        <v>84</v>
      </c>
      <c r="AY127" s="270" t="s">
        <v>121</v>
      </c>
    </row>
    <row r="128" s="2" customFormat="1" ht="24.15" customHeight="1">
      <c r="A128" s="38"/>
      <c r="B128" s="39"/>
      <c r="C128" s="219" t="s">
        <v>86</v>
      </c>
      <c r="D128" s="219" t="s">
        <v>123</v>
      </c>
      <c r="E128" s="220" t="s">
        <v>490</v>
      </c>
      <c r="F128" s="221" t="s">
        <v>491</v>
      </c>
      <c r="G128" s="222" t="s">
        <v>347</v>
      </c>
      <c r="H128" s="223">
        <v>9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127</v>
      </c>
      <c r="AT128" s="231" t="s">
        <v>123</v>
      </c>
      <c r="AU128" s="231" t="s">
        <v>86</v>
      </c>
      <c r="AY128" s="17" t="s">
        <v>121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127</v>
      </c>
      <c r="BM128" s="231" t="s">
        <v>492</v>
      </c>
    </row>
    <row r="129" s="2" customFormat="1">
      <c r="A129" s="38"/>
      <c r="B129" s="39"/>
      <c r="C129" s="40"/>
      <c r="D129" s="233" t="s">
        <v>129</v>
      </c>
      <c r="E129" s="40"/>
      <c r="F129" s="234" t="s">
        <v>493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129</v>
      </c>
      <c r="AU129" s="17" t="s">
        <v>86</v>
      </c>
    </row>
    <row r="130" s="13" customFormat="1">
      <c r="A130" s="13"/>
      <c r="B130" s="238"/>
      <c r="C130" s="239"/>
      <c r="D130" s="233" t="s">
        <v>131</v>
      </c>
      <c r="E130" s="240" t="s">
        <v>1</v>
      </c>
      <c r="F130" s="241" t="s">
        <v>241</v>
      </c>
      <c r="G130" s="239"/>
      <c r="H130" s="242">
        <v>9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131</v>
      </c>
      <c r="AU130" s="248" t="s">
        <v>86</v>
      </c>
      <c r="AV130" s="13" t="s">
        <v>86</v>
      </c>
      <c r="AW130" s="13" t="s">
        <v>32</v>
      </c>
      <c r="AX130" s="13" t="s">
        <v>76</v>
      </c>
      <c r="AY130" s="248" t="s">
        <v>121</v>
      </c>
    </row>
    <row r="131" s="15" customFormat="1">
      <c r="A131" s="15"/>
      <c r="B131" s="260"/>
      <c r="C131" s="261"/>
      <c r="D131" s="233" t="s">
        <v>131</v>
      </c>
      <c r="E131" s="262" t="s">
        <v>1</v>
      </c>
      <c r="F131" s="263" t="s">
        <v>135</v>
      </c>
      <c r="G131" s="261"/>
      <c r="H131" s="264">
        <v>9</v>
      </c>
      <c r="I131" s="265"/>
      <c r="J131" s="261"/>
      <c r="K131" s="261"/>
      <c r="L131" s="266"/>
      <c r="M131" s="267"/>
      <c r="N131" s="268"/>
      <c r="O131" s="268"/>
      <c r="P131" s="268"/>
      <c r="Q131" s="268"/>
      <c r="R131" s="268"/>
      <c r="S131" s="268"/>
      <c r="T131" s="269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0" t="s">
        <v>131</v>
      </c>
      <c r="AU131" s="270" t="s">
        <v>86</v>
      </c>
      <c r="AV131" s="15" t="s">
        <v>127</v>
      </c>
      <c r="AW131" s="15" t="s">
        <v>32</v>
      </c>
      <c r="AX131" s="15" t="s">
        <v>84</v>
      </c>
      <c r="AY131" s="270" t="s">
        <v>121</v>
      </c>
    </row>
    <row r="132" s="2" customFormat="1" ht="16.5" customHeight="1">
      <c r="A132" s="38"/>
      <c r="B132" s="39"/>
      <c r="C132" s="219" t="s">
        <v>134</v>
      </c>
      <c r="D132" s="219" t="s">
        <v>123</v>
      </c>
      <c r="E132" s="220" t="s">
        <v>494</v>
      </c>
      <c r="F132" s="221" t="s">
        <v>495</v>
      </c>
      <c r="G132" s="222" t="s">
        <v>347</v>
      </c>
      <c r="H132" s="223">
        <v>9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127</v>
      </c>
      <c r="AT132" s="231" t="s">
        <v>123</v>
      </c>
      <c r="AU132" s="231" t="s">
        <v>86</v>
      </c>
      <c r="AY132" s="17" t="s">
        <v>121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127</v>
      </c>
      <c r="BM132" s="231" t="s">
        <v>496</v>
      </c>
    </row>
    <row r="133" s="2" customFormat="1">
      <c r="A133" s="38"/>
      <c r="B133" s="39"/>
      <c r="C133" s="40"/>
      <c r="D133" s="233" t="s">
        <v>129</v>
      </c>
      <c r="E133" s="40"/>
      <c r="F133" s="234" t="s">
        <v>497</v>
      </c>
      <c r="G133" s="40"/>
      <c r="H133" s="40"/>
      <c r="I133" s="235"/>
      <c r="J133" s="40"/>
      <c r="K133" s="40"/>
      <c r="L133" s="44"/>
      <c r="M133" s="236"/>
      <c r="N133" s="23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129</v>
      </c>
      <c r="AU133" s="17" t="s">
        <v>86</v>
      </c>
    </row>
    <row r="134" s="13" customFormat="1">
      <c r="A134" s="13"/>
      <c r="B134" s="238"/>
      <c r="C134" s="239"/>
      <c r="D134" s="233" t="s">
        <v>131</v>
      </c>
      <c r="E134" s="240" t="s">
        <v>1</v>
      </c>
      <c r="F134" s="241" t="s">
        <v>241</v>
      </c>
      <c r="G134" s="239"/>
      <c r="H134" s="242">
        <v>9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131</v>
      </c>
      <c r="AU134" s="248" t="s">
        <v>86</v>
      </c>
      <c r="AV134" s="13" t="s">
        <v>86</v>
      </c>
      <c r="AW134" s="13" t="s">
        <v>32</v>
      </c>
      <c r="AX134" s="13" t="s">
        <v>76</v>
      </c>
      <c r="AY134" s="248" t="s">
        <v>121</v>
      </c>
    </row>
    <row r="135" s="15" customFormat="1">
      <c r="A135" s="15"/>
      <c r="B135" s="260"/>
      <c r="C135" s="261"/>
      <c r="D135" s="233" t="s">
        <v>131</v>
      </c>
      <c r="E135" s="262" t="s">
        <v>1</v>
      </c>
      <c r="F135" s="263" t="s">
        <v>135</v>
      </c>
      <c r="G135" s="261"/>
      <c r="H135" s="264">
        <v>9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0" t="s">
        <v>131</v>
      </c>
      <c r="AU135" s="270" t="s">
        <v>86</v>
      </c>
      <c r="AV135" s="15" t="s">
        <v>127</v>
      </c>
      <c r="AW135" s="15" t="s">
        <v>32</v>
      </c>
      <c r="AX135" s="15" t="s">
        <v>84</v>
      </c>
      <c r="AY135" s="270" t="s">
        <v>121</v>
      </c>
    </row>
    <row r="136" s="2" customFormat="1" ht="24.15" customHeight="1">
      <c r="A136" s="38"/>
      <c r="B136" s="39"/>
      <c r="C136" s="219" t="s">
        <v>127</v>
      </c>
      <c r="D136" s="219" t="s">
        <v>123</v>
      </c>
      <c r="E136" s="220" t="s">
        <v>498</v>
      </c>
      <c r="F136" s="221" t="s">
        <v>499</v>
      </c>
      <c r="G136" s="222" t="s">
        <v>126</v>
      </c>
      <c r="H136" s="223">
        <v>10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127</v>
      </c>
      <c r="AT136" s="231" t="s">
        <v>123</v>
      </c>
      <c r="AU136" s="231" t="s">
        <v>86</v>
      </c>
      <c r="AY136" s="17" t="s">
        <v>121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127</v>
      </c>
      <c r="BM136" s="231" t="s">
        <v>500</v>
      </c>
    </row>
    <row r="137" s="2" customFormat="1">
      <c r="A137" s="38"/>
      <c r="B137" s="39"/>
      <c r="C137" s="40"/>
      <c r="D137" s="233" t="s">
        <v>129</v>
      </c>
      <c r="E137" s="40"/>
      <c r="F137" s="234" t="s">
        <v>501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129</v>
      </c>
      <c r="AU137" s="17" t="s">
        <v>86</v>
      </c>
    </row>
    <row r="138" s="2" customFormat="1" ht="24.15" customHeight="1">
      <c r="A138" s="38"/>
      <c r="B138" s="39"/>
      <c r="C138" s="219" t="s">
        <v>152</v>
      </c>
      <c r="D138" s="219" t="s">
        <v>123</v>
      </c>
      <c r="E138" s="220" t="s">
        <v>250</v>
      </c>
      <c r="F138" s="221" t="s">
        <v>251</v>
      </c>
      <c r="G138" s="222" t="s">
        <v>126</v>
      </c>
      <c r="H138" s="223">
        <v>10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127</v>
      </c>
      <c r="AT138" s="231" t="s">
        <v>123</v>
      </c>
      <c r="AU138" s="231" t="s">
        <v>86</v>
      </c>
      <c r="AY138" s="17" t="s">
        <v>121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127</v>
      </c>
      <c r="BM138" s="231" t="s">
        <v>502</v>
      </c>
    </row>
    <row r="139" s="2" customFormat="1">
      <c r="A139" s="38"/>
      <c r="B139" s="39"/>
      <c r="C139" s="40"/>
      <c r="D139" s="233" t="s">
        <v>129</v>
      </c>
      <c r="E139" s="40"/>
      <c r="F139" s="234" t="s">
        <v>253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129</v>
      </c>
      <c r="AU139" s="17" t="s">
        <v>86</v>
      </c>
    </row>
    <row r="140" s="13" customFormat="1">
      <c r="A140" s="13"/>
      <c r="B140" s="238"/>
      <c r="C140" s="239"/>
      <c r="D140" s="233" t="s">
        <v>131</v>
      </c>
      <c r="E140" s="240" t="s">
        <v>1</v>
      </c>
      <c r="F140" s="241" t="s">
        <v>249</v>
      </c>
      <c r="G140" s="239"/>
      <c r="H140" s="242">
        <v>10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131</v>
      </c>
      <c r="AU140" s="248" t="s">
        <v>86</v>
      </c>
      <c r="AV140" s="13" t="s">
        <v>86</v>
      </c>
      <c r="AW140" s="13" t="s">
        <v>32</v>
      </c>
      <c r="AX140" s="13" t="s">
        <v>76</v>
      </c>
      <c r="AY140" s="248" t="s">
        <v>121</v>
      </c>
    </row>
    <row r="141" s="14" customFormat="1">
      <c r="A141" s="14"/>
      <c r="B141" s="249"/>
      <c r="C141" s="250"/>
      <c r="D141" s="233" t="s">
        <v>131</v>
      </c>
      <c r="E141" s="251" t="s">
        <v>1</v>
      </c>
      <c r="F141" s="252" t="s">
        <v>503</v>
      </c>
      <c r="G141" s="250"/>
      <c r="H141" s="253">
        <v>10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131</v>
      </c>
      <c r="AU141" s="259" t="s">
        <v>86</v>
      </c>
      <c r="AV141" s="14" t="s">
        <v>134</v>
      </c>
      <c r="AW141" s="14" t="s">
        <v>32</v>
      </c>
      <c r="AX141" s="14" t="s">
        <v>76</v>
      </c>
      <c r="AY141" s="259" t="s">
        <v>121</v>
      </c>
    </row>
    <row r="142" s="15" customFormat="1">
      <c r="A142" s="15"/>
      <c r="B142" s="260"/>
      <c r="C142" s="261"/>
      <c r="D142" s="233" t="s">
        <v>131</v>
      </c>
      <c r="E142" s="262" t="s">
        <v>1</v>
      </c>
      <c r="F142" s="263" t="s">
        <v>135</v>
      </c>
      <c r="G142" s="261"/>
      <c r="H142" s="264">
        <v>10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0" t="s">
        <v>131</v>
      </c>
      <c r="AU142" s="270" t="s">
        <v>86</v>
      </c>
      <c r="AV142" s="15" t="s">
        <v>127</v>
      </c>
      <c r="AW142" s="15" t="s">
        <v>32</v>
      </c>
      <c r="AX142" s="15" t="s">
        <v>84</v>
      </c>
      <c r="AY142" s="270" t="s">
        <v>121</v>
      </c>
    </row>
    <row r="143" s="2" customFormat="1" ht="24.15" customHeight="1">
      <c r="A143" s="38"/>
      <c r="B143" s="39"/>
      <c r="C143" s="219" t="s">
        <v>160</v>
      </c>
      <c r="D143" s="219" t="s">
        <v>123</v>
      </c>
      <c r="E143" s="220" t="s">
        <v>504</v>
      </c>
      <c r="F143" s="221" t="s">
        <v>505</v>
      </c>
      <c r="G143" s="222" t="s">
        <v>155</v>
      </c>
      <c r="H143" s="223">
        <v>1400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41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127</v>
      </c>
      <c r="AT143" s="231" t="s">
        <v>123</v>
      </c>
      <c r="AU143" s="231" t="s">
        <v>86</v>
      </c>
      <c r="AY143" s="17" t="s">
        <v>121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127</v>
      </c>
      <c r="BM143" s="231" t="s">
        <v>506</v>
      </c>
    </row>
    <row r="144" s="2" customFormat="1">
      <c r="A144" s="38"/>
      <c r="B144" s="39"/>
      <c r="C144" s="40"/>
      <c r="D144" s="233" t="s">
        <v>129</v>
      </c>
      <c r="E144" s="40"/>
      <c r="F144" s="234" t="s">
        <v>507</v>
      </c>
      <c r="G144" s="40"/>
      <c r="H144" s="40"/>
      <c r="I144" s="235"/>
      <c r="J144" s="40"/>
      <c r="K144" s="40"/>
      <c r="L144" s="44"/>
      <c r="M144" s="236"/>
      <c r="N144" s="23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129</v>
      </c>
      <c r="AU144" s="17" t="s">
        <v>86</v>
      </c>
    </row>
    <row r="145" s="13" customFormat="1">
      <c r="A145" s="13"/>
      <c r="B145" s="238"/>
      <c r="C145" s="239"/>
      <c r="D145" s="233" t="s">
        <v>131</v>
      </c>
      <c r="E145" s="240" t="s">
        <v>1</v>
      </c>
      <c r="F145" s="241" t="s">
        <v>508</v>
      </c>
      <c r="G145" s="239"/>
      <c r="H145" s="242">
        <v>1400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131</v>
      </c>
      <c r="AU145" s="248" t="s">
        <v>86</v>
      </c>
      <c r="AV145" s="13" t="s">
        <v>86</v>
      </c>
      <c r="AW145" s="13" t="s">
        <v>32</v>
      </c>
      <c r="AX145" s="13" t="s">
        <v>76</v>
      </c>
      <c r="AY145" s="248" t="s">
        <v>121</v>
      </c>
    </row>
    <row r="146" s="14" customFormat="1">
      <c r="A146" s="14"/>
      <c r="B146" s="249"/>
      <c r="C146" s="250"/>
      <c r="D146" s="233" t="s">
        <v>131</v>
      </c>
      <c r="E146" s="251" t="s">
        <v>1</v>
      </c>
      <c r="F146" s="252" t="s">
        <v>509</v>
      </c>
      <c r="G146" s="250"/>
      <c r="H146" s="253">
        <v>1400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131</v>
      </c>
      <c r="AU146" s="259" t="s">
        <v>86</v>
      </c>
      <c r="AV146" s="14" t="s">
        <v>134</v>
      </c>
      <c r="AW146" s="14" t="s">
        <v>32</v>
      </c>
      <c r="AX146" s="14" t="s">
        <v>76</v>
      </c>
      <c r="AY146" s="259" t="s">
        <v>121</v>
      </c>
    </row>
    <row r="147" s="15" customFormat="1">
      <c r="A147" s="15"/>
      <c r="B147" s="260"/>
      <c r="C147" s="261"/>
      <c r="D147" s="233" t="s">
        <v>131</v>
      </c>
      <c r="E147" s="262" t="s">
        <v>1</v>
      </c>
      <c r="F147" s="263" t="s">
        <v>135</v>
      </c>
      <c r="G147" s="261"/>
      <c r="H147" s="264">
        <v>1400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0" t="s">
        <v>131</v>
      </c>
      <c r="AU147" s="270" t="s">
        <v>86</v>
      </c>
      <c r="AV147" s="15" t="s">
        <v>127</v>
      </c>
      <c r="AW147" s="15" t="s">
        <v>32</v>
      </c>
      <c r="AX147" s="15" t="s">
        <v>84</v>
      </c>
      <c r="AY147" s="270" t="s">
        <v>121</v>
      </c>
    </row>
    <row r="148" s="2" customFormat="1" ht="16.5" customHeight="1">
      <c r="A148" s="38"/>
      <c r="B148" s="39"/>
      <c r="C148" s="275" t="s">
        <v>168</v>
      </c>
      <c r="D148" s="275" t="s">
        <v>351</v>
      </c>
      <c r="E148" s="276" t="s">
        <v>510</v>
      </c>
      <c r="F148" s="277" t="s">
        <v>511</v>
      </c>
      <c r="G148" s="278" t="s">
        <v>512</v>
      </c>
      <c r="H148" s="279">
        <v>28</v>
      </c>
      <c r="I148" s="280"/>
      <c r="J148" s="281">
        <f>ROUND(I148*H148,2)</f>
        <v>0</v>
      </c>
      <c r="K148" s="282"/>
      <c r="L148" s="283"/>
      <c r="M148" s="284" t="s">
        <v>1</v>
      </c>
      <c r="N148" s="285" t="s">
        <v>41</v>
      </c>
      <c r="O148" s="91"/>
      <c r="P148" s="229">
        <f>O148*H148</f>
        <v>0</v>
      </c>
      <c r="Q148" s="229">
        <v>0.001</v>
      </c>
      <c r="R148" s="229">
        <f>Q148*H148</f>
        <v>0.028000000000000001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174</v>
      </c>
      <c r="AT148" s="231" t="s">
        <v>351</v>
      </c>
      <c r="AU148" s="231" t="s">
        <v>86</v>
      </c>
      <c r="AY148" s="17" t="s">
        <v>121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127</v>
      </c>
      <c r="BM148" s="231" t="s">
        <v>513</v>
      </c>
    </row>
    <row r="149" s="2" customFormat="1">
      <c r="A149" s="38"/>
      <c r="B149" s="39"/>
      <c r="C149" s="40"/>
      <c r="D149" s="233" t="s">
        <v>129</v>
      </c>
      <c r="E149" s="40"/>
      <c r="F149" s="234" t="s">
        <v>511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129</v>
      </c>
      <c r="AU149" s="17" t="s">
        <v>86</v>
      </c>
    </row>
    <row r="150" s="13" customFormat="1">
      <c r="A150" s="13"/>
      <c r="B150" s="238"/>
      <c r="C150" s="239"/>
      <c r="D150" s="233" t="s">
        <v>131</v>
      </c>
      <c r="E150" s="239"/>
      <c r="F150" s="241" t="s">
        <v>514</v>
      </c>
      <c r="G150" s="239"/>
      <c r="H150" s="242">
        <v>28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131</v>
      </c>
      <c r="AU150" s="248" t="s">
        <v>86</v>
      </c>
      <c r="AV150" s="13" t="s">
        <v>86</v>
      </c>
      <c r="AW150" s="13" t="s">
        <v>4</v>
      </c>
      <c r="AX150" s="13" t="s">
        <v>84</v>
      </c>
      <c r="AY150" s="248" t="s">
        <v>121</v>
      </c>
    </row>
    <row r="151" s="2" customFormat="1" ht="24.15" customHeight="1">
      <c r="A151" s="38"/>
      <c r="B151" s="39"/>
      <c r="C151" s="219" t="s">
        <v>174</v>
      </c>
      <c r="D151" s="219" t="s">
        <v>123</v>
      </c>
      <c r="E151" s="220" t="s">
        <v>515</v>
      </c>
      <c r="F151" s="221" t="s">
        <v>516</v>
      </c>
      <c r="G151" s="222" t="s">
        <v>155</v>
      </c>
      <c r="H151" s="223">
        <v>180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41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127</v>
      </c>
      <c r="AT151" s="231" t="s">
        <v>123</v>
      </c>
      <c r="AU151" s="231" t="s">
        <v>86</v>
      </c>
      <c r="AY151" s="17" t="s">
        <v>121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84</v>
      </c>
      <c r="BK151" s="232">
        <f>ROUND(I151*H151,2)</f>
        <v>0</v>
      </c>
      <c r="BL151" s="17" t="s">
        <v>127</v>
      </c>
      <c r="BM151" s="231" t="s">
        <v>517</v>
      </c>
    </row>
    <row r="152" s="2" customFormat="1">
      <c r="A152" s="38"/>
      <c r="B152" s="39"/>
      <c r="C152" s="40"/>
      <c r="D152" s="233" t="s">
        <v>129</v>
      </c>
      <c r="E152" s="40"/>
      <c r="F152" s="234" t="s">
        <v>518</v>
      </c>
      <c r="G152" s="40"/>
      <c r="H152" s="40"/>
      <c r="I152" s="235"/>
      <c r="J152" s="40"/>
      <c r="K152" s="40"/>
      <c r="L152" s="44"/>
      <c r="M152" s="236"/>
      <c r="N152" s="23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129</v>
      </c>
      <c r="AU152" s="17" t="s">
        <v>86</v>
      </c>
    </row>
    <row r="153" s="13" customFormat="1">
      <c r="A153" s="13"/>
      <c r="B153" s="238"/>
      <c r="C153" s="239"/>
      <c r="D153" s="233" t="s">
        <v>131</v>
      </c>
      <c r="E153" s="240" t="s">
        <v>1</v>
      </c>
      <c r="F153" s="241" t="s">
        <v>519</v>
      </c>
      <c r="G153" s="239"/>
      <c r="H153" s="242">
        <v>180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131</v>
      </c>
      <c r="AU153" s="248" t="s">
        <v>86</v>
      </c>
      <c r="AV153" s="13" t="s">
        <v>86</v>
      </c>
      <c r="AW153" s="13" t="s">
        <v>32</v>
      </c>
      <c r="AX153" s="13" t="s">
        <v>76</v>
      </c>
      <c r="AY153" s="248" t="s">
        <v>121</v>
      </c>
    </row>
    <row r="154" s="14" customFormat="1">
      <c r="A154" s="14"/>
      <c r="B154" s="249"/>
      <c r="C154" s="250"/>
      <c r="D154" s="233" t="s">
        <v>131</v>
      </c>
      <c r="E154" s="251" t="s">
        <v>1</v>
      </c>
      <c r="F154" s="252" t="s">
        <v>520</v>
      </c>
      <c r="G154" s="250"/>
      <c r="H154" s="253">
        <v>180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131</v>
      </c>
      <c r="AU154" s="259" t="s">
        <v>86</v>
      </c>
      <c r="AV154" s="14" t="s">
        <v>134</v>
      </c>
      <c r="AW154" s="14" t="s">
        <v>32</v>
      </c>
      <c r="AX154" s="14" t="s">
        <v>76</v>
      </c>
      <c r="AY154" s="259" t="s">
        <v>121</v>
      </c>
    </row>
    <row r="155" s="15" customFormat="1">
      <c r="A155" s="15"/>
      <c r="B155" s="260"/>
      <c r="C155" s="261"/>
      <c r="D155" s="233" t="s">
        <v>131</v>
      </c>
      <c r="E155" s="262" t="s">
        <v>1</v>
      </c>
      <c r="F155" s="263" t="s">
        <v>135</v>
      </c>
      <c r="G155" s="261"/>
      <c r="H155" s="264">
        <v>180</v>
      </c>
      <c r="I155" s="265"/>
      <c r="J155" s="261"/>
      <c r="K155" s="261"/>
      <c r="L155" s="266"/>
      <c r="M155" s="267"/>
      <c r="N155" s="268"/>
      <c r="O155" s="268"/>
      <c r="P155" s="268"/>
      <c r="Q155" s="268"/>
      <c r="R155" s="268"/>
      <c r="S155" s="268"/>
      <c r="T155" s="26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0" t="s">
        <v>131</v>
      </c>
      <c r="AU155" s="270" t="s">
        <v>86</v>
      </c>
      <c r="AV155" s="15" t="s">
        <v>127</v>
      </c>
      <c r="AW155" s="15" t="s">
        <v>32</v>
      </c>
      <c r="AX155" s="15" t="s">
        <v>84</v>
      </c>
      <c r="AY155" s="270" t="s">
        <v>121</v>
      </c>
    </row>
    <row r="156" s="2" customFormat="1" ht="16.5" customHeight="1">
      <c r="A156" s="38"/>
      <c r="B156" s="39"/>
      <c r="C156" s="275" t="s">
        <v>241</v>
      </c>
      <c r="D156" s="275" t="s">
        <v>351</v>
      </c>
      <c r="E156" s="276" t="s">
        <v>510</v>
      </c>
      <c r="F156" s="277" t="s">
        <v>511</v>
      </c>
      <c r="G156" s="278" t="s">
        <v>512</v>
      </c>
      <c r="H156" s="279">
        <v>3.6000000000000001</v>
      </c>
      <c r="I156" s="280"/>
      <c r="J156" s="281">
        <f>ROUND(I156*H156,2)</f>
        <v>0</v>
      </c>
      <c r="K156" s="282"/>
      <c r="L156" s="283"/>
      <c r="M156" s="284" t="s">
        <v>1</v>
      </c>
      <c r="N156" s="285" t="s">
        <v>41</v>
      </c>
      <c r="O156" s="91"/>
      <c r="P156" s="229">
        <f>O156*H156</f>
        <v>0</v>
      </c>
      <c r="Q156" s="229">
        <v>0.001</v>
      </c>
      <c r="R156" s="229">
        <f>Q156*H156</f>
        <v>0.0036000000000000003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174</v>
      </c>
      <c r="AT156" s="231" t="s">
        <v>351</v>
      </c>
      <c r="AU156" s="231" t="s">
        <v>86</v>
      </c>
      <c r="AY156" s="17" t="s">
        <v>121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127</v>
      </c>
      <c r="BM156" s="231" t="s">
        <v>521</v>
      </c>
    </row>
    <row r="157" s="2" customFormat="1">
      <c r="A157" s="38"/>
      <c r="B157" s="39"/>
      <c r="C157" s="40"/>
      <c r="D157" s="233" t="s">
        <v>129</v>
      </c>
      <c r="E157" s="40"/>
      <c r="F157" s="234" t="s">
        <v>511</v>
      </c>
      <c r="G157" s="40"/>
      <c r="H157" s="40"/>
      <c r="I157" s="235"/>
      <c r="J157" s="40"/>
      <c r="K157" s="40"/>
      <c r="L157" s="44"/>
      <c r="M157" s="236"/>
      <c r="N157" s="23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129</v>
      </c>
      <c r="AU157" s="17" t="s">
        <v>86</v>
      </c>
    </row>
    <row r="158" s="13" customFormat="1">
      <c r="A158" s="13"/>
      <c r="B158" s="238"/>
      <c r="C158" s="239"/>
      <c r="D158" s="233" t="s">
        <v>131</v>
      </c>
      <c r="E158" s="239"/>
      <c r="F158" s="241" t="s">
        <v>522</v>
      </c>
      <c r="G158" s="239"/>
      <c r="H158" s="242">
        <v>3.6000000000000001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131</v>
      </c>
      <c r="AU158" s="248" t="s">
        <v>86</v>
      </c>
      <c r="AV158" s="13" t="s">
        <v>86</v>
      </c>
      <c r="AW158" s="13" t="s">
        <v>4</v>
      </c>
      <c r="AX158" s="13" t="s">
        <v>84</v>
      </c>
      <c r="AY158" s="248" t="s">
        <v>121</v>
      </c>
    </row>
    <row r="159" s="2" customFormat="1" ht="33" customHeight="1">
      <c r="A159" s="38"/>
      <c r="B159" s="39"/>
      <c r="C159" s="219" t="s">
        <v>249</v>
      </c>
      <c r="D159" s="219" t="s">
        <v>123</v>
      </c>
      <c r="E159" s="220" t="s">
        <v>290</v>
      </c>
      <c r="F159" s="221" t="s">
        <v>523</v>
      </c>
      <c r="G159" s="222" t="s">
        <v>171</v>
      </c>
      <c r="H159" s="223">
        <v>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41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127</v>
      </c>
      <c r="AT159" s="231" t="s">
        <v>123</v>
      </c>
      <c r="AU159" s="231" t="s">
        <v>86</v>
      </c>
      <c r="AY159" s="17" t="s">
        <v>121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84</v>
      </c>
      <c r="BK159" s="232">
        <f>ROUND(I159*H159,2)</f>
        <v>0</v>
      </c>
      <c r="BL159" s="17" t="s">
        <v>127</v>
      </c>
      <c r="BM159" s="231" t="s">
        <v>524</v>
      </c>
    </row>
    <row r="160" s="2" customFormat="1">
      <c r="A160" s="38"/>
      <c r="B160" s="39"/>
      <c r="C160" s="40"/>
      <c r="D160" s="233" t="s">
        <v>129</v>
      </c>
      <c r="E160" s="40"/>
      <c r="F160" s="234" t="s">
        <v>525</v>
      </c>
      <c r="G160" s="40"/>
      <c r="H160" s="40"/>
      <c r="I160" s="235"/>
      <c r="J160" s="40"/>
      <c r="K160" s="40"/>
      <c r="L160" s="44"/>
      <c r="M160" s="271"/>
      <c r="N160" s="272"/>
      <c r="O160" s="273"/>
      <c r="P160" s="273"/>
      <c r="Q160" s="273"/>
      <c r="R160" s="273"/>
      <c r="S160" s="273"/>
      <c r="T160" s="274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129</v>
      </c>
      <c r="AU160" s="17" t="s">
        <v>86</v>
      </c>
    </row>
    <row r="161" s="2" customFormat="1" ht="6.96" customHeight="1">
      <c r="A161" s="38"/>
      <c r="B161" s="66"/>
      <c r="C161" s="67"/>
      <c r="D161" s="67"/>
      <c r="E161" s="67"/>
      <c r="F161" s="67"/>
      <c r="G161" s="67"/>
      <c r="H161" s="67"/>
      <c r="I161" s="67"/>
      <c r="J161" s="67"/>
      <c r="K161" s="67"/>
      <c r="L161" s="44"/>
      <c r="M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</sheetData>
  <sheetProtection sheet="1" autoFilter="0" formatColumns="0" formatRows="0" objects="1" scenarios="1" spinCount="100000" saltValue="w0KBhy9RJqeZ7Cy/pIHP0ip0EUelvMN6iWHugl9rIYOEGSgNi7+FhTVd8fvbZ8bLeL/9L/wTwzbTa+y8n0ntzw==" hashValue="dzAbJEB6tzLJRpoq+bXhFNOszcJNu0fFumCad2r1Cyl5D7W1NB2iCc7QuJakIAb6P/U8FinE0/zHOBK7hl711Q==" algorithmName="SHA-512" password="CC35"/>
  <autoFilter ref="C117:K16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Žeranovka, km 3,070 - 3,960, Žeranovice - oprava opevnění, odstranění nánosu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526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7. 7. 2021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ROUND((SUM(BE118:BE142)),  2)</f>
        <v>0</v>
      </c>
      <c r="G33" s="38"/>
      <c r="H33" s="38"/>
      <c r="I33" s="155">
        <v>0.20999999999999999</v>
      </c>
      <c r="J33" s="154">
        <f>ROUND(((SUM(BE118:BE142))*I33),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ROUND((SUM(BF118:BF142)),  2)</f>
        <v>0</v>
      </c>
      <c r="G34" s="38"/>
      <c r="H34" s="38"/>
      <c r="I34" s="155">
        <v>0.14999999999999999</v>
      </c>
      <c r="J34" s="154">
        <f>ROUND(((SUM(BF118:BF142))*I34),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ROUND((SUM(BG118:BG142)),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ROUND((SUM(BH118:BH142)),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ROUND((SUM(BI118:BI142)),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Žeranovka, km 3,070 - 3,960, Žeranovice - oprava opevnění, odstranění nánosu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Žeranovice</v>
      </c>
      <c r="G89" s="40"/>
      <c r="H89" s="40"/>
      <c r="I89" s="32" t="s">
        <v>22</v>
      </c>
      <c r="J89" s="79" t="str">
        <f>IF(J12="","",J12)</f>
        <v>7. 7. 2021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Ing. Adam Balažovič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VZD INVEST,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527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Žeranovka, km 3,070 - 3,960, Žeranovice - oprava opevnění, odstranění nánosu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VRN - Vedlejší rozpočtové náklady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Žeranovice</v>
      </c>
      <c r="G112" s="40"/>
      <c r="H112" s="40"/>
      <c r="I112" s="32" t="s">
        <v>22</v>
      </c>
      <c r="J112" s="79" t="str">
        <f>IF(J12="","",J12)</f>
        <v>7. 7. 2021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Povodí Moravy, s.p.</v>
      </c>
      <c r="G114" s="40"/>
      <c r="H114" s="40"/>
      <c r="I114" s="32" t="s">
        <v>30</v>
      </c>
      <c r="J114" s="36" t="str">
        <f>E21</f>
        <v>Ing. Adam Balažovič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VZD INVEST,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107</v>
      </c>
      <c r="D117" s="194" t="s">
        <v>61</v>
      </c>
      <c r="E117" s="194" t="s">
        <v>57</v>
      </c>
      <c r="F117" s="194" t="s">
        <v>58</v>
      </c>
      <c r="G117" s="194" t="s">
        <v>108</v>
      </c>
      <c r="H117" s="194" t="s">
        <v>109</v>
      </c>
      <c r="I117" s="194" t="s">
        <v>110</v>
      </c>
      <c r="J117" s="195" t="s">
        <v>101</v>
      </c>
      <c r="K117" s="196" t="s">
        <v>111</v>
      </c>
      <c r="L117" s="197"/>
      <c r="M117" s="100" t="s">
        <v>1</v>
      </c>
      <c r="N117" s="101" t="s">
        <v>40</v>
      </c>
      <c r="O117" s="101" t="s">
        <v>112</v>
      </c>
      <c r="P117" s="101" t="s">
        <v>113</v>
      </c>
      <c r="Q117" s="101" t="s">
        <v>114</v>
      </c>
      <c r="R117" s="101" t="s">
        <v>115</v>
      </c>
      <c r="S117" s="101" t="s">
        <v>116</v>
      </c>
      <c r="T117" s="102" t="s">
        <v>117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118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0.011220000000000001</v>
      </c>
      <c r="S118" s="104"/>
      <c r="T118" s="201">
        <f>T119</f>
        <v>0.17099999999999999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103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75</v>
      </c>
      <c r="E119" s="206" t="s">
        <v>119</v>
      </c>
      <c r="F119" s="206" t="s">
        <v>120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0.011220000000000001</v>
      </c>
      <c r="S119" s="211"/>
      <c r="T119" s="213">
        <f>T120</f>
        <v>0.17099999999999999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152</v>
      </c>
      <c r="AT119" s="215" t="s">
        <v>75</v>
      </c>
      <c r="AU119" s="215" t="s">
        <v>76</v>
      </c>
      <c r="AY119" s="214" t="s">
        <v>121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75</v>
      </c>
      <c r="E120" s="217" t="s">
        <v>93</v>
      </c>
      <c r="F120" s="217" t="s">
        <v>94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SUM(P121:P142)</f>
        <v>0</v>
      </c>
      <c r="Q120" s="211"/>
      <c r="R120" s="212">
        <f>SUM(R121:R142)</f>
        <v>0.011220000000000001</v>
      </c>
      <c r="S120" s="211"/>
      <c r="T120" s="213">
        <f>SUM(T121:T142)</f>
        <v>0.17099999999999999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152</v>
      </c>
      <c r="AT120" s="215" t="s">
        <v>75</v>
      </c>
      <c r="AU120" s="215" t="s">
        <v>84</v>
      </c>
      <c r="AY120" s="214" t="s">
        <v>121</v>
      </c>
      <c r="BK120" s="216">
        <f>SUM(BK121:BK142)</f>
        <v>0</v>
      </c>
    </row>
    <row r="121" s="2" customFormat="1" ht="76.35" customHeight="1">
      <c r="A121" s="38"/>
      <c r="B121" s="39"/>
      <c r="C121" s="219" t="s">
        <v>84</v>
      </c>
      <c r="D121" s="219" t="s">
        <v>123</v>
      </c>
      <c r="E121" s="220" t="s">
        <v>528</v>
      </c>
      <c r="F121" s="221" t="s">
        <v>529</v>
      </c>
      <c r="G121" s="222" t="s">
        <v>530</v>
      </c>
      <c r="H121" s="223">
        <v>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41</v>
      </c>
      <c r="O121" s="91"/>
      <c r="P121" s="229">
        <f>O121*H121</f>
        <v>0</v>
      </c>
      <c r="Q121" s="229">
        <v>0.0010200000000000001</v>
      </c>
      <c r="R121" s="229">
        <f>Q121*H121</f>
        <v>0.0010200000000000001</v>
      </c>
      <c r="S121" s="229">
        <v>0.019</v>
      </c>
      <c r="T121" s="230">
        <f>S121*H121</f>
        <v>0.019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127</v>
      </c>
      <c r="AT121" s="231" t="s">
        <v>123</v>
      </c>
      <c r="AU121" s="231" t="s">
        <v>86</v>
      </c>
      <c r="AY121" s="17" t="s">
        <v>121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84</v>
      </c>
      <c r="BK121" s="232">
        <f>ROUND(I121*H121,2)</f>
        <v>0</v>
      </c>
      <c r="BL121" s="17" t="s">
        <v>127</v>
      </c>
      <c r="BM121" s="231" t="s">
        <v>531</v>
      </c>
    </row>
    <row r="122" s="2" customFormat="1">
      <c r="A122" s="38"/>
      <c r="B122" s="39"/>
      <c r="C122" s="40"/>
      <c r="D122" s="233" t="s">
        <v>129</v>
      </c>
      <c r="E122" s="40"/>
      <c r="F122" s="234" t="s">
        <v>529</v>
      </c>
      <c r="G122" s="40"/>
      <c r="H122" s="40"/>
      <c r="I122" s="235"/>
      <c r="J122" s="40"/>
      <c r="K122" s="40"/>
      <c r="L122" s="44"/>
      <c r="M122" s="236"/>
      <c r="N122" s="23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129</v>
      </c>
      <c r="AU122" s="17" t="s">
        <v>86</v>
      </c>
    </row>
    <row r="123" s="2" customFormat="1" ht="16.5" customHeight="1">
      <c r="A123" s="38"/>
      <c r="B123" s="39"/>
      <c r="C123" s="219" t="s">
        <v>86</v>
      </c>
      <c r="D123" s="219" t="s">
        <v>123</v>
      </c>
      <c r="E123" s="220" t="s">
        <v>532</v>
      </c>
      <c r="F123" s="221" t="s">
        <v>533</v>
      </c>
      <c r="G123" s="222" t="s">
        <v>530</v>
      </c>
      <c r="H123" s="223">
        <v>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41</v>
      </c>
      <c r="O123" s="91"/>
      <c r="P123" s="229">
        <f>O123*H123</f>
        <v>0</v>
      </c>
      <c r="Q123" s="229">
        <v>0.0010200000000000001</v>
      </c>
      <c r="R123" s="229">
        <f>Q123*H123</f>
        <v>0.0010200000000000001</v>
      </c>
      <c r="S123" s="229">
        <v>0.019</v>
      </c>
      <c r="T123" s="230">
        <f>S123*H123</f>
        <v>0.019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127</v>
      </c>
      <c r="AT123" s="231" t="s">
        <v>123</v>
      </c>
      <c r="AU123" s="231" t="s">
        <v>86</v>
      </c>
      <c r="AY123" s="17" t="s">
        <v>121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84</v>
      </c>
      <c r="BK123" s="232">
        <f>ROUND(I123*H123,2)</f>
        <v>0</v>
      </c>
      <c r="BL123" s="17" t="s">
        <v>127</v>
      </c>
      <c r="BM123" s="231" t="s">
        <v>534</v>
      </c>
    </row>
    <row r="124" s="2" customFormat="1">
      <c r="A124" s="38"/>
      <c r="B124" s="39"/>
      <c r="C124" s="40"/>
      <c r="D124" s="233" t="s">
        <v>129</v>
      </c>
      <c r="E124" s="40"/>
      <c r="F124" s="234" t="s">
        <v>535</v>
      </c>
      <c r="G124" s="40"/>
      <c r="H124" s="40"/>
      <c r="I124" s="235"/>
      <c r="J124" s="40"/>
      <c r="K124" s="40"/>
      <c r="L124" s="44"/>
      <c r="M124" s="236"/>
      <c r="N124" s="23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129</v>
      </c>
      <c r="AU124" s="17" t="s">
        <v>86</v>
      </c>
    </row>
    <row r="125" s="2" customFormat="1" ht="21.75" customHeight="1">
      <c r="A125" s="38"/>
      <c r="B125" s="39"/>
      <c r="C125" s="219" t="s">
        <v>134</v>
      </c>
      <c r="D125" s="219" t="s">
        <v>123</v>
      </c>
      <c r="E125" s="220" t="s">
        <v>536</v>
      </c>
      <c r="F125" s="221" t="s">
        <v>537</v>
      </c>
      <c r="G125" s="222" t="s">
        <v>530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41</v>
      </c>
      <c r="O125" s="91"/>
      <c r="P125" s="229">
        <f>O125*H125</f>
        <v>0</v>
      </c>
      <c r="Q125" s="229">
        <v>0.0010200000000000001</v>
      </c>
      <c r="R125" s="229">
        <f>Q125*H125</f>
        <v>0.0010200000000000001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127</v>
      </c>
      <c r="AT125" s="231" t="s">
        <v>123</v>
      </c>
      <c r="AU125" s="231" t="s">
        <v>86</v>
      </c>
      <c r="AY125" s="17" t="s">
        <v>121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84</v>
      </c>
      <c r="BK125" s="232">
        <f>ROUND(I125*H125,2)</f>
        <v>0</v>
      </c>
      <c r="BL125" s="17" t="s">
        <v>127</v>
      </c>
      <c r="BM125" s="231" t="s">
        <v>538</v>
      </c>
    </row>
    <row r="126" s="2" customFormat="1">
      <c r="A126" s="38"/>
      <c r="B126" s="39"/>
      <c r="C126" s="40"/>
      <c r="D126" s="233" t="s">
        <v>129</v>
      </c>
      <c r="E126" s="40"/>
      <c r="F126" s="234" t="s">
        <v>539</v>
      </c>
      <c r="G126" s="40"/>
      <c r="H126" s="40"/>
      <c r="I126" s="235"/>
      <c r="J126" s="40"/>
      <c r="K126" s="40"/>
      <c r="L126" s="44"/>
      <c r="M126" s="236"/>
      <c r="N126" s="23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129</v>
      </c>
      <c r="AU126" s="17" t="s">
        <v>86</v>
      </c>
    </row>
    <row r="127" s="2" customFormat="1" ht="24.15" customHeight="1">
      <c r="A127" s="38"/>
      <c r="B127" s="39"/>
      <c r="C127" s="219" t="s">
        <v>127</v>
      </c>
      <c r="D127" s="219" t="s">
        <v>123</v>
      </c>
      <c r="E127" s="220" t="s">
        <v>540</v>
      </c>
      <c r="F127" s="221" t="s">
        <v>541</v>
      </c>
      <c r="G127" s="222" t="s">
        <v>530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0.0010200000000000001</v>
      </c>
      <c r="R127" s="229">
        <f>Q127*H127</f>
        <v>0.0010200000000000001</v>
      </c>
      <c r="S127" s="229">
        <v>0.019</v>
      </c>
      <c r="T127" s="230">
        <f>S127*H127</f>
        <v>0.019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127</v>
      </c>
      <c r="AT127" s="231" t="s">
        <v>123</v>
      </c>
      <c r="AU127" s="231" t="s">
        <v>86</v>
      </c>
      <c r="AY127" s="17" t="s">
        <v>121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127</v>
      </c>
      <c r="BM127" s="231" t="s">
        <v>542</v>
      </c>
    </row>
    <row r="128" s="2" customFormat="1">
      <c r="A128" s="38"/>
      <c r="B128" s="39"/>
      <c r="C128" s="40"/>
      <c r="D128" s="233" t="s">
        <v>129</v>
      </c>
      <c r="E128" s="40"/>
      <c r="F128" s="234" t="s">
        <v>543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129</v>
      </c>
      <c r="AU128" s="17" t="s">
        <v>86</v>
      </c>
    </row>
    <row r="129" s="2" customFormat="1" ht="16.5" customHeight="1">
      <c r="A129" s="38"/>
      <c r="B129" s="39"/>
      <c r="C129" s="219" t="s">
        <v>152</v>
      </c>
      <c r="D129" s="219" t="s">
        <v>123</v>
      </c>
      <c r="E129" s="220" t="s">
        <v>544</v>
      </c>
      <c r="F129" s="221" t="s">
        <v>545</v>
      </c>
      <c r="G129" s="222" t="s">
        <v>530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41</v>
      </c>
      <c r="O129" s="91"/>
      <c r="P129" s="229">
        <f>O129*H129</f>
        <v>0</v>
      </c>
      <c r="Q129" s="229">
        <v>0.0010200000000000001</v>
      </c>
      <c r="R129" s="229">
        <f>Q129*H129</f>
        <v>0.0010200000000000001</v>
      </c>
      <c r="S129" s="229">
        <v>0.019</v>
      </c>
      <c r="T129" s="230">
        <f>S129*H129</f>
        <v>0.019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127</v>
      </c>
      <c r="AT129" s="231" t="s">
        <v>123</v>
      </c>
      <c r="AU129" s="231" t="s">
        <v>86</v>
      </c>
      <c r="AY129" s="17" t="s">
        <v>121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84</v>
      </c>
      <c r="BK129" s="232">
        <f>ROUND(I129*H129,2)</f>
        <v>0</v>
      </c>
      <c r="BL129" s="17" t="s">
        <v>127</v>
      </c>
      <c r="BM129" s="231" t="s">
        <v>546</v>
      </c>
    </row>
    <row r="130" s="2" customFormat="1">
      <c r="A130" s="38"/>
      <c r="B130" s="39"/>
      <c r="C130" s="40"/>
      <c r="D130" s="233" t="s">
        <v>129</v>
      </c>
      <c r="E130" s="40"/>
      <c r="F130" s="234" t="s">
        <v>547</v>
      </c>
      <c r="G130" s="40"/>
      <c r="H130" s="40"/>
      <c r="I130" s="235"/>
      <c r="J130" s="40"/>
      <c r="K130" s="40"/>
      <c r="L130" s="44"/>
      <c r="M130" s="236"/>
      <c r="N130" s="23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129</v>
      </c>
      <c r="AU130" s="17" t="s">
        <v>86</v>
      </c>
    </row>
    <row r="131" s="2" customFormat="1" ht="37.8" customHeight="1">
      <c r="A131" s="38"/>
      <c r="B131" s="39"/>
      <c r="C131" s="219" t="s">
        <v>160</v>
      </c>
      <c r="D131" s="219" t="s">
        <v>123</v>
      </c>
      <c r="E131" s="220" t="s">
        <v>548</v>
      </c>
      <c r="F131" s="221" t="s">
        <v>549</v>
      </c>
      <c r="G131" s="222" t="s">
        <v>530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0.0010200000000000001</v>
      </c>
      <c r="R131" s="229">
        <f>Q131*H131</f>
        <v>0.0010200000000000001</v>
      </c>
      <c r="S131" s="229">
        <v>0.019</v>
      </c>
      <c r="T131" s="230">
        <f>S131*H131</f>
        <v>0.019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127</v>
      </c>
      <c r="AT131" s="231" t="s">
        <v>123</v>
      </c>
      <c r="AU131" s="231" t="s">
        <v>86</v>
      </c>
      <c r="AY131" s="17" t="s">
        <v>121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127</v>
      </c>
      <c r="BM131" s="231" t="s">
        <v>550</v>
      </c>
    </row>
    <row r="132" s="2" customFormat="1">
      <c r="A132" s="38"/>
      <c r="B132" s="39"/>
      <c r="C132" s="40"/>
      <c r="D132" s="233" t="s">
        <v>129</v>
      </c>
      <c r="E132" s="40"/>
      <c r="F132" s="234" t="s">
        <v>549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129</v>
      </c>
      <c r="AU132" s="17" t="s">
        <v>86</v>
      </c>
    </row>
    <row r="133" s="2" customFormat="1" ht="44.25" customHeight="1">
      <c r="A133" s="38"/>
      <c r="B133" s="39"/>
      <c r="C133" s="219" t="s">
        <v>168</v>
      </c>
      <c r="D133" s="219" t="s">
        <v>123</v>
      </c>
      <c r="E133" s="220" t="s">
        <v>551</v>
      </c>
      <c r="F133" s="221" t="s">
        <v>552</v>
      </c>
      <c r="G133" s="222" t="s">
        <v>530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0.0010200000000000001</v>
      </c>
      <c r="R133" s="229">
        <f>Q133*H133</f>
        <v>0.0010200000000000001</v>
      </c>
      <c r="S133" s="229">
        <v>0.019</v>
      </c>
      <c r="T133" s="230">
        <f>S133*H133</f>
        <v>0.019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127</v>
      </c>
      <c r="AT133" s="231" t="s">
        <v>123</v>
      </c>
      <c r="AU133" s="231" t="s">
        <v>86</v>
      </c>
      <c r="AY133" s="17" t="s">
        <v>121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127</v>
      </c>
      <c r="BM133" s="231" t="s">
        <v>553</v>
      </c>
    </row>
    <row r="134" s="2" customFormat="1">
      <c r="A134" s="38"/>
      <c r="B134" s="39"/>
      <c r="C134" s="40"/>
      <c r="D134" s="233" t="s">
        <v>129</v>
      </c>
      <c r="E134" s="40"/>
      <c r="F134" s="234" t="s">
        <v>552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129</v>
      </c>
      <c r="AU134" s="17" t="s">
        <v>86</v>
      </c>
    </row>
    <row r="135" s="2" customFormat="1" ht="44.25" customHeight="1">
      <c r="A135" s="38"/>
      <c r="B135" s="39"/>
      <c r="C135" s="219" t="s">
        <v>174</v>
      </c>
      <c r="D135" s="219" t="s">
        <v>123</v>
      </c>
      <c r="E135" s="220" t="s">
        <v>554</v>
      </c>
      <c r="F135" s="221" t="s">
        <v>555</v>
      </c>
      <c r="G135" s="222" t="s">
        <v>530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41</v>
      </c>
      <c r="O135" s="91"/>
      <c r="P135" s="229">
        <f>O135*H135</f>
        <v>0</v>
      </c>
      <c r="Q135" s="229">
        <v>0.0010200000000000001</v>
      </c>
      <c r="R135" s="229">
        <f>Q135*H135</f>
        <v>0.0010200000000000001</v>
      </c>
      <c r="S135" s="229">
        <v>0.019</v>
      </c>
      <c r="T135" s="230">
        <f>S135*H135</f>
        <v>0.019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127</v>
      </c>
      <c r="AT135" s="231" t="s">
        <v>123</v>
      </c>
      <c r="AU135" s="231" t="s">
        <v>86</v>
      </c>
      <c r="AY135" s="17" t="s">
        <v>121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84</v>
      </c>
      <c r="BK135" s="232">
        <f>ROUND(I135*H135,2)</f>
        <v>0</v>
      </c>
      <c r="BL135" s="17" t="s">
        <v>127</v>
      </c>
      <c r="BM135" s="231" t="s">
        <v>556</v>
      </c>
    </row>
    <row r="136" s="2" customFormat="1">
      <c r="A136" s="38"/>
      <c r="B136" s="39"/>
      <c r="C136" s="40"/>
      <c r="D136" s="233" t="s">
        <v>129</v>
      </c>
      <c r="E136" s="40"/>
      <c r="F136" s="234" t="s">
        <v>555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129</v>
      </c>
      <c r="AU136" s="17" t="s">
        <v>86</v>
      </c>
    </row>
    <row r="137" s="2" customFormat="1" ht="37.8" customHeight="1">
      <c r="A137" s="38"/>
      <c r="B137" s="39"/>
      <c r="C137" s="219" t="s">
        <v>241</v>
      </c>
      <c r="D137" s="219" t="s">
        <v>123</v>
      </c>
      <c r="E137" s="220" t="s">
        <v>557</v>
      </c>
      <c r="F137" s="221" t="s">
        <v>558</v>
      </c>
      <c r="G137" s="222" t="s">
        <v>171</v>
      </c>
      <c r="H137" s="223">
        <v>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41</v>
      </c>
      <c r="O137" s="91"/>
      <c r="P137" s="229">
        <f>O137*H137</f>
        <v>0</v>
      </c>
      <c r="Q137" s="229">
        <v>0.0010200000000000001</v>
      </c>
      <c r="R137" s="229">
        <f>Q137*H137</f>
        <v>0.0010200000000000001</v>
      </c>
      <c r="S137" s="229">
        <v>0.019</v>
      </c>
      <c r="T137" s="230">
        <f>S137*H137</f>
        <v>0.019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127</v>
      </c>
      <c r="AT137" s="231" t="s">
        <v>123</v>
      </c>
      <c r="AU137" s="231" t="s">
        <v>86</v>
      </c>
      <c r="AY137" s="17" t="s">
        <v>121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127</v>
      </c>
      <c r="BM137" s="231" t="s">
        <v>559</v>
      </c>
    </row>
    <row r="138" s="2" customFormat="1">
      <c r="A138" s="38"/>
      <c r="B138" s="39"/>
      <c r="C138" s="40"/>
      <c r="D138" s="233" t="s">
        <v>129</v>
      </c>
      <c r="E138" s="40"/>
      <c r="F138" s="234" t="s">
        <v>560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129</v>
      </c>
      <c r="AU138" s="17" t="s">
        <v>86</v>
      </c>
    </row>
    <row r="139" s="2" customFormat="1" ht="16.5" customHeight="1">
      <c r="A139" s="38"/>
      <c r="B139" s="39"/>
      <c r="C139" s="219" t="s">
        <v>249</v>
      </c>
      <c r="D139" s="219" t="s">
        <v>123</v>
      </c>
      <c r="E139" s="220" t="s">
        <v>561</v>
      </c>
      <c r="F139" s="221" t="s">
        <v>562</v>
      </c>
      <c r="G139" s="222" t="s">
        <v>530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0.0010200000000000001</v>
      </c>
      <c r="R139" s="229">
        <f>Q139*H139</f>
        <v>0.0010200000000000001</v>
      </c>
      <c r="S139" s="229">
        <v>0.019</v>
      </c>
      <c r="T139" s="230">
        <f>S139*H139</f>
        <v>0.019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127</v>
      </c>
      <c r="AT139" s="231" t="s">
        <v>123</v>
      </c>
      <c r="AU139" s="231" t="s">
        <v>86</v>
      </c>
      <c r="AY139" s="17" t="s">
        <v>121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127</v>
      </c>
      <c r="BM139" s="231" t="s">
        <v>563</v>
      </c>
    </row>
    <row r="140" s="2" customFormat="1">
      <c r="A140" s="38"/>
      <c r="B140" s="39"/>
      <c r="C140" s="40"/>
      <c r="D140" s="233" t="s">
        <v>129</v>
      </c>
      <c r="E140" s="40"/>
      <c r="F140" s="234" t="s">
        <v>564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129</v>
      </c>
      <c r="AU140" s="17" t="s">
        <v>86</v>
      </c>
    </row>
    <row r="141" s="2" customFormat="1" ht="16.5" customHeight="1">
      <c r="A141" s="38"/>
      <c r="B141" s="39"/>
      <c r="C141" s="219" t="s">
        <v>256</v>
      </c>
      <c r="D141" s="219" t="s">
        <v>123</v>
      </c>
      <c r="E141" s="220" t="s">
        <v>565</v>
      </c>
      <c r="F141" s="221" t="s">
        <v>566</v>
      </c>
      <c r="G141" s="222" t="s">
        <v>530</v>
      </c>
      <c r="H141" s="223">
        <v>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0.0010200000000000001</v>
      </c>
      <c r="R141" s="229">
        <f>Q141*H141</f>
        <v>0.0010200000000000001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127</v>
      </c>
      <c r="AT141" s="231" t="s">
        <v>123</v>
      </c>
      <c r="AU141" s="231" t="s">
        <v>86</v>
      </c>
      <c r="AY141" s="17" t="s">
        <v>121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127</v>
      </c>
      <c r="BM141" s="231" t="s">
        <v>567</v>
      </c>
    </row>
    <row r="142" s="2" customFormat="1">
      <c r="A142" s="38"/>
      <c r="B142" s="39"/>
      <c r="C142" s="40"/>
      <c r="D142" s="233" t="s">
        <v>129</v>
      </c>
      <c r="E142" s="40"/>
      <c r="F142" s="234" t="s">
        <v>568</v>
      </c>
      <c r="G142" s="40"/>
      <c r="H142" s="40"/>
      <c r="I142" s="235"/>
      <c r="J142" s="40"/>
      <c r="K142" s="40"/>
      <c r="L142" s="44"/>
      <c r="M142" s="271"/>
      <c r="N142" s="272"/>
      <c r="O142" s="273"/>
      <c r="P142" s="273"/>
      <c r="Q142" s="273"/>
      <c r="R142" s="273"/>
      <c r="S142" s="273"/>
      <c r="T142" s="274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129</v>
      </c>
      <c r="AU142" s="17" t="s">
        <v>86</v>
      </c>
    </row>
    <row r="143" s="2" customFormat="1" ht="6.96" customHeight="1">
      <c r="A143" s="38"/>
      <c r="B143" s="66"/>
      <c r="C143" s="67"/>
      <c r="D143" s="67"/>
      <c r="E143" s="67"/>
      <c r="F143" s="67"/>
      <c r="G143" s="67"/>
      <c r="H143" s="67"/>
      <c r="I143" s="67"/>
      <c r="J143" s="67"/>
      <c r="K143" s="67"/>
      <c r="L143" s="44"/>
      <c r="M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</sheetData>
  <sheetProtection sheet="1" autoFilter="0" formatColumns="0" formatRows="0" objects="1" scenarios="1" spinCount="100000" saltValue="f+7StV0sP1oTNz3tTdUEmCwvX0P4tKuylhBwKGqz1pjcrFU+aYt3qgNKyzkh4ljITzBPE4hu1iQbNYDA7fYi9A==" hashValue="LYxQVRwLARnv82hw8H1jDG3DBSmZCnTflue+kWUEQ54fmcGQS4zJp9eUHFXgPML7ZWmMQ/X5VELbxqWuYDAEuQ==" algorithmName="SHA-512" password="CC35"/>
  <autoFilter ref="C117:K14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Vychodilova-NB\Vychodilova</dc:creator>
  <cp:lastModifiedBy>Vychodilova-NB\Vychodilova</cp:lastModifiedBy>
  <dcterms:created xsi:type="dcterms:W3CDTF">2022-02-01T14:21:19Z</dcterms:created>
  <dcterms:modified xsi:type="dcterms:W3CDTF">2022-02-01T14:21:31Z</dcterms:modified>
</cp:coreProperties>
</file>