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722230021 - Bylanka, Dob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'722230021 - Bylanka, Dobr...'!$C$116:$K$142</definedName>
    <definedName name="_xlnm.Print_Area" localSheetId="1">'722230021 - Bylanka, Dobr...'!$C$4:$J$76,'722230021 - Bylanka, Dobr...'!$C$82:$J$100,'722230021 - Bylanka, Dobr...'!$C$106:$J$142</definedName>
    <definedName name="_xlnm.Print_Titles" localSheetId="1">'722230021 - Bylanka, Dobr...'!$116:$116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1"/>
  <c r="E109"/>
  <c r="F87"/>
  <c r="E85"/>
  <c r="J22"/>
  <c r="E22"/>
  <c r="J114"/>
  <c r="J21"/>
  <c r="J19"/>
  <c r="E19"/>
  <c r="J89"/>
  <c r="J18"/>
  <c r="J16"/>
  <c r="E16"/>
  <c r="F90"/>
  <c r="J15"/>
  <c r="J13"/>
  <c r="E13"/>
  <c r="F113"/>
  <c r="J12"/>
  <c r="J10"/>
  <c r="J87"/>
  <c i="1" r="L90"/>
  <c r="AM90"/>
  <c r="AM89"/>
  <c r="L89"/>
  <c r="AM87"/>
  <c r="L87"/>
  <c r="L85"/>
  <c r="L84"/>
  <c i="2" r="J121"/>
  <c r="J125"/>
  <c r="BK129"/>
  <c r="BK137"/>
  <c r="J132"/>
  <c r="BK124"/>
  <c r="BK131"/>
  <c r="BK142"/>
  <c r="J142"/>
  <c r="J128"/>
  <c r="BK122"/>
  <c r="BK135"/>
  <c r="J129"/>
  <c r="J126"/>
  <c r="BK120"/>
  <c r="BK125"/>
  <c r="J130"/>
  <c r="J137"/>
  <c r="J135"/>
  <c r="J139"/>
  <c r="BK121"/>
  <c r="J131"/>
  <c r="J124"/>
  <c r="J120"/>
  <c r="BK126"/>
  <c r="J122"/>
  <c r="BK132"/>
  <c r="BK128"/>
  <c r="BK130"/>
  <c r="BK139"/>
  <c i="1" r="AS94"/>
  <c i="2" r="J123"/>
  <c r="BK123"/>
  <c l="1" r="R119"/>
  <c r="R118"/>
  <c r="T119"/>
  <c r="T118"/>
  <c r="T117"/>
  <c r="BK119"/>
  <c r="J119"/>
  <c r="J96"/>
  <c r="R134"/>
  <c r="R133"/>
  <c r="BK134"/>
  <c r="J134"/>
  <c r="J98"/>
  <c r="T134"/>
  <c r="T133"/>
  <c r="P119"/>
  <c r="P118"/>
  <c r="P134"/>
  <c r="P133"/>
  <c r="BK141"/>
  <c r="J141"/>
  <c r="J99"/>
  <c r="J111"/>
  <c r="BE130"/>
  <c r="F114"/>
  <c r="BE120"/>
  <c r="BE121"/>
  <c r="BE122"/>
  <c r="BE125"/>
  <c r="BE131"/>
  <c r="BE132"/>
  <c r="F89"/>
  <c r="J113"/>
  <c r="BE126"/>
  <c r="BE129"/>
  <c r="BE135"/>
  <c r="J90"/>
  <c r="BE142"/>
  <c r="BE128"/>
  <c r="BE137"/>
  <c r="BE139"/>
  <c r="BE123"/>
  <c r="BE124"/>
  <c r="F34"/>
  <c i="1" r="BC95"/>
  <c r="BC94"/>
  <c r="W32"/>
  <c i="2" r="F32"/>
  <c i="1" r="BA95"/>
  <c r="BA94"/>
  <c r="W30"/>
  <c i="2" r="F35"/>
  <c i="1" r="BD95"/>
  <c r="BD94"/>
  <c r="W33"/>
  <c i="2" r="J32"/>
  <c i="1" r="AW95"/>
  <c i="2" r="F33"/>
  <c i="1" r="BB95"/>
  <c r="BB94"/>
  <c r="W31"/>
  <c i="2" l="1" r="P117"/>
  <c i="1" r="AU95"/>
  <c i="2" r="R117"/>
  <c r="BK133"/>
  <c r="J133"/>
  <c r="J97"/>
  <c r="BK118"/>
  <c r="J118"/>
  <c r="J95"/>
  <c i="1" r="AU94"/>
  <c r="AY94"/>
  <c i="2" r="J31"/>
  <c i="1" r="AV95"/>
  <c r="AT95"/>
  <c r="AX94"/>
  <c r="AW94"/>
  <c r="AK30"/>
  <c i="2" r="F31"/>
  <c i="1" r="AZ95"/>
  <c r="AZ94"/>
  <c r="W29"/>
  <c i="2" l="1" r="BK117"/>
  <c r="J117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<sst xmlns="http://schemas.openxmlformats.org/spreadsheetml/2006/main">
  <si>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</si>
  <si>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</si>
  <si>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</si>
  <si>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</si>
  <si>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</si>
  <si>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{6d41162e-d048-404d-a6dc-5c76cb0555fc}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</si>
  <si>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</si>
  <si>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</si>
  <si>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</si>
  <si>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</si>
  <si>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</si>
  <si>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</si>
  <si>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</si>
  <si>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</si>
  <si>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722230021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</si>
  <si>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</si>
  <si>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</si>
  <si>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Bylanka, Dobré Pole (IDVT 10179099), údržba břehového porostu, ř. km  12,490 - 12,620</t>
  </si>
  <si>
    <t>KSO:</t>
  </si>
  <si>
    <t>CC-CZ:</t>
  </si>
  <si>
    <t>Místo:</t>
  </si>
  <si>
    <t xml:space="preserve"> </t>
  </si>
  <si>
    <t>Datum:</t>
  </si>
  <si>
    <t>3. 1. 2023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</si>
  <si>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</si>
  <si>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</si>
  <si>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</si>
  <si>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</si>
  <si>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</si>
  <si>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</si>
  <si>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</si>
  <si>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</si>
  <si>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</si>
  <si>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</si>
  <si>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</si>
  <si>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</si>
  <si>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</si>
  <si>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</si>
  <si>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</si>
  <si>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</si>
  <si>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</si>
  <si>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</si>
  <si>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</si>
  <si>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</si>
  <si>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</si>
  <si>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</si>
  <si>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</si>
  <si>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</si>
  <si>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</si>
  <si>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</si>
  <si>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</si>
  <si>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</si>
  <si>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</si>
  <si>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</si>
  <si>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</si>
  <si>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</si>
  <si>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</si>
  <si>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</si>
  <si>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</si>
  <si>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</si>
  <si>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</si>
  <si>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</si>
  <si>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</si>
  <si>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</si>
  <si>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</si>
  <si>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</si>
  <si>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</si>
  <si>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</si>
  <si>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</si>
  <si>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</si>
  <si>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</si>
  <si>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</si>
  <si>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</si>
  <si>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</si>
  <si>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</si>
  <si>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</si>
  <si>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</si>
  <si>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</si>
  <si>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</si>
  <si>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</si>
  <si>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</si>
  <si>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</si>
  <si>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</si>
  <si>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</si>
  <si>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</si>
  <si>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</si>
  <si>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</si>
  <si>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</si>
  <si>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</si>
  <si>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OST - Vedlejší a ostatní rozpočtové náklady</t>
  </si>
  <si>
    <t xml:space="preserve">    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</si>
  <si>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</si>
  <si>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</si>
  <si>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</si>
  <si>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</si>
  <si>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</si>
  <si>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</si>
  <si>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</si>
  <si>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</si>
  <si>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</si>
  <si>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</si>
  <si>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</si>
  <si>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</si>
  <si>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</si>
  <si>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</si>
  <si>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</si>
  <si>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</si>
  <si>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</si>
  <si>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</si>
  <si>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</si>
  <si>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112151351</t>
  </si>
  <si>
    <t>Kácení stromu s postupným spouštěním koruny a kmene D přes 0,1 do 0,2 m</t>
  </si>
  <si>
    <t>kus</t>
  </si>
  <si>
    <t>4</t>
  </si>
  <si>
    <t>-2011594406</t>
  </si>
  <si>
    <t>112151352</t>
  </si>
  <si>
    <t>Kácení stromu s postupným spouštěním koruny a kmene D přes 0,2 do 0,3 m</t>
  </si>
  <si>
    <t>739896683</t>
  </si>
  <si>
    <t>3</t>
  </si>
  <si>
    <t>112151353</t>
  </si>
  <si>
    <t>Kácení stromu s postupným spouštěním koruny a kmene D přes 0,3 do 0,4 m</t>
  </si>
  <si>
    <t>-681975350</t>
  </si>
  <si>
    <t>112151355</t>
  </si>
  <si>
    <t>Kácení stromu s postupným spouštěním koruny a kmene D přes 0,5 do 0,6 m</t>
  </si>
  <si>
    <t>-105523661</t>
  </si>
  <si>
    <t>5</t>
  </si>
  <si>
    <t>112151356</t>
  </si>
  <si>
    <t>Kácení stromu s postupným spouštěním koruny a kmene D přes 0,6 do 0,7 m</t>
  </si>
  <si>
    <t>-155966115</t>
  </si>
  <si>
    <t>6</t>
  </si>
  <si>
    <t>112151357</t>
  </si>
  <si>
    <t>Kácení stromu s postupným spouštěním koruny a kmene D přes 0,7 do 0,8 m</t>
  </si>
  <si>
    <t>-1919572981</t>
  </si>
  <si>
    <t>7</t>
  </si>
  <si>
    <t>112151512</t>
  </si>
  <si>
    <t>Řez a průklest stromů pomocí mobilní plošiny výšky do 15 m</t>
  </si>
  <si>
    <t>1341526118</t>
  </si>
  <si>
    <t>P</t>
  </si>
  <si>
    <t>Poznámka k položce:_x000d_
Úpravy a redukční řezy dle vydaného stanoviska k zásahu do VKP</t>
  </si>
  <si>
    <t>8</t>
  </si>
  <si>
    <t>184818311</t>
  </si>
  <si>
    <t>Instalace dynamické vazby pro zajištění koruny stromu 1 lanem</t>
  </si>
  <si>
    <t>-1816669529</t>
  </si>
  <si>
    <t>9</t>
  </si>
  <si>
    <t>M</t>
  </si>
  <si>
    <t>67543204</t>
  </si>
  <si>
    <t>vazba stromu bezpečnostní dynamická nosnost lana 4t</t>
  </si>
  <si>
    <t>sada</t>
  </si>
  <si>
    <t>-452919983</t>
  </si>
  <si>
    <t>10</t>
  </si>
  <si>
    <t>R01</t>
  </si>
  <si>
    <t>Štěpkování větví z pokácených stromů bez rozlišení průměru</t>
  </si>
  <si>
    <t>kpl</t>
  </si>
  <si>
    <t>-181694761</t>
  </si>
  <si>
    <t>11</t>
  </si>
  <si>
    <t>R02</t>
  </si>
  <si>
    <t>Sortimentace - rozřezání kmenů a větví na 2/4 m kusy dle SoD</t>
  </si>
  <si>
    <t>-1896205887</t>
  </si>
  <si>
    <t>12</t>
  </si>
  <si>
    <t>R03</t>
  </si>
  <si>
    <t>Přesun veškeré dřevní hmoty na mezideponii</t>
  </si>
  <si>
    <t>soubor</t>
  </si>
  <si>
    <t>833958604</t>
  </si>
  <si>
    <t>OST</t>
  </si>
  <si>
    <t>Vedlejší a ostatní rozpočtové náklady</t>
  </si>
  <si>
    <t>01</t>
  </si>
  <si>
    <t>Vedlejší rozpočtové náklady</t>
  </si>
  <si>
    <t>13</t>
  </si>
  <si>
    <t>01132</t>
  </si>
  <si>
    <t>Zajištění obnovy zpevněných a nezpevněných komunikací</t>
  </si>
  <si>
    <t>505181007</t>
  </si>
  <si>
    <t>Poznámka k položce:_x000d_
Obnova stávajících zpevněných i nezpevněných přístupových komunikací při jejich případném porušen</t>
  </si>
  <si>
    <t>14</t>
  </si>
  <si>
    <t>01133</t>
  </si>
  <si>
    <t>Zajištění obnovy ploch dotčených stavbou</t>
  </si>
  <si>
    <t>-1171333867</t>
  </si>
  <si>
    <t>Poznámka k položce:_x000d_
Uvedení ploch dotčených stavbou do původního stavu</t>
  </si>
  <si>
    <t>R04</t>
  </si>
  <si>
    <t>Příprava staveniště</t>
  </si>
  <si>
    <t>-182367598</t>
  </si>
  <si>
    <t>Poznámka k položce:_x000d_
Položka obsahuje i činnosti vedoucí k zajištění souhlasu k vstupu na příjezdové pozemky od jejich vlastníků nebo uživatelů a k zajištění mezideponie pro uložení dřevní hmoty, včetně zajištění jejich podmiňujících požadavků (případný nájem stavbou dotčených ploch)</t>
  </si>
  <si>
    <t>09</t>
  </si>
  <si>
    <t>Ostatní náklady</t>
  </si>
  <si>
    <t>16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</si>
  <si>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</si>
  <si>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</si>
  <si>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1691432309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</si>
</sst>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722230021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Bylanka, Dobré Pole (IDVT 10179099), údržba břehového porostu, ř. km  12,490 - 12,620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3. 1. 2023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37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'722230021 - Bylanka, Dobr...'!J28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'722230021 - Bylanka, Dobr...'!P117</f>
        <v>0</v>
      </c>
      <c r="AV95" s="124">
        <f>'722230021 - Bylanka, Dobr...'!J31</f>
        <v>0</v>
      </c>
      <c r="AW95" s="124">
        <f>'722230021 - Bylanka, Dobr...'!J32</f>
        <v>0</v>
      </c>
      <c r="AX95" s="124">
        <f>'722230021 - Bylanka, Dobr...'!J33</f>
        <v>0</v>
      </c>
      <c r="AY95" s="124">
        <f>'722230021 - Bylanka, Dobr...'!J34</f>
        <v>0</v>
      </c>
      <c r="AZ95" s="124">
        <f>'722230021 - Bylanka, Dobr...'!F31</f>
        <v>0</v>
      </c>
      <c r="BA95" s="124">
        <f>'722230021 - Bylanka, Dobr...'!F32</f>
        <v>0</v>
      </c>
      <c r="BB95" s="124">
        <f>'722230021 - Bylanka, Dobr...'!F33</f>
        <v>0</v>
      </c>
      <c r="BC95" s="124">
        <f>'722230021 - Bylanka, Dobr...'!F34</f>
        <v>0</v>
      </c>
      <c r="BD95" s="126">
        <f>'722230021 - Bylanka, Dobr...'!F35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nP6yTSzHgmzrI4tv/rerz1/b5ygfQOjSwcXkQThKj6j/nurEdLdZ+cWLi5ahrVGP70OeLq2BMX3XO84neczlg==" hashValue="Mf2aqS4yMovoyQHrvGGLsv+54ZIjtM6ecpwg0Ai/mvriiYpFeR6S7Fas//TTwiO1AwZuXS5vvD+arTu/Vq2IU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22230021 - Bylanka, Dob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3. 1. 2023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ROUND((SUM(BE117:BE142)),  2)</f>
        <v>0</v>
      </c>
      <c r="G31" s="35"/>
      <c r="H31" s="35"/>
      <c r="I31" s="146">
        <v>0.20999999999999999</v>
      </c>
      <c r="J31" s="145">
        <f>ROUND(((SUM(BE117:BE142))*I31),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ROUND((SUM(BF117:BF142)),  2)</f>
        <v>0</v>
      </c>
      <c r="G32" s="35"/>
      <c r="H32" s="35"/>
      <c r="I32" s="146">
        <v>0.14999999999999999</v>
      </c>
      <c r="J32" s="145">
        <f>ROUND(((SUM(BF117:BF142))*I32),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ROUND((SUM(BG117:BG142)),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ROUND((SUM(BH117:BH142)),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ROUND((SUM(BI117:BI142)),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 xml:space="preserve">Bylanka, Dobré Pole (IDVT 10179099), údržba břehového porostu, ř. km  12,490 - 12,620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3. 1. 2023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J118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J119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69"/>
      <c r="C97" s="170"/>
      <c r="D97" s="171" t="s">
        <v>89</v>
      </c>
      <c r="E97" s="172"/>
      <c r="F97" s="172"/>
      <c r="G97" s="172"/>
      <c r="H97" s="172"/>
      <c r="I97" s="172"/>
      <c r="J97" s="173">
        <f>J133</f>
        <v>0</v>
      </c>
      <c r="K97" s="170"/>
      <c r="L97" s="17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J134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J141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92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30" customHeight="1">
      <c r="A109" s="35"/>
      <c r="B109" s="36"/>
      <c r="C109" s="37"/>
      <c r="D109" s="37"/>
      <c r="E109" s="73" t="str">
        <f>E7</f>
        <v xml:space="preserve">Bylanka, Dobré Pole (IDVT 10179099), údržba břehového porostu, ř. km  12,490 - 12,620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F10</f>
        <v xml:space="preserve"> </v>
      </c>
      <c r="G111" s="37"/>
      <c r="H111" s="37"/>
      <c r="I111" s="29" t="s">
        <v>22</v>
      </c>
      <c r="J111" s="76" t="str">
        <f>IF(J10="","",J10)</f>
        <v>3. 1. 2023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E13</f>
        <v xml:space="preserve"> </v>
      </c>
      <c r="G113" s="37"/>
      <c r="H113" s="37"/>
      <c r="I113" s="29" t="s">
        <v>29</v>
      </c>
      <c r="J113" s="33" t="str">
        <f>E19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IF(E16="","",E16)</f>
        <v>Vyplň údaj</v>
      </c>
      <c r="G114" s="37"/>
      <c r="H114" s="37"/>
      <c r="I114" s="29" t="s">
        <v>31</v>
      </c>
      <c r="J114" s="33" t="str">
        <f>E22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1"/>
      <c r="B116" s="182"/>
      <c r="C116" s="183" t="s">
        <v>93</v>
      </c>
      <c r="D116" s="184" t="s">
        <v>58</v>
      </c>
      <c r="E116" s="184" t="s">
        <v>54</v>
      </c>
      <c r="F116" s="184" t="s">
        <v>55</v>
      </c>
      <c r="G116" s="184" t="s">
        <v>94</v>
      </c>
      <c r="H116" s="184" t="s">
        <v>95</v>
      </c>
      <c r="I116" s="184" t="s">
        <v>96</v>
      </c>
      <c r="J116" s="185" t="s">
        <v>84</v>
      </c>
      <c r="K116" s="186" t="s">
        <v>97</v>
      </c>
      <c r="L116" s="187"/>
      <c r="M116" s="97" t="s">
        <v>1</v>
      </c>
      <c r="N116" s="98" t="s">
        <v>37</v>
      </c>
      <c r="O116" s="98" t="s">
        <v>98</v>
      </c>
      <c r="P116" s="98" t="s">
        <v>99</v>
      </c>
      <c r="Q116" s="98" t="s">
        <v>100</v>
      </c>
      <c r="R116" s="98" t="s">
        <v>101</v>
      </c>
      <c r="S116" s="98" t="s">
        <v>102</v>
      </c>
      <c r="T116" s="99" t="s">
        <v>103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5"/>
      <c r="B117" s="36"/>
      <c r="C117" s="104" t="s">
        <v>104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P118+P133</f>
        <v>0</v>
      </c>
      <c r="Q117" s="101"/>
      <c r="R117" s="190">
        <f>R118+R133</f>
        <v>0.012</v>
      </c>
      <c r="S117" s="101"/>
      <c r="T117" s="191">
        <f>T118+T133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86</v>
      </c>
      <c r="BK117" s="192">
        <f>BK118+BK133</f>
        <v>0</v>
      </c>
    </row>
    <row r="118" s="12" customFormat="1" ht="25.92" customHeight="1">
      <c r="A118" s="12"/>
      <c r="B118" s="193"/>
      <c r="C118" s="194"/>
      <c r="D118" s="195" t="s">
        <v>72</v>
      </c>
      <c r="E118" s="196" t="s">
        <v>105</v>
      </c>
      <c r="F118" s="196" t="s">
        <v>106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P119</f>
        <v>0</v>
      </c>
      <c r="Q118" s="201"/>
      <c r="R118" s="202">
        <f>R119</f>
        <v>0.012</v>
      </c>
      <c r="S118" s="201"/>
      <c r="T118" s="20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4" t="s">
        <v>78</v>
      </c>
      <c r="AT118" s="205" t="s">
        <v>72</v>
      </c>
      <c r="AU118" s="205" t="s">
        <v>73</v>
      </c>
      <c r="AY118" s="204" t="s">
        <v>107</v>
      </c>
      <c r="BK118" s="206">
        <f>BK119</f>
        <v>0</v>
      </c>
    </row>
    <row r="119" s="12" customFormat="1" ht="22.8" customHeight="1">
      <c r="A119" s="12"/>
      <c r="B119" s="193"/>
      <c r="C119" s="194"/>
      <c r="D119" s="195" t="s">
        <v>72</v>
      </c>
      <c r="E119" s="207" t="s">
        <v>78</v>
      </c>
      <c r="F119" s="207" t="s">
        <v>108</v>
      </c>
      <c r="G119" s="194"/>
      <c r="H119" s="194"/>
      <c r="I119" s="197"/>
      <c r="J119" s="208">
        <f>BK119</f>
        <v>0</v>
      </c>
      <c r="K119" s="194"/>
      <c r="L119" s="199"/>
      <c r="M119" s="200"/>
      <c r="N119" s="201"/>
      <c r="O119" s="201"/>
      <c r="P119" s="202">
        <f>SUM(P120:P132)</f>
        <v>0</v>
      </c>
      <c r="Q119" s="201"/>
      <c r="R119" s="202">
        <f>SUM(R120:R132)</f>
        <v>0.012</v>
      </c>
      <c r="S119" s="201"/>
      <c r="T119" s="203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4" t="s">
        <v>78</v>
      </c>
      <c r="AT119" s="205" t="s">
        <v>72</v>
      </c>
      <c r="AU119" s="205" t="s">
        <v>78</v>
      </c>
      <c r="AY119" s="204" t="s">
        <v>107</v>
      </c>
      <c r="BK119" s="206">
        <f>SUM(BK120:BK132)</f>
        <v>0</v>
      </c>
    </row>
    <row r="120" s="2" customFormat="1" ht="24.15" customHeight="1">
      <c r="A120" s="35"/>
      <c r="B120" s="36"/>
      <c r="C120" s="209" t="s">
        <v>78</v>
      </c>
      <c r="D120" s="209" t="s">
        <v>109</v>
      </c>
      <c r="E120" s="210" t="s">
        <v>110</v>
      </c>
      <c r="F120" s="211" t="s">
        <v>111</v>
      </c>
      <c r="G120" s="212" t="s">
        <v>112</v>
      </c>
      <c r="H120" s="213">
        <v>7</v>
      </c>
      <c r="I120" s="214"/>
      <c r="J120" s="215">
        <f>ROUND(I120*H120,2)</f>
        <v>0</v>
      </c>
      <c r="K120" s="216"/>
      <c r="L120" s="41"/>
      <c r="M120" s="217" t="s">
        <v>1</v>
      </c>
      <c r="N120" s="218" t="s">
        <v>38</v>
      </c>
      <c r="O120" s="88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1" t="s">
        <v>113</v>
      </c>
      <c r="AT120" s="221" t="s">
        <v>109</v>
      </c>
      <c r="AU120" s="221" t="s">
        <v>80</v>
      </c>
      <c r="AY120" s="14" t="s">
        <v>107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4" t="s">
        <v>78</v>
      </c>
      <c r="BK120" s="222">
        <f>ROUND(I120*H120,2)</f>
        <v>0</v>
      </c>
      <c r="BL120" s="14" t="s">
        <v>113</v>
      </c>
      <c r="BM120" s="221" t="s">
        <v>114</v>
      </c>
    </row>
    <row r="121" s="2" customFormat="1" ht="24.15" customHeight="1">
      <c r="A121" s="35"/>
      <c r="B121" s="36"/>
      <c r="C121" s="209" t="s">
        <v>80</v>
      </c>
      <c r="D121" s="209" t="s">
        <v>109</v>
      </c>
      <c r="E121" s="210" t="s">
        <v>115</v>
      </c>
      <c r="F121" s="211" t="s">
        <v>116</v>
      </c>
      <c r="G121" s="212" t="s">
        <v>112</v>
      </c>
      <c r="H121" s="213">
        <v>5</v>
      </c>
      <c r="I121" s="214"/>
      <c r="J121" s="215">
        <f>ROUND(I121*H121,2)</f>
        <v>0</v>
      </c>
      <c r="K121" s="216"/>
      <c r="L121" s="41"/>
      <c r="M121" s="217" t="s">
        <v>1</v>
      </c>
      <c r="N121" s="218" t="s">
        <v>38</v>
      </c>
      <c r="O121" s="8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1" t="s">
        <v>113</v>
      </c>
      <c r="AT121" s="221" t="s">
        <v>109</v>
      </c>
      <c r="AU121" s="221" t="s">
        <v>80</v>
      </c>
      <c r="AY121" s="14" t="s">
        <v>107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4" t="s">
        <v>78</v>
      </c>
      <c r="BK121" s="222">
        <f>ROUND(I121*H121,2)</f>
        <v>0</v>
      </c>
      <c r="BL121" s="14" t="s">
        <v>113</v>
      </c>
      <c r="BM121" s="221" t="s">
        <v>117</v>
      </c>
    </row>
    <row r="122" s="2" customFormat="1" ht="24.15" customHeight="1">
      <c r="A122" s="35"/>
      <c r="B122" s="36"/>
      <c r="C122" s="209" t="s">
        <v>118</v>
      </c>
      <c r="D122" s="209" t="s">
        <v>109</v>
      </c>
      <c r="E122" s="210" t="s">
        <v>119</v>
      </c>
      <c r="F122" s="211" t="s">
        <v>120</v>
      </c>
      <c r="G122" s="212" t="s">
        <v>112</v>
      </c>
      <c r="H122" s="213">
        <v>3</v>
      </c>
      <c r="I122" s="214"/>
      <c r="J122" s="215">
        <f>ROUND(I122*H122,2)</f>
        <v>0</v>
      </c>
      <c r="K122" s="216"/>
      <c r="L122" s="41"/>
      <c r="M122" s="217" t="s">
        <v>1</v>
      </c>
      <c r="N122" s="218" t="s">
        <v>38</v>
      </c>
      <c r="O122" s="88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113</v>
      </c>
      <c r="AT122" s="221" t="s">
        <v>109</v>
      </c>
      <c r="AU122" s="221" t="s">
        <v>80</v>
      </c>
      <c r="AY122" s="14" t="s">
        <v>107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4" t="s">
        <v>78</v>
      </c>
      <c r="BK122" s="222">
        <f>ROUND(I122*H122,2)</f>
        <v>0</v>
      </c>
      <c r="BL122" s="14" t="s">
        <v>113</v>
      </c>
      <c r="BM122" s="221" t="s">
        <v>121</v>
      </c>
    </row>
    <row r="123" s="2" customFormat="1" ht="24.15" customHeight="1">
      <c r="A123" s="35"/>
      <c r="B123" s="36"/>
      <c r="C123" s="209" t="s">
        <v>113</v>
      </c>
      <c r="D123" s="209" t="s">
        <v>109</v>
      </c>
      <c r="E123" s="210" t="s">
        <v>122</v>
      </c>
      <c r="F123" s="211" t="s">
        <v>123</v>
      </c>
      <c r="G123" s="212" t="s">
        <v>112</v>
      </c>
      <c r="H123" s="213">
        <v>1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38</v>
      </c>
      <c r="O123" s="88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113</v>
      </c>
      <c r="AT123" s="221" t="s">
        <v>109</v>
      </c>
      <c r="AU123" s="221" t="s">
        <v>80</v>
      </c>
      <c r="AY123" s="14" t="s">
        <v>107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4" t="s">
        <v>78</v>
      </c>
      <c r="BK123" s="222">
        <f>ROUND(I123*H123,2)</f>
        <v>0</v>
      </c>
      <c r="BL123" s="14" t="s">
        <v>113</v>
      </c>
      <c r="BM123" s="221" t="s">
        <v>124</v>
      </c>
    </row>
    <row r="124" s="2" customFormat="1" ht="24.15" customHeight="1">
      <c r="A124" s="35"/>
      <c r="B124" s="36"/>
      <c r="C124" s="209" t="s">
        <v>125</v>
      </c>
      <c r="D124" s="209" t="s">
        <v>109</v>
      </c>
      <c r="E124" s="210" t="s">
        <v>126</v>
      </c>
      <c r="F124" s="211" t="s">
        <v>127</v>
      </c>
      <c r="G124" s="212" t="s">
        <v>112</v>
      </c>
      <c r="H124" s="213">
        <v>1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113</v>
      </c>
      <c r="AT124" s="221" t="s">
        <v>109</v>
      </c>
      <c r="AU124" s="221" t="s">
        <v>80</v>
      </c>
      <c r="AY124" s="14" t="s">
        <v>107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78</v>
      </c>
      <c r="BK124" s="222">
        <f>ROUND(I124*H124,2)</f>
        <v>0</v>
      </c>
      <c r="BL124" s="14" t="s">
        <v>113</v>
      </c>
      <c r="BM124" s="221" t="s">
        <v>128</v>
      </c>
    </row>
    <row r="125" s="2" customFormat="1" ht="24.15" customHeight="1">
      <c r="A125" s="35"/>
      <c r="B125" s="36"/>
      <c r="C125" s="209" t="s">
        <v>129</v>
      </c>
      <c r="D125" s="209" t="s">
        <v>109</v>
      </c>
      <c r="E125" s="210" t="s">
        <v>130</v>
      </c>
      <c r="F125" s="211" t="s">
        <v>131</v>
      </c>
      <c r="G125" s="212" t="s">
        <v>112</v>
      </c>
      <c r="H125" s="213">
        <v>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113</v>
      </c>
      <c r="AT125" s="221" t="s">
        <v>109</v>
      </c>
      <c r="AU125" s="221" t="s">
        <v>80</v>
      </c>
      <c r="AY125" s="14" t="s">
        <v>107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78</v>
      </c>
      <c r="BK125" s="222">
        <f>ROUND(I125*H125,2)</f>
        <v>0</v>
      </c>
      <c r="BL125" s="14" t="s">
        <v>113</v>
      </c>
      <c r="BM125" s="221" t="s">
        <v>132</v>
      </c>
    </row>
    <row r="126" s="2" customFormat="1" ht="24.15" customHeight="1">
      <c r="A126" s="35"/>
      <c r="B126" s="36"/>
      <c r="C126" s="209" t="s">
        <v>133</v>
      </c>
      <c r="D126" s="209" t="s">
        <v>109</v>
      </c>
      <c r="E126" s="210" t="s">
        <v>134</v>
      </c>
      <c r="F126" s="211" t="s">
        <v>135</v>
      </c>
      <c r="G126" s="212" t="s">
        <v>112</v>
      </c>
      <c r="H126" s="213">
        <v>20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113</v>
      </c>
      <c r="AT126" s="221" t="s">
        <v>109</v>
      </c>
      <c r="AU126" s="221" t="s">
        <v>80</v>
      </c>
      <c r="AY126" s="14" t="s">
        <v>107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113</v>
      </c>
      <c r="BM126" s="221" t="s">
        <v>136</v>
      </c>
    </row>
    <row r="127" s="2" customFormat="1">
      <c r="A127" s="35"/>
      <c r="B127" s="36"/>
      <c r="C127" s="37"/>
      <c r="D127" s="223" t="s">
        <v>137</v>
      </c>
      <c r="E127" s="37"/>
      <c r="F127" s="224" t="s">
        <v>138</v>
      </c>
      <c r="G127" s="37"/>
      <c r="H127" s="37"/>
      <c r="I127" s="225"/>
      <c r="J127" s="37"/>
      <c r="K127" s="37"/>
      <c r="L127" s="41"/>
      <c r="M127" s="226"/>
      <c r="N127" s="227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137</v>
      </c>
      <c r="AU127" s="14" t="s">
        <v>80</v>
      </c>
    </row>
    <row r="128" s="2" customFormat="1" ht="24.15" customHeight="1">
      <c r="A128" s="35"/>
      <c r="B128" s="36"/>
      <c r="C128" s="209" t="s">
        <v>139</v>
      </c>
      <c r="D128" s="209" t="s">
        <v>109</v>
      </c>
      <c r="E128" s="210" t="s">
        <v>140</v>
      </c>
      <c r="F128" s="211" t="s">
        <v>141</v>
      </c>
      <c r="G128" s="212" t="s">
        <v>112</v>
      </c>
      <c r="H128" s="213">
        <v>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113</v>
      </c>
      <c r="AT128" s="221" t="s">
        <v>109</v>
      </c>
      <c r="AU128" s="221" t="s">
        <v>80</v>
      </c>
      <c r="AY128" s="14" t="s">
        <v>107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78</v>
      </c>
      <c r="BK128" s="222">
        <f>ROUND(I128*H128,2)</f>
        <v>0</v>
      </c>
      <c r="BL128" s="14" t="s">
        <v>113</v>
      </c>
      <c r="BM128" s="221" t="s">
        <v>142</v>
      </c>
    </row>
    <row r="129" s="2" customFormat="1" ht="21.75" customHeight="1">
      <c r="A129" s="35"/>
      <c r="B129" s="36"/>
      <c r="C129" s="228" t="s">
        <v>143</v>
      </c>
      <c r="D129" s="228" t="s">
        <v>144</v>
      </c>
      <c r="E129" s="229" t="s">
        <v>145</v>
      </c>
      <c r="F129" s="230" t="s">
        <v>146</v>
      </c>
      <c r="G129" s="231" t="s">
        <v>147</v>
      </c>
      <c r="H129" s="232">
        <v>1</v>
      </c>
      <c r="I129" s="233"/>
      <c r="J129" s="234">
        <f>ROUND(I129*H129,2)</f>
        <v>0</v>
      </c>
      <c r="K129" s="235"/>
      <c r="L129" s="236"/>
      <c r="M129" s="237" t="s">
        <v>1</v>
      </c>
      <c r="N129" s="238" t="s">
        <v>38</v>
      </c>
      <c r="O129" s="88"/>
      <c r="P129" s="219">
        <f>O129*H129</f>
        <v>0</v>
      </c>
      <c r="Q129" s="219">
        <v>0.012</v>
      </c>
      <c r="R129" s="219">
        <f>Q129*H129</f>
        <v>0.012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139</v>
      </c>
      <c r="AT129" s="221" t="s">
        <v>144</v>
      </c>
      <c r="AU129" s="221" t="s">
        <v>80</v>
      </c>
      <c r="AY129" s="14" t="s">
        <v>107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113</v>
      </c>
      <c r="BM129" s="221" t="s">
        <v>148</v>
      </c>
    </row>
    <row r="130" s="2" customFormat="1" ht="24.15" customHeight="1">
      <c r="A130" s="35"/>
      <c r="B130" s="36"/>
      <c r="C130" s="209" t="s">
        <v>149</v>
      </c>
      <c r="D130" s="209" t="s">
        <v>109</v>
      </c>
      <c r="E130" s="210" t="s">
        <v>150</v>
      </c>
      <c r="F130" s="211" t="s">
        <v>151</v>
      </c>
      <c r="G130" s="212" t="s">
        <v>152</v>
      </c>
      <c r="H130" s="213">
        <v>1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38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113</v>
      </c>
      <c r="AT130" s="221" t="s">
        <v>109</v>
      </c>
      <c r="AU130" s="221" t="s">
        <v>80</v>
      </c>
      <c r="AY130" s="14" t="s">
        <v>107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78</v>
      </c>
      <c r="BK130" s="222">
        <f>ROUND(I130*H130,2)</f>
        <v>0</v>
      </c>
      <c r="BL130" s="14" t="s">
        <v>113</v>
      </c>
      <c r="BM130" s="221" t="s">
        <v>153</v>
      </c>
    </row>
    <row r="131" s="2" customFormat="1" ht="24.15" customHeight="1">
      <c r="A131" s="35"/>
      <c r="B131" s="36"/>
      <c r="C131" s="209" t="s">
        <v>154</v>
      </c>
      <c r="D131" s="209" t="s">
        <v>109</v>
      </c>
      <c r="E131" s="210" t="s">
        <v>155</v>
      </c>
      <c r="F131" s="211" t="s">
        <v>156</v>
      </c>
      <c r="G131" s="212" t="s">
        <v>152</v>
      </c>
      <c r="H131" s="213">
        <v>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113</v>
      </c>
      <c r="AT131" s="221" t="s">
        <v>109</v>
      </c>
      <c r="AU131" s="221" t="s">
        <v>80</v>
      </c>
      <c r="AY131" s="14" t="s">
        <v>107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113</v>
      </c>
      <c r="BM131" s="221" t="s">
        <v>157</v>
      </c>
    </row>
    <row r="132" s="2" customFormat="1" ht="16.5" customHeight="1">
      <c r="A132" s="35"/>
      <c r="B132" s="36"/>
      <c r="C132" s="209" t="s">
        <v>158</v>
      </c>
      <c r="D132" s="209" t="s">
        <v>109</v>
      </c>
      <c r="E132" s="210" t="s">
        <v>159</v>
      </c>
      <c r="F132" s="211" t="s">
        <v>160</v>
      </c>
      <c r="G132" s="212" t="s">
        <v>161</v>
      </c>
      <c r="H132" s="213">
        <v>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113</v>
      </c>
      <c r="AT132" s="221" t="s">
        <v>109</v>
      </c>
      <c r="AU132" s="221" t="s">
        <v>80</v>
      </c>
      <c r="AY132" s="14" t="s">
        <v>107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78</v>
      </c>
      <c r="BK132" s="222">
        <f>ROUND(I132*H132,2)</f>
        <v>0</v>
      </c>
      <c r="BL132" s="14" t="s">
        <v>113</v>
      </c>
      <c r="BM132" s="221" t="s">
        <v>162</v>
      </c>
    </row>
    <row r="133" s="12" customFormat="1" ht="25.92" customHeight="1">
      <c r="A133" s="12"/>
      <c r="B133" s="193"/>
      <c r="C133" s="194"/>
      <c r="D133" s="195" t="s">
        <v>72</v>
      </c>
      <c r="E133" s="196" t="s">
        <v>163</v>
      </c>
      <c r="F133" s="196" t="s">
        <v>164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P134+P141</f>
        <v>0</v>
      </c>
      <c r="Q133" s="201"/>
      <c r="R133" s="202">
        <f>R134+R141</f>
        <v>0</v>
      </c>
      <c r="S133" s="201"/>
      <c r="T133" s="203">
        <f>T134+T141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78</v>
      </c>
      <c r="AT133" s="205" t="s">
        <v>72</v>
      </c>
      <c r="AU133" s="205" t="s">
        <v>73</v>
      </c>
      <c r="AY133" s="204" t="s">
        <v>107</v>
      </c>
      <c r="BK133" s="206">
        <f>BK134+BK141</f>
        <v>0</v>
      </c>
    </row>
    <row r="134" s="12" customFormat="1" ht="22.8" customHeight="1">
      <c r="A134" s="12"/>
      <c r="B134" s="193"/>
      <c r="C134" s="194"/>
      <c r="D134" s="195" t="s">
        <v>72</v>
      </c>
      <c r="E134" s="207" t="s">
        <v>165</v>
      </c>
      <c r="F134" s="207" t="s">
        <v>166</v>
      </c>
      <c r="G134" s="194"/>
      <c r="H134" s="194"/>
      <c r="I134" s="197"/>
      <c r="J134" s="208">
        <f>BK134</f>
        <v>0</v>
      </c>
      <c r="K134" s="194"/>
      <c r="L134" s="199"/>
      <c r="M134" s="200"/>
      <c r="N134" s="201"/>
      <c r="O134" s="201"/>
      <c r="P134" s="202">
        <f>SUM(P135:P140)</f>
        <v>0</v>
      </c>
      <c r="Q134" s="201"/>
      <c r="R134" s="202">
        <f>SUM(R135:R140)</f>
        <v>0</v>
      </c>
      <c r="S134" s="201"/>
      <c r="T134" s="20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4" t="s">
        <v>78</v>
      </c>
      <c r="AT134" s="205" t="s">
        <v>72</v>
      </c>
      <c r="AU134" s="205" t="s">
        <v>78</v>
      </c>
      <c r="AY134" s="204" t="s">
        <v>107</v>
      </c>
      <c r="BK134" s="206">
        <f>SUM(BK135:BK140)</f>
        <v>0</v>
      </c>
    </row>
    <row r="135" s="2" customFormat="1" ht="24.15" customHeight="1">
      <c r="A135" s="35"/>
      <c r="B135" s="36"/>
      <c r="C135" s="209" t="s">
        <v>167</v>
      </c>
      <c r="D135" s="209" t="s">
        <v>109</v>
      </c>
      <c r="E135" s="210" t="s">
        <v>168</v>
      </c>
      <c r="F135" s="211" t="s">
        <v>169</v>
      </c>
      <c r="G135" s="212" t="s">
        <v>161</v>
      </c>
      <c r="H135" s="213">
        <v>1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113</v>
      </c>
      <c r="AT135" s="221" t="s">
        <v>109</v>
      </c>
      <c r="AU135" s="221" t="s">
        <v>80</v>
      </c>
      <c r="AY135" s="14" t="s">
        <v>107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113</v>
      </c>
      <c r="BM135" s="221" t="s">
        <v>170</v>
      </c>
    </row>
    <row r="136" s="2" customFormat="1">
      <c r="A136" s="35"/>
      <c r="B136" s="36"/>
      <c r="C136" s="37"/>
      <c r="D136" s="223" t="s">
        <v>137</v>
      </c>
      <c r="E136" s="37"/>
      <c r="F136" s="224" t="s">
        <v>171</v>
      </c>
      <c r="G136" s="37"/>
      <c r="H136" s="37"/>
      <c r="I136" s="225"/>
      <c r="J136" s="37"/>
      <c r="K136" s="37"/>
      <c r="L136" s="41"/>
      <c r="M136" s="226"/>
      <c r="N136" s="227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137</v>
      </c>
      <c r="AU136" s="14" t="s">
        <v>80</v>
      </c>
    </row>
    <row r="137" s="2" customFormat="1" ht="16.5" customHeight="1">
      <c r="A137" s="35"/>
      <c r="B137" s="36"/>
      <c r="C137" s="209" t="s">
        <v>172</v>
      </c>
      <c r="D137" s="209" t="s">
        <v>109</v>
      </c>
      <c r="E137" s="210" t="s">
        <v>173</v>
      </c>
      <c r="F137" s="211" t="s">
        <v>174</v>
      </c>
      <c r="G137" s="212" t="s">
        <v>161</v>
      </c>
      <c r="H137" s="213">
        <v>1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113</v>
      </c>
      <c r="AT137" s="221" t="s">
        <v>109</v>
      </c>
      <c r="AU137" s="221" t="s">
        <v>80</v>
      </c>
      <c r="AY137" s="14" t="s">
        <v>107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113</v>
      </c>
      <c r="BM137" s="221" t="s">
        <v>175</v>
      </c>
    </row>
    <row r="138" s="2" customFormat="1">
      <c r="A138" s="35"/>
      <c r="B138" s="36"/>
      <c r="C138" s="37"/>
      <c r="D138" s="223" t="s">
        <v>137</v>
      </c>
      <c r="E138" s="37"/>
      <c r="F138" s="224" t="s">
        <v>176</v>
      </c>
      <c r="G138" s="37"/>
      <c r="H138" s="37"/>
      <c r="I138" s="225"/>
      <c r="J138" s="37"/>
      <c r="K138" s="37"/>
      <c r="L138" s="41"/>
      <c r="M138" s="226"/>
      <c r="N138" s="227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137</v>
      </c>
      <c r="AU138" s="14" t="s">
        <v>80</v>
      </c>
    </row>
    <row r="139" s="2" customFormat="1" ht="16.5" customHeight="1">
      <c r="A139" s="35"/>
      <c r="B139" s="36"/>
      <c r="C139" s="209" t="s">
        <v>8</v>
      </c>
      <c r="D139" s="209" t="s">
        <v>109</v>
      </c>
      <c r="E139" s="210" t="s">
        <v>177</v>
      </c>
      <c r="F139" s="211" t="s">
        <v>178</v>
      </c>
      <c r="G139" s="212" t="s">
        <v>161</v>
      </c>
      <c r="H139" s="213">
        <v>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113</v>
      </c>
      <c r="AT139" s="221" t="s">
        <v>109</v>
      </c>
      <c r="AU139" s="221" t="s">
        <v>80</v>
      </c>
      <c r="AY139" s="14" t="s">
        <v>107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113</v>
      </c>
      <c r="BM139" s="221" t="s">
        <v>179</v>
      </c>
    </row>
    <row r="140" s="2" customFormat="1">
      <c r="A140" s="35"/>
      <c r="B140" s="36"/>
      <c r="C140" s="37"/>
      <c r="D140" s="223" t="s">
        <v>137</v>
      </c>
      <c r="E140" s="37"/>
      <c r="F140" s="224" t="s">
        <v>180</v>
      </c>
      <c r="G140" s="37"/>
      <c r="H140" s="37"/>
      <c r="I140" s="225"/>
      <c r="J140" s="37"/>
      <c r="K140" s="37"/>
      <c r="L140" s="41"/>
      <c r="M140" s="226"/>
      <c r="N140" s="227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137</v>
      </c>
      <c r="AU140" s="14" t="s">
        <v>80</v>
      </c>
    </row>
    <row r="141" s="12" customFormat="1" ht="22.8" customHeight="1">
      <c r="A141" s="12"/>
      <c r="B141" s="193"/>
      <c r="C141" s="194"/>
      <c r="D141" s="195" t="s">
        <v>72</v>
      </c>
      <c r="E141" s="207" t="s">
        <v>181</v>
      </c>
      <c r="F141" s="207" t="s">
        <v>182</v>
      </c>
      <c r="G141" s="194"/>
      <c r="H141" s="194"/>
      <c r="I141" s="197"/>
      <c r="J141" s="208">
        <f>BK141</f>
        <v>0</v>
      </c>
      <c r="K141" s="194"/>
      <c r="L141" s="199"/>
      <c r="M141" s="200"/>
      <c r="N141" s="201"/>
      <c r="O141" s="201"/>
      <c r="P141" s="202">
        <f>P142</f>
        <v>0</v>
      </c>
      <c r="Q141" s="201"/>
      <c r="R141" s="202">
        <f>R142</f>
        <v>0</v>
      </c>
      <c r="S141" s="201"/>
      <c r="T141" s="20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4" t="s">
        <v>78</v>
      </c>
      <c r="AT141" s="205" t="s">
        <v>72</v>
      </c>
      <c r="AU141" s="205" t="s">
        <v>78</v>
      </c>
      <c r="AY141" s="204" t="s">
        <v>107</v>
      </c>
      <c r="BK141" s="206">
        <f>BK142</f>
        <v>0</v>
      </c>
    </row>
    <row r="142" s="2" customFormat="1" ht="49.05" customHeight="1">
      <c r="A142" s="35"/>
      <c r="B142" s="36"/>
      <c r="C142" s="209" t="s">
        <v>183</v>
      </c>
      <c r="D142" s="209" t="s">
        <v>109</v>
      </c>
      <c r="E142" s="210" t="s">
        <v>184</v>
      </c>
      <c r="F142" s="211" t="s">
        <v>185</v>
      </c>
      <c r="G142" s="212" t="s">
        <v>161</v>
      </c>
      <c r="H142" s="213">
        <v>1</v>
      </c>
      <c r="I142" s="214"/>
      <c r="J142" s="215">
        <f>ROUND(I142*H142,2)</f>
        <v>0</v>
      </c>
      <c r="K142" s="216"/>
      <c r="L142" s="41"/>
      <c r="M142" s="239" t="s">
        <v>1</v>
      </c>
      <c r="N142" s="240" t="s">
        <v>38</v>
      </c>
      <c r="O142" s="241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113</v>
      </c>
      <c r="AT142" s="221" t="s">
        <v>109</v>
      </c>
      <c r="AU142" s="221" t="s">
        <v>80</v>
      </c>
      <c r="AY142" s="14" t="s">
        <v>107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113</v>
      </c>
      <c r="BM142" s="221" t="s">
        <v>186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n6WDs5ikVFOVTEBp4rmEf42vFcPm4ZCJy8EiGqAxFUmuh7iUonuFV2ofxbcda0wKG9iP4sBlPfZII/S6JEtgTA==" hashValue="26FHRtk47o7nMuyLQmM25NTQciANxBcJ9hT2oNyzfjplZCp7NapKFMYAdnxHd3V9cxbj2Ay4MsOlOhBNfUfH/Q==" algorithmName="SHA-512" password="CC35"/>
  <autoFilter ref="C116:K142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2023-01-06T12:38:22Z</dcterms:created>
  <dcterms:modified xsi:type="dcterms:W3CDTF">2023-01-06T12:38:24Z</dcterms:modified>
</cp:coreProperties>
</file>