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Oprava PB nábřežn...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'SO-01 - Oprava PB nábřežn...'!$C$90:$K$269</definedName>
    <definedName name="_xlnm.Print_Area" localSheetId="1">'SO-01 - Oprava PB nábřežn...'!$C$4:$J$39,'SO-01 - Oprava PB nábřežn...'!$C$45:$J$72,'SO-01 - Oprava PB nábřežn...'!$C$78:$K$269</definedName>
    <definedName name="_xlnm.Print_Titles" localSheetId="1">'SO-01 - Oprava PB nábřežn...'!$90:$90</definedName>
    <definedName name="_xlnm._FilterDatabase" localSheetId="2" hidden="1">'VON - Vedlejší a ostatní ...'!$C$81:$K$104</definedName>
    <definedName name="_xlnm.Print_Area" localSheetId="2">'VON - Vedlejší a ostatní ...'!$C$4:$J$39,'VON - Vedlejší a ostatní ...'!$C$45:$J$63,'VON - Vedlejší a ostatní ...'!$C$69:$K$104</definedName>
    <definedName name="_xlnm.Print_Titles" localSheetId="2">'VON - Vedlejší a ostatní ...'!$81:$81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2" r="J37"/>
  <c r="J36"/>
  <c i="1" r="AY55"/>
  <c i="2" r="J35"/>
  <c i="1" r="AX55"/>
  <c i="2"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57"/>
  <c r="BH257"/>
  <c r="BG257"/>
  <c r="BF257"/>
  <c r="T257"/>
  <c r="T256"/>
  <c r="R257"/>
  <c r="R256"/>
  <c r="P257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3"/>
  <c r="BH243"/>
  <c r="BG243"/>
  <c r="BF243"/>
  <c r="T243"/>
  <c r="R243"/>
  <c r="P243"/>
  <c r="BI239"/>
  <c r="BH239"/>
  <c r="BG239"/>
  <c r="BF239"/>
  <c r="T239"/>
  <c r="T238"/>
  <c r="R239"/>
  <c r="R238"/>
  <c r="P239"/>
  <c r="P238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" r="L50"/>
  <c r="AM50"/>
  <c r="AM49"/>
  <c r="L49"/>
  <c r="AM47"/>
  <c r="L47"/>
  <c r="L45"/>
  <c r="L44"/>
  <c i="2" r="J169"/>
  <c r="J109"/>
  <c i="3" r="BK91"/>
  <c i="2" r="BK152"/>
  <c r="BK104"/>
  <c i="3" r="BK97"/>
  <c i="2" r="BK254"/>
  <c r="BK233"/>
  <c r="BK210"/>
  <c r="J193"/>
  <c r="J134"/>
  <c i="3" r="J103"/>
  <c i="2" r="BK179"/>
  <c r="BK120"/>
  <c i="3" r="J89"/>
  <c i="2" r="BK192"/>
  <c r="J143"/>
  <c i="3" r="J85"/>
  <c i="2" r="J252"/>
  <c r="J225"/>
  <c r="BK196"/>
  <c r="BK136"/>
  <c i="3" r="J95"/>
  <c i="2" r="BK123"/>
  <c r="J182"/>
  <c i="1" r="AS54"/>
  <c i="3" r="J97"/>
  <c i="2" r="BK250"/>
  <c r="BK216"/>
  <c r="J199"/>
  <c r="BK158"/>
  <c r="J102"/>
  <c i="3" r="BK103"/>
  <c i="2" r="BK169"/>
  <c r="BK139"/>
  <c r="BK102"/>
  <c i="3" r="BK89"/>
  <c i="2" r="BK177"/>
  <c r="BK106"/>
  <c i="3" r="J94"/>
  <c i="2" r="J243"/>
  <c r="J216"/>
  <c r="BK182"/>
  <c r="F34"/>
  <c r="J136"/>
  <c i="3" r="BK85"/>
  <c i="2" r="BK173"/>
  <c r="J120"/>
  <c r="BK266"/>
  <c r="BK243"/>
  <c r="BK225"/>
  <c r="BK207"/>
  <c r="J179"/>
  <c r="J123"/>
  <c i="3" r="F36"/>
  <c i="2" r="J131"/>
  <c r="J257"/>
  <c r="J239"/>
  <c r="J210"/>
  <c r="J161"/>
  <c i="3" r="BK94"/>
  <c i="2" r="J154"/>
  <c r="F36"/>
  <c r="J158"/>
  <c r="BK94"/>
  <c i="3" r="BK100"/>
  <c i="2" r="BK161"/>
  <c r="BK112"/>
  <c r="BK268"/>
  <c r="BK257"/>
  <c r="BK219"/>
  <c r="J196"/>
  <c r="BK146"/>
  <c r="BK189"/>
  <c r="J149"/>
  <c r="J112"/>
  <c i="3" r="BK98"/>
  <c i="2" r="J185"/>
  <c r="J165"/>
  <c r="J114"/>
  <c r="J263"/>
  <c r="J230"/>
  <c r="J202"/>
  <c r="BK149"/>
  <c i="3" r="J98"/>
  <c i="2" r="BK117"/>
  <c r="J128"/>
  <c i="3" r="J101"/>
  <c i="2" r="BK185"/>
  <c r="BK128"/>
  <c i="3" r="J100"/>
  <c i="2" r="BK252"/>
  <c r="BK230"/>
  <c r="BK202"/>
  <c r="BK165"/>
  <c i="3" r="J102"/>
  <c i="2" r="F37"/>
  <c r="F35"/>
  <c r="BK97"/>
  <c r="J266"/>
  <c r="J233"/>
  <c r="J207"/>
  <c r="J177"/>
  <c r="J104"/>
  <c r="J146"/>
  <c r="J106"/>
  <c r="J117"/>
  <c i="3" r="BK101"/>
  <c i="2" r="J139"/>
  <c r="J97"/>
  <c r="BK263"/>
  <c r="BK239"/>
  <c r="BK213"/>
  <c r="J189"/>
  <c r="BK109"/>
  <c i="3" r="BK87"/>
  <c i="2" r="BK154"/>
  <c r="BK131"/>
  <c i="3" r="J87"/>
  <c i="2" r="BK199"/>
  <c r="J152"/>
  <c i="3" r="BK95"/>
  <c i="2" r="J268"/>
  <c r="J250"/>
  <c r="J213"/>
  <c r="J192"/>
  <c r="BK114"/>
  <c r="J173"/>
  <c r="BK143"/>
  <c i="3" r="BK102"/>
  <c i="2" r="J34"/>
  <c r="J254"/>
  <c r="J219"/>
  <c r="BK193"/>
  <c i="3" r="J91"/>
  <c i="2" r="BK134"/>
  <c r="J94"/>
  <c i="3" l="1" r="T84"/>
  <c i="2" r="BK142"/>
  <c r="J142"/>
  <c r="J62"/>
  <c r="T142"/>
  <c r="P188"/>
  <c r="BK224"/>
  <c r="J224"/>
  <c r="J66"/>
  <c r="R93"/>
  <c r="P142"/>
  <c r="BK188"/>
  <c r="J188"/>
  <c r="J64"/>
  <c r="P195"/>
  <c r="P242"/>
  <c r="P262"/>
  <c r="T93"/>
  <c r="R142"/>
  <c r="BK195"/>
  <c r="J195"/>
  <c r="J65"/>
  <c r="T224"/>
  <c r="R242"/>
  <c r="BK262"/>
  <c r="J262"/>
  <c r="J71"/>
  <c i="3" r="R84"/>
  <c i="2" r="P157"/>
  <c r="R195"/>
  <c i="3" r="BK93"/>
  <c r="J93"/>
  <c r="J62"/>
  <c i="2" r="R157"/>
  <c r="T188"/>
  <c r="R224"/>
  <c r="T242"/>
  <c r="T262"/>
  <c i="3" r="P93"/>
  <c i="2" r="BK93"/>
  <c r="BK157"/>
  <c r="J157"/>
  <c r="J63"/>
  <c r="R188"/>
  <c r="P224"/>
  <c r="BK242"/>
  <c r="J242"/>
  <c r="J69"/>
  <c i="3" r="P84"/>
  <c r="P83"/>
  <c r="P82"/>
  <c i="1" r="AU56"/>
  <c i="3" r="R93"/>
  <c i="2" r="P93"/>
  <c r="T157"/>
  <c r="T195"/>
  <c r="R262"/>
  <c i="3" r="BK84"/>
  <c r="J84"/>
  <c r="J61"/>
  <c r="T93"/>
  <c r="T83"/>
  <c r="T82"/>
  <c i="2" r="BK256"/>
  <c r="J256"/>
  <c r="J70"/>
  <c r="BK238"/>
  <c r="J238"/>
  <c r="J67"/>
  <c i="3" r="F55"/>
  <c r="J76"/>
  <c r="BE87"/>
  <c r="BE91"/>
  <c r="BE95"/>
  <c r="BE101"/>
  <c r="BE102"/>
  <c r="BE85"/>
  <c r="BE97"/>
  <c r="BE103"/>
  <c r="E48"/>
  <c r="BE98"/>
  <c r="BE100"/>
  <c r="BE89"/>
  <c r="BE94"/>
  <c i="1" r="BC56"/>
  <c r="BC55"/>
  <c i="2" r="E48"/>
  <c r="J52"/>
  <c r="F55"/>
  <c r="BE94"/>
  <c r="BE97"/>
  <c r="BE102"/>
  <c r="BE104"/>
  <c r="BE106"/>
  <c r="BE109"/>
  <c r="BE112"/>
  <c r="BE114"/>
  <c r="BE117"/>
  <c r="BE120"/>
  <c r="BE123"/>
  <c r="BE128"/>
  <c r="BE131"/>
  <c r="BE134"/>
  <c r="BE136"/>
  <c r="BE139"/>
  <c r="BE143"/>
  <c r="BE146"/>
  <c r="BE149"/>
  <c r="BE152"/>
  <c r="BE154"/>
  <c r="BE158"/>
  <c r="BE161"/>
  <c r="BE165"/>
  <c r="BE169"/>
  <c r="BE173"/>
  <c r="BE177"/>
  <c r="BE179"/>
  <c r="BE182"/>
  <c r="BE185"/>
  <c r="BE189"/>
  <c r="BE192"/>
  <c r="BE193"/>
  <c r="BE196"/>
  <c r="BE199"/>
  <c r="BE202"/>
  <c r="BE207"/>
  <c r="BE210"/>
  <c r="BE213"/>
  <c r="BE216"/>
  <c r="BE219"/>
  <c r="BE225"/>
  <c r="BE230"/>
  <c r="BE233"/>
  <c r="BE239"/>
  <c r="BE243"/>
  <c r="BE250"/>
  <c r="BE252"/>
  <c r="BE254"/>
  <c r="BE257"/>
  <c r="BE263"/>
  <c r="BE266"/>
  <c r="BE268"/>
  <c i="1" r="BA55"/>
  <c r="BB55"/>
  <c r="AW55"/>
  <c r="BD55"/>
  <c i="3" r="F37"/>
  <c i="1" r="BD56"/>
  <c r="BD54"/>
  <c r="W33"/>
  <c i="3" r="F35"/>
  <c i="1" r="BB56"/>
  <c r="BB54"/>
  <c r="W31"/>
  <c i="3" r="J34"/>
  <c i="1" r="AW56"/>
  <c i="3" r="F34"/>
  <c i="1" r="BA56"/>
  <c r="BA54"/>
  <c r="W30"/>
  <c r="BC54"/>
  <c r="W32"/>
  <c i="3" l="1" r="R83"/>
  <c r="R82"/>
  <c i="2" r="BK92"/>
  <c r="J92"/>
  <c r="J60"/>
  <c r="R241"/>
  <c r="R92"/>
  <c r="R91"/>
  <c r="P92"/>
  <c r="T241"/>
  <c r="P241"/>
  <c r="T92"/>
  <c r="T91"/>
  <c r="J93"/>
  <c r="J61"/>
  <c i="3" r="BK83"/>
  <c r="J83"/>
  <c r="J60"/>
  <c i="2" r="BK241"/>
  <c r="J241"/>
  <c r="J68"/>
  <c r="J33"/>
  <c i="1" r="AV55"/>
  <c r="AT55"/>
  <c i="2" r="F33"/>
  <c i="1" r="AZ55"/>
  <c r="AW54"/>
  <c r="AK30"/>
  <c r="AX54"/>
  <c i="3" r="J33"/>
  <c i="1" r="AV56"/>
  <c r="AT56"/>
  <c i="3" r="F33"/>
  <c i="1" r="AZ56"/>
  <c r="AY54"/>
  <c i="2" l="1" r="P91"/>
  <c i="1" r="AU55"/>
  <c i="2" r="BK91"/>
  <c r="J91"/>
  <c i="3" r="BK82"/>
  <c r="J82"/>
  <c r="J59"/>
  <c i="1" r="AU54"/>
  <c i="2" r="J30"/>
  <c i="1" r="AG55"/>
  <c r="AZ54"/>
  <c r="W29"/>
  <c i="2" l="1" r="J39"/>
  <c r="J59"/>
  <c i="1" r="AN55"/>
  <c r="AV54"/>
  <c r="AK29"/>
  <c i="3" r="J30"/>
  <c i="1" r="AG56"/>
  <c r="AG54"/>
  <c r="AK26"/>
  <c i="3" l="1" r="J39"/>
  <c i="1" r="AN5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<sst xmlns="http://schemas.openxmlformats.org/spreadsheetml/2006/main">
  <si>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</si>
  <si>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</si>
  <si>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</si>
  <si>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</si>
  <si>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</si>
  <si>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{b873d7cd-70d5-4be4-bdbf-c61ac53a28cf}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</si>
  <si>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</si>
  <si>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</si>
  <si>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</si>
  <si>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</si>
  <si>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</si>
  <si>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</si>
  <si>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</si>
  <si>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</si>
  <si>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PAV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</si>
  <si>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</si>
  <si>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</si>
  <si>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Cidlina, Chlumec nad Cidlinou, oprava PB nábřežní zdi, ř. km 29,280-29,330 - DSJ</t>
  </si>
  <si>
    <t>KSO:</t>
  </si>
  <si>
    <t/>
  </si>
  <si>
    <t>CC-CZ:</t>
  </si>
  <si>
    <t>Místo:</t>
  </si>
  <si>
    <t xml:space="preserve"> </t>
  </si>
  <si>
    <t>Datum:</t>
  </si>
  <si>
    <t>4. 10. 2021</t>
  </si>
  <si>
    <t>Zadavatel:</t>
  </si>
  <si>
    <t>IČ:</t>
  </si>
  <si>
    <t>Povodí Labe, státní podnik, Hradec Králové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</si>
  <si>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</si>
  <si>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</si>
  <si>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</si>
  <si>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</si>
  <si>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</si>
  <si>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</si>
  <si>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</si>
  <si>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</si>
  <si>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</si>
  <si>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</si>
  <si>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</si>
  <si>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</si>
  <si>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</si>
  <si>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</si>
  <si>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</si>
  <si>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</si>
  <si>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</si>
  <si>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</si>
  <si>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</si>
  <si>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</si>
  <si>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</si>
  <si>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</si>
  <si>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</si>
  <si>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</si>
  <si>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</si>
  <si>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</si>
  <si>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</si>
  <si>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</si>
  <si>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</si>
  <si>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</si>
  <si>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</si>
  <si>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</si>
  <si>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</si>
  <si>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</si>
  <si>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</si>
  <si>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</si>
  <si>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</si>
  <si>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</si>
  <si>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</si>
  <si>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</si>
  <si>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</si>
  <si>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</si>
  <si>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</si>
  <si>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</si>
  <si>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</si>
  <si>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</si>
  <si>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</si>
  <si>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</si>
  <si>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</si>
  <si>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Oprava PB nábřežní zdi ř. km 29,280-29,330</t>
  </si>
  <si>
    <t>STA</t>
  </si>
  <si>
    <t>1</t>
  </si>
  <si>
    <t>{34d21546-9249-4e4a-9afb-68532b57a9cb}</t>
  </si>
  <si>
    <t>833 2</t>
  </si>
  <si>
    <t>2</t>
  </si>
  <si>
    <t>VON</t>
  </si>
  <si>
    <t>Vedlejší a ostatní náklady</t>
  </si>
  <si>
    <t>{11ec17ba-2a84-4e5b-915f-6ca32a7e0555}</t>
  </si>
  <si>
    <t>KRYCÍ LIST SOUPISU PRACÍ</t>
  </si>
  <si>
    <t>Objekt:</t>
  </si>
  <si>
    <t>SO-01 - Oprava PB nábřežní zdi ř. km 29,280-29,330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</si>
  <si>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</si>
  <si>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</si>
  <si>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</si>
  <si>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</si>
  <si>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</si>
  <si>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</si>
  <si>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</si>
  <si>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</si>
  <si>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</si>
  <si>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</si>
  <si>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</si>
  <si>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</si>
  <si>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</si>
  <si>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</si>
  <si>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</si>
  <si>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</si>
  <si>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</si>
  <si>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</si>
  <si>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</si>
  <si>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</si>
  <si>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</si>
  <si>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</si>
  <si>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</si>
  <si>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</si>
  <si>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</si>
  <si>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</si>
  <si>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</si>
  <si>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</si>
  <si>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</si>
  <si>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</si>
  <si>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</si>
  <si>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</si>
  <si>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</si>
  <si>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</si>
  <si>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112251104</t>
  </si>
  <si>
    <t>Odstranění pařezů strojně s jejich vykopáním nebo vytrháním průměru přes 700 do 900 mm</t>
  </si>
  <si>
    <t>kus</t>
  </si>
  <si>
    <t>CS ÚRS 2023 01</t>
  </si>
  <si>
    <t>4</t>
  </si>
  <si>
    <t>-1579360559</t>
  </si>
  <si>
    <t>Online PSC</t>
  </si>
  <si>
    <t>https://podminky.urs.cz/item/CS_URS_2023_01/112251104</t>
  </si>
  <si>
    <t>VV</t>
  </si>
  <si>
    <t>"samostatný pařez - viz. D.1.1.6." 1,0</t>
  </si>
  <si>
    <t>114203202</t>
  </si>
  <si>
    <t>Očištění lomového kamene nebo betonových tvárnic získaných při rozebrání dlažeb, záhozů, rovnanin a soustřeďovacích staveb od malty</t>
  </si>
  <si>
    <t>m3</t>
  </si>
  <si>
    <t>905045004</t>
  </si>
  <si>
    <t>https://podminky.urs.cz/item/CS_URS_2023_01/114203202</t>
  </si>
  <si>
    <t>"použitelný rozebraný obklad (90%)" 22,7*0,9</t>
  </si>
  <si>
    <t>"použitelný rozebraný parapet (90% z poloviny)" 7,5/2*0,9</t>
  </si>
  <si>
    <t>Součet</t>
  </si>
  <si>
    <t>3</t>
  </si>
  <si>
    <t>114203301</t>
  </si>
  <si>
    <t>Třídění lomového kamene nebo betonových tvárnic získaných při rozebrání dlažeb, záhozů, rovnanin a soustřeďovacích staveb podle druhu, velikosti nebo tvaru</t>
  </si>
  <si>
    <t>1068389641</t>
  </si>
  <si>
    <t>https://podminky.urs.cz/item/CS_URS_2023_01/114203301</t>
  </si>
  <si>
    <t>114203401</t>
  </si>
  <si>
    <t>Srovnání lomového kamene nebo betonových tvárnic do měřitelných figur s přemístěním na vzdálenost do 10 m</t>
  </si>
  <si>
    <t>621581958</t>
  </si>
  <si>
    <t>https://podminky.urs.cz/item/CS_URS_2023_01/114203401</t>
  </si>
  <si>
    <t>5</t>
  </si>
  <si>
    <t>122251101</t>
  </si>
  <si>
    <t>Odkopávky a prokopávky nezapažené strojně v hornině třídy těžitelnosti I skupiny 3 do 20 m3</t>
  </si>
  <si>
    <t>1491569793</t>
  </si>
  <si>
    <t>https://podminky.urs.cz/item/CS_URS_2023_01/122251101</t>
  </si>
  <si>
    <t>"výkop za zdí - viz. B.2.6." 25,0</t>
  </si>
  <si>
    <t>6</t>
  </si>
  <si>
    <t>131111323</t>
  </si>
  <si>
    <t>Vrtání jamek ručně mechanickým vrtákem průměru přes 200 do 300 mm</t>
  </si>
  <si>
    <t>m</t>
  </si>
  <si>
    <t>-988658287</t>
  </si>
  <si>
    <t>https://podminky.urs.cz/item/CS_URS_2023_01/131111323</t>
  </si>
  <si>
    <t>"znovuosazení sloupku - plot kolmo na zeď (pletivo v rámu)" 1*0,8</t>
  </si>
  <si>
    <t>7</t>
  </si>
  <si>
    <t>162201424</t>
  </si>
  <si>
    <t>Vodorovné přemístění větví, kmenů nebo pařezů s naložením, složením a dopravou do 1000 m pařezů kmenů, průměru přes 700 do 900 mm</t>
  </si>
  <si>
    <t>-953799572</t>
  </si>
  <si>
    <t>https://podminky.urs.cz/item/CS_URS_2023_01/162201424</t>
  </si>
  <si>
    <t>8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</si>
  <si>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</si>
  <si>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</si>
  <si>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537865735</t>
  </si>
  <si>
    <t>https://podminky.urs.cz/item/CS_URS_2023_01/162301974</t>
  </si>
  <si>
    <t>25*1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</si>
  <si>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</si>
  <si>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</si>
  <si>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</si>
  <si>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953838281</t>
  </si>
  <si>
    <t>https://podminky.urs.cz/item/CS_URS_2023_01/162751117</t>
  </si>
  <si>
    <t>"přebytečná zemina" 25,0</t>
  </si>
  <si>
    <t>10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</si>
  <si>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</si>
  <si>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</si>
  <si>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2020984579</t>
  </si>
  <si>
    <t>https://podminky.urs.cz/item/CS_URS_2023_01/162751119</t>
  </si>
  <si>
    <t>16*25,0</t>
  </si>
  <si>
    <t>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</si>
  <si>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</si>
  <si>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</si>
  <si>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352081200</t>
  </si>
  <si>
    <t>https://podminky.urs.cz/item/CS_URS_2023_01/162751137</t>
  </si>
  <si>
    <t>"dovoz kamenného obkladu" 1,8+2,27</t>
  </si>
  <si>
    <t>"dovoz kamenného parapetu" (20,0+4,0)*0,75*0,25</t>
  </si>
  <si>
    <t>12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</si>
  <si>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</si>
  <si>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</si>
  <si>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-1449712113</t>
  </si>
  <si>
    <t>https://podminky.urs.cz/item/CS_URS_2023_01/162751139</t>
  </si>
  <si>
    <t>86*8,57</t>
  </si>
  <si>
    <t>13</t>
  </si>
  <si>
    <t>171201221</t>
  </si>
  <si>
    <t>Poplatek za uložení stavebního odpadu na skládce (skládkovné) zeminy a kamení zatříděného do Katalogu odpadů pod kódem 17 05 04</t>
  </si>
  <si>
    <t>t</t>
  </si>
  <si>
    <t>-616078024</t>
  </si>
  <si>
    <t>https://podminky.urs.cz/item/CS_URS_2023_01/171201221</t>
  </si>
  <si>
    <t>"přebytečná zemina" 25,0*1,8</t>
  </si>
  <si>
    <t>14</t>
  </si>
  <si>
    <t>171209005-R</t>
  </si>
  <si>
    <t>Skládkovné - pařezy</t>
  </si>
  <si>
    <t>-1071713181</t>
  </si>
  <si>
    <t>"pařez" 1*0,6</t>
  </si>
  <si>
    <t>171251101</t>
  </si>
  <si>
    <t>Uložení sypanin do násypů strojně s rozprostřením sypaniny ve vrstvách a s hrubým urovnáním nezhutněných jakékoliv třídy těžitelnosti</t>
  </si>
  <si>
    <t>-1463495234</t>
  </si>
  <si>
    <t>https://podminky.urs.cz/item/CS_URS_2023_01/171251101</t>
  </si>
  <si>
    <t>"zemina z jamky pro sloupek (rozprostřít v místě)" 0,06</t>
  </si>
  <si>
    <t>16</t>
  </si>
  <si>
    <t>171251201</t>
  </si>
  <si>
    <t>Uložení sypaniny na skládky nebo meziskládky bez hutnění s upravením uložené sypaniny do předepsaného tvaru</t>
  </si>
  <si>
    <t>138293361</t>
  </si>
  <si>
    <t>https://podminky.urs.cz/item/CS_URS_2023_01/171251201</t>
  </si>
  <si>
    <t>Zakládání</t>
  </si>
  <si>
    <t>17</t>
  </si>
  <si>
    <t>224211116</t>
  </si>
  <si>
    <t>Maloprofilové vrty průběžným sacím vrtáním průměru přes 56 do 93 mm do úklonu 45° v hl 0 až 25 m v hornině tř. V a VI</t>
  </si>
  <si>
    <t>288062176</t>
  </si>
  <si>
    <t>https://podminky.urs.cz/item/CS_URS_2023_01/224211116</t>
  </si>
  <si>
    <t>"otvor D 80 mm pro znovuosazení sloupků kovového oplocení do nového parapetu" 20*0,28</t>
  </si>
  <si>
    <t>18</t>
  </si>
  <si>
    <t>273321611</t>
  </si>
  <si>
    <t>Základy z betonu železového (bez výztuže) desky z betonu bez zvláštních nároků na prostředí tř. C 30/37</t>
  </si>
  <si>
    <t>1978436850</t>
  </si>
  <si>
    <t>https://podminky.urs.cz/item/CS_URS_2023_01/273321611</t>
  </si>
  <si>
    <t>"deska vč. rozšíření v místě sloupku - viz. D.1.1.3.+D.1.1.5." 10,0+20*0,35*0,35*0,35</t>
  </si>
  <si>
    <t>19</t>
  </si>
  <si>
    <t>273351121</t>
  </si>
  <si>
    <t>Bednění základů desek zřízení</t>
  </si>
  <si>
    <t>m2</t>
  </si>
  <si>
    <t>-1364357234</t>
  </si>
  <si>
    <t>https://podminky.urs.cz/item/CS_URS_2023_01/273351121</t>
  </si>
  <si>
    <t>"bednění přední strany desky + boky rozšíření v místě sloupku - viz. D.1.1.3." 40,0*2,4+20*0,35*0,35*2</t>
  </si>
  <si>
    <t>20</t>
  </si>
  <si>
    <t>273351122</t>
  </si>
  <si>
    <t>Bednění základů desek odstranění</t>
  </si>
  <si>
    <t>-1573046575</t>
  </si>
  <si>
    <t>https://podminky.urs.cz/item/CS_URS_2023_01/273351122</t>
  </si>
  <si>
    <t>273362021</t>
  </si>
  <si>
    <t>Výztuž základů desek ze svařovaných sítí z drátů typu KARI</t>
  </si>
  <si>
    <t>168633462</t>
  </si>
  <si>
    <t>https://podminky.urs.cz/item/CS_URS_2023_01/273362021</t>
  </si>
  <si>
    <t>"deska - viz. D.1.1.3." 476,0*0,001</t>
  </si>
  <si>
    <t>Svislé a kompletní konstrukce</t>
  </si>
  <si>
    <t>22</t>
  </si>
  <si>
    <t>316911112</t>
  </si>
  <si>
    <t>Osazení kamenných krycích desek na cementovou maltu s vyspárováním i vypálením spár, tl. desek přes 180 do 300 mm</t>
  </si>
  <si>
    <t>442106227</t>
  </si>
  <si>
    <t>https://podminky.urs.cz/item/CS_URS_2023_01/316911112</t>
  </si>
  <si>
    <t>"parapet zdi - viz. D.1.1.3." 40,0*0,75</t>
  </si>
  <si>
    <t>23</t>
  </si>
  <si>
    <t>M</t>
  </si>
  <si>
    <t>58399002-R</t>
  </si>
  <si>
    <t>Žulový parapet 100x75x15-28 cm</t>
  </si>
  <si>
    <t>882737746</t>
  </si>
  <si>
    <t>"doplnění parapetu v místě sloupků zábradlí - viz. D.1.1.3." 20*1,0*0,75</t>
  </si>
  <si>
    <t>"náhrada poškozeného parapetu - viz. TZ D.1.1. (10% z rozebraného parapetu)" 40,0*0,75*0,1</t>
  </si>
  <si>
    <t>24</t>
  </si>
  <si>
    <t>321222311</t>
  </si>
  <si>
    <t>Zdění obkladního zdiva vodních staveb přehrad, jezů a plavebních komor, spodní stavby vodních elektráren, odběrných věží a výpustných zařízení, opěrných zdí, šachet, šachtic a ostatních konstrukcí kvádrového s vyspárováním na maltu cementovou kvádrů objemu do 0,2 m3</t>
  </si>
  <si>
    <t>1805102167</t>
  </si>
  <si>
    <t>https://podminky.urs.cz/item/CS_URS_2023_01/321222311</t>
  </si>
  <si>
    <t>P</t>
  </si>
  <si>
    <t>Poznámka k položce:_x000d_
- z rozebraného použitelného kamene - 20,43 m3</t>
  </si>
  <si>
    <t>"viz. D.1.1.3." 98,0*0,25</t>
  </si>
  <si>
    <t>25</t>
  </si>
  <si>
    <t>58381076-R</t>
  </si>
  <si>
    <t>Kvádrové zdivo žula 25x30x25-80 cm vč. kamenické povrchové úpravy pohledových ploch</t>
  </si>
  <si>
    <t>420345276</t>
  </si>
  <si>
    <t>"doplnění chybějícího kamene - viz. D.1.1.3." 1,8*2,4</t>
  </si>
  <si>
    <t>"náhrada poškozeného kamene - viz. TZ D.1.1. (10% z rozebraného obkladu)" 22,7*0,1*2,4</t>
  </si>
  <si>
    <t>26</t>
  </si>
  <si>
    <t>338171111</t>
  </si>
  <si>
    <t>Montáž sloupků a vzpěr plotových ocelových trubkových nebo profilovaných výšky do 2 m se zalitím cementovou maltou do vynechaných otvorů</t>
  </si>
  <si>
    <t>-1801638972</t>
  </si>
  <si>
    <t>https://podminky.urs.cz/item/CS_URS_2023_01/338171111</t>
  </si>
  <si>
    <t>Poznámka k položce:_x000d_
- místo malty otvor vyplněn studniční montážní pěnou (kolem sloupku na výšku parapetu 0,28 m a uvnitř sloupku na výšku 0,63 m)</t>
  </si>
  <si>
    <t>"osazení U50, dl. 0,63 m před betonáží desky (pro znovuosazení sloupků kovového oplocení)" 20,0</t>
  </si>
  <si>
    <t>27</t>
  </si>
  <si>
    <t>13010810</t>
  </si>
  <si>
    <t>ocel profilová jakost S235JR (11 375) průřez U (UPN) 50</t>
  </si>
  <si>
    <t>32</t>
  </si>
  <si>
    <t>1458708406</t>
  </si>
  <si>
    <t>20*0,63*5,59*1,08*0,001</t>
  </si>
  <si>
    <t>28</t>
  </si>
  <si>
    <t>338171123</t>
  </si>
  <si>
    <t>Montáž sloupků a vzpěr plotových ocelových trubkových nebo profilovaných výšky přes 2 do 2,6 m se zabetonováním do 0,08 m3 do připravených jamek</t>
  </si>
  <si>
    <t>2011431707</t>
  </si>
  <si>
    <t>https://podminky.urs.cz/item/CS_URS_2023_01/338171123</t>
  </si>
  <si>
    <t>"znovuosazení sloupku - plot kolmo na zeď (pletivo v rámu)" 1,0</t>
  </si>
  <si>
    <t>29</t>
  </si>
  <si>
    <t>348171110</t>
  </si>
  <si>
    <t>Montáž oplocení z dílců kovových rámových, na ocelové sloupky, výšky do 1,0 m</t>
  </si>
  <si>
    <t>-576969318</t>
  </si>
  <si>
    <t>https://podminky.urs.cz/item/CS_URS_2023_01/348171110</t>
  </si>
  <si>
    <t>"znovuosazení kovového oplocení - viz. TZ D.1.1.+D.1.1.5." 40,0</t>
  </si>
  <si>
    <t>30</t>
  </si>
  <si>
    <t>348171130</t>
  </si>
  <si>
    <t>Montáž oplocení z dílců kovových rámových, na ocelové sloupky, výšky přes 1,5 do 2,0 m</t>
  </si>
  <si>
    <t>1325295332</t>
  </si>
  <si>
    <t>https://podminky.urs.cz/item/CS_URS_2023_01/348171130</t>
  </si>
  <si>
    <t>"znovuosazení plotu kolmo na zeď (pletivo v rámu)" 3,0</t>
  </si>
  <si>
    <t>Trubní vedení</t>
  </si>
  <si>
    <t>31</t>
  </si>
  <si>
    <t>871218111</t>
  </si>
  <si>
    <t>Kladení drenážního potrubí z plastických hmot do připravené rýhy z tvrdého PVC, průměru do 90 mm</t>
  </si>
  <si>
    <t>89220919</t>
  </si>
  <si>
    <t>https://podminky.urs.cz/item/CS_URS_2023_01/871218111</t>
  </si>
  <si>
    <t>"odvodnění zdi - viz. D.1.1.3." 9*0,5</t>
  </si>
  <si>
    <t>28610001</t>
  </si>
  <si>
    <t>trubka tlaková hrdlovaná vodovodní PVC dl 6m DN 80</t>
  </si>
  <si>
    <t>1049010292</t>
  </si>
  <si>
    <t>33</t>
  </si>
  <si>
    <t>899999035-R</t>
  </si>
  <si>
    <t>Příplatek za perforaci trub</t>
  </si>
  <si>
    <t>-1972530488</t>
  </si>
  <si>
    <t>"perforace nátoku odvodňovací trubky - viz. D.1.1.3." 9*0,15</t>
  </si>
  <si>
    <t>Ostatní konstrukce a práce, bourání</t>
  </si>
  <si>
    <t>34</t>
  </si>
  <si>
    <t>931994111</t>
  </si>
  <si>
    <t>Těsnění spáry betonové konstrukce pásy, profily, tmely profilem, spáry styčné u prefa dílců bobtnajícím</t>
  </si>
  <si>
    <t>-2130271932</t>
  </si>
  <si>
    <t>https://podminky.urs.cz/item/CS_URS_2023_01/931994111</t>
  </si>
  <si>
    <t>"utěsnění kolem sloupků kovového oplocení - viz. D.1.1.5." 20*0,05*4</t>
  </si>
  <si>
    <t>35</t>
  </si>
  <si>
    <t>936457113</t>
  </si>
  <si>
    <t>Zálivka kotevních šroubů, ocelových konstrukcí a dutin betonem se zvýšenými nároky na prostředí objemu jednotlivě přes 0,25 do 1,00 m3</t>
  </si>
  <si>
    <t>-1479495785</t>
  </si>
  <si>
    <t>https://podminky.urs.cz/item/CS_URS_2023_01/936457113</t>
  </si>
  <si>
    <t>"sanace=vyplnění dutin za deskou - viz. B.2.6.+D.1.1.3." 15,0</t>
  </si>
  <si>
    <t>36</t>
  </si>
  <si>
    <t>938902132</t>
  </si>
  <si>
    <t>Dokončovací práce na dosavadních konstrukcích očištění stavebních konstrukcí od porostu, s naložením odstraněného porostu na dopravní prostředek nebo s přemístěním na výšku do 6 m a odklizením na hromady do vzdálenosti 50 m na ostatních plochách</t>
  </si>
  <si>
    <t>517827774</t>
  </si>
  <si>
    <t>https://podminky.urs.cz/item/CS_URS_2023_01/938902132</t>
  </si>
  <si>
    <t>"použitelný rozebraný obklad (90%)" 22,7/0,25*0,9</t>
  </si>
  <si>
    <t>"použitelný rozebraný parapet (90% z poloviny)" 7,5/2/0,25*0,9</t>
  </si>
  <si>
    <t>37</t>
  </si>
  <si>
    <t>966071711</t>
  </si>
  <si>
    <t>Bourání plotových sloupků a vzpěr ocelových trubkových nebo profilovaných výšky do 2,50 m zabetonovaných</t>
  </si>
  <si>
    <t>1985430194</t>
  </si>
  <si>
    <t>https://podminky.urs.cz/item/CS_URS_2023_01/966071711</t>
  </si>
  <si>
    <t>"plot kolmo na zeď (pletivo v rámu)" 1,0</t>
  </si>
  <si>
    <t>38</t>
  </si>
  <si>
    <t>966071721</t>
  </si>
  <si>
    <t>Bourání plotových sloupků a vzpěr ocelových trubkových nebo profilovaných výšky do 2,50 m odřezáním</t>
  </si>
  <si>
    <t>274537081</t>
  </si>
  <si>
    <t>https://podminky.urs.cz/item/CS_URS_2023_01/966071721</t>
  </si>
  <si>
    <t>"kovové oplocení na nábřežní zdi - viz. TZ D.1.1.+D.1.1.5." 20,0</t>
  </si>
  <si>
    <t>39</t>
  </si>
  <si>
    <t>966072810</t>
  </si>
  <si>
    <t>Rozebrání oplocení z dílců rámových na ocelové sloupky, výšky do 1 m</t>
  </si>
  <si>
    <t>-2084891985</t>
  </si>
  <si>
    <t>https://podminky.urs.cz/item/CS_URS_2023_01/966072810</t>
  </si>
  <si>
    <t>"kovové oplocení na nábřežní zdi - viz. TZ D.1.1.+D.1.1.5." 40,0</t>
  </si>
  <si>
    <t>40</t>
  </si>
  <si>
    <t>966072811</t>
  </si>
  <si>
    <t>Rozebrání oplocení z dílců rámových na ocelové sloupky, výšky přes 1 do 2 m</t>
  </si>
  <si>
    <t>1494694750</t>
  </si>
  <si>
    <t>https://podminky.urs.cz/item/CS_URS_2023_01/966072811</t>
  </si>
  <si>
    <t>"plot kolmo na zeď (pletivo v rámu)" 3,0</t>
  </si>
  <si>
    <t>41</t>
  </si>
  <si>
    <t>985221013</t>
  </si>
  <si>
    <t>Postupné rozebírání zdiva pro další použití kamenného, objemu přes 3 m3</t>
  </si>
  <si>
    <t>-1713918074</t>
  </si>
  <si>
    <t>https://podminky.urs.cz/item/CS_URS_2023_01/985221013</t>
  </si>
  <si>
    <t>"rozebrání obkladu zdi (odpočet chybějícího kamene) - viz. D.1.1.3." 98,0*0,25-1,8</t>
  </si>
  <si>
    <t>"rozebrání parapetu zdi - viz. D.1.1.3." 40,0*0,75*0,25</t>
  </si>
  <si>
    <t>997</t>
  </si>
  <si>
    <t>Přesun sutě</t>
  </si>
  <si>
    <t>42</t>
  </si>
  <si>
    <t>997013501</t>
  </si>
  <si>
    <t>Odvoz suti a vybouraných hmot na skládku nebo meziskládku se složením, na vzdálenost do 1 km</t>
  </si>
  <si>
    <t>778252789</t>
  </si>
  <si>
    <t>https://podminky.urs.cz/item/CS_URS_2023_01/997013501</t>
  </si>
  <si>
    <t>"nepoužitelný poškozený obklad (10%)" 22,7*0,1*2,5</t>
  </si>
  <si>
    <t>"nepoužitelný poškozený parapet (10%)" 40,0*0,75*0,25*0,1*2,5</t>
  </si>
  <si>
    <t>43</t>
  </si>
  <si>
    <t>997013509</t>
  </si>
  <si>
    <t>Odvoz suti a vybouraných hmot na skládku nebo meziskládku se složením, na vzdálenost Příplatek k ceně za každý další i započatý 1 km přes 1 km</t>
  </si>
  <si>
    <t>1389657488</t>
  </si>
  <si>
    <t>https://podminky.urs.cz/item/CS_URS_2023_01/997013509</t>
  </si>
  <si>
    <t>25*7,55</t>
  </si>
  <si>
    <t>44</t>
  </si>
  <si>
    <t>997013655</t>
  </si>
  <si>
    <t>1665284904</t>
  </si>
  <si>
    <t>https://podminky.urs.cz/item/CS_URS_2023_01/997013655</t>
  </si>
  <si>
    <t>"nepoužitelný poškozený obklad (10%)" 5,675</t>
  </si>
  <si>
    <t>"nepoužitelný poškozený parapet (10%)" 1,875</t>
  </si>
  <si>
    <t>998</t>
  </si>
  <si>
    <t>Přesun hmot</t>
  </si>
  <si>
    <t>45</t>
  </si>
  <si>
    <t>998332011</t>
  </si>
  <si>
    <t>Přesun hmot pro úpravy vodních toků a kanály, hráze rybníků apod. dopravní vzdálenost do 500 m</t>
  </si>
  <si>
    <t>-1841729648</t>
  </si>
  <si>
    <t>https://podminky.urs.cz/item/CS_URS_2023_01/998332011</t>
  </si>
  <si>
    <t>PSV</t>
  </si>
  <si>
    <t>Práce a dodávky PSV</t>
  </si>
  <si>
    <t>767</t>
  </si>
  <si>
    <t>Konstrukce zámečnické</t>
  </si>
  <si>
    <t>46</t>
  </si>
  <si>
    <t>767995111</t>
  </si>
  <si>
    <t>Montáž ostatních atypických zámečnických konstrukcí hmotnosti do 5 kg</t>
  </si>
  <si>
    <t>kg</t>
  </si>
  <si>
    <t>1874200633</t>
  </si>
  <si>
    <t>https://podminky.urs.cz/item/CS_URS_2023_01/767995111</t>
  </si>
  <si>
    <t>Poznámka k položce:_x000d_
- stávající sloupky budou případně zkráceny na požadovanou výšku</t>
  </si>
  <si>
    <t>"trny - viz. D.1.1.3." 352*0,35*1,58</t>
  </si>
  <si>
    <t>"znovuosazení stávajících sloupků kovového oplocení U50 (nad parapetem přivařeny k U50)" 20*1,05*5,59</t>
  </si>
  <si>
    <t>"spoj U50 bude zpevněn přivařením pásoviny v dl. 0,2 m" 20*0,2*1,88</t>
  </si>
  <si>
    <t>47</t>
  </si>
  <si>
    <t>13021015</t>
  </si>
  <si>
    <t>tyč ocelová kruhová žebírková DIN 488 jakost B500B (10 505) výztuž do betonu D 16mm</t>
  </si>
  <si>
    <t>670855683</t>
  </si>
  <si>
    <t>"trny" 194,7*1,08*0,001</t>
  </si>
  <si>
    <t>48</t>
  </si>
  <si>
    <t>13010184</t>
  </si>
  <si>
    <t>tyč ocelová plochá jakost S235JR (11 375) 30x8mm</t>
  </si>
  <si>
    <t>1562688382</t>
  </si>
  <si>
    <t>20*0,2*1,88*1,08*0,001</t>
  </si>
  <si>
    <t>49</t>
  </si>
  <si>
    <t>998767101</t>
  </si>
  <si>
    <t>Přesun hmot pro zámečnické konstrukce stanovený z hmotnosti přesunovaného materiálu vodorovná dopravní vzdálenost do 50 m v objektech výšky do 6 m</t>
  </si>
  <si>
    <t>356763382</t>
  </si>
  <si>
    <t>https://podminky.urs.cz/item/CS_URS_2023_01/998767101</t>
  </si>
  <si>
    <t>782</t>
  </si>
  <si>
    <t>Dokončovací práce - obklady z kamene</t>
  </si>
  <si>
    <t>50</t>
  </si>
  <si>
    <t>782991422</t>
  </si>
  <si>
    <t>Obklady z kamene - ostatní práce impregnační nátěr včetně základního čištění dvouvrstvý</t>
  </si>
  <si>
    <t>1880270691</t>
  </si>
  <si>
    <t>https://podminky.urs.cz/item/CS_URS_2023_01/782991422</t>
  </si>
  <si>
    <t>"obklad" 98,0</t>
  </si>
  <si>
    <t>"parapet" 40,0*(0,8+0,15+0,1)</t>
  </si>
  <si>
    <t>783</t>
  </si>
  <si>
    <t>Dokončovací práce - nátěry</t>
  </si>
  <si>
    <t>51</t>
  </si>
  <si>
    <t>783301313</t>
  </si>
  <si>
    <t>Příprava podkladu zámečnických konstrukcí před provedením nátěru odmaštění odmašťovačem ředidlovým</t>
  </si>
  <si>
    <t>1932365926</t>
  </si>
  <si>
    <t>https://podminky.urs.cz/item/CS_URS_2023_01/783301313</t>
  </si>
  <si>
    <t>"U50 pro znovuosazení sloupků kovového oplocení do nového parapetu vč. sváru!" 20*0,33*0,23</t>
  </si>
  <si>
    <t>52</t>
  </si>
  <si>
    <t>783314101</t>
  </si>
  <si>
    <t>Základní nátěr zámečnických konstrukcí jednonásobný syntetický</t>
  </si>
  <si>
    <t>-1898193447</t>
  </si>
  <si>
    <t>https://podminky.urs.cz/item/CS_URS_2023_01/783314101</t>
  </si>
  <si>
    <t>53</t>
  </si>
  <si>
    <t>783317101</t>
  </si>
  <si>
    <t>Krycí nátěr (email) zámečnických konstrukcí jednonásobný syntetický standardní</t>
  </si>
  <si>
    <t>74610556</t>
  </si>
  <si>
    <t>https://podminky.urs.cz/item/CS_URS_2023_01/783317101</t>
  </si>
  <si>
    <t>VON - Vedlejší a ostatní náklady</t>
  </si>
  <si>
    <t>VRN - Vedlejší a ostatní náklady</t>
  </si>
  <si>
    <t xml:space="preserve">    VRN3 - Vedlejší náklady</t>
  </si>
  <si>
    <t xml:space="preserve">    VRN9 - Ostatní náklady</t>
  </si>
  <si>
    <t>VRN</t>
  </si>
  <si>
    <t>VRN3</t>
  </si>
  <si>
    <t>Vedlejší náklady</t>
  </si>
  <si>
    <t>031002000</t>
  </si>
  <si>
    <t>Zařízení staveniště</t>
  </si>
  <si>
    <t>soubor</t>
  </si>
  <si>
    <t>1024</t>
  </si>
  <si>
    <t>36380983</t>
  </si>
  <si>
    <t xml:space="preserve">Poznámka k položce:_x000d_
- zajištění místnosti pro TDI v ZS vč. jejího vybavení - zajištění ohlášení všech staveb zařízení staveniště dle § 104 odst. (2) zákona č. 183/2006 Sb. - zajištění oplocení prostoru ZS, jeho napojení na inž. sítě - zajištění následné likvidace všech objektů ZS včetně  při
pojení na sítě - zajištění zřízení a odstranění dočasných komunikací, sjezdů a nájezdů pro realizaci stavby - zajištění zřízení a odstranění dočasné deponie pro uložení výkopku - zajištění ostrahy stavby a staveniště po dobu realizace stavby - zajištění podmínek pro použití přístupových komunikací dotčených stavbou s příslušnými vlastníky či správci a zajištění jejich splnění - zřízení čistících zón před výjezdem z obvodu staveniště - provedení takových opatření, aby plochy obvodu staveniště nebyly znečištěny ropnými látkami a jinými podobnými produkty - provedení takových opatření, aby nebyly překročeny limity prašnosti a hlučnosti dané obecně závaznou vyhláškou - zajištění péče o nepředané objekty a konstrukce stavby, jejich ošetřování a zimní opatření - zajištění výroby a instalace informačních tabulí ke stavbě - zajištění ochrany veškeré zeleně v prostoru staveniště a v jeho bezprostřední blízkosti proti poškození během realizace stavby - uvedení pozemků do stavu shodného před zahájením stavby vč. případných oprav asfaltových krytů, osetí travním semenem apod.</t>
  </si>
  <si>
    <t>031002002</t>
  </si>
  <si>
    <t>Zajištění dopravně inženýrských opatření</t>
  </si>
  <si>
    <t>-264937479</t>
  </si>
  <si>
    <t>Poznámka k položce:_x000d_
- zajištění dopravně inženýrských opatření - zajištění zřízení a likvidace dopravního značení včetně případné světelné signalizace - zajištění vydání dopravně inženýrského rozhodnutí</t>
  </si>
  <si>
    <t>031002003</t>
  </si>
  <si>
    <t>Zřízení a odstranění pracovní rampy</t>
  </si>
  <si>
    <t>-845654806</t>
  </si>
  <si>
    <t>Poznámka k položce:_x000d_
Dočasná rampa z lomového kamen - 500 m3.</t>
  </si>
  <si>
    <t>031004000</t>
  </si>
  <si>
    <t>Práce v ochranném pásmu</t>
  </si>
  <si>
    <t>2099326682</t>
  </si>
  <si>
    <t xml:space="preserve">Poznámka k položce:_x000d_
Stavba se nachází na území Ochranného pásma zámku Karlova koruna a souboru dalších nemovitých kulturních památek v historickém jádru města Chlumec nad Cidlinou vymezeného Rozhodnutím OkÚ v Hradci Králové o vymezení ochranného pásma zámku Karlova Koruna a souboru dalších nemovitých památek v historickém jádru města Chlumce nad Cidlinou ze dne 7. 3. 1996. Stavba se zároveň dotýká dvou nemovitých kulturních památek sochy sv. Václava na pozemku parc. č. 25, v k. ú. Chlumec nad Cidlinou, rejstříkové číslo 10251/6-626 a budovy č.p. 1 (tzv. majorát)  na pozemku st. parc. č. 110 v k. ú. Chlumec nad Cidlinou, rejstříkové číslo 17662/6-626. Na stavbu je nutné mít vydané závazné stanovisko Magistrátu Hradce Králové, památková péče.</t>
  </si>
  <si>
    <t>VRN9</t>
  </si>
  <si>
    <t>Ostatní náklady</t>
  </si>
  <si>
    <t>090002000</t>
  </si>
  <si>
    <t>Zajištění šetření o podzemních sítích vč. zajištění nových vyjádření v případě, že před realizací pozbyly platnosti</t>
  </si>
  <si>
    <t>317605335</t>
  </si>
  <si>
    <t>091204000</t>
  </si>
  <si>
    <t>Dokumentace skutečného provedení stavby</t>
  </si>
  <si>
    <t>ks</t>
  </si>
  <si>
    <t>-1216892014</t>
  </si>
  <si>
    <t>Poznámka k položce:_x000d_
Vypracování projektové dokumentace skutečného provedení díla 3x v grafické (tištěné) podobě a 1x v digitálním vyhotovení.</t>
  </si>
  <si>
    <t>091404000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</si>
  <si>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</si>
  <si>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262144</t>
  </si>
  <si>
    <t>-515127812</t>
  </si>
  <si>
    <t>091704000</t>
  </si>
  <si>
    <t>Vypracování Plánu opatření pro případ havárie</t>
  </si>
  <si>
    <t>-1311559420</t>
  </si>
  <si>
    <t>Poznámka k položce:_x000d_
Zhotovitelem vypracovaný Plán opatření pro případ úniku závadných látek (např. ropné produkty, cementové výluhy, odpadní vody z těsnících clon,atd.)</t>
  </si>
  <si>
    <t>091804000</t>
  </si>
  <si>
    <t>Zpracování povodňového plánu stavby dle §71 zákona č. 254/2001 Sb. včetně zajištění schválení příslušnými orgány správy a Povodím Labe, státní podnik</t>
  </si>
  <si>
    <t>-376558851</t>
  </si>
  <si>
    <t>091904001</t>
  </si>
  <si>
    <t>Provedení pasportizace stávajících nemovitostí (vč. pozemků) a jejich příslušenství, zajištění fotodokumentace stávajícho stavu přístupových komunikací</t>
  </si>
  <si>
    <t>-425378865</t>
  </si>
  <si>
    <t>092004002</t>
  </si>
  <si>
    <t>Zajištění fotodokumentace veškerých konstrukcí, které budou v průběhu výstavby skryty nebo zakryty</t>
  </si>
  <si>
    <t>351018894</t>
  </si>
  <si>
    <t>092004008</t>
  </si>
  <si>
    <t>Zajištění případných písemných souhlasných vyjádření všech dotčených vlastníků a případných uživatelů všech pozemků dotčených stavbou s jejich konečnou úpravou po dokončení prací vč. nájmu za užívání pozemků</t>
  </si>
  <si>
    <t>1701089136</t>
  </si>
  <si>
    <t>Poznámka k položce:_x000d_
Přístupy budou projednány a odsouhlaseny vlastníky dotčených pozemků.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</si>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</sst>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251104" TargetMode="External" /><Relationship Id="rId2" Type="http://schemas.openxmlformats.org/officeDocument/2006/relationships/hyperlink" Target="https://podminky.urs.cz/item/CS_URS_2023_01/114203202" TargetMode="External" /><Relationship Id="rId3" Type="http://schemas.openxmlformats.org/officeDocument/2006/relationships/hyperlink" Target="https://podminky.urs.cz/item/CS_URS_2023_01/114203301" TargetMode="External" /><Relationship Id="rId4" Type="http://schemas.openxmlformats.org/officeDocument/2006/relationships/hyperlink" Target="https://podminky.urs.cz/item/CS_URS_2023_01/114203401" TargetMode="External" /><Relationship Id="rId5" Type="http://schemas.openxmlformats.org/officeDocument/2006/relationships/hyperlink" Target="https://podminky.urs.cz/item/CS_URS_2023_01/122251101" TargetMode="External" /><Relationship Id="rId6" Type="http://schemas.openxmlformats.org/officeDocument/2006/relationships/hyperlink" Target="https://podminky.urs.cz/item/CS_URS_2023_01/131111323" TargetMode="External" /><Relationship Id="rId7" Type="http://schemas.openxmlformats.org/officeDocument/2006/relationships/hyperlink" Target="https://podminky.urs.cz/item/CS_URS_2023_01/162201424" TargetMode="External" /><Relationship Id="rId8" Type="http://schemas.openxmlformats.org/officeDocument/2006/relationships/hyperlink" Target="https://podminky.urs.cz/item/CS_URS_2023_01/162301974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19" TargetMode="External" /><Relationship Id="rId11" Type="http://schemas.openxmlformats.org/officeDocument/2006/relationships/hyperlink" Target="https://podminky.urs.cz/item/CS_URS_2023_01/162751137" TargetMode="External" /><Relationship Id="rId12" Type="http://schemas.openxmlformats.org/officeDocument/2006/relationships/hyperlink" Target="https://podminky.urs.cz/item/CS_URS_2023_01/162751139" TargetMode="External" /><Relationship Id="rId13" Type="http://schemas.openxmlformats.org/officeDocument/2006/relationships/hyperlink" Target="https://podminky.urs.cz/item/CS_URS_2023_01/171201221" TargetMode="External" /><Relationship Id="rId14" Type="http://schemas.openxmlformats.org/officeDocument/2006/relationships/hyperlink" Target="https://podminky.urs.cz/item/CS_URS_2023_01/171251101" TargetMode="External" /><Relationship Id="rId15" Type="http://schemas.openxmlformats.org/officeDocument/2006/relationships/hyperlink" Target="https://podminky.urs.cz/item/CS_URS_2023_01/171251201" TargetMode="External" /><Relationship Id="rId16" Type="http://schemas.openxmlformats.org/officeDocument/2006/relationships/hyperlink" Target="https://podminky.urs.cz/item/CS_URS_2023_01/224211116" TargetMode="External" /><Relationship Id="rId17" Type="http://schemas.openxmlformats.org/officeDocument/2006/relationships/hyperlink" Target="https://podminky.urs.cz/item/CS_URS_2023_01/273321611" TargetMode="External" /><Relationship Id="rId18" Type="http://schemas.openxmlformats.org/officeDocument/2006/relationships/hyperlink" Target="https://podminky.urs.cz/item/CS_URS_2023_01/273351121" TargetMode="External" /><Relationship Id="rId19" Type="http://schemas.openxmlformats.org/officeDocument/2006/relationships/hyperlink" Target="https://podminky.urs.cz/item/CS_URS_2023_01/273351122" TargetMode="External" /><Relationship Id="rId20" Type="http://schemas.openxmlformats.org/officeDocument/2006/relationships/hyperlink" Target="https://podminky.urs.cz/item/CS_URS_2023_01/273362021" TargetMode="External" /><Relationship Id="rId21" Type="http://schemas.openxmlformats.org/officeDocument/2006/relationships/hyperlink" Target="https://podminky.urs.cz/item/CS_URS_2023_01/316911112" TargetMode="External" /><Relationship Id="rId22" Type="http://schemas.openxmlformats.org/officeDocument/2006/relationships/hyperlink" Target="https://podminky.urs.cz/item/CS_URS_2023_01/321222311" TargetMode="External" /><Relationship Id="rId23" Type="http://schemas.openxmlformats.org/officeDocument/2006/relationships/hyperlink" Target="https://podminky.urs.cz/item/CS_URS_2023_01/338171111" TargetMode="External" /><Relationship Id="rId24" Type="http://schemas.openxmlformats.org/officeDocument/2006/relationships/hyperlink" Target="https://podminky.urs.cz/item/CS_URS_2023_01/338171123" TargetMode="External" /><Relationship Id="rId25" Type="http://schemas.openxmlformats.org/officeDocument/2006/relationships/hyperlink" Target="https://podminky.urs.cz/item/CS_URS_2023_01/348171110" TargetMode="External" /><Relationship Id="rId26" Type="http://schemas.openxmlformats.org/officeDocument/2006/relationships/hyperlink" Target="https://podminky.urs.cz/item/CS_URS_2023_01/348171130" TargetMode="External" /><Relationship Id="rId27" Type="http://schemas.openxmlformats.org/officeDocument/2006/relationships/hyperlink" Target="https://podminky.urs.cz/item/CS_URS_2023_01/871218111" TargetMode="External" /><Relationship Id="rId28" Type="http://schemas.openxmlformats.org/officeDocument/2006/relationships/hyperlink" Target="https://podminky.urs.cz/item/CS_URS_2023_01/931994111" TargetMode="External" /><Relationship Id="rId29" Type="http://schemas.openxmlformats.org/officeDocument/2006/relationships/hyperlink" Target="https://podminky.urs.cz/item/CS_URS_2023_01/936457113" TargetMode="External" /><Relationship Id="rId30" Type="http://schemas.openxmlformats.org/officeDocument/2006/relationships/hyperlink" Target="https://podminky.urs.cz/item/CS_URS_2023_01/938902132" TargetMode="External" /><Relationship Id="rId31" Type="http://schemas.openxmlformats.org/officeDocument/2006/relationships/hyperlink" Target="https://podminky.urs.cz/item/CS_URS_2023_01/966071711" TargetMode="External" /><Relationship Id="rId32" Type="http://schemas.openxmlformats.org/officeDocument/2006/relationships/hyperlink" Target="https://podminky.urs.cz/item/CS_URS_2023_01/966071721" TargetMode="External" /><Relationship Id="rId33" Type="http://schemas.openxmlformats.org/officeDocument/2006/relationships/hyperlink" Target="https://podminky.urs.cz/item/CS_URS_2023_01/966072810" TargetMode="External" /><Relationship Id="rId34" Type="http://schemas.openxmlformats.org/officeDocument/2006/relationships/hyperlink" Target="https://podminky.urs.cz/item/CS_URS_2023_01/966072811" TargetMode="External" /><Relationship Id="rId35" Type="http://schemas.openxmlformats.org/officeDocument/2006/relationships/hyperlink" Target="https://podminky.urs.cz/item/CS_URS_2023_01/985221013" TargetMode="External" /><Relationship Id="rId36" Type="http://schemas.openxmlformats.org/officeDocument/2006/relationships/hyperlink" Target="https://podminky.urs.cz/item/CS_URS_2023_01/997013501" TargetMode="External" /><Relationship Id="rId37" Type="http://schemas.openxmlformats.org/officeDocument/2006/relationships/hyperlink" Target="https://podminky.urs.cz/item/CS_URS_2023_01/997013509" TargetMode="External" /><Relationship Id="rId38" Type="http://schemas.openxmlformats.org/officeDocument/2006/relationships/hyperlink" Target="https://podminky.urs.cz/item/CS_URS_2023_01/997013655" TargetMode="External" /><Relationship Id="rId39" Type="http://schemas.openxmlformats.org/officeDocument/2006/relationships/hyperlink" Target="https://podminky.urs.cz/item/CS_URS_2023_01/998332011" TargetMode="External" /><Relationship Id="rId40" Type="http://schemas.openxmlformats.org/officeDocument/2006/relationships/hyperlink" Target="https://podminky.urs.cz/item/CS_URS_2023_01/767995111" TargetMode="External" /><Relationship Id="rId41" Type="http://schemas.openxmlformats.org/officeDocument/2006/relationships/hyperlink" Target="https://podminky.urs.cz/item/CS_URS_2023_01/998767101" TargetMode="External" /><Relationship Id="rId42" Type="http://schemas.openxmlformats.org/officeDocument/2006/relationships/hyperlink" Target="https://podminky.urs.cz/item/CS_URS_2023_01/782991422" TargetMode="External" /><Relationship Id="rId43" Type="http://schemas.openxmlformats.org/officeDocument/2006/relationships/hyperlink" Target="https://podminky.urs.cz/item/CS_URS_2023_01/783301313" TargetMode="External" /><Relationship Id="rId44" Type="http://schemas.openxmlformats.org/officeDocument/2006/relationships/hyperlink" Target="https://podminky.urs.cz/item/CS_URS_2023_01/783314101" TargetMode="External" /><Relationship Id="rId45" Type="http://schemas.openxmlformats.org/officeDocument/2006/relationships/hyperlink" Target="https://podminky.urs.cz/item/CS_URS_2023_01/783317101" TargetMode="External" /><Relationship Id="rId4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PAV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Cidlina, Chlumec nad Cidlinou, oprava PB nábřežní zdi, ř. km 29,280-29,330 - DSJ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4. 10. 2021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Povodí Labe, státní podnik, Hradec Králové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Agroprojekce Litomyšl, s.r.o.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24.7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'SO-01 - Oprava PB nábřežn...'!J30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'SO-01 - Oprava PB nábřežn...'!P91</f>
        <v>0</v>
      </c>
      <c r="AV55" s="120">
        <f>'SO-01 - Oprava PB nábřežn...'!J33</f>
        <v>0</v>
      </c>
      <c r="AW55" s="120">
        <f>'SO-01 - Oprava PB nábřežn...'!J34</f>
        <v>0</v>
      </c>
      <c r="AX55" s="120">
        <f>'SO-01 - Oprava PB nábřežn...'!J35</f>
        <v>0</v>
      </c>
      <c r="AY55" s="120">
        <f>'SO-01 - Oprava PB nábřežn...'!J36</f>
        <v>0</v>
      </c>
      <c r="AZ55" s="120">
        <f>'SO-01 - Oprava PB nábřežn...'!F33</f>
        <v>0</v>
      </c>
      <c r="BA55" s="120">
        <f>'SO-01 - Oprava PB nábřežn...'!F34</f>
        <v>0</v>
      </c>
      <c r="BB55" s="120">
        <f>'SO-01 - Oprava PB nábřežn...'!F35</f>
        <v>0</v>
      </c>
      <c r="BC55" s="120">
        <f>'SO-01 - Oprava PB nábřežn...'!F36</f>
        <v>0</v>
      </c>
      <c r="BD55" s="122">
        <f>'SO-01 - Oprava PB nábřežn...'!F37</f>
        <v>0</v>
      </c>
      <c r="BE55" s="7"/>
      <c r="BT55" s="123" t="s">
        <v>79</v>
      </c>
      <c r="BV55" s="123" t="s">
        <v>73</v>
      </c>
      <c r="BW55" s="123" t="s">
        <v>80</v>
      </c>
      <c r="BX55" s="123" t="s">
        <v>5</v>
      </c>
      <c r="CL55" s="123" t="s">
        <v>81</v>
      </c>
      <c r="CM55" s="123" t="s">
        <v>82</v>
      </c>
    </row>
    <row r="56" s="7" customFormat="1" ht="16.5" customHeight="1">
      <c r="A56" s="111" t="s">
        <v>75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'VON - Vedlejší a ostatní 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83</v>
      </c>
      <c r="AR56" s="118"/>
      <c r="AS56" s="124">
        <v>0</v>
      </c>
      <c r="AT56" s="125">
        <f>ROUND(SUM(AV56:AW56),2)</f>
        <v>0</v>
      </c>
      <c r="AU56" s="126">
        <f>'VON - Vedlejší a ostatní ...'!P82</f>
        <v>0</v>
      </c>
      <c r="AV56" s="125">
        <f>'VON - Vedlejší a ostatní ...'!J33</f>
        <v>0</v>
      </c>
      <c r="AW56" s="125">
        <f>'VON - Vedlejší a ostatní ...'!J34</f>
        <v>0</v>
      </c>
      <c r="AX56" s="125">
        <f>'VON - Vedlejší a ostatní ...'!J35</f>
        <v>0</v>
      </c>
      <c r="AY56" s="125">
        <f>'VON - Vedlejší a ostatní ...'!J36</f>
        <v>0</v>
      </c>
      <c r="AZ56" s="125">
        <f>'VON - Vedlejší a ostatní ...'!F33</f>
        <v>0</v>
      </c>
      <c r="BA56" s="125">
        <f>'VON - Vedlejší a ostatní ...'!F34</f>
        <v>0</v>
      </c>
      <c r="BB56" s="125">
        <f>'VON - Vedlejší a ostatní ...'!F35</f>
        <v>0</v>
      </c>
      <c r="BC56" s="125">
        <f>'VON - Vedlejší a ostatní ...'!F36</f>
        <v>0</v>
      </c>
      <c r="BD56" s="127">
        <f>'VON - Vedlejší a ostatní ...'!F37</f>
        <v>0</v>
      </c>
      <c r="BE56" s="7"/>
      <c r="BT56" s="123" t="s">
        <v>79</v>
      </c>
      <c r="BV56" s="123" t="s">
        <v>73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nmobrwQIPxKp3L6Ee5BZa/TgIRqQPjnIyNCBeiQF6dJi6cU9BXiGgD8rnhv8EeBKaG5TqPTwldpc+0spSSU4+w==" hashValue="3ZTDomlo97ZijkSIOL2PN3eQuYcjcVXDsJ8keJ0u4eLI/GRMlbPhSK05WPfFLBGuE3LhFUHHIzKL6z4/0JJoPw==" algorithmName="SHA-512" password="CE39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-01 - Oprava PB nábřežn...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Cidlina, Chlumec nad Cidlinou, oprava PB nábřežní zdi, ř. km 29,280-29,330 - DSJ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81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4. 10. 2021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ROUND((SUM(BE91:BE269)),  2)</f>
        <v>0</v>
      </c>
      <c r="G33" s="38"/>
      <c r="H33" s="38"/>
      <c r="I33" s="148">
        <v>0.20999999999999999</v>
      </c>
      <c r="J33" s="147">
        <f>ROUND(((SUM(BE91:BE269))*I33),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ROUND((SUM(BF91:BF269)),  2)</f>
        <v>0</v>
      </c>
      <c r="G34" s="38"/>
      <c r="H34" s="38"/>
      <c r="I34" s="148">
        <v>0.14999999999999999</v>
      </c>
      <c r="J34" s="147">
        <f>ROUND(((SUM(BF91:BF269))*I34),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ROUND((SUM(BG91:BG269)),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ROUND((SUM(BH91:BH269)),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ROUND((SUM(BI91:BI269)),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Cidlina, Chlumec nad Cidlinou, oprava PB nábřežní zdi, ř. km 29,280-29,330 - DSJ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SO-01 - Oprava PB nábřežní zdi ř. km 29,280-29,330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4. 10. 2021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Povodí Labe, státní podnik, Hradec Králové</v>
      </c>
      <c r="G54" s="40"/>
      <c r="H54" s="40"/>
      <c r="I54" s="32" t="s">
        <v>31</v>
      </c>
      <c r="J54" s="36" t="str">
        <f>E21</f>
        <v>Agroprojekce Litomyšl,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J93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95</v>
      </c>
      <c r="E62" s="174"/>
      <c r="F62" s="174"/>
      <c r="G62" s="174"/>
      <c r="H62" s="174"/>
      <c r="I62" s="174"/>
      <c r="J62" s="175">
        <f>J142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96</v>
      </c>
      <c r="E63" s="174"/>
      <c r="F63" s="174"/>
      <c r="G63" s="174"/>
      <c r="H63" s="174"/>
      <c r="I63" s="174"/>
      <c r="J63" s="175">
        <f>J157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97</v>
      </c>
      <c r="E64" s="174"/>
      <c r="F64" s="174"/>
      <c r="G64" s="174"/>
      <c r="H64" s="174"/>
      <c r="I64" s="174"/>
      <c r="J64" s="175">
        <f>J188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98</v>
      </c>
      <c r="E65" s="174"/>
      <c r="F65" s="174"/>
      <c r="G65" s="174"/>
      <c r="H65" s="174"/>
      <c r="I65" s="174"/>
      <c r="J65" s="175">
        <f>J195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99</v>
      </c>
      <c r="E66" s="174"/>
      <c r="F66" s="174"/>
      <c r="G66" s="174"/>
      <c r="H66" s="174"/>
      <c r="I66" s="174"/>
      <c r="J66" s="175">
        <f>J224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100</v>
      </c>
      <c r="E67" s="174"/>
      <c r="F67" s="174"/>
      <c r="G67" s="174"/>
      <c r="H67" s="174"/>
      <c r="I67" s="174"/>
      <c r="J67" s="175">
        <f>J238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5"/>
      <c r="C68" s="166"/>
      <c r="D68" s="167" t="s">
        <v>101</v>
      </c>
      <c r="E68" s="168"/>
      <c r="F68" s="168"/>
      <c r="G68" s="168"/>
      <c r="H68" s="168"/>
      <c r="I68" s="168"/>
      <c r="J68" s="169">
        <f>J241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1"/>
      <c r="C69" s="172"/>
      <c r="D69" s="173" t="s">
        <v>102</v>
      </c>
      <c r="E69" s="174"/>
      <c r="F69" s="174"/>
      <c r="G69" s="174"/>
      <c r="H69" s="174"/>
      <c r="I69" s="174"/>
      <c r="J69" s="175">
        <f>J242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103</v>
      </c>
      <c r="E70" s="174"/>
      <c r="F70" s="174"/>
      <c r="G70" s="174"/>
      <c r="H70" s="174"/>
      <c r="I70" s="174"/>
      <c r="J70" s="175">
        <f>J256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104</v>
      </c>
      <c r="E71" s="174"/>
      <c r="F71" s="174"/>
      <c r="G71" s="174"/>
      <c r="H71" s="174"/>
      <c r="I71" s="174"/>
      <c r="J71" s="175">
        <f>J262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105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Cidlina, Chlumec nad Cidlinou, oprava PB nábřežní zdi, ř. km 29,280-29,330 - DSJ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87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SO-01 - Oprava PB nábřežní zdi ř. km 29,280-29,330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 xml:space="preserve"> </v>
      </c>
      <c r="G85" s="40"/>
      <c r="H85" s="40"/>
      <c r="I85" s="32" t="s">
        <v>23</v>
      </c>
      <c r="J85" s="72" t="str">
        <f>IF(J12="","",J12)</f>
        <v>4. 10. 2021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E15</f>
        <v>Povodí Labe, státní podnik, Hradec Králové</v>
      </c>
      <c r="G87" s="40"/>
      <c r="H87" s="40"/>
      <c r="I87" s="32" t="s">
        <v>31</v>
      </c>
      <c r="J87" s="36" t="str">
        <f>E21</f>
        <v>Agroprojekce Litomyšl, s.r.o.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IF(E18="","",E18)</f>
        <v>Vyplň údaj</v>
      </c>
      <c r="G88" s="40"/>
      <c r="H88" s="40"/>
      <c r="I88" s="32" t="s">
        <v>34</v>
      </c>
      <c r="J88" s="36" t="str">
        <f>E24</f>
        <v xml:space="preserve"> 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7"/>
      <c r="B90" s="178"/>
      <c r="C90" s="179" t="s">
        <v>106</v>
      </c>
      <c r="D90" s="180" t="s">
        <v>56</v>
      </c>
      <c r="E90" s="180" t="s">
        <v>52</v>
      </c>
      <c r="F90" s="180" t="s">
        <v>53</v>
      </c>
      <c r="G90" s="180" t="s">
        <v>107</v>
      </c>
      <c r="H90" s="180" t="s">
        <v>108</v>
      </c>
      <c r="I90" s="180" t="s">
        <v>109</v>
      </c>
      <c r="J90" s="180" t="s">
        <v>91</v>
      </c>
      <c r="K90" s="181" t="s">
        <v>110</v>
      </c>
      <c r="L90" s="182"/>
      <c r="M90" s="92" t="s">
        <v>19</v>
      </c>
      <c r="N90" s="93" t="s">
        <v>41</v>
      </c>
      <c r="O90" s="93" t="s">
        <v>111</v>
      </c>
      <c r="P90" s="93" t="s">
        <v>112</v>
      </c>
      <c r="Q90" s="93" t="s">
        <v>113</v>
      </c>
      <c r="R90" s="93" t="s">
        <v>114</v>
      </c>
      <c r="S90" s="93" t="s">
        <v>115</v>
      </c>
      <c r="T90" s="94" t="s">
        <v>116</v>
      </c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</row>
    <row r="91" s="2" customFormat="1" ht="22.8" customHeight="1">
      <c r="A91" s="38"/>
      <c r="B91" s="39"/>
      <c r="C91" s="99" t="s">
        <v>117</v>
      </c>
      <c r="D91" s="40"/>
      <c r="E91" s="40"/>
      <c r="F91" s="40"/>
      <c r="G91" s="40"/>
      <c r="H91" s="40"/>
      <c r="I91" s="40"/>
      <c r="J91" s="183">
        <f>BK91</f>
        <v>0</v>
      </c>
      <c r="K91" s="40"/>
      <c r="L91" s="44"/>
      <c r="M91" s="95"/>
      <c r="N91" s="184"/>
      <c r="O91" s="96"/>
      <c r="P91" s="185">
        <f>P92+P241</f>
        <v>0</v>
      </c>
      <c r="Q91" s="96"/>
      <c r="R91" s="185">
        <f>R92+R241</f>
        <v>94.69194053999999</v>
      </c>
      <c r="S91" s="96"/>
      <c r="T91" s="186">
        <f>T92+T241</f>
        <v>76.23075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70</v>
      </c>
      <c r="AU91" s="17" t="s">
        <v>92</v>
      </c>
      <c r="BK91" s="187">
        <f>BK92+BK241</f>
        <v>0</v>
      </c>
    </row>
    <row r="92" s="12" customFormat="1" ht="25.92" customHeight="1">
      <c r="A92" s="12"/>
      <c r="B92" s="188"/>
      <c r="C92" s="189"/>
      <c r="D92" s="190" t="s">
        <v>70</v>
      </c>
      <c r="E92" s="191" t="s">
        <v>118</v>
      </c>
      <c r="F92" s="191" t="s">
        <v>119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P93+P142+P157+P188+P195+P224+P238</f>
        <v>0</v>
      </c>
      <c r="Q92" s="196"/>
      <c r="R92" s="197">
        <f>R93+R142+R157+R188+R195+R224+R238</f>
        <v>94.418869979999997</v>
      </c>
      <c r="S92" s="196"/>
      <c r="T92" s="198">
        <f>T93+T142+T157+T188+T195+T224+T238</f>
        <v>76.23075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79</v>
      </c>
      <c r="AT92" s="200" t="s">
        <v>70</v>
      </c>
      <c r="AU92" s="200" t="s">
        <v>71</v>
      </c>
      <c r="AY92" s="199" t="s">
        <v>120</v>
      </c>
      <c r="BK92" s="201">
        <f>BK93+BK142+BK157+BK188+BK195+BK224+BK238</f>
        <v>0</v>
      </c>
    </row>
    <row r="93" s="12" customFormat="1" ht="22.8" customHeight="1">
      <c r="A93" s="12"/>
      <c r="B93" s="188"/>
      <c r="C93" s="189"/>
      <c r="D93" s="190" t="s">
        <v>70</v>
      </c>
      <c r="E93" s="202" t="s">
        <v>79</v>
      </c>
      <c r="F93" s="202" t="s">
        <v>121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SUM(P94:P141)</f>
        <v>0</v>
      </c>
      <c r="Q93" s="196"/>
      <c r="R93" s="197">
        <f>SUM(R94:R141)</f>
        <v>0</v>
      </c>
      <c r="S93" s="196"/>
      <c r="T93" s="198">
        <f>SUM(T94:T141)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79</v>
      </c>
      <c r="AT93" s="200" t="s">
        <v>70</v>
      </c>
      <c r="AU93" s="200" t="s">
        <v>79</v>
      </c>
      <c r="AY93" s="199" t="s">
        <v>120</v>
      </c>
      <c r="BK93" s="201">
        <f>SUM(BK94:BK141)</f>
        <v>0</v>
      </c>
    </row>
    <row r="94" s="2" customFormat="1" ht="16.5" customHeight="1">
      <c r="A94" s="38"/>
      <c r="B94" s="39"/>
      <c r="C94" s="204" t="s">
        <v>79</v>
      </c>
      <c r="D94" s="204" t="s">
        <v>122</v>
      </c>
      <c r="E94" s="205" t="s">
        <v>123</v>
      </c>
      <c r="F94" s="206" t="s">
        <v>124</v>
      </c>
      <c r="G94" s="207" t="s">
        <v>125</v>
      </c>
      <c r="H94" s="208">
        <v>1</v>
      </c>
      <c r="I94" s="209"/>
      <c r="J94" s="210">
        <f>ROUND(I94*H94,2)</f>
        <v>0</v>
      </c>
      <c r="K94" s="206" t="s">
        <v>126</v>
      </c>
      <c r="L94" s="44"/>
      <c r="M94" s="211" t="s">
        <v>19</v>
      </c>
      <c r="N94" s="212" t="s">
        <v>42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127</v>
      </c>
      <c r="AT94" s="215" t="s">
        <v>122</v>
      </c>
      <c r="AU94" s="215" t="s">
        <v>82</v>
      </c>
      <c r="AY94" s="17" t="s">
        <v>120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79</v>
      </c>
      <c r="BK94" s="216">
        <f>ROUND(I94*H94,2)</f>
        <v>0</v>
      </c>
      <c r="BL94" s="17" t="s">
        <v>127</v>
      </c>
      <c r="BM94" s="215" t="s">
        <v>128</v>
      </c>
    </row>
    <row r="95" s="2" customFormat="1">
      <c r="A95" s="38"/>
      <c r="B95" s="39"/>
      <c r="C95" s="40"/>
      <c r="D95" s="217" t="s">
        <v>129</v>
      </c>
      <c r="E95" s="40"/>
      <c r="F95" s="218" t="s">
        <v>130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129</v>
      </c>
      <c r="AU95" s="17" t="s">
        <v>82</v>
      </c>
    </row>
    <row r="96" s="13" customFormat="1">
      <c r="A96" s="13"/>
      <c r="B96" s="222"/>
      <c r="C96" s="223"/>
      <c r="D96" s="224" t="s">
        <v>131</v>
      </c>
      <c r="E96" s="225" t="s">
        <v>19</v>
      </c>
      <c r="F96" s="226" t="s">
        <v>132</v>
      </c>
      <c r="G96" s="223"/>
      <c r="H96" s="227">
        <v>1</v>
      </c>
      <c r="I96" s="228"/>
      <c r="J96" s="223"/>
      <c r="K96" s="223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131</v>
      </c>
      <c r="AU96" s="233" t="s">
        <v>82</v>
      </c>
      <c r="AV96" s="13" t="s">
        <v>82</v>
      </c>
      <c r="AW96" s="13" t="s">
        <v>33</v>
      </c>
      <c r="AX96" s="13" t="s">
        <v>79</v>
      </c>
      <c r="AY96" s="233" t="s">
        <v>120</v>
      </c>
    </row>
    <row r="97" s="2" customFormat="1" ht="24.15" customHeight="1">
      <c r="A97" s="38"/>
      <c r="B97" s="39"/>
      <c r="C97" s="204" t="s">
        <v>82</v>
      </c>
      <c r="D97" s="204" t="s">
        <v>122</v>
      </c>
      <c r="E97" s="205" t="s">
        <v>133</v>
      </c>
      <c r="F97" s="206" t="s">
        <v>134</v>
      </c>
      <c r="G97" s="207" t="s">
        <v>135</v>
      </c>
      <c r="H97" s="208">
        <v>23.805</v>
      </c>
      <c r="I97" s="209"/>
      <c r="J97" s="210">
        <f>ROUND(I97*H97,2)</f>
        <v>0</v>
      </c>
      <c r="K97" s="206" t="s">
        <v>126</v>
      </c>
      <c r="L97" s="44"/>
      <c r="M97" s="211" t="s">
        <v>19</v>
      </c>
      <c r="N97" s="212" t="s">
        <v>42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127</v>
      </c>
      <c r="AT97" s="215" t="s">
        <v>122</v>
      </c>
      <c r="AU97" s="215" t="s">
        <v>82</v>
      </c>
      <c r="AY97" s="17" t="s">
        <v>120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79</v>
      </c>
      <c r="BK97" s="216">
        <f>ROUND(I97*H97,2)</f>
        <v>0</v>
      </c>
      <c r="BL97" s="17" t="s">
        <v>127</v>
      </c>
      <c r="BM97" s="215" t="s">
        <v>136</v>
      </c>
    </row>
    <row r="98" s="2" customFormat="1">
      <c r="A98" s="38"/>
      <c r="B98" s="39"/>
      <c r="C98" s="40"/>
      <c r="D98" s="217" t="s">
        <v>129</v>
      </c>
      <c r="E98" s="40"/>
      <c r="F98" s="218" t="s">
        <v>137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129</v>
      </c>
      <c r="AU98" s="17" t="s">
        <v>82</v>
      </c>
    </row>
    <row r="99" s="13" customFormat="1">
      <c r="A99" s="13"/>
      <c r="B99" s="222"/>
      <c r="C99" s="223"/>
      <c r="D99" s="224" t="s">
        <v>131</v>
      </c>
      <c r="E99" s="225" t="s">
        <v>19</v>
      </c>
      <c r="F99" s="226" t="s">
        <v>138</v>
      </c>
      <c r="G99" s="223"/>
      <c r="H99" s="227">
        <v>20.43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131</v>
      </c>
      <c r="AU99" s="233" t="s">
        <v>82</v>
      </c>
      <c r="AV99" s="13" t="s">
        <v>82</v>
      </c>
      <c r="AW99" s="13" t="s">
        <v>33</v>
      </c>
      <c r="AX99" s="13" t="s">
        <v>71</v>
      </c>
      <c r="AY99" s="233" t="s">
        <v>120</v>
      </c>
    </row>
    <row r="100" s="13" customFormat="1">
      <c r="A100" s="13"/>
      <c r="B100" s="222"/>
      <c r="C100" s="223"/>
      <c r="D100" s="224" t="s">
        <v>131</v>
      </c>
      <c r="E100" s="225" t="s">
        <v>19</v>
      </c>
      <c r="F100" s="226" t="s">
        <v>139</v>
      </c>
      <c r="G100" s="223"/>
      <c r="H100" s="227">
        <v>3.375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131</v>
      </c>
      <c r="AU100" s="233" t="s">
        <v>82</v>
      </c>
      <c r="AV100" s="13" t="s">
        <v>82</v>
      </c>
      <c r="AW100" s="13" t="s">
        <v>33</v>
      </c>
      <c r="AX100" s="13" t="s">
        <v>71</v>
      </c>
      <c r="AY100" s="233" t="s">
        <v>120</v>
      </c>
    </row>
    <row r="101" s="14" customFormat="1">
      <c r="A101" s="14"/>
      <c r="B101" s="234"/>
      <c r="C101" s="235"/>
      <c r="D101" s="224" t="s">
        <v>131</v>
      </c>
      <c r="E101" s="236" t="s">
        <v>19</v>
      </c>
      <c r="F101" s="237" t="s">
        <v>140</v>
      </c>
      <c r="G101" s="235"/>
      <c r="H101" s="238">
        <v>23.805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131</v>
      </c>
      <c r="AU101" s="244" t="s">
        <v>82</v>
      </c>
      <c r="AV101" s="14" t="s">
        <v>127</v>
      </c>
      <c r="AW101" s="14" t="s">
        <v>4</v>
      </c>
      <c r="AX101" s="14" t="s">
        <v>79</v>
      </c>
      <c r="AY101" s="244" t="s">
        <v>120</v>
      </c>
    </row>
    <row r="102" s="2" customFormat="1" ht="24.15" customHeight="1">
      <c r="A102" s="38"/>
      <c r="B102" s="39"/>
      <c r="C102" s="204" t="s">
        <v>141</v>
      </c>
      <c r="D102" s="204" t="s">
        <v>122</v>
      </c>
      <c r="E102" s="205" t="s">
        <v>142</v>
      </c>
      <c r="F102" s="206" t="s">
        <v>143</v>
      </c>
      <c r="G102" s="207" t="s">
        <v>135</v>
      </c>
      <c r="H102" s="208">
        <v>23.805</v>
      </c>
      <c r="I102" s="209"/>
      <c r="J102" s="210">
        <f>ROUND(I102*H102,2)</f>
        <v>0</v>
      </c>
      <c r="K102" s="206" t="s">
        <v>126</v>
      </c>
      <c r="L102" s="44"/>
      <c r="M102" s="211" t="s">
        <v>19</v>
      </c>
      <c r="N102" s="212" t="s">
        <v>42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127</v>
      </c>
      <c r="AT102" s="215" t="s">
        <v>122</v>
      </c>
      <c r="AU102" s="215" t="s">
        <v>82</v>
      </c>
      <c r="AY102" s="17" t="s">
        <v>120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79</v>
      </c>
      <c r="BK102" s="216">
        <f>ROUND(I102*H102,2)</f>
        <v>0</v>
      </c>
      <c r="BL102" s="17" t="s">
        <v>127</v>
      </c>
      <c r="BM102" s="215" t="s">
        <v>144</v>
      </c>
    </row>
    <row r="103" s="2" customFormat="1">
      <c r="A103" s="38"/>
      <c r="B103" s="39"/>
      <c r="C103" s="40"/>
      <c r="D103" s="217" t="s">
        <v>129</v>
      </c>
      <c r="E103" s="40"/>
      <c r="F103" s="218" t="s">
        <v>145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129</v>
      </c>
      <c r="AU103" s="17" t="s">
        <v>82</v>
      </c>
    </row>
    <row r="104" s="2" customFormat="1" ht="24.15" customHeight="1">
      <c r="A104" s="38"/>
      <c r="B104" s="39"/>
      <c r="C104" s="204" t="s">
        <v>127</v>
      </c>
      <c r="D104" s="204" t="s">
        <v>122</v>
      </c>
      <c r="E104" s="205" t="s">
        <v>146</v>
      </c>
      <c r="F104" s="206" t="s">
        <v>147</v>
      </c>
      <c r="G104" s="207" t="s">
        <v>135</v>
      </c>
      <c r="H104" s="208">
        <v>23.805</v>
      </c>
      <c r="I104" s="209"/>
      <c r="J104" s="210">
        <f>ROUND(I104*H104,2)</f>
        <v>0</v>
      </c>
      <c r="K104" s="206" t="s">
        <v>126</v>
      </c>
      <c r="L104" s="44"/>
      <c r="M104" s="211" t="s">
        <v>19</v>
      </c>
      <c r="N104" s="212" t="s">
        <v>42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127</v>
      </c>
      <c r="AT104" s="215" t="s">
        <v>122</v>
      </c>
      <c r="AU104" s="215" t="s">
        <v>82</v>
      </c>
      <c r="AY104" s="17" t="s">
        <v>120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79</v>
      </c>
      <c r="BK104" s="216">
        <f>ROUND(I104*H104,2)</f>
        <v>0</v>
      </c>
      <c r="BL104" s="17" t="s">
        <v>127</v>
      </c>
      <c r="BM104" s="215" t="s">
        <v>148</v>
      </c>
    </row>
    <row r="105" s="2" customFormat="1">
      <c r="A105" s="38"/>
      <c r="B105" s="39"/>
      <c r="C105" s="40"/>
      <c r="D105" s="217" t="s">
        <v>129</v>
      </c>
      <c r="E105" s="40"/>
      <c r="F105" s="218" t="s">
        <v>149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129</v>
      </c>
      <c r="AU105" s="17" t="s">
        <v>82</v>
      </c>
    </row>
    <row r="106" s="2" customFormat="1" ht="16.5" customHeight="1">
      <c r="A106" s="38"/>
      <c r="B106" s="39"/>
      <c r="C106" s="204" t="s">
        <v>150</v>
      </c>
      <c r="D106" s="204" t="s">
        <v>122</v>
      </c>
      <c r="E106" s="205" t="s">
        <v>151</v>
      </c>
      <c r="F106" s="206" t="s">
        <v>152</v>
      </c>
      <c r="G106" s="207" t="s">
        <v>135</v>
      </c>
      <c r="H106" s="208">
        <v>25</v>
      </c>
      <c r="I106" s="209"/>
      <c r="J106" s="210">
        <f>ROUND(I106*H106,2)</f>
        <v>0</v>
      </c>
      <c r="K106" s="206" t="s">
        <v>126</v>
      </c>
      <c r="L106" s="44"/>
      <c r="M106" s="211" t="s">
        <v>19</v>
      </c>
      <c r="N106" s="212" t="s">
        <v>42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127</v>
      </c>
      <c r="AT106" s="215" t="s">
        <v>122</v>
      </c>
      <c r="AU106" s="215" t="s">
        <v>82</v>
      </c>
      <c r="AY106" s="17" t="s">
        <v>120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79</v>
      </c>
      <c r="BK106" s="216">
        <f>ROUND(I106*H106,2)</f>
        <v>0</v>
      </c>
      <c r="BL106" s="17" t="s">
        <v>127</v>
      </c>
      <c r="BM106" s="215" t="s">
        <v>153</v>
      </c>
    </row>
    <row r="107" s="2" customFormat="1">
      <c r="A107" s="38"/>
      <c r="B107" s="39"/>
      <c r="C107" s="40"/>
      <c r="D107" s="217" t="s">
        <v>129</v>
      </c>
      <c r="E107" s="40"/>
      <c r="F107" s="218" t="s">
        <v>154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129</v>
      </c>
      <c r="AU107" s="17" t="s">
        <v>82</v>
      </c>
    </row>
    <row r="108" s="13" customFormat="1">
      <c r="A108" s="13"/>
      <c r="B108" s="222"/>
      <c r="C108" s="223"/>
      <c r="D108" s="224" t="s">
        <v>131</v>
      </c>
      <c r="E108" s="225" t="s">
        <v>19</v>
      </c>
      <c r="F108" s="226" t="s">
        <v>155</v>
      </c>
      <c r="G108" s="223"/>
      <c r="H108" s="227">
        <v>25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131</v>
      </c>
      <c r="AU108" s="233" t="s">
        <v>82</v>
      </c>
      <c r="AV108" s="13" t="s">
        <v>82</v>
      </c>
      <c r="AW108" s="13" t="s">
        <v>33</v>
      </c>
      <c r="AX108" s="13" t="s">
        <v>79</v>
      </c>
      <c r="AY108" s="233" t="s">
        <v>120</v>
      </c>
    </row>
    <row r="109" s="2" customFormat="1" ht="16.5" customHeight="1">
      <c r="A109" s="38"/>
      <c r="B109" s="39"/>
      <c r="C109" s="204" t="s">
        <v>156</v>
      </c>
      <c r="D109" s="204" t="s">
        <v>122</v>
      </c>
      <c r="E109" s="205" t="s">
        <v>157</v>
      </c>
      <c r="F109" s="206" t="s">
        <v>158</v>
      </c>
      <c r="G109" s="207" t="s">
        <v>159</v>
      </c>
      <c r="H109" s="208">
        <v>0.80000000000000004</v>
      </c>
      <c r="I109" s="209"/>
      <c r="J109" s="210">
        <f>ROUND(I109*H109,2)</f>
        <v>0</v>
      </c>
      <c r="K109" s="206" t="s">
        <v>126</v>
      </c>
      <c r="L109" s="44"/>
      <c r="M109" s="211" t="s">
        <v>19</v>
      </c>
      <c r="N109" s="212" t="s">
        <v>42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127</v>
      </c>
      <c r="AT109" s="215" t="s">
        <v>122</v>
      </c>
      <c r="AU109" s="215" t="s">
        <v>82</v>
      </c>
      <c r="AY109" s="17" t="s">
        <v>120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79</v>
      </c>
      <c r="BK109" s="216">
        <f>ROUND(I109*H109,2)</f>
        <v>0</v>
      </c>
      <c r="BL109" s="17" t="s">
        <v>127</v>
      </c>
      <c r="BM109" s="215" t="s">
        <v>160</v>
      </c>
    </row>
    <row r="110" s="2" customFormat="1">
      <c r="A110" s="38"/>
      <c r="B110" s="39"/>
      <c r="C110" s="40"/>
      <c r="D110" s="217" t="s">
        <v>129</v>
      </c>
      <c r="E110" s="40"/>
      <c r="F110" s="218" t="s">
        <v>161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129</v>
      </c>
      <c r="AU110" s="17" t="s">
        <v>82</v>
      </c>
    </row>
    <row r="111" s="13" customFormat="1">
      <c r="A111" s="13"/>
      <c r="B111" s="222"/>
      <c r="C111" s="223"/>
      <c r="D111" s="224" t="s">
        <v>131</v>
      </c>
      <c r="E111" s="225" t="s">
        <v>19</v>
      </c>
      <c r="F111" s="226" t="s">
        <v>162</v>
      </c>
      <c r="G111" s="223"/>
      <c r="H111" s="227">
        <v>0.80000000000000004</v>
      </c>
      <c r="I111" s="228"/>
      <c r="J111" s="223"/>
      <c r="K111" s="223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131</v>
      </c>
      <c r="AU111" s="233" t="s">
        <v>82</v>
      </c>
      <c r="AV111" s="13" t="s">
        <v>82</v>
      </c>
      <c r="AW111" s="13" t="s">
        <v>33</v>
      </c>
      <c r="AX111" s="13" t="s">
        <v>79</v>
      </c>
      <c r="AY111" s="233" t="s">
        <v>120</v>
      </c>
    </row>
    <row r="112" s="2" customFormat="1" ht="24.15" customHeight="1">
      <c r="A112" s="38"/>
      <c r="B112" s="39"/>
      <c r="C112" s="204" t="s">
        <v>163</v>
      </c>
      <c r="D112" s="204" t="s">
        <v>122</v>
      </c>
      <c r="E112" s="205" t="s">
        <v>164</v>
      </c>
      <c r="F112" s="206" t="s">
        <v>165</v>
      </c>
      <c r="G112" s="207" t="s">
        <v>125</v>
      </c>
      <c r="H112" s="208">
        <v>1</v>
      </c>
      <c r="I112" s="209"/>
      <c r="J112" s="210">
        <f>ROUND(I112*H112,2)</f>
        <v>0</v>
      </c>
      <c r="K112" s="206" t="s">
        <v>126</v>
      </c>
      <c r="L112" s="44"/>
      <c r="M112" s="211" t="s">
        <v>19</v>
      </c>
      <c r="N112" s="212" t="s">
        <v>42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127</v>
      </c>
      <c r="AT112" s="215" t="s">
        <v>122</v>
      </c>
      <c r="AU112" s="215" t="s">
        <v>82</v>
      </c>
      <c r="AY112" s="17" t="s">
        <v>120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79</v>
      </c>
      <c r="BK112" s="216">
        <f>ROUND(I112*H112,2)</f>
        <v>0</v>
      </c>
      <c r="BL112" s="17" t="s">
        <v>127</v>
      </c>
      <c r="BM112" s="215" t="s">
        <v>166</v>
      </c>
    </row>
    <row r="113" s="2" customFormat="1">
      <c r="A113" s="38"/>
      <c r="B113" s="39"/>
      <c r="C113" s="40"/>
      <c r="D113" s="217" t="s">
        <v>129</v>
      </c>
      <c r="E113" s="40"/>
      <c r="F113" s="218" t="s">
        <v>167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129</v>
      </c>
      <c r="AU113" s="17" t="s">
        <v>82</v>
      </c>
    </row>
    <row r="114" s="2" customFormat="1" ht="33" customHeight="1">
      <c r="A114" s="38"/>
      <c r="B114" s="39"/>
      <c r="C114" s="204" t="s">
        <v>168</v>
      </c>
      <c r="D114" s="204" t="s">
        <v>122</v>
      </c>
      <c r="E114" s="205" t="s">
        <v>169</v>
      </c>
      <c r="F114" s="206" t="s">
        <v>170</v>
      </c>
      <c r="G114" s="207" t="s">
        <v>125</v>
      </c>
      <c r="H114" s="208">
        <v>25</v>
      </c>
      <c r="I114" s="209"/>
      <c r="J114" s="210">
        <f>ROUND(I114*H114,2)</f>
        <v>0</v>
      </c>
      <c r="K114" s="206" t="s">
        <v>126</v>
      </c>
      <c r="L114" s="44"/>
      <c r="M114" s="211" t="s">
        <v>19</v>
      </c>
      <c r="N114" s="212" t="s">
        <v>42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127</v>
      </c>
      <c r="AT114" s="215" t="s">
        <v>122</v>
      </c>
      <c r="AU114" s="215" t="s">
        <v>82</v>
      </c>
      <c r="AY114" s="17" t="s">
        <v>120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79</v>
      </c>
      <c r="BK114" s="216">
        <f>ROUND(I114*H114,2)</f>
        <v>0</v>
      </c>
      <c r="BL114" s="17" t="s">
        <v>127</v>
      </c>
      <c r="BM114" s="215" t="s">
        <v>171</v>
      </c>
    </row>
    <row r="115" s="2" customFormat="1">
      <c r="A115" s="38"/>
      <c r="B115" s="39"/>
      <c r="C115" s="40"/>
      <c r="D115" s="217" t="s">
        <v>129</v>
      </c>
      <c r="E115" s="40"/>
      <c r="F115" s="218" t="s">
        <v>172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129</v>
      </c>
      <c r="AU115" s="17" t="s">
        <v>82</v>
      </c>
    </row>
    <row r="116" s="13" customFormat="1">
      <c r="A116" s="13"/>
      <c r="B116" s="222"/>
      <c r="C116" s="223"/>
      <c r="D116" s="224" t="s">
        <v>131</v>
      </c>
      <c r="E116" s="225" t="s">
        <v>19</v>
      </c>
      <c r="F116" s="226" t="s">
        <v>173</v>
      </c>
      <c r="G116" s="223"/>
      <c r="H116" s="227">
        <v>25</v>
      </c>
      <c r="I116" s="228"/>
      <c r="J116" s="223"/>
      <c r="K116" s="223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131</v>
      </c>
      <c r="AU116" s="233" t="s">
        <v>82</v>
      </c>
      <c r="AV116" s="13" t="s">
        <v>82</v>
      </c>
      <c r="AW116" s="13" t="s">
        <v>33</v>
      </c>
      <c r="AX116" s="13" t="s">
        <v>79</v>
      </c>
      <c r="AY116" s="233" t="s">
        <v>120</v>
      </c>
    </row>
    <row r="117" s="2" customFormat="1" ht="37.8" customHeight="1">
      <c r="A117" s="38"/>
      <c r="B117" s="39"/>
      <c r="C117" s="204" t="s">
        <v>174</v>
      </c>
      <c r="D117" s="204" t="s">
        <v>122</v>
      </c>
      <c r="E117" s="205" t="s">
        <v>175</v>
      </c>
      <c r="F117" s="206" t="s">
        <v>176</v>
      </c>
      <c r="G117" s="207" t="s">
        <v>135</v>
      </c>
      <c r="H117" s="208">
        <v>25</v>
      </c>
      <c r="I117" s="209"/>
      <c r="J117" s="210">
        <f>ROUND(I117*H117,2)</f>
        <v>0</v>
      </c>
      <c r="K117" s="206" t="s">
        <v>126</v>
      </c>
      <c r="L117" s="44"/>
      <c r="M117" s="211" t="s">
        <v>19</v>
      </c>
      <c r="N117" s="212" t="s">
        <v>42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127</v>
      </c>
      <c r="AT117" s="215" t="s">
        <v>122</v>
      </c>
      <c r="AU117" s="215" t="s">
        <v>82</v>
      </c>
      <c r="AY117" s="17" t="s">
        <v>120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79</v>
      </c>
      <c r="BK117" s="216">
        <f>ROUND(I117*H117,2)</f>
        <v>0</v>
      </c>
      <c r="BL117" s="17" t="s">
        <v>127</v>
      </c>
      <c r="BM117" s="215" t="s">
        <v>177</v>
      </c>
    </row>
    <row r="118" s="2" customFormat="1">
      <c r="A118" s="38"/>
      <c r="B118" s="39"/>
      <c r="C118" s="40"/>
      <c r="D118" s="217" t="s">
        <v>129</v>
      </c>
      <c r="E118" s="40"/>
      <c r="F118" s="218" t="s">
        <v>178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129</v>
      </c>
      <c r="AU118" s="17" t="s">
        <v>82</v>
      </c>
    </row>
    <row r="119" s="13" customFormat="1">
      <c r="A119" s="13"/>
      <c r="B119" s="222"/>
      <c r="C119" s="223"/>
      <c r="D119" s="224" t="s">
        <v>131</v>
      </c>
      <c r="E119" s="225" t="s">
        <v>19</v>
      </c>
      <c r="F119" s="226" t="s">
        <v>179</v>
      </c>
      <c r="G119" s="223"/>
      <c r="H119" s="227">
        <v>25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131</v>
      </c>
      <c r="AU119" s="233" t="s">
        <v>82</v>
      </c>
      <c r="AV119" s="13" t="s">
        <v>82</v>
      </c>
      <c r="AW119" s="13" t="s">
        <v>33</v>
      </c>
      <c r="AX119" s="13" t="s">
        <v>79</v>
      </c>
      <c r="AY119" s="233" t="s">
        <v>120</v>
      </c>
    </row>
    <row r="120" s="2" customFormat="1" ht="37.8" customHeight="1">
      <c r="A120" s="38"/>
      <c r="B120" s="39"/>
      <c r="C120" s="204" t="s">
        <v>180</v>
      </c>
      <c r="D120" s="204" t="s">
        <v>122</v>
      </c>
      <c r="E120" s="205" t="s">
        <v>181</v>
      </c>
      <c r="F120" s="206" t="s">
        <v>182</v>
      </c>
      <c r="G120" s="207" t="s">
        <v>135</v>
      </c>
      <c r="H120" s="208">
        <v>400</v>
      </c>
      <c r="I120" s="209"/>
      <c r="J120" s="210">
        <f>ROUND(I120*H120,2)</f>
        <v>0</v>
      </c>
      <c r="K120" s="206" t="s">
        <v>126</v>
      </c>
      <c r="L120" s="44"/>
      <c r="M120" s="211" t="s">
        <v>19</v>
      </c>
      <c r="N120" s="212" t="s">
        <v>42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127</v>
      </c>
      <c r="AT120" s="215" t="s">
        <v>122</v>
      </c>
      <c r="AU120" s="215" t="s">
        <v>82</v>
      </c>
      <c r="AY120" s="17" t="s">
        <v>120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79</v>
      </c>
      <c r="BK120" s="216">
        <f>ROUND(I120*H120,2)</f>
        <v>0</v>
      </c>
      <c r="BL120" s="17" t="s">
        <v>127</v>
      </c>
      <c r="BM120" s="215" t="s">
        <v>183</v>
      </c>
    </row>
    <row r="121" s="2" customFormat="1">
      <c r="A121" s="38"/>
      <c r="B121" s="39"/>
      <c r="C121" s="40"/>
      <c r="D121" s="217" t="s">
        <v>129</v>
      </c>
      <c r="E121" s="40"/>
      <c r="F121" s="218" t="s">
        <v>184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129</v>
      </c>
      <c r="AU121" s="17" t="s">
        <v>82</v>
      </c>
    </row>
    <row r="122" s="13" customFormat="1">
      <c r="A122" s="13"/>
      <c r="B122" s="222"/>
      <c r="C122" s="223"/>
      <c r="D122" s="224" t="s">
        <v>131</v>
      </c>
      <c r="E122" s="225" t="s">
        <v>19</v>
      </c>
      <c r="F122" s="226" t="s">
        <v>185</v>
      </c>
      <c r="G122" s="223"/>
      <c r="H122" s="227">
        <v>400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131</v>
      </c>
      <c r="AU122" s="233" t="s">
        <v>82</v>
      </c>
      <c r="AV122" s="13" t="s">
        <v>82</v>
      </c>
      <c r="AW122" s="13" t="s">
        <v>33</v>
      </c>
      <c r="AX122" s="13" t="s">
        <v>79</v>
      </c>
      <c r="AY122" s="233" t="s">
        <v>120</v>
      </c>
    </row>
    <row r="123" s="2" customFormat="1" ht="37.8" customHeight="1">
      <c r="A123" s="38"/>
      <c r="B123" s="39"/>
      <c r="C123" s="204" t="s">
        <v>186</v>
      </c>
      <c r="D123" s="204" t="s">
        <v>122</v>
      </c>
      <c r="E123" s="205" t="s">
        <v>187</v>
      </c>
      <c r="F123" s="206" t="s">
        <v>188</v>
      </c>
      <c r="G123" s="207" t="s">
        <v>135</v>
      </c>
      <c r="H123" s="208">
        <v>8.5700000000000003</v>
      </c>
      <c r="I123" s="209"/>
      <c r="J123" s="210">
        <f>ROUND(I123*H123,2)</f>
        <v>0</v>
      </c>
      <c r="K123" s="206" t="s">
        <v>126</v>
      </c>
      <c r="L123" s="44"/>
      <c r="M123" s="211" t="s">
        <v>19</v>
      </c>
      <c r="N123" s="212" t="s">
        <v>42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127</v>
      </c>
      <c r="AT123" s="215" t="s">
        <v>122</v>
      </c>
      <c r="AU123" s="215" t="s">
        <v>82</v>
      </c>
      <c r="AY123" s="17" t="s">
        <v>120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79</v>
      </c>
      <c r="BK123" s="216">
        <f>ROUND(I123*H123,2)</f>
        <v>0</v>
      </c>
      <c r="BL123" s="17" t="s">
        <v>127</v>
      </c>
      <c r="BM123" s="215" t="s">
        <v>189</v>
      </c>
    </row>
    <row r="124" s="2" customFormat="1">
      <c r="A124" s="38"/>
      <c r="B124" s="39"/>
      <c r="C124" s="40"/>
      <c r="D124" s="217" t="s">
        <v>129</v>
      </c>
      <c r="E124" s="40"/>
      <c r="F124" s="218" t="s">
        <v>190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129</v>
      </c>
      <c r="AU124" s="17" t="s">
        <v>82</v>
      </c>
    </row>
    <row r="125" s="13" customFormat="1">
      <c r="A125" s="13"/>
      <c r="B125" s="222"/>
      <c r="C125" s="223"/>
      <c r="D125" s="224" t="s">
        <v>131</v>
      </c>
      <c r="E125" s="225" t="s">
        <v>19</v>
      </c>
      <c r="F125" s="226" t="s">
        <v>191</v>
      </c>
      <c r="G125" s="223"/>
      <c r="H125" s="227">
        <v>4.0700000000000003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131</v>
      </c>
      <c r="AU125" s="233" t="s">
        <v>82</v>
      </c>
      <c r="AV125" s="13" t="s">
        <v>82</v>
      </c>
      <c r="AW125" s="13" t="s">
        <v>33</v>
      </c>
      <c r="AX125" s="13" t="s">
        <v>71</v>
      </c>
      <c r="AY125" s="233" t="s">
        <v>120</v>
      </c>
    </row>
    <row r="126" s="13" customFormat="1">
      <c r="A126" s="13"/>
      <c r="B126" s="222"/>
      <c r="C126" s="223"/>
      <c r="D126" s="224" t="s">
        <v>131</v>
      </c>
      <c r="E126" s="225" t="s">
        <v>19</v>
      </c>
      <c r="F126" s="226" t="s">
        <v>192</v>
      </c>
      <c r="G126" s="223"/>
      <c r="H126" s="227">
        <v>4.5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131</v>
      </c>
      <c r="AU126" s="233" t="s">
        <v>82</v>
      </c>
      <c r="AV126" s="13" t="s">
        <v>82</v>
      </c>
      <c r="AW126" s="13" t="s">
        <v>33</v>
      </c>
      <c r="AX126" s="13" t="s">
        <v>71</v>
      </c>
      <c r="AY126" s="233" t="s">
        <v>120</v>
      </c>
    </row>
    <row r="127" s="14" customFormat="1">
      <c r="A127" s="14"/>
      <c r="B127" s="234"/>
      <c r="C127" s="235"/>
      <c r="D127" s="224" t="s">
        <v>131</v>
      </c>
      <c r="E127" s="236" t="s">
        <v>19</v>
      </c>
      <c r="F127" s="237" t="s">
        <v>140</v>
      </c>
      <c r="G127" s="235"/>
      <c r="H127" s="238">
        <v>8.5700000000000003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131</v>
      </c>
      <c r="AU127" s="244" t="s">
        <v>82</v>
      </c>
      <c r="AV127" s="14" t="s">
        <v>127</v>
      </c>
      <c r="AW127" s="14" t="s">
        <v>4</v>
      </c>
      <c r="AX127" s="14" t="s">
        <v>79</v>
      </c>
      <c r="AY127" s="244" t="s">
        <v>120</v>
      </c>
    </row>
    <row r="128" s="2" customFormat="1" ht="37.8" customHeight="1">
      <c r="A128" s="38"/>
      <c r="B128" s="39"/>
      <c r="C128" s="204" t="s">
        <v>193</v>
      </c>
      <c r="D128" s="204" t="s">
        <v>122</v>
      </c>
      <c r="E128" s="205" t="s">
        <v>194</v>
      </c>
      <c r="F128" s="206" t="s">
        <v>195</v>
      </c>
      <c r="G128" s="207" t="s">
        <v>135</v>
      </c>
      <c r="H128" s="208">
        <v>737.01999999999998</v>
      </c>
      <c r="I128" s="209"/>
      <c r="J128" s="210">
        <f>ROUND(I128*H128,2)</f>
        <v>0</v>
      </c>
      <c r="K128" s="206" t="s">
        <v>126</v>
      </c>
      <c r="L128" s="44"/>
      <c r="M128" s="211" t="s">
        <v>19</v>
      </c>
      <c r="N128" s="212" t="s">
        <v>42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127</v>
      </c>
      <c r="AT128" s="215" t="s">
        <v>122</v>
      </c>
      <c r="AU128" s="215" t="s">
        <v>82</v>
      </c>
      <c r="AY128" s="17" t="s">
        <v>120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79</v>
      </c>
      <c r="BK128" s="216">
        <f>ROUND(I128*H128,2)</f>
        <v>0</v>
      </c>
      <c r="BL128" s="17" t="s">
        <v>127</v>
      </c>
      <c r="BM128" s="215" t="s">
        <v>196</v>
      </c>
    </row>
    <row r="129" s="2" customFormat="1">
      <c r="A129" s="38"/>
      <c r="B129" s="39"/>
      <c r="C129" s="40"/>
      <c r="D129" s="217" t="s">
        <v>129</v>
      </c>
      <c r="E129" s="40"/>
      <c r="F129" s="218" t="s">
        <v>197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129</v>
      </c>
      <c r="AU129" s="17" t="s">
        <v>82</v>
      </c>
    </row>
    <row r="130" s="13" customFormat="1">
      <c r="A130" s="13"/>
      <c r="B130" s="222"/>
      <c r="C130" s="223"/>
      <c r="D130" s="224" t="s">
        <v>131</v>
      </c>
      <c r="E130" s="225" t="s">
        <v>19</v>
      </c>
      <c r="F130" s="226" t="s">
        <v>198</v>
      </c>
      <c r="G130" s="223"/>
      <c r="H130" s="227">
        <v>737.01999999999998</v>
      </c>
      <c r="I130" s="228"/>
      <c r="J130" s="223"/>
      <c r="K130" s="223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131</v>
      </c>
      <c r="AU130" s="233" t="s">
        <v>82</v>
      </c>
      <c r="AV130" s="13" t="s">
        <v>82</v>
      </c>
      <c r="AW130" s="13" t="s">
        <v>33</v>
      </c>
      <c r="AX130" s="13" t="s">
        <v>79</v>
      </c>
      <c r="AY130" s="233" t="s">
        <v>120</v>
      </c>
    </row>
    <row r="131" s="2" customFormat="1" ht="24.15" customHeight="1">
      <c r="A131" s="38"/>
      <c r="B131" s="39"/>
      <c r="C131" s="204" t="s">
        <v>199</v>
      </c>
      <c r="D131" s="204" t="s">
        <v>122</v>
      </c>
      <c r="E131" s="205" t="s">
        <v>200</v>
      </c>
      <c r="F131" s="206" t="s">
        <v>201</v>
      </c>
      <c r="G131" s="207" t="s">
        <v>202</v>
      </c>
      <c r="H131" s="208">
        <v>45</v>
      </c>
      <c r="I131" s="209"/>
      <c r="J131" s="210">
        <f>ROUND(I131*H131,2)</f>
        <v>0</v>
      </c>
      <c r="K131" s="206" t="s">
        <v>126</v>
      </c>
      <c r="L131" s="44"/>
      <c r="M131" s="211" t="s">
        <v>19</v>
      </c>
      <c r="N131" s="212" t="s">
        <v>42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127</v>
      </c>
      <c r="AT131" s="215" t="s">
        <v>122</v>
      </c>
      <c r="AU131" s="215" t="s">
        <v>82</v>
      </c>
      <c r="AY131" s="17" t="s">
        <v>120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79</v>
      </c>
      <c r="BK131" s="216">
        <f>ROUND(I131*H131,2)</f>
        <v>0</v>
      </c>
      <c r="BL131" s="17" t="s">
        <v>127</v>
      </c>
      <c r="BM131" s="215" t="s">
        <v>203</v>
      </c>
    </row>
    <row r="132" s="2" customFormat="1">
      <c r="A132" s="38"/>
      <c r="B132" s="39"/>
      <c r="C132" s="40"/>
      <c r="D132" s="217" t="s">
        <v>129</v>
      </c>
      <c r="E132" s="40"/>
      <c r="F132" s="218" t="s">
        <v>204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129</v>
      </c>
      <c r="AU132" s="17" t="s">
        <v>82</v>
      </c>
    </row>
    <row r="133" s="13" customFormat="1">
      <c r="A133" s="13"/>
      <c r="B133" s="222"/>
      <c r="C133" s="223"/>
      <c r="D133" s="224" t="s">
        <v>131</v>
      </c>
      <c r="E133" s="225" t="s">
        <v>19</v>
      </c>
      <c r="F133" s="226" t="s">
        <v>205</v>
      </c>
      <c r="G133" s="223"/>
      <c r="H133" s="227">
        <v>45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131</v>
      </c>
      <c r="AU133" s="233" t="s">
        <v>82</v>
      </c>
      <c r="AV133" s="13" t="s">
        <v>82</v>
      </c>
      <c r="AW133" s="13" t="s">
        <v>33</v>
      </c>
      <c r="AX133" s="13" t="s">
        <v>79</v>
      </c>
      <c r="AY133" s="233" t="s">
        <v>120</v>
      </c>
    </row>
    <row r="134" s="2" customFormat="1" ht="16.5" customHeight="1">
      <c r="A134" s="38"/>
      <c r="B134" s="39"/>
      <c r="C134" s="204" t="s">
        <v>206</v>
      </c>
      <c r="D134" s="204" t="s">
        <v>122</v>
      </c>
      <c r="E134" s="205" t="s">
        <v>207</v>
      </c>
      <c r="F134" s="206" t="s">
        <v>208</v>
      </c>
      <c r="G134" s="207" t="s">
        <v>202</v>
      </c>
      <c r="H134" s="208">
        <v>0.59999999999999998</v>
      </c>
      <c r="I134" s="209"/>
      <c r="J134" s="210">
        <f>ROUND(I134*H134,2)</f>
        <v>0</v>
      </c>
      <c r="K134" s="206" t="s">
        <v>19</v>
      </c>
      <c r="L134" s="44"/>
      <c r="M134" s="211" t="s">
        <v>19</v>
      </c>
      <c r="N134" s="212" t="s">
        <v>42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127</v>
      </c>
      <c r="AT134" s="215" t="s">
        <v>122</v>
      </c>
      <c r="AU134" s="215" t="s">
        <v>82</v>
      </c>
      <c r="AY134" s="17" t="s">
        <v>120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79</v>
      </c>
      <c r="BK134" s="216">
        <f>ROUND(I134*H134,2)</f>
        <v>0</v>
      </c>
      <c r="BL134" s="17" t="s">
        <v>127</v>
      </c>
      <c r="BM134" s="215" t="s">
        <v>209</v>
      </c>
    </row>
    <row r="135" s="13" customFormat="1">
      <c r="A135" s="13"/>
      <c r="B135" s="222"/>
      <c r="C135" s="223"/>
      <c r="D135" s="224" t="s">
        <v>131</v>
      </c>
      <c r="E135" s="225" t="s">
        <v>19</v>
      </c>
      <c r="F135" s="226" t="s">
        <v>210</v>
      </c>
      <c r="G135" s="223"/>
      <c r="H135" s="227">
        <v>0.59999999999999998</v>
      </c>
      <c r="I135" s="228"/>
      <c r="J135" s="223"/>
      <c r="K135" s="223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131</v>
      </c>
      <c r="AU135" s="233" t="s">
        <v>82</v>
      </c>
      <c r="AV135" s="13" t="s">
        <v>82</v>
      </c>
      <c r="AW135" s="13" t="s">
        <v>33</v>
      </c>
      <c r="AX135" s="13" t="s">
        <v>79</v>
      </c>
      <c r="AY135" s="233" t="s">
        <v>120</v>
      </c>
    </row>
    <row r="136" s="2" customFormat="1" ht="24.15" customHeight="1">
      <c r="A136" s="38"/>
      <c r="B136" s="39"/>
      <c r="C136" s="204" t="s">
        <v>8</v>
      </c>
      <c r="D136" s="204" t="s">
        <v>122</v>
      </c>
      <c r="E136" s="205" t="s">
        <v>211</v>
      </c>
      <c r="F136" s="206" t="s">
        <v>212</v>
      </c>
      <c r="G136" s="207" t="s">
        <v>135</v>
      </c>
      <c r="H136" s="208">
        <v>0.059999999999999998</v>
      </c>
      <c r="I136" s="209"/>
      <c r="J136" s="210">
        <f>ROUND(I136*H136,2)</f>
        <v>0</v>
      </c>
      <c r="K136" s="206" t="s">
        <v>126</v>
      </c>
      <c r="L136" s="44"/>
      <c r="M136" s="211" t="s">
        <v>19</v>
      </c>
      <c r="N136" s="212" t="s">
        <v>42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127</v>
      </c>
      <c r="AT136" s="215" t="s">
        <v>122</v>
      </c>
      <c r="AU136" s="215" t="s">
        <v>82</v>
      </c>
      <c r="AY136" s="17" t="s">
        <v>120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79</v>
      </c>
      <c r="BK136" s="216">
        <f>ROUND(I136*H136,2)</f>
        <v>0</v>
      </c>
      <c r="BL136" s="17" t="s">
        <v>127</v>
      </c>
      <c r="BM136" s="215" t="s">
        <v>213</v>
      </c>
    </row>
    <row r="137" s="2" customFormat="1">
      <c r="A137" s="38"/>
      <c r="B137" s="39"/>
      <c r="C137" s="40"/>
      <c r="D137" s="217" t="s">
        <v>129</v>
      </c>
      <c r="E137" s="40"/>
      <c r="F137" s="218" t="s">
        <v>214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129</v>
      </c>
      <c r="AU137" s="17" t="s">
        <v>82</v>
      </c>
    </row>
    <row r="138" s="13" customFormat="1">
      <c r="A138" s="13"/>
      <c r="B138" s="222"/>
      <c r="C138" s="223"/>
      <c r="D138" s="224" t="s">
        <v>131</v>
      </c>
      <c r="E138" s="225" t="s">
        <v>19</v>
      </c>
      <c r="F138" s="226" t="s">
        <v>215</v>
      </c>
      <c r="G138" s="223"/>
      <c r="H138" s="227">
        <v>0.059999999999999998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131</v>
      </c>
      <c r="AU138" s="233" t="s">
        <v>82</v>
      </c>
      <c r="AV138" s="13" t="s">
        <v>82</v>
      </c>
      <c r="AW138" s="13" t="s">
        <v>33</v>
      </c>
      <c r="AX138" s="13" t="s">
        <v>79</v>
      </c>
      <c r="AY138" s="233" t="s">
        <v>120</v>
      </c>
    </row>
    <row r="139" s="2" customFormat="1" ht="24.15" customHeight="1">
      <c r="A139" s="38"/>
      <c r="B139" s="39"/>
      <c r="C139" s="204" t="s">
        <v>216</v>
      </c>
      <c r="D139" s="204" t="s">
        <v>122</v>
      </c>
      <c r="E139" s="205" t="s">
        <v>217</v>
      </c>
      <c r="F139" s="206" t="s">
        <v>218</v>
      </c>
      <c r="G139" s="207" t="s">
        <v>135</v>
      </c>
      <c r="H139" s="208">
        <v>25</v>
      </c>
      <c r="I139" s="209"/>
      <c r="J139" s="210">
        <f>ROUND(I139*H139,2)</f>
        <v>0</v>
      </c>
      <c r="K139" s="206" t="s">
        <v>126</v>
      </c>
      <c r="L139" s="44"/>
      <c r="M139" s="211" t="s">
        <v>19</v>
      </c>
      <c r="N139" s="212" t="s">
        <v>42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127</v>
      </c>
      <c r="AT139" s="215" t="s">
        <v>122</v>
      </c>
      <c r="AU139" s="215" t="s">
        <v>82</v>
      </c>
      <c r="AY139" s="17" t="s">
        <v>120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79</v>
      </c>
      <c r="BK139" s="216">
        <f>ROUND(I139*H139,2)</f>
        <v>0</v>
      </c>
      <c r="BL139" s="17" t="s">
        <v>127</v>
      </c>
      <c r="BM139" s="215" t="s">
        <v>219</v>
      </c>
    </row>
    <row r="140" s="2" customFormat="1">
      <c r="A140" s="38"/>
      <c r="B140" s="39"/>
      <c r="C140" s="40"/>
      <c r="D140" s="217" t="s">
        <v>129</v>
      </c>
      <c r="E140" s="40"/>
      <c r="F140" s="218" t="s">
        <v>220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129</v>
      </c>
      <c r="AU140" s="17" t="s">
        <v>82</v>
      </c>
    </row>
    <row r="141" s="13" customFormat="1">
      <c r="A141" s="13"/>
      <c r="B141" s="222"/>
      <c r="C141" s="223"/>
      <c r="D141" s="224" t="s">
        <v>131</v>
      </c>
      <c r="E141" s="225" t="s">
        <v>19</v>
      </c>
      <c r="F141" s="226" t="s">
        <v>179</v>
      </c>
      <c r="G141" s="223"/>
      <c r="H141" s="227">
        <v>25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131</v>
      </c>
      <c r="AU141" s="233" t="s">
        <v>82</v>
      </c>
      <c r="AV141" s="13" t="s">
        <v>82</v>
      </c>
      <c r="AW141" s="13" t="s">
        <v>33</v>
      </c>
      <c r="AX141" s="13" t="s">
        <v>79</v>
      </c>
      <c r="AY141" s="233" t="s">
        <v>120</v>
      </c>
    </row>
    <row r="142" s="12" customFormat="1" ht="22.8" customHeight="1">
      <c r="A142" s="12"/>
      <c r="B142" s="188"/>
      <c r="C142" s="189"/>
      <c r="D142" s="190" t="s">
        <v>70</v>
      </c>
      <c r="E142" s="202" t="s">
        <v>82</v>
      </c>
      <c r="F142" s="202" t="s">
        <v>221</v>
      </c>
      <c r="G142" s="189"/>
      <c r="H142" s="189"/>
      <c r="I142" s="192"/>
      <c r="J142" s="203">
        <f>BK142</f>
        <v>0</v>
      </c>
      <c r="K142" s="189"/>
      <c r="L142" s="194"/>
      <c r="M142" s="195"/>
      <c r="N142" s="196"/>
      <c r="O142" s="196"/>
      <c r="P142" s="197">
        <f>SUM(P143:P156)</f>
        <v>0</v>
      </c>
      <c r="Q142" s="196"/>
      <c r="R142" s="197">
        <f>SUM(R143:R156)</f>
        <v>27.921749979999998</v>
      </c>
      <c r="S142" s="196"/>
      <c r="T142" s="198">
        <f>SUM(T143:T156)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9" t="s">
        <v>79</v>
      </c>
      <c r="AT142" s="200" t="s">
        <v>70</v>
      </c>
      <c r="AU142" s="200" t="s">
        <v>79</v>
      </c>
      <c r="AY142" s="199" t="s">
        <v>120</v>
      </c>
      <c r="BK142" s="201">
        <f>SUM(BK143:BK156)</f>
        <v>0</v>
      </c>
    </row>
    <row r="143" s="2" customFormat="1" ht="24.15" customHeight="1">
      <c r="A143" s="38"/>
      <c r="B143" s="39"/>
      <c r="C143" s="204" t="s">
        <v>222</v>
      </c>
      <c r="D143" s="204" t="s">
        <v>122</v>
      </c>
      <c r="E143" s="205" t="s">
        <v>223</v>
      </c>
      <c r="F143" s="206" t="s">
        <v>224</v>
      </c>
      <c r="G143" s="207" t="s">
        <v>159</v>
      </c>
      <c r="H143" s="208">
        <v>5.5999999999999996</v>
      </c>
      <c r="I143" s="209"/>
      <c r="J143" s="210">
        <f>ROUND(I143*H143,2)</f>
        <v>0</v>
      </c>
      <c r="K143" s="206" t="s">
        <v>126</v>
      </c>
      <c r="L143" s="44"/>
      <c r="M143" s="211" t="s">
        <v>19</v>
      </c>
      <c r="N143" s="212" t="s">
        <v>42</v>
      </c>
      <c r="O143" s="84"/>
      <c r="P143" s="213">
        <f>O143*H143</f>
        <v>0</v>
      </c>
      <c r="Q143" s="213">
        <v>0.00024000000000000001</v>
      </c>
      <c r="R143" s="213">
        <f>Q143*H143</f>
        <v>0.0013439999999999999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127</v>
      </c>
      <c r="AT143" s="215" t="s">
        <v>122</v>
      </c>
      <c r="AU143" s="215" t="s">
        <v>82</v>
      </c>
      <c r="AY143" s="17" t="s">
        <v>120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79</v>
      </c>
      <c r="BK143" s="216">
        <f>ROUND(I143*H143,2)</f>
        <v>0</v>
      </c>
      <c r="BL143" s="17" t="s">
        <v>127</v>
      </c>
      <c r="BM143" s="215" t="s">
        <v>225</v>
      </c>
    </row>
    <row r="144" s="2" customFormat="1">
      <c r="A144" s="38"/>
      <c r="B144" s="39"/>
      <c r="C144" s="40"/>
      <c r="D144" s="217" t="s">
        <v>129</v>
      </c>
      <c r="E144" s="40"/>
      <c r="F144" s="218" t="s">
        <v>226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129</v>
      </c>
      <c r="AU144" s="17" t="s">
        <v>82</v>
      </c>
    </row>
    <row r="145" s="13" customFormat="1">
      <c r="A145" s="13"/>
      <c r="B145" s="222"/>
      <c r="C145" s="223"/>
      <c r="D145" s="224" t="s">
        <v>131</v>
      </c>
      <c r="E145" s="225" t="s">
        <v>19</v>
      </c>
      <c r="F145" s="226" t="s">
        <v>227</v>
      </c>
      <c r="G145" s="223"/>
      <c r="H145" s="227">
        <v>5.5999999999999996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131</v>
      </c>
      <c r="AU145" s="233" t="s">
        <v>82</v>
      </c>
      <c r="AV145" s="13" t="s">
        <v>82</v>
      </c>
      <c r="AW145" s="13" t="s">
        <v>33</v>
      </c>
      <c r="AX145" s="13" t="s">
        <v>79</v>
      </c>
      <c r="AY145" s="233" t="s">
        <v>120</v>
      </c>
    </row>
    <row r="146" s="2" customFormat="1" ht="21.75" customHeight="1">
      <c r="A146" s="38"/>
      <c r="B146" s="39"/>
      <c r="C146" s="204" t="s">
        <v>228</v>
      </c>
      <c r="D146" s="204" t="s">
        <v>122</v>
      </c>
      <c r="E146" s="205" t="s">
        <v>229</v>
      </c>
      <c r="F146" s="206" t="s">
        <v>230</v>
      </c>
      <c r="G146" s="207" t="s">
        <v>135</v>
      </c>
      <c r="H146" s="208">
        <v>10.858000000000001</v>
      </c>
      <c r="I146" s="209"/>
      <c r="J146" s="210">
        <f>ROUND(I146*H146,2)</f>
        <v>0</v>
      </c>
      <c r="K146" s="206" t="s">
        <v>126</v>
      </c>
      <c r="L146" s="44"/>
      <c r="M146" s="211" t="s">
        <v>19</v>
      </c>
      <c r="N146" s="212" t="s">
        <v>42</v>
      </c>
      <c r="O146" s="84"/>
      <c r="P146" s="213">
        <f>O146*H146</f>
        <v>0</v>
      </c>
      <c r="Q146" s="213">
        <v>2.5018699999999998</v>
      </c>
      <c r="R146" s="213">
        <f>Q146*H146</f>
        <v>27.165304459999998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127</v>
      </c>
      <c r="AT146" s="215" t="s">
        <v>122</v>
      </c>
      <c r="AU146" s="215" t="s">
        <v>82</v>
      </c>
      <c r="AY146" s="17" t="s">
        <v>120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79</v>
      </c>
      <c r="BK146" s="216">
        <f>ROUND(I146*H146,2)</f>
        <v>0</v>
      </c>
      <c r="BL146" s="17" t="s">
        <v>127</v>
      </c>
      <c r="BM146" s="215" t="s">
        <v>231</v>
      </c>
    </row>
    <row r="147" s="2" customFormat="1">
      <c r="A147" s="38"/>
      <c r="B147" s="39"/>
      <c r="C147" s="40"/>
      <c r="D147" s="217" t="s">
        <v>129</v>
      </c>
      <c r="E147" s="40"/>
      <c r="F147" s="218" t="s">
        <v>232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129</v>
      </c>
      <c r="AU147" s="17" t="s">
        <v>82</v>
      </c>
    </row>
    <row r="148" s="13" customFormat="1">
      <c r="A148" s="13"/>
      <c r="B148" s="222"/>
      <c r="C148" s="223"/>
      <c r="D148" s="224" t="s">
        <v>131</v>
      </c>
      <c r="E148" s="225" t="s">
        <v>19</v>
      </c>
      <c r="F148" s="226" t="s">
        <v>233</v>
      </c>
      <c r="G148" s="223"/>
      <c r="H148" s="227">
        <v>10.858000000000001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131</v>
      </c>
      <c r="AU148" s="233" t="s">
        <v>82</v>
      </c>
      <c r="AV148" s="13" t="s">
        <v>82</v>
      </c>
      <c r="AW148" s="13" t="s">
        <v>33</v>
      </c>
      <c r="AX148" s="13" t="s">
        <v>79</v>
      </c>
      <c r="AY148" s="233" t="s">
        <v>120</v>
      </c>
    </row>
    <row r="149" s="2" customFormat="1" ht="16.5" customHeight="1">
      <c r="A149" s="38"/>
      <c r="B149" s="39"/>
      <c r="C149" s="204" t="s">
        <v>234</v>
      </c>
      <c r="D149" s="204" t="s">
        <v>122</v>
      </c>
      <c r="E149" s="205" t="s">
        <v>235</v>
      </c>
      <c r="F149" s="206" t="s">
        <v>236</v>
      </c>
      <c r="G149" s="207" t="s">
        <v>237</v>
      </c>
      <c r="H149" s="208">
        <v>100.90000000000001</v>
      </c>
      <c r="I149" s="209"/>
      <c r="J149" s="210">
        <f>ROUND(I149*H149,2)</f>
        <v>0</v>
      </c>
      <c r="K149" s="206" t="s">
        <v>126</v>
      </c>
      <c r="L149" s="44"/>
      <c r="M149" s="211" t="s">
        <v>19</v>
      </c>
      <c r="N149" s="212" t="s">
        <v>42</v>
      </c>
      <c r="O149" s="84"/>
      <c r="P149" s="213">
        <f>O149*H149</f>
        <v>0</v>
      </c>
      <c r="Q149" s="213">
        <v>0.00247</v>
      </c>
      <c r="R149" s="213">
        <f>Q149*H149</f>
        <v>0.249223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127</v>
      </c>
      <c r="AT149" s="215" t="s">
        <v>122</v>
      </c>
      <c r="AU149" s="215" t="s">
        <v>82</v>
      </c>
      <c r="AY149" s="17" t="s">
        <v>120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79</v>
      </c>
      <c r="BK149" s="216">
        <f>ROUND(I149*H149,2)</f>
        <v>0</v>
      </c>
      <c r="BL149" s="17" t="s">
        <v>127</v>
      </c>
      <c r="BM149" s="215" t="s">
        <v>238</v>
      </c>
    </row>
    <row r="150" s="2" customFormat="1">
      <c r="A150" s="38"/>
      <c r="B150" s="39"/>
      <c r="C150" s="40"/>
      <c r="D150" s="217" t="s">
        <v>129</v>
      </c>
      <c r="E150" s="40"/>
      <c r="F150" s="218" t="s">
        <v>239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129</v>
      </c>
      <c r="AU150" s="17" t="s">
        <v>82</v>
      </c>
    </row>
    <row r="151" s="13" customFormat="1">
      <c r="A151" s="13"/>
      <c r="B151" s="222"/>
      <c r="C151" s="223"/>
      <c r="D151" s="224" t="s">
        <v>131</v>
      </c>
      <c r="E151" s="225" t="s">
        <v>19</v>
      </c>
      <c r="F151" s="226" t="s">
        <v>240</v>
      </c>
      <c r="G151" s="223"/>
      <c r="H151" s="227">
        <v>100.90000000000001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131</v>
      </c>
      <c r="AU151" s="233" t="s">
        <v>82</v>
      </c>
      <c r="AV151" s="13" t="s">
        <v>82</v>
      </c>
      <c r="AW151" s="13" t="s">
        <v>33</v>
      </c>
      <c r="AX151" s="13" t="s">
        <v>79</v>
      </c>
      <c r="AY151" s="233" t="s">
        <v>120</v>
      </c>
    </row>
    <row r="152" s="2" customFormat="1" ht="16.5" customHeight="1">
      <c r="A152" s="38"/>
      <c r="B152" s="39"/>
      <c r="C152" s="204" t="s">
        <v>241</v>
      </c>
      <c r="D152" s="204" t="s">
        <v>122</v>
      </c>
      <c r="E152" s="205" t="s">
        <v>242</v>
      </c>
      <c r="F152" s="206" t="s">
        <v>243</v>
      </c>
      <c r="G152" s="207" t="s">
        <v>237</v>
      </c>
      <c r="H152" s="208">
        <v>100.90000000000001</v>
      </c>
      <c r="I152" s="209"/>
      <c r="J152" s="210">
        <f>ROUND(I152*H152,2)</f>
        <v>0</v>
      </c>
      <c r="K152" s="206" t="s">
        <v>126</v>
      </c>
      <c r="L152" s="44"/>
      <c r="M152" s="211" t="s">
        <v>19</v>
      </c>
      <c r="N152" s="212" t="s">
        <v>42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127</v>
      </c>
      <c r="AT152" s="215" t="s">
        <v>122</v>
      </c>
      <c r="AU152" s="215" t="s">
        <v>82</v>
      </c>
      <c r="AY152" s="17" t="s">
        <v>120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79</v>
      </c>
      <c r="BK152" s="216">
        <f>ROUND(I152*H152,2)</f>
        <v>0</v>
      </c>
      <c r="BL152" s="17" t="s">
        <v>127</v>
      </c>
      <c r="BM152" s="215" t="s">
        <v>244</v>
      </c>
    </row>
    <row r="153" s="2" customFormat="1">
      <c r="A153" s="38"/>
      <c r="B153" s="39"/>
      <c r="C153" s="40"/>
      <c r="D153" s="217" t="s">
        <v>129</v>
      </c>
      <c r="E153" s="40"/>
      <c r="F153" s="218" t="s">
        <v>245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129</v>
      </c>
      <c r="AU153" s="17" t="s">
        <v>82</v>
      </c>
    </row>
    <row r="154" s="2" customFormat="1" ht="16.5" customHeight="1">
      <c r="A154" s="38"/>
      <c r="B154" s="39"/>
      <c r="C154" s="204" t="s">
        <v>7</v>
      </c>
      <c r="D154" s="204" t="s">
        <v>122</v>
      </c>
      <c r="E154" s="205" t="s">
        <v>246</v>
      </c>
      <c r="F154" s="206" t="s">
        <v>247</v>
      </c>
      <c r="G154" s="207" t="s">
        <v>202</v>
      </c>
      <c r="H154" s="208">
        <v>0.47599999999999998</v>
      </c>
      <c r="I154" s="209"/>
      <c r="J154" s="210">
        <f>ROUND(I154*H154,2)</f>
        <v>0</v>
      </c>
      <c r="K154" s="206" t="s">
        <v>126</v>
      </c>
      <c r="L154" s="44"/>
      <c r="M154" s="211" t="s">
        <v>19</v>
      </c>
      <c r="N154" s="212" t="s">
        <v>42</v>
      </c>
      <c r="O154" s="84"/>
      <c r="P154" s="213">
        <f>O154*H154</f>
        <v>0</v>
      </c>
      <c r="Q154" s="213">
        <v>1.06277</v>
      </c>
      <c r="R154" s="213">
        <f>Q154*H154</f>
        <v>0.50587852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127</v>
      </c>
      <c r="AT154" s="215" t="s">
        <v>122</v>
      </c>
      <c r="AU154" s="215" t="s">
        <v>82</v>
      </c>
      <c r="AY154" s="17" t="s">
        <v>120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79</v>
      </c>
      <c r="BK154" s="216">
        <f>ROUND(I154*H154,2)</f>
        <v>0</v>
      </c>
      <c r="BL154" s="17" t="s">
        <v>127</v>
      </c>
      <c r="BM154" s="215" t="s">
        <v>248</v>
      </c>
    </row>
    <row r="155" s="2" customFormat="1">
      <c r="A155" s="38"/>
      <c r="B155" s="39"/>
      <c r="C155" s="40"/>
      <c r="D155" s="217" t="s">
        <v>129</v>
      </c>
      <c r="E155" s="40"/>
      <c r="F155" s="218" t="s">
        <v>249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129</v>
      </c>
      <c r="AU155" s="17" t="s">
        <v>82</v>
      </c>
    </row>
    <row r="156" s="13" customFormat="1">
      <c r="A156" s="13"/>
      <c r="B156" s="222"/>
      <c r="C156" s="223"/>
      <c r="D156" s="224" t="s">
        <v>131</v>
      </c>
      <c r="E156" s="225" t="s">
        <v>19</v>
      </c>
      <c r="F156" s="226" t="s">
        <v>250</v>
      </c>
      <c r="G156" s="223"/>
      <c r="H156" s="227">
        <v>0.47599999999999998</v>
      </c>
      <c r="I156" s="228"/>
      <c r="J156" s="223"/>
      <c r="K156" s="223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131</v>
      </c>
      <c r="AU156" s="233" t="s">
        <v>82</v>
      </c>
      <c r="AV156" s="13" t="s">
        <v>82</v>
      </c>
      <c r="AW156" s="13" t="s">
        <v>33</v>
      </c>
      <c r="AX156" s="13" t="s">
        <v>79</v>
      </c>
      <c r="AY156" s="233" t="s">
        <v>120</v>
      </c>
    </row>
    <row r="157" s="12" customFormat="1" ht="22.8" customHeight="1">
      <c r="A157" s="12"/>
      <c r="B157" s="188"/>
      <c r="C157" s="189"/>
      <c r="D157" s="190" t="s">
        <v>70</v>
      </c>
      <c r="E157" s="202" t="s">
        <v>141</v>
      </c>
      <c r="F157" s="202" t="s">
        <v>251</v>
      </c>
      <c r="G157" s="189"/>
      <c r="H157" s="189"/>
      <c r="I157" s="192"/>
      <c r="J157" s="203">
        <f>BK157</f>
        <v>0</v>
      </c>
      <c r="K157" s="189"/>
      <c r="L157" s="194"/>
      <c r="M157" s="195"/>
      <c r="N157" s="196"/>
      <c r="O157" s="196"/>
      <c r="P157" s="197">
        <f>SUM(P158:P187)</f>
        <v>0</v>
      </c>
      <c r="Q157" s="196"/>
      <c r="R157" s="197">
        <f>SUM(R158:R187)</f>
        <v>28.960359999999994</v>
      </c>
      <c r="S157" s="196"/>
      <c r="T157" s="198">
        <f>SUM(T158:T187)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9" t="s">
        <v>79</v>
      </c>
      <c r="AT157" s="200" t="s">
        <v>70</v>
      </c>
      <c r="AU157" s="200" t="s">
        <v>79</v>
      </c>
      <c r="AY157" s="199" t="s">
        <v>120</v>
      </c>
      <c r="BK157" s="201">
        <f>SUM(BK158:BK187)</f>
        <v>0</v>
      </c>
    </row>
    <row r="158" s="2" customFormat="1" ht="24.15" customHeight="1">
      <c r="A158" s="38"/>
      <c r="B158" s="39"/>
      <c r="C158" s="204" t="s">
        <v>252</v>
      </c>
      <c r="D158" s="204" t="s">
        <v>122</v>
      </c>
      <c r="E158" s="205" t="s">
        <v>253</v>
      </c>
      <c r="F158" s="206" t="s">
        <v>254</v>
      </c>
      <c r="G158" s="207" t="s">
        <v>237</v>
      </c>
      <c r="H158" s="208">
        <v>30</v>
      </c>
      <c r="I158" s="209"/>
      <c r="J158" s="210">
        <f>ROUND(I158*H158,2)</f>
        <v>0</v>
      </c>
      <c r="K158" s="206" t="s">
        <v>126</v>
      </c>
      <c r="L158" s="44"/>
      <c r="M158" s="211" t="s">
        <v>19</v>
      </c>
      <c r="N158" s="212" t="s">
        <v>42</v>
      </c>
      <c r="O158" s="84"/>
      <c r="P158" s="213">
        <f>O158*H158</f>
        <v>0</v>
      </c>
      <c r="Q158" s="213">
        <v>0.048840000000000001</v>
      </c>
      <c r="R158" s="213">
        <f>Q158*H158</f>
        <v>1.4652000000000001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127</v>
      </c>
      <c r="AT158" s="215" t="s">
        <v>122</v>
      </c>
      <c r="AU158" s="215" t="s">
        <v>82</v>
      </c>
      <c r="AY158" s="17" t="s">
        <v>120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79</v>
      </c>
      <c r="BK158" s="216">
        <f>ROUND(I158*H158,2)</f>
        <v>0</v>
      </c>
      <c r="BL158" s="17" t="s">
        <v>127</v>
      </c>
      <c r="BM158" s="215" t="s">
        <v>255</v>
      </c>
    </row>
    <row r="159" s="2" customFormat="1">
      <c r="A159" s="38"/>
      <c r="B159" s="39"/>
      <c r="C159" s="40"/>
      <c r="D159" s="217" t="s">
        <v>129</v>
      </c>
      <c r="E159" s="40"/>
      <c r="F159" s="218" t="s">
        <v>256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129</v>
      </c>
      <c r="AU159" s="17" t="s">
        <v>82</v>
      </c>
    </row>
    <row r="160" s="13" customFormat="1">
      <c r="A160" s="13"/>
      <c r="B160" s="222"/>
      <c r="C160" s="223"/>
      <c r="D160" s="224" t="s">
        <v>131</v>
      </c>
      <c r="E160" s="225" t="s">
        <v>19</v>
      </c>
      <c r="F160" s="226" t="s">
        <v>257</v>
      </c>
      <c r="G160" s="223"/>
      <c r="H160" s="227">
        <v>30</v>
      </c>
      <c r="I160" s="228"/>
      <c r="J160" s="223"/>
      <c r="K160" s="223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131</v>
      </c>
      <c r="AU160" s="233" t="s">
        <v>82</v>
      </c>
      <c r="AV160" s="13" t="s">
        <v>82</v>
      </c>
      <c r="AW160" s="13" t="s">
        <v>33</v>
      </c>
      <c r="AX160" s="13" t="s">
        <v>79</v>
      </c>
      <c r="AY160" s="233" t="s">
        <v>120</v>
      </c>
    </row>
    <row r="161" s="2" customFormat="1" ht="16.5" customHeight="1">
      <c r="A161" s="38"/>
      <c r="B161" s="39"/>
      <c r="C161" s="245" t="s">
        <v>258</v>
      </c>
      <c r="D161" s="245" t="s">
        <v>259</v>
      </c>
      <c r="E161" s="246" t="s">
        <v>260</v>
      </c>
      <c r="F161" s="247" t="s">
        <v>261</v>
      </c>
      <c r="G161" s="248" t="s">
        <v>237</v>
      </c>
      <c r="H161" s="249">
        <v>18</v>
      </c>
      <c r="I161" s="250"/>
      <c r="J161" s="251">
        <f>ROUND(I161*H161,2)</f>
        <v>0</v>
      </c>
      <c r="K161" s="247" t="s">
        <v>19</v>
      </c>
      <c r="L161" s="252"/>
      <c r="M161" s="253" t="s">
        <v>19</v>
      </c>
      <c r="N161" s="254" t="s">
        <v>42</v>
      </c>
      <c r="O161" s="84"/>
      <c r="P161" s="213">
        <f>O161*H161</f>
        <v>0</v>
      </c>
      <c r="Q161" s="213">
        <v>0.59999999999999998</v>
      </c>
      <c r="R161" s="213">
        <f>Q161*H161</f>
        <v>10.799999999999999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168</v>
      </c>
      <c r="AT161" s="215" t="s">
        <v>259</v>
      </c>
      <c r="AU161" s="215" t="s">
        <v>82</v>
      </c>
      <c r="AY161" s="17" t="s">
        <v>120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79</v>
      </c>
      <c r="BK161" s="216">
        <f>ROUND(I161*H161,2)</f>
        <v>0</v>
      </c>
      <c r="BL161" s="17" t="s">
        <v>127</v>
      </c>
      <c r="BM161" s="215" t="s">
        <v>262</v>
      </c>
    </row>
    <row r="162" s="13" customFormat="1">
      <c r="A162" s="13"/>
      <c r="B162" s="222"/>
      <c r="C162" s="223"/>
      <c r="D162" s="224" t="s">
        <v>131</v>
      </c>
      <c r="E162" s="225" t="s">
        <v>19</v>
      </c>
      <c r="F162" s="226" t="s">
        <v>263</v>
      </c>
      <c r="G162" s="223"/>
      <c r="H162" s="227">
        <v>15</v>
      </c>
      <c r="I162" s="228"/>
      <c r="J162" s="223"/>
      <c r="K162" s="223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131</v>
      </c>
      <c r="AU162" s="233" t="s">
        <v>82</v>
      </c>
      <c r="AV162" s="13" t="s">
        <v>82</v>
      </c>
      <c r="AW162" s="13" t="s">
        <v>33</v>
      </c>
      <c r="AX162" s="13" t="s">
        <v>71</v>
      </c>
      <c r="AY162" s="233" t="s">
        <v>120</v>
      </c>
    </row>
    <row r="163" s="13" customFormat="1">
      <c r="A163" s="13"/>
      <c r="B163" s="222"/>
      <c r="C163" s="223"/>
      <c r="D163" s="224" t="s">
        <v>131</v>
      </c>
      <c r="E163" s="225" t="s">
        <v>19</v>
      </c>
      <c r="F163" s="226" t="s">
        <v>264</v>
      </c>
      <c r="G163" s="223"/>
      <c r="H163" s="227">
        <v>3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131</v>
      </c>
      <c r="AU163" s="233" t="s">
        <v>82</v>
      </c>
      <c r="AV163" s="13" t="s">
        <v>82</v>
      </c>
      <c r="AW163" s="13" t="s">
        <v>33</v>
      </c>
      <c r="AX163" s="13" t="s">
        <v>71</v>
      </c>
      <c r="AY163" s="233" t="s">
        <v>120</v>
      </c>
    </row>
    <row r="164" s="14" customFormat="1">
      <c r="A164" s="14"/>
      <c r="B164" s="234"/>
      <c r="C164" s="235"/>
      <c r="D164" s="224" t="s">
        <v>131</v>
      </c>
      <c r="E164" s="236" t="s">
        <v>19</v>
      </c>
      <c r="F164" s="237" t="s">
        <v>140</v>
      </c>
      <c r="G164" s="235"/>
      <c r="H164" s="238">
        <v>18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131</v>
      </c>
      <c r="AU164" s="244" t="s">
        <v>82</v>
      </c>
      <c r="AV164" s="14" t="s">
        <v>127</v>
      </c>
      <c r="AW164" s="14" t="s">
        <v>4</v>
      </c>
      <c r="AX164" s="14" t="s">
        <v>79</v>
      </c>
      <c r="AY164" s="244" t="s">
        <v>120</v>
      </c>
    </row>
    <row r="165" s="2" customFormat="1" ht="37.8" customHeight="1">
      <c r="A165" s="38"/>
      <c r="B165" s="39"/>
      <c r="C165" s="204" t="s">
        <v>265</v>
      </c>
      <c r="D165" s="204" t="s">
        <v>122</v>
      </c>
      <c r="E165" s="205" t="s">
        <v>266</v>
      </c>
      <c r="F165" s="206" t="s">
        <v>267</v>
      </c>
      <c r="G165" s="207" t="s">
        <v>135</v>
      </c>
      <c r="H165" s="208">
        <v>24.5</v>
      </c>
      <c r="I165" s="209"/>
      <c r="J165" s="210">
        <f>ROUND(I165*H165,2)</f>
        <v>0</v>
      </c>
      <c r="K165" s="206" t="s">
        <v>126</v>
      </c>
      <c r="L165" s="44"/>
      <c r="M165" s="211" t="s">
        <v>19</v>
      </c>
      <c r="N165" s="212" t="s">
        <v>42</v>
      </c>
      <c r="O165" s="84"/>
      <c r="P165" s="213">
        <f>O165*H165</f>
        <v>0</v>
      </c>
      <c r="Q165" s="213">
        <v>0.36037999999999998</v>
      </c>
      <c r="R165" s="213">
        <f>Q165*H165</f>
        <v>8.8293099999999995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127</v>
      </c>
      <c r="AT165" s="215" t="s">
        <v>122</v>
      </c>
      <c r="AU165" s="215" t="s">
        <v>82</v>
      </c>
      <c r="AY165" s="17" t="s">
        <v>120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79</v>
      </c>
      <c r="BK165" s="216">
        <f>ROUND(I165*H165,2)</f>
        <v>0</v>
      </c>
      <c r="BL165" s="17" t="s">
        <v>127</v>
      </c>
      <c r="BM165" s="215" t="s">
        <v>268</v>
      </c>
    </row>
    <row r="166" s="2" customFormat="1">
      <c r="A166" s="38"/>
      <c r="B166" s="39"/>
      <c r="C166" s="40"/>
      <c r="D166" s="217" t="s">
        <v>129</v>
      </c>
      <c r="E166" s="40"/>
      <c r="F166" s="218" t="s">
        <v>269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129</v>
      </c>
      <c r="AU166" s="17" t="s">
        <v>82</v>
      </c>
    </row>
    <row r="167" s="2" customFormat="1">
      <c r="A167" s="38"/>
      <c r="B167" s="39"/>
      <c r="C167" s="40"/>
      <c r="D167" s="224" t="s">
        <v>270</v>
      </c>
      <c r="E167" s="40"/>
      <c r="F167" s="255" t="s">
        <v>271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270</v>
      </c>
      <c r="AU167" s="17" t="s">
        <v>82</v>
      </c>
    </row>
    <row r="168" s="13" customFormat="1">
      <c r="A168" s="13"/>
      <c r="B168" s="222"/>
      <c r="C168" s="223"/>
      <c r="D168" s="224" t="s">
        <v>131</v>
      </c>
      <c r="E168" s="225" t="s">
        <v>19</v>
      </c>
      <c r="F168" s="226" t="s">
        <v>272</v>
      </c>
      <c r="G168" s="223"/>
      <c r="H168" s="227">
        <v>24.5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131</v>
      </c>
      <c r="AU168" s="233" t="s">
        <v>82</v>
      </c>
      <c r="AV168" s="13" t="s">
        <v>82</v>
      </c>
      <c r="AW168" s="13" t="s">
        <v>33</v>
      </c>
      <c r="AX168" s="13" t="s">
        <v>79</v>
      </c>
      <c r="AY168" s="233" t="s">
        <v>120</v>
      </c>
    </row>
    <row r="169" s="2" customFormat="1" ht="16.5" customHeight="1">
      <c r="A169" s="38"/>
      <c r="B169" s="39"/>
      <c r="C169" s="245" t="s">
        <v>273</v>
      </c>
      <c r="D169" s="245" t="s">
        <v>259</v>
      </c>
      <c r="E169" s="246" t="s">
        <v>274</v>
      </c>
      <c r="F169" s="247" t="s">
        <v>275</v>
      </c>
      <c r="G169" s="248" t="s">
        <v>202</v>
      </c>
      <c r="H169" s="249">
        <v>9.7680000000000007</v>
      </c>
      <c r="I169" s="250"/>
      <c r="J169" s="251">
        <f>ROUND(I169*H169,2)</f>
        <v>0</v>
      </c>
      <c r="K169" s="247" t="s">
        <v>19</v>
      </c>
      <c r="L169" s="252"/>
      <c r="M169" s="253" t="s">
        <v>19</v>
      </c>
      <c r="N169" s="254" t="s">
        <v>42</v>
      </c>
      <c r="O169" s="84"/>
      <c r="P169" s="213">
        <f>O169*H169</f>
        <v>0</v>
      </c>
      <c r="Q169" s="213">
        <v>0.77000000000000002</v>
      </c>
      <c r="R169" s="213">
        <f>Q169*H169</f>
        <v>7.5213600000000005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168</v>
      </c>
      <c r="AT169" s="215" t="s">
        <v>259</v>
      </c>
      <c r="AU169" s="215" t="s">
        <v>82</v>
      </c>
      <c r="AY169" s="17" t="s">
        <v>120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79</v>
      </c>
      <c r="BK169" s="216">
        <f>ROUND(I169*H169,2)</f>
        <v>0</v>
      </c>
      <c r="BL169" s="17" t="s">
        <v>127</v>
      </c>
      <c r="BM169" s="215" t="s">
        <v>276</v>
      </c>
    </row>
    <row r="170" s="13" customFormat="1">
      <c r="A170" s="13"/>
      <c r="B170" s="222"/>
      <c r="C170" s="223"/>
      <c r="D170" s="224" t="s">
        <v>131</v>
      </c>
      <c r="E170" s="225" t="s">
        <v>19</v>
      </c>
      <c r="F170" s="226" t="s">
        <v>277</v>
      </c>
      <c r="G170" s="223"/>
      <c r="H170" s="227">
        <v>4.3200000000000003</v>
      </c>
      <c r="I170" s="228"/>
      <c r="J170" s="223"/>
      <c r="K170" s="223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131</v>
      </c>
      <c r="AU170" s="233" t="s">
        <v>82</v>
      </c>
      <c r="AV170" s="13" t="s">
        <v>82</v>
      </c>
      <c r="AW170" s="13" t="s">
        <v>33</v>
      </c>
      <c r="AX170" s="13" t="s">
        <v>71</v>
      </c>
      <c r="AY170" s="233" t="s">
        <v>120</v>
      </c>
    </row>
    <row r="171" s="13" customFormat="1">
      <c r="A171" s="13"/>
      <c r="B171" s="222"/>
      <c r="C171" s="223"/>
      <c r="D171" s="224" t="s">
        <v>131</v>
      </c>
      <c r="E171" s="225" t="s">
        <v>19</v>
      </c>
      <c r="F171" s="226" t="s">
        <v>278</v>
      </c>
      <c r="G171" s="223"/>
      <c r="H171" s="227">
        <v>5.4480000000000004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131</v>
      </c>
      <c r="AU171" s="233" t="s">
        <v>82</v>
      </c>
      <c r="AV171" s="13" t="s">
        <v>82</v>
      </c>
      <c r="AW171" s="13" t="s">
        <v>33</v>
      </c>
      <c r="AX171" s="13" t="s">
        <v>71</v>
      </c>
      <c r="AY171" s="233" t="s">
        <v>120</v>
      </c>
    </row>
    <row r="172" s="14" customFormat="1">
      <c r="A172" s="14"/>
      <c r="B172" s="234"/>
      <c r="C172" s="235"/>
      <c r="D172" s="224" t="s">
        <v>131</v>
      </c>
      <c r="E172" s="236" t="s">
        <v>19</v>
      </c>
      <c r="F172" s="237" t="s">
        <v>140</v>
      </c>
      <c r="G172" s="235"/>
      <c r="H172" s="238">
        <v>9.7680000000000007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131</v>
      </c>
      <c r="AU172" s="244" t="s">
        <v>82</v>
      </c>
      <c r="AV172" s="14" t="s">
        <v>127</v>
      </c>
      <c r="AW172" s="14" t="s">
        <v>4</v>
      </c>
      <c r="AX172" s="14" t="s">
        <v>79</v>
      </c>
      <c r="AY172" s="244" t="s">
        <v>120</v>
      </c>
    </row>
    <row r="173" s="2" customFormat="1" ht="24.15" customHeight="1">
      <c r="A173" s="38"/>
      <c r="B173" s="39"/>
      <c r="C173" s="204" t="s">
        <v>279</v>
      </c>
      <c r="D173" s="204" t="s">
        <v>122</v>
      </c>
      <c r="E173" s="205" t="s">
        <v>280</v>
      </c>
      <c r="F173" s="206" t="s">
        <v>281</v>
      </c>
      <c r="G173" s="207" t="s">
        <v>125</v>
      </c>
      <c r="H173" s="208">
        <v>20</v>
      </c>
      <c r="I173" s="209"/>
      <c r="J173" s="210">
        <f>ROUND(I173*H173,2)</f>
        <v>0</v>
      </c>
      <c r="K173" s="206" t="s">
        <v>126</v>
      </c>
      <c r="L173" s="44"/>
      <c r="M173" s="211" t="s">
        <v>19</v>
      </c>
      <c r="N173" s="212" t="s">
        <v>42</v>
      </c>
      <c r="O173" s="84"/>
      <c r="P173" s="213">
        <f>O173*H173</f>
        <v>0</v>
      </c>
      <c r="Q173" s="213">
        <v>0.0046800000000000001</v>
      </c>
      <c r="R173" s="213">
        <f>Q173*H173</f>
        <v>0.093600000000000003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127</v>
      </c>
      <c r="AT173" s="215" t="s">
        <v>122</v>
      </c>
      <c r="AU173" s="215" t="s">
        <v>82</v>
      </c>
      <c r="AY173" s="17" t="s">
        <v>120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79</v>
      </c>
      <c r="BK173" s="216">
        <f>ROUND(I173*H173,2)</f>
        <v>0</v>
      </c>
      <c r="BL173" s="17" t="s">
        <v>127</v>
      </c>
      <c r="BM173" s="215" t="s">
        <v>282</v>
      </c>
    </row>
    <row r="174" s="2" customFormat="1">
      <c r="A174" s="38"/>
      <c r="B174" s="39"/>
      <c r="C174" s="40"/>
      <c r="D174" s="217" t="s">
        <v>129</v>
      </c>
      <c r="E174" s="40"/>
      <c r="F174" s="218" t="s">
        <v>283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129</v>
      </c>
      <c r="AU174" s="17" t="s">
        <v>82</v>
      </c>
    </row>
    <row r="175" s="2" customFormat="1">
      <c r="A175" s="38"/>
      <c r="B175" s="39"/>
      <c r="C175" s="40"/>
      <c r="D175" s="224" t="s">
        <v>270</v>
      </c>
      <c r="E175" s="40"/>
      <c r="F175" s="255" t="s">
        <v>284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270</v>
      </c>
      <c r="AU175" s="17" t="s">
        <v>82</v>
      </c>
    </row>
    <row r="176" s="13" customFormat="1">
      <c r="A176" s="13"/>
      <c r="B176" s="222"/>
      <c r="C176" s="223"/>
      <c r="D176" s="224" t="s">
        <v>131</v>
      </c>
      <c r="E176" s="225" t="s">
        <v>19</v>
      </c>
      <c r="F176" s="226" t="s">
        <v>285</v>
      </c>
      <c r="G176" s="223"/>
      <c r="H176" s="227">
        <v>20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131</v>
      </c>
      <c r="AU176" s="233" t="s">
        <v>82</v>
      </c>
      <c r="AV176" s="13" t="s">
        <v>82</v>
      </c>
      <c r="AW176" s="13" t="s">
        <v>33</v>
      </c>
      <c r="AX176" s="13" t="s">
        <v>79</v>
      </c>
      <c r="AY176" s="233" t="s">
        <v>120</v>
      </c>
    </row>
    <row r="177" s="2" customFormat="1" ht="16.5" customHeight="1">
      <c r="A177" s="38"/>
      <c r="B177" s="39"/>
      <c r="C177" s="245" t="s">
        <v>286</v>
      </c>
      <c r="D177" s="245" t="s">
        <v>259</v>
      </c>
      <c r="E177" s="246" t="s">
        <v>287</v>
      </c>
      <c r="F177" s="247" t="s">
        <v>288</v>
      </c>
      <c r="G177" s="248" t="s">
        <v>202</v>
      </c>
      <c r="H177" s="249">
        <v>0.075999999999999998</v>
      </c>
      <c r="I177" s="250"/>
      <c r="J177" s="251">
        <f>ROUND(I177*H177,2)</f>
        <v>0</v>
      </c>
      <c r="K177" s="247" t="s">
        <v>126</v>
      </c>
      <c r="L177" s="252"/>
      <c r="M177" s="253" t="s">
        <v>19</v>
      </c>
      <c r="N177" s="254" t="s">
        <v>42</v>
      </c>
      <c r="O177" s="84"/>
      <c r="P177" s="213">
        <f>O177*H177</f>
        <v>0</v>
      </c>
      <c r="Q177" s="213">
        <v>1</v>
      </c>
      <c r="R177" s="213">
        <f>Q177*H177</f>
        <v>0.075999999999999998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289</v>
      </c>
      <c r="AT177" s="215" t="s">
        <v>259</v>
      </c>
      <c r="AU177" s="215" t="s">
        <v>82</v>
      </c>
      <c r="AY177" s="17" t="s">
        <v>120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79</v>
      </c>
      <c r="BK177" s="216">
        <f>ROUND(I177*H177,2)</f>
        <v>0</v>
      </c>
      <c r="BL177" s="17" t="s">
        <v>216</v>
      </c>
      <c r="BM177" s="215" t="s">
        <v>290</v>
      </c>
    </row>
    <row r="178" s="13" customFormat="1">
      <c r="A178" s="13"/>
      <c r="B178" s="222"/>
      <c r="C178" s="223"/>
      <c r="D178" s="224" t="s">
        <v>131</v>
      </c>
      <c r="E178" s="225" t="s">
        <v>19</v>
      </c>
      <c r="F178" s="226" t="s">
        <v>291</v>
      </c>
      <c r="G178" s="223"/>
      <c r="H178" s="227">
        <v>0.075999999999999998</v>
      </c>
      <c r="I178" s="228"/>
      <c r="J178" s="223"/>
      <c r="K178" s="223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131</v>
      </c>
      <c r="AU178" s="233" t="s">
        <v>82</v>
      </c>
      <c r="AV178" s="13" t="s">
        <v>82</v>
      </c>
      <c r="AW178" s="13" t="s">
        <v>33</v>
      </c>
      <c r="AX178" s="13" t="s">
        <v>79</v>
      </c>
      <c r="AY178" s="233" t="s">
        <v>120</v>
      </c>
    </row>
    <row r="179" s="2" customFormat="1" ht="24.15" customHeight="1">
      <c r="A179" s="38"/>
      <c r="B179" s="39"/>
      <c r="C179" s="204" t="s">
        <v>292</v>
      </c>
      <c r="D179" s="204" t="s">
        <v>122</v>
      </c>
      <c r="E179" s="205" t="s">
        <v>293</v>
      </c>
      <c r="F179" s="206" t="s">
        <v>294</v>
      </c>
      <c r="G179" s="207" t="s">
        <v>125</v>
      </c>
      <c r="H179" s="208">
        <v>1</v>
      </c>
      <c r="I179" s="209"/>
      <c r="J179" s="210">
        <f>ROUND(I179*H179,2)</f>
        <v>0</v>
      </c>
      <c r="K179" s="206" t="s">
        <v>126</v>
      </c>
      <c r="L179" s="44"/>
      <c r="M179" s="211" t="s">
        <v>19</v>
      </c>
      <c r="N179" s="212" t="s">
        <v>42</v>
      </c>
      <c r="O179" s="84"/>
      <c r="P179" s="213">
        <f>O179*H179</f>
        <v>0</v>
      </c>
      <c r="Q179" s="213">
        <v>0.17488999999999999</v>
      </c>
      <c r="R179" s="213">
        <f>Q179*H179</f>
        <v>0.17488999999999999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127</v>
      </c>
      <c r="AT179" s="215" t="s">
        <v>122</v>
      </c>
      <c r="AU179" s="215" t="s">
        <v>82</v>
      </c>
      <c r="AY179" s="17" t="s">
        <v>120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79</v>
      </c>
      <c r="BK179" s="216">
        <f>ROUND(I179*H179,2)</f>
        <v>0</v>
      </c>
      <c r="BL179" s="17" t="s">
        <v>127</v>
      </c>
      <c r="BM179" s="215" t="s">
        <v>295</v>
      </c>
    </row>
    <row r="180" s="2" customFormat="1">
      <c r="A180" s="38"/>
      <c r="B180" s="39"/>
      <c r="C180" s="40"/>
      <c r="D180" s="217" t="s">
        <v>129</v>
      </c>
      <c r="E180" s="40"/>
      <c r="F180" s="218" t="s">
        <v>296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129</v>
      </c>
      <c r="AU180" s="17" t="s">
        <v>82</v>
      </c>
    </row>
    <row r="181" s="13" customFormat="1">
      <c r="A181" s="13"/>
      <c r="B181" s="222"/>
      <c r="C181" s="223"/>
      <c r="D181" s="224" t="s">
        <v>131</v>
      </c>
      <c r="E181" s="225" t="s">
        <v>19</v>
      </c>
      <c r="F181" s="226" t="s">
        <v>297</v>
      </c>
      <c r="G181" s="223"/>
      <c r="H181" s="227">
        <v>1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131</v>
      </c>
      <c r="AU181" s="233" t="s">
        <v>82</v>
      </c>
      <c r="AV181" s="13" t="s">
        <v>82</v>
      </c>
      <c r="AW181" s="13" t="s">
        <v>33</v>
      </c>
      <c r="AX181" s="13" t="s">
        <v>79</v>
      </c>
      <c r="AY181" s="233" t="s">
        <v>120</v>
      </c>
    </row>
    <row r="182" s="2" customFormat="1" ht="16.5" customHeight="1">
      <c r="A182" s="38"/>
      <c r="B182" s="39"/>
      <c r="C182" s="204" t="s">
        <v>298</v>
      </c>
      <c r="D182" s="204" t="s">
        <v>122</v>
      </c>
      <c r="E182" s="205" t="s">
        <v>299</v>
      </c>
      <c r="F182" s="206" t="s">
        <v>300</v>
      </c>
      <c r="G182" s="207" t="s">
        <v>159</v>
      </c>
      <c r="H182" s="208">
        <v>40</v>
      </c>
      <c r="I182" s="209"/>
      <c r="J182" s="210">
        <f>ROUND(I182*H182,2)</f>
        <v>0</v>
      </c>
      <c r="K182" s="206" t="s">
        <v>126</v>
      </c>
      <c r="L182" s="44"/>
      <c r="M182" s="211" t="s">
        <v>19</v>
      </c>
      <c r="N182" s="212" t="s">
        <v>42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127</v>
      </c>
      <c r="AT182" s="215" t="s">
        <v>122</v>
      </c>
      <c r="AU182" s="215" t="s">
        <v>82</v>
      </c>
      <c r="AY182" s="17" t="s">
        <v>120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79</v>
      </c>
      <c r="BK182" s="216">
        <f>ROUND(I182*H182,2)</f>
        <v>0</v>
      </c>
      <c r="BL182" s="17" t="s">
        <v>127</v>
      </c>
      <c r="BM182" s="215" t="s">
        <v>301</v>
      </c>
    </row>
    <row r="183" s="2" customFormat="1">
      <c r="A183" s="38"/>
      <c r="B183" s="39"/>
      <c r="C183" s="40"/>
      <c r="D183" s="217" t="s">
        <v>129</v>
      </c>
      <c r="E183" s="40"/>
      <c r="F183" s="218" t="s">
        <v>302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129</v>
      </c>
      <c r="AU183" s="17" t="s">
        <v>82</v>
      </c>
    </row>
    <row r="184" s="13" customFormat="1">
      <c r="A184" s="13"/>
      <c r="B184" s="222"/>
      <c r="C184" s="223"/>
      <c r="D184" s="224" t="s">
        <v>131</v>
      </c>
      <c r="E184" s="225" t="s">
        <v>19</v>
      </c>
      <c r="F184" s="226" t="s">
        <v>303</v>
      </c>
      <c r="G184" s="223"/>
      <c r="H184" s="227">
        <v>40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131</v>
      </c>
      <c r="AU184" s="233" t="s">
        <v>82</v>
      </c>
      <c r="AV184" s="13" t="s">
        <v>82</v>
      </c>
      <c r="AW184" s="13" t="s">
        <v>33</v>
      </c>
      <c r="AX184" s="13" t="s">
        <v>79</v>
      </c>
      <c r="AY184" s="233" t="s">
        <v>120</v>
      </c>
    </row>
    <row r="185" s="2" customFormat="1" ht="16.5" customHeight="1">
      <c r="A185" s="38"/>
      <c r="B185" s="39"/>
      <c r="C185" s="204" t="s">
        <v>304</v>
      </c>
      <c r="D185" s="204" t="s">
        <v>122</v>
      </c>
      <c r="E185" s="205" t="s">
        <v>305</v>
      </c>
      <c r="F185" s="206" t="s">
        <v>306</v>
      </c>
      <c r="G185" s="207" t="s">
        <v>159</v>
      </c>
      <c r="H185" s="208">
        <v>3</v>
      </c>
      <c r="I185" s="209"/>
      <c r="J185" s="210">
        <f>ROUND(I185*H185,2)</f>
        <v>0</v>
      </c>
      <c r="K185" s="206" t="s">
        <v>126</v>
      </c>
      <c r="L185" s="44"/>
      <c r="M185" s="211" t="s">
        <v>19</v>
      </c>
      <c r="N185" s="212" t="s">
        <v>42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127</v>
      </c>
      <c r="AT185" s="215" t="s">
        <v>122</v>
      </c>
      <c r="AU185" s="215" t="s">
        <v>82</v>
      </c>
      <c r="AY185" s="17" t="s">
        <v>120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79</v>
      </c>
      <c r="BK185" s="216">
        <f>ROUND(I185*H185,2)</f>
        <v>0</v>
      </c>
      <c r="BL185" s="17" t="s">
        <v>127</v>
      </c>
      <c r="BM185" s="215" t="s">
        <v>307</v>
      </c>
    </row>
    <row r="186" s="2" customFormat="1">
      <c r="A186" s="38"/>
      <c r="B186" s="39"/>
      <c r="C186" s="40"/>
      <c r="D186" s="217" t="s">
        <v>129</v>
      </c>
      <c r="E186" s="40"/>
      <c r="F186" s="218" t="s">
        <v>308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129</v>
      </c>
      <c r="AU186" s="17" t="s">
        <v>82</v>
      </c>
    </row>
    <row r="187" s="13" customFormat="1">
      <c r="A187" s="13"/>
      <c r="B187" s="222"/>
      <c r="C187" s="223"/>
      <c r="D187" s="224" t="s">
        <v>131</v>
      </c>
      <c r="E187" s="225" t="s">
        <v>19</v>
      </c>
      <c r="F187" s="226" t="s">
        <v>309</v>
      </c>
      <c r="G187" s="223"/>
      <c r="H187" s="227">
        <v>3</v>
      </c>
      <c r="I187" s="228"/>
      <c r="J187" s="223"/>
      <c r="K187" s="223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131</v>
      </c>
      <c r="AU187" s="233" t="s">
        <v>82</v>
      </c>
      <c r="AV187" s="13" t="s">
        <v>82</v>
      </c>
      <c r="AW187" s="13" t="s">
        <v>33</v>
      </c>
      <c r="AX187" s="13" t="s">
        <v>79</v>
      </c>
      <c r="AY187" s="233" t="s">
        <v>120</v>
      </c>
    </row>
    <row r="188" s="12" customFormat="1" ht="22.8" customHeight="1">
      <c r="A188" s="12"/>
      <c r="B188" s="188"/>
      <c r="C188" s="189"/>
      <c r="D188" s="190" t="s">
        <v>70</v>
      </c>
      <c r="E188" s="202" t="s">
        <v>168</v>
      </c>
      <c r="F188" s="202" t="s">
        <v>310</v>
      </c>
      <c r="G188" s="189"/>
      <c r="H188" s="189"/>
      <c r="I188" s="192"/>
      <c r="J188" s="203">
        <f>BK188</f>
        <v>0</v>
      </c>
      <c r="K188" s="189"/>
      <c r="L188" s="194"/>
      <c r="M188" s="195"/>
      <c r="N188" s="196"/>
      <c r="O188" s="196"/>
      <c r="P188" s="197">
        <f>SUM(P189:P194)</f>
        <v>0</v>
      </c>
      <c r="Q188" s="196"/>
      <c r="R188" s="197">
        <f>SUM(R189:R194)</f>
        <v>0.0078300000000000002</v>
      </c>
      <c r="S188" s="196"/>
      <c r="T188" s="198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9" t="s">
        <v>79</v>
      </c>
      <c r="AT188" s="200" t="s">
        <v>70</v>
      </c>
      <c r="AU188" s="200" t="s">
        <v>79</v>
      </c>
      <c r="AY188" s="199" t="s">
        <v>120</v>
      </c>
      <c r="BK188" s="201">
        <f>SUM(BK189:BK194)</f>
        <v>0</v>
      </c>
    </row>
    <row r="189" s="2" customFormat="1" ht="21.75" customHeight="1">
      <c r="A189" s="38"/>
      <c r="B189" s="39"/>
      <c r="C189" s="204" t="s">
        <v>311</v>
      </c>
      <c r="D189" s="204" t="s">
        <v>122</v>
      </c>
      <c r="E189" s="205" t="s">
        <v>312</v>
      </c>
      <c r="F189" s="206" t="s">
        <v>313</v>
      </c>
      <c r="G189" s="207" t="s">
        <v>159</v>
      </c>
      <c r="H189" s="208">
        <v>4.5</v>
      </c>
      <c r="I189" s="209"/>
      <c r="J189" s="210">
        <f>ROUND(I189*H189,2)</f>
        <v>0</v>
      </c>
      <c r="K189" s="206" t="s">
        <v>126</v>
      </c>
      <c r="L189" s="44"/>
      <c r="M189" s="211" t="s">
        <v>19</v>
      </c>
      <c r="N189" s="212" t="s">
        <v>42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127</v>
      </c>
      <c r="AT189" s="215" t="s">
        <v>122</v>
      </c>
      <c r="AU189" s="215" t="s">
        <v>82</v>
      </c>
      <c r="AY189" s="17" t="s">
        <v>120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79</v>
      </c>
      <c r="BK189" s="216">
        <f>ROUND(I189*H189,2)</f>
        <v>0</v>
      </c>
      <c r="BL189" s="17" t="s">
        <v>127</v>
      </c>
      <c r="BM189" s="215" t="s">
        <v>314</v>
      </c>
    </row>
    <row r="190" s="2" customFormat="1">
      <c r="A190" s="38"/>
      <c r="B190" s="39"/>
      <c r="C190" s="40"/>
      <c r="D190" s="217" t="s">
        <v>129</v>
      </c>
      <c r="E190" s="40"/>
      <c r="F190" s="218" t="s">
        <v>315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129</v>
      </c>
      <c r="AU190" s="17" t="s">
        <v>82</v>
      </c>
    </row>
    <row r="191" s="13" customFormat="1">
      <c r="A191" s="13"/>
      <c r="B191" s="222"/>
      <c r="C191" s="223"/>
      <c r="D191" s="224" t="s">
        <v>131</v>
      </c>
      <c r="E191" s="225" t="s">
        <v>19</v>
      </c>
      <c r="F191" s="226" t="s">
        <v>316</v>
      </c>
      <c r="G191" s="223"/>
      <c r="H191" s="227">
        <v>4.5</v>
      </c>
      <c r="I191" s="228"/>
      <c r="J191" s="223"/>
      <c r="K191" s="223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131</v>
      </c>
      <c r="AU191" s="233" t="s">
        <v>82</v>
      </c>
      <c r="AV191" s="13" t="s">
        <v>82</v>
      </c>
      <c r="AW191" s="13" t="s">
        <v>33</v>
      </c>
      <c r="AX191" s="13" t="s">
        <v>79</v>
      </c>
      <c r="AY191" s="233" t="s">
        <v>120</v>
      </c>
    </row>
    <row r="192" s="2" customFormat="1" ht="16.5" customHeight="1">
      <c r="A192" s="38"/>
      <c r="B192" s="39"/>
      <c r="C192" s="245" t="s">
        <v>289</v>
      </c>
      <c r="D192" s="245" t="s">
        <v>259</v>
      </c>
      <c r="E192" s="246" t="s">
        <v>317</v>
      </c>
      <c r="F192" s="247" t="s">
        <v>318</v>
      </c>
      <c r="G192" s="248" t="s">
        <v>159</v>
      </c>
      <c r="H192" s="249">
        <v>4.5</v>
      </c>
      <c r="I192" s="250"/>
      <c r="J192" s="251">
        <f>ROUND(I192*H192,2)</f>
        <v>0</v>
      </c>
      <c r="K192" s="247" t="s">
        <v>126</v>
      </c>
      <c r="L192" s="252"/>
      <c r="M192" s="253" t="s">
        <v>19</v>
      </c>
      <c r="N192" s="254" t="s">
        <v>42</v>
      </c>
      <c r="O192" s="84"/>
      <c r="P192" s="213">
        <f>O192*H192</f>
        <v>0</v>
      </c>
      <c r="Q192" s="213">
        <v>0.00174</v>
      </c>
      <c r="R192" s="213">
        <f>Q192*H192</f>
        <v>0.0078300000000000002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168</v>
      </c>
      <c r="AT192" s="215" t="s">
        <v>259</v>
      </c>
      <c r="AU192" s="215" t="s">
        <v>82</v>
      </c>
      <c r="AY192" s="17" t="s">
        <v>120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79</v>
      </c>
      <c r="BK192" s="216">
        <f>ROUND(I192*H192,2)</f>
        <v>0</v>
      </c>
      <c r="BL192" s="17" t="s">
        <v>127</v>
      </c>
      <c r="BM192" s="215" t="s">
        <v>319</v>
      </c>
    </row>
    <row r="193" s="2" customFormat="1" ht="16.5" customHeight="1">
      <c r="A193" s="38"/>
      <c r="B193" s="39"/>
      <c r="C193" s="204" t="s">
        <v>320</v>
      </c>
      <c r="D193" s="204" t="s">
        <v>122</v>
      </c>
      <c r="E193" s="205" t="s">
        <v>321</v>
      </c>
      <c r="F193" s="206" t="s">
        <v>322</v>
      </c>
      <c r="G193" s="207" t="s">
        <v>159</v>
      </c>
      <c r="H193" s="208">
        <v>1.3500000000000001</v>
      </c>
      <c r="I193" s="209"/>
      <c r="J193" s="210">
        <f>ROUND(I193*H193,2)</f>
        <v>0</v>
      </c>
      <c r="K193" s="206" t="s">
        <v>19</v>
      </c>
      <c r="L193" s="44"/>
      <c r="M193" s="211" t="s">
        <v>19</v>
      </c>
      <c r="N193" s="212" t="s">
        <v>42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127</v>
      </c>
      <c r="AT193" s="215" t="s">
        <v>122</v>
      </c>
      <c r="AU193" s="215" t="s">
        <v>82</v>
      </c>
      <c r="AY193" s="17" t="s">
        <v>120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79</v>
      </c>
      <c r="BK193" s="216">
        <f>ROUND(I193*H193,2)</f>
        <v>0</v>
      </c>
      <c r="BL193" s="17" t="s">
        <v>127</v>
      </c>
      <c r="BM193" s="215" t="s">
        <v>323</v>
      </c>
    </row>
    <row r="194" s="13" customFormat="1">
      <c r="A194" s="13"/>
      <c r="B194" s="222"/>
      <c r="C194" s="223"/>
      <c r="D194" s="224" t="s">
        <v>131</v>
      </c>
      <c r="E194" s="225" t="s">
        <v>19</v>
      </c>
      <c r="F194" s="226" t="s">
        <v>324</v>
      </c>
      <c r="G194" s="223"/>
      <c r="H194" s="227">
        <v>1.3500000000000001</v>
      </c>
      <c r="I194" s="228"/>
      <c r="J194" s="223"/>
      <c r="K194" s="223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131</v>
      </c>
      <c r="AU194" s="233" t="s">
        <v>82</v>
      </c>
      <c r="AV194" s="13" t="s">
        <v>82</v>
      </c>
      <c r="AW194" s="13" t="s">
        <v>33</v>
      </c>
      <c r="AX194" s="13" t="s">
        <v>79</v>
      </c>
      <c r="AY194" s="233" t="s">
        <v>120</v>
      </c>
    </row>
    <row r="195" s="12" customFormat="1" ht="22.8" customHeight="1">
      <c r="A195" s="12"/>
      <c r="B195" s="188"/>
      <c r="C195" s="189"/>
      <c r="D195" s="190" t="s">
        <v>70</v>
      </c>
      <c r="E195" s="202" t="s">
        <v>174</v>
      </c>
      <c r="F195" s="202" t="s">
        <v>325</v>
      </c>
      <c r="G195" s="189"/>
      <c r="H195" s="189"/>
      <c r="I195" s="192"/>
      <c r="J195" s="203">
        <f>BK195</f>
        <v>0</v>
      </c>
      <c r="K195" s="189"/>
      <c r="L195" s="194"/>
      <c r="M195" s="195"/>
      <c r="N195" s="196"/>
      <c r="O195" s="196"/>
      <c r="P195" s="197">
        <f>SUM(P196:P223)</f>
        <v>0</v>
      </c>
      <c r="Q195" s="196"/>
      <c r="R195" s="197">
        <f>SUM(R196:R223)</f>
        <v>37.528930000000003</v>
      </c>
      <c r="S195" s="196"/>
      <c r="T195" s="198">
        <f>SUM(T196:T223)</f>
        <v>76.23075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99" t="s">
        <v>79</v>
      </c>
      <c r="AT195" s="200" t="s">
        <v>70</v>
      </c>
      <c r="AU195" s="200" t="s">
        <v>79</v>
      </c>
      <c r="AY195" s="199" t="s">
        <v>120</v>
      </c>
      <c r="BK195" s="201">
        <f>SUM(BK196:BK223)</f>
        <v>0</v>
      </c>
    </row>
    <row r="196" s="2" customFormat="1" ht="21.75" customHeight="1">
      <c r="A196" s="38"/>
      <c r="B196" s="39"/>
      <c r="C196" s="204" t="s">
        <v>326</v>
      </c>
      <c r="D196" s="204" t="s">
        <v>122</v>
      </c>
      <c r="E196" s="205" t="s">
        <v>327</v>
      </c>
      <c r="F196" s="206" t="s">
        <v>328</v>
      </c>
      <c r="G196" s="207" t="s">
        <v>159</v>
      </c>
      <c r="H196" s="208">
        <v>4</v>
      </c>
      <c r="I196" s="209"/>
      <c r="J196" s="210">
        <f>ROUND(I196*H196,2)</f>
        <v>0</v>
      </c>
      <c r="K196" s="206" t="s">
        <v>126</v>
      </c>
      <c r="L196" s="44"/>
      <c r="M196" s="211" t="s">
        <v>19</v>
      </c>
      <c r="N196" s="212" t="s">
        <v>42</v>
      </c>
      <c r="O196" s="84"/>
      <c r="P196" s="213">
        <f>O196*H196</f>
        <v>0</v>
      </c>
      <c r="Q196" s="213">
        <v>0.00022000000000000001</v>
      </c>
      <c r="R196" s="213">
        <f>Q196*H196</f>
        <v>0.00088000000000000003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127</v>
      </c>
      <c r="AT196" s="215" t="s">
        <v>122</v>
      </c>
      <c r="AU196" s="215" t="s">
        <v>82</v>
      </c>
      <c r="AY196" s="17" t="s">
        <v>120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79</v>
      </c>
      <c r="BK196" s="216">
        <f>ROUND(I196*H196,2)</f>
        <v>0</v>
      </c>
      <c r="BL196" s="17" t="s">
        <v>127</v>
      </c>
      <c r="BM196" s="215" t="s">
        <v>329</v>
      </c>
    </row>
    <row r="197" s="2" customFormat="1">
      <c r="A197" s="38"/>
      <c r="B197" s="39"/>
      <c r="C197" s="40"/>
      <c r="D197" s="217" t="s">
        <v>129</v>
      </c>
      <c r="E197" s="40"/>
      <c r="F197" s="218" t="s">
        <v>330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129</v>
      </c>
      <c r="AU197" s="17" t="s">
        <v>82</v>
      </c>
    </row>
    <row r="198" s="13" customFormat="1">
      <c r="A198" s="13"/>
      <c r="B198" s="222"/>
      <c r="C198" s="223"/>
      <c r="D198" s="224" t="s">
        <v>131</v>
      </c>
      <c r="E198" s="225" t="s">
        <v>19</v>
      </c>
      <c r="F198" s="226" t="s">
        <v>331</v>
      </c>
      <c r="G198" s="223"/>
      <c r="H198" s="227">
        <v>4</v>
      </c>
      <c r="I198" s="228"/>
      <c r="J198" s="223"/>
      <c r="K198" s="223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131</v>
      </c>
      <c r="AU198" s="233" t="s">
        <v>82</v>
      </c>
      <c r="AV198" s="13" t="s">
        <v>82</v>
      </c>
      <c r="AW198" s="13" t="s">
        <v>33</v>
      </c>
      <c r="AX198" s="13" t="s">
        <v>79</v>
      </c>
      <c r="AY198" s="233" t="s">
        <v>120</v>
      </c>
    </row>
    <row r="199" s="2" customFormat="1" ht="24.15" customHeight="1">
      <c r="A199" s="38"/>
      <c r="B199" s="39"/>
      <c r="C199" s="204" t="s">
        <v>332</v>
      </c>
      <c r="D199" s="204" t="s">
        <v>122</v>
      </c>
      <c r="E199" s="205" t="s">
        <v>333</v>
      </c>
      <c r="F199" s="206" t="s">
        <v>334</v>
      </c>
      <c r="G199" s="207" t="s">
        <v>135</v>
      </c>
      <c r="H199" s="208">
        <v>15</v>
      </c>
      <c r="I199" s="209"/>
      <c r="J199" s="210">
        <f>ROUND(I199*H199,2)</f>
        <v>0</v>
      </c>
      <c r="K199" s="206" t="s">
        <v>126</v>
      </c>
      <c r="L199" s="44"/>
      <c r="M199" s="211" t="s">
        <v>19</v>
      </c>
      <c r="N199" s="212" t="s">
        <v>42</v>
      </c>
      <c r="O199" s="84"/>
      <c r="P199" s="213">
        <f>O199*H199</f>
        <v>0</v>
      </c>
      <c r="Q199" s="213">
        <v>2.5018699999999998</v>
      </c>
      <c r="R199" s="213">
        <f>Q199*H199</f>
        <v>37.52805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127</v>
      </c>
      <c r="AT199" s="215" t="s">
        <v>122</v>
      </c>
      <c r="AU199" s="215" t="s">
        <v>82</v>
      </c>
      <c r="AY199" s="17" t="s">
        <v>120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79</v>
      </c>
      <c r="BK199" s="216">
        <f>ROUND(I199*H199,2)</f>
        <v>0</v>
      </c>
      <c r="BL199" s="17" t="s">
        <v>127</v>
      </c>
      <c r="BM199" s="215" t="s">
        <v>335</v>
      </c>
    </row>
    <row r="200" s="2" customFormat="1">
      <c r="A200" s="38"/>
      <c r="B200" s="39"/>
      <c r="C200" s="40"/>
      <c r="D200" s="217" t="s">
        <v>129</v>
      </c>
      <c r="E200" s="40"/>
      <c r="F200" s="218" t="s">
        <v>336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129</v>
      </c>
      <c r="AU200" s="17" t="s">
        <v>82</v>
      </c>
    </row>
    <row r="201" s="13" customFormat="1">
      <c r="A201" s="13"/>
      <c r="B201" s="222"/>
      <c r="C201" s="223"/>
      <c r="D201" s="224" t="s">
        <v>131</v>
      </c>
      <c r="E201" s="225" t="s">
        <v>19</v>
      </c>
      <c r="F201" s="226" t="s">
        <v>337</v>
      </c>
      <c r="G201" s="223"/>
      <c r="H201" s="227">
        <v>15</v>
      </c>
      <c r="I201" s="228"/>
      <c r="J201" s="223"/>
      <c r="K201" s="223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131</v>
      </c>
      <c r="AU201" s="233" t="s">
        <v>82</v>
      </c>
      <c r="AV201" s="13" t="s">
        <v>82</v>
      </c>
      <c r="AW201" s="13" t="s">
        <v>33</v>
      </c>
      <c r="AX201" s="13" t="s">
        <v>79</v>
      </c>
      <c r="AY201" s="233" t="s">
        <v>120</v>
      </c>
    </row>
    <row r="202" s="2" customFormat="1" ht="37.8" customHeight="1">
      <c r="A202" s="38"/>
      <c r="B202" s="39"/>
      <c r="C202" s="204" t="s">
        <v>338</v>
      </c>
      <c r="D202" s="204" t="s">
        <v>122</v>
      </c>
      <c r="E202" s="205" t="s">
        <v>339</v>
      </c>
      <c r="F202" s="206" t="s">
        <v>340</v>
      </c>
      <c r="G202" s="207" t="s">
        <v>237</v>
      </c>
      <c r="H202" s="208">
        <v>95.219999999999999</v>
      </c>
      <c r="I202" s="209"/>
      <c r="J202" s="210">
        <f>ROUND(I202*H202,2)</f>
        <v>0</v>
      </c>
      <c r="K202" s="206" t="s">
        <v>126</v>
      </c>
      <c r="L202" s="44"/>
      <c r="M202" s="211" t="s">
        <v>19</v>
      </c>
      <c r="N202" s="212" t="s">
        <v>42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127</v>
      </c>
      <c r="AT202" s="215" t="s">
        <v>122</v>
      </c>
      <c r="AU202" s="215" t="s">
        <v>82</v>
      </c>
      <c r="AY202" s="17" t="s">
        <v>120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79</v>
      </c>
      <c r="BK202" s="216">
        <f>ROUND(I202*H202,2)</f>
        <v>0</v>
      </c>
      <c r="BL202" s="17" t="s">
        <v>127</v>
      </c>
      <c r="BM202" s="215" t="s">
        <v>341</v>
      </c>
    </row>
    <row r="203" s="2" customFormat="1">
      <c r="A203" s="38"/>
      <c r="B203" s="39"/>
      <c r="C203" s="40"/>
      <c r="D203" s="217" t="s">
        <v>129</v>
      </c>
      <c r="E203" s="40"/>
      <c r="F203" s="218" t="s">
        <v>342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129</v>
      </c>
      <c r="AU203" s="17" t="s">
        <v>82</v>
      </c>
    </row>
    <row r="204" s="13" customFormat="1">
      <c r="A204" s="13"/>
      <c r="B204" s="222"/>
      <c r="C204" s="223"/>
      <c r="D204" s="224" t="s">
        <v>131</v>
      </c>
      <c r="E204" s="225" t="s">
        <v>19</v>
      </c>
      <c r="F204" s="226" t="s">
        <v>343</v>
      </c>
      <c r="G204" s="223"/>
      <c r="H204" s="227">
        <v>81.719999999999999</v>
      </c>
      <c r="I204" s="228"/>
      <c r="J204" s="223"/>
      <c r="K204" s="223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131</v>
      </c>
      <c r="AU204" s="233" t="s">
        <v>82</v>
      </c>
      <c r="AV204" s="13" t="s">
        <v>82</v>
      </c>
      <c r="AW204" s="13" t="s">
        <v>33</v>
      </c>
      <c r="AX204" s="13" t="s">
        <v>71</v>
      </c>
      <c r="AY204" s="233" t="s">
        <v>120</v>
      </c>
    </row>
    <row r="205" s="13" customFormat="1">
      <c r="A205" s="13"/>
      <c r="B205" s="222"/>
      <c r="C205" s="223"/>
      <c r="D205" s="224" t="s">
        <v>131</v>
      </c>
      <c r="E205" s="225" t="s">
        <v>19</v>
      </c>
      <c r="F205" s="226" t="s">
        <v>344</v>
      </c>
      <c r="G205" s="223"/>
      <c r="H205" s="227">
        <v>13.5</v>
      </c>
      <c r="I205" s="228"/>
      <c r="J205" s="223"/>
      <c r="K205" s="223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131</v>
      </c>
      <c r="AU205" s="233" t="s">
        <v>82</v>
      </c>
      <c r="AV205" s="13" t="s">
        <v>82</v>
      </c>
      <c r="AW205" s="13" t="s">
        <v>33</v>
      </c>
      <c r="AX205" s="13" t="s">
        <v>71</v>
      </c>
      <c r="AY205" s="233" t="s">
        <v>120</v>
      </c>
    </row>
    <row r="206" s="14" customFormat="1">
      <c r="A206" s="14"/>
      <c r="B206" s="234"/>
      <c r="C206" s="235"/>
      <c r="D206" s="224" t="s">
        <v>131</v>
      </c>
      <c r="E206" s="236" t="s">
        <v>19</v>
      </c>
      <c r="F206" s="237" t="s">
        <v>140</v>
      </c>
      <c r="G206" s="235"/>
      <c r="H206" s="238">
        <v>95.219999999999999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131</v>
      </c>
      <c r="AU206" s="244" t="s">
        <v>82</v>
      </c>
      <c r="AV206" s="14" t="s">
        <v>127</v>
      </c>
      <c r="AW206" s="14" t="s">
        <v>4</v>
      </c>
      <c r="AX206" s="14" t="s">
        <v>79</v>
      </c>
      <c r="AY206" s="244" t="s">
        <v>120</v>
      </c>
    </row>
    <row r="207" s="2" customFormat="1" ht="21.75" customHeight="1">
      <c r="A207" s="38"/>
      <c r="B207" s="39"/>
      <c r="C207" s="204" t="s">
        <v>345</v>
      </c>
      <c r="D207" s="204" t="s">
        <v>122</v>
      </c>
      <c r="E207" s="205" t="s">
        <v>346</v>
      </c>
      <c r="F207" s="206" t="s">
        <v>347</v>
      </c>
      <c r="G207" s="207" t="s">
        <v>125</v>
      </c>
      <c r="H207" s="208">
        <v>1</v>
      </c>
      <c r="I207" s="209"/>
      <c r="J207" s="210">
        <f>ROUND(I207*H207,2)</f>
        <v>0</v>
      </c>
      <c r="K207" s="206" t="s">
        <v>126</v>
      </c>
      <c r="L207" s="44"/>
      <c r="M207" s="211" t="s">
        <v>19</v>
      </c>
      <c r="N207" s="212" t="s">
        <v>42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0.16500000000000001</v>
      </c>
      <c r="T207" s="214">
        <f>S207*H207</f>
        <v>0.16500000000000001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127</v>
      </c>
      <c r="AT207" s="215" t="s">
        <v>122</v>
      </c>
      <c r="AU207" s="215" t="s">
        <v>82</v>
      </c>
      <c r="AY207" s="17" t="s">
        <v>120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79</v>
      </c>
      <c r="BK207" s="216">
        <f>ROUND(I207*H207,2)</f>
        <v>0</v>
      </c>
      <c r="BL207" s="17" t="s">
        <v>127</v>
      </c>
      <c r="BM207" s="215" t="s">
        <v>348</v>
      </c>
    </row>
    <row r="208" s="2" customFormat="1">
      <c r="A208" s="38"/>
      <c r="B208" s="39"/>
      <c r="C208" s="40"/>
      <c r="D208" s="217" t="s">
        <v>129</v>
      </c>
      <c r="E208" s="40"/>
      <c r="F208" s="218" t="s">
        <v>349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129</v>
      </c>
      <c r="AU208" s="17" t="s">
        <v>82</v>
      </c>
    </row>
    <row r="209" s="13" customFormat="1">
      <c r="A209" s="13"/>
      <c r="B209" s="222"/>
      <c r="C209" s="223"/>
      <c r="D209" s="224" t="s">
        <v>131</v>
      </c>
      <c r="E209" s="225" t="s">
        <v>19</v>
      </c>
      <c r="F209" s="226" t="s">
        <v>350</v>
      </c>
      <c r="G209" s="223"/>
      <c r="H209" s="227">
        <v>1</v>
      </c>
      <c r="I209" s="228"/>
      <c r="J209" s="223"/>
      <c r="K209" s="223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131</v>
      </c>
      <c r="AU209" s="233" t="s">
        <v>82</v>
      </c>
      <c r="AV209" s="13" t="s">
        <v>82</v>
      </c>
      <c r="AW209" s="13" t="s">
        <v>33</v>
      </c>
      <c r="AX209" s="13" t="s">
        <v>79</v>
      </c>
      <c r="AY209" s="233" t="s">
        <v>120</v>
      </c>
    </row>
    <row r="210" s="2" customFormat="1" ht="21.75" customHeight="1">
      <c r="A210" s="38"/>
      <c r="B210" s="39"/>
      <c r="C210" s="204" t="s">
        <v>351</v>
      </c>
      <c r="D210" s="204" t="s">
        <v>122</v>
      </c>
      <c r="E210" s="205" t="s">
        <v>352</v>
      </c>
      <c r="F210" s="206" t="s">
        <v>353</v>
      </c>
      <c r="G210" s="207" t="s">
        <v>125</v>
      </c>
      <c r="H210" s="208">
        <v>20</v>
      </c>
      <c r="I210" s="209"/>
      <c r="J210" s="210">
        <f>ROUND(I210*H210,2)</f>
        <v>0</v>
      </c>
      <c r="K210" s="206" t="s">
        <v>126</v>
      </c>
      <c r="L210" s="44"/>
      <c r="M210" s="211" t="s">
        <v>19</v>
      </c>
      <c r="N210" s="212" t="s">
        <v>42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0.0080000000000000002</v>
      </c>
      <c r="T210" s="214">
        <f>S210*H210</f>
        <v>0.16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127</v>
      </c>
      <c r="AT210" s="215" t="s">
        <v>122</v>
      </c>
      <c r="AU210" s="215" t="s">
        <v>82</v>
      </c>
      <c r="AY210" s="17" t="s">
        <v>120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79</v>
      </c>
      <c r="BK210" s="216">
        <f>ROUND(I210*H210,2)</f>
        <v>0</v>
      </c>
      <c r="BL210" s="17" t="s">
        <v>127</v>
      </c>
      <c r="BM210" s="215" t="s">
        <v>354</v>
      </c>
    </row>
    <row r="211" s="2" customFormat="1">
      <c r="A211" s="38"/>
      <c r="B211" s="39"/>
      <c r="C211" s="40"/>
      <c r="D211" s="217" t="s">
        <v>129</v>
      </c>
      <c r="E211" s="40"/>
      <c r="F211" s="218" t="s">
        <v>355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129</v>
      </c>
      <c r="AU211" s="17" t="s">
        <v>82</v>
      </c>
    </row>
    <row r="212" s="13" customFormat="1">
      <c r="A212" s="13"/>
      <c r="B212" s="222"/>
      <c r="C212" s="223"/>
      <c r="D212" s="224" t="s">
        <v>131</v>
      </c>
      <c r="E212" s="225" t="s">
        <v>19</v>
      </c>
      <c r="F212" s="226" t="s">
        <v>356</v>
      </c>
      <c r="G212" s="223"/>
      <c r="H212" s="227">
        <v>20</v>
      </c>
      <c r="I212" s="228"/>
      <c r="J212" s="223"/>
      <c r="K212" s="223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131</v>
      </c>
      <c r="AU212" s="233" t="s">
        <v>82</v>
      </c>
      <c r="AV212" s="13" t="s">
        <v>82</v>
      </c>
      <c r="AW212" s="13" t="s">
        <v>33</v>
      </c>
      <c r="AX212" s="13" t="s">
        <v>79</v>
      </c>
      <c r="AY212" s="233" t="s">
        <v>120</v>
      </c>
    </row>
    <row r="213" s="2" customFormat="1" ht="16.5" customHeight="1">
      <c r="A213" s="38"/>
      <c r="B213" s="39"/>
      <c r="C213" s="204" t="s">
        <v>357</v>
      </c>
      <c r="D213" s="204" t="s">
        <v>122</v>
      </c>
      <c r="E213" s="205" t="s">
        <v>358</v>
      </c>
      <c r="F213" s="206" t="s">
        <v>359</v>
      </c>
      <c r="G213" s="207" t="s">
        <v>159</v>
      </c>
      <c r="H213" s="208">
        <v>40</v>
      </c>
      <c r="I213" s="209"/>
      <c r="J213" s="210">
        <f>ROUND(I213*H213,2)</f>
        <v>0</v>
      </c>
      <c r="K213" s="206" t="s">
        <v>126</v>
      </c>
      <c r="L213" s="44"/>
      <c r="M213" s="211" t="s">
        <v>19</v>
      </c>
      <c r="N213" s="212" t="s">
        <v>42</v>
      </c>
      <c r="O213" s="84"/>
      <c r="P213" s="213">
        <f>O213*H213</f>
        <v>0</v>
      </c>
      <c r="Q213" s="213">
        <v>0</v>
      </c>
      <c r="R213" s="213">
        <f>Q213*H213</f>
        <v>0</v>
      </c>
      <c r="S213" s="213">
        <v>0.0094500000000000001</v>
      </c>
      <c r="T213" s="214">
        <f>S213*H213</f>
        <v>0.378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127</v>
      </c>
      <c r="AT213" s="215" t="s">
        <v>122</v>
      </c>
      <c r="AU213" s="215" t="s">
        <v>82</v>
      </c>
      <c r="AY213" s="17" t="s">
        <v>120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79</v>
      </c>
      <c r="BK213" s="216">
        <f>ROUND(I213*H213,2)</f>
        <v>0</v>
      </c>
      <c r="BL213" s="17" t="s">
        <v>127</v>
      </c>
      <c r="BM213" s="215" t="s">
        <v>360</v>
      </c>
    </row>
    <row r="214" s="2" customFormat="1">
      <c r="A214" s="38"/>
      <c r="B214" s="39"/>
      <c r="C214" s="40"/>
      <c r="D214" s="217" t="s">
        <v>129</v>
      </c>
      <c r="E214" s="40"/>
      <c r="F214" s="218" t="s">
        <v>361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129</v>
      </c>
      <c r="AU214" s="17" t="s">
        <v>82</v>
      </c>
    </row>
    <row r="215" s="13" customFormat="1">
      <c r="A215" s="13"/>
      <c r="B215" s="222"/>
      <c r="C215" s="223"/>
      <c r="D215" s="224" t="s">
        <v>131</v>
      </c>
      <c r="E215" s="225" t="s">
        <v>19</v>
      </c>
      <c r="F215" s="226" t="s">
        <v>362</v>
      </c>
      <c r="G215" s="223"/>
      <c r="H215" s="227">
        <v>40</v>
      </c>
      <c r="I215" s="228"/>
      <c r="J215" s="223"/>
      <c r="K215" s="223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131</v>
      </c>
      <c r="AU215" s="233" t="s">
        <v>82</v>
      </c>
      <c r="AV215" s="13" t="s">
        <v>82</v>
      </c>
      <c r="AW215" s="13" t="s">
        <v>33</v>
      </c>
      <c r="AX215" s="13" t="s">
        <v>79</v>
      </c>
      <c r="AY215" s="233" t="s">
        <v>120</v>
      </c>
    </row>
    <row r="216" s="2" customFormat="1" ht="16.5" customHeight="1">
      <c r="A216" s="38"/>
      <c r="B216" s="39"/>
      <c r="C216" s="204" t="s">
        <v>363</v>
      </c>
      <c r="D216" s="204" t="s">
        <v>122</v>
      </c>
      <c r="E216" s="205" t="s">
        <v>364</v>
      </c>
      <c r="F216" s="206" t="s">
        <v>365</v>
      </c>
      <c r="G216" s="207" t="s">
        <v>159</v>
      </c>
      <c r="H216" s="208">
        <v>3</v>
      </c>
      <c r="I216" s="209"/>
      <c r="J216" s="210">
        <f>ROUND(I216*H216,2)</f>
        <v>0</v>
      </c>
      <c r="K216" s="206" t="s">
        <v>126</v>
      </c>
      <c r="L216" s="44"/>
      <c r="M216" s="211" t="s">
        <v>19</v>
      </c>
      <c r="N216" s="212" t="s">
        <v>42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0.0092499999999999995</v>
      </c>
      <c r="T216" s="214">
        <f>S216*H216</f>
        <v>0.027749999999999997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127</v>
      </c>
      <c r="AT216" s="215" t="s">
        <v>122</v>
      </c>
      <c r="AU216" s="215" t="s">
        <v>82</v>
      </c>
      <c r="AY216" s="17" t="s">
        <v>120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79</v>
      </c>
      <c r="BK216" s="216">
        <f>ROUND(I216*H216,2)</f>
        <v>0</v>
      </c>
      <c r="BL216" s="17" t="s">
        <v>127</v>
      </c>
      <c r="BM216" s="215" t="s">
        <v>366</v>
      </c>
    </row>
    <row r="217" s="2" customFormat="1">
      <c r="A217" s="38"/>
      <c r="B217" s="39"/>
      <c r="C217" s="40"/>
      <c r="D217" s="217" t="s">
        <v>129</v>
      </c>
      <c r="E217" s="40"/>
      <c r="F217" s="218" t="s">
        <v>367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129</v>
      </c>
      <c r="AU217" s="17" t="s">
        <v>82</v>
      </c>
    </row>
    <row r="218" s="13" customFormat="1">
      <c r="A218" s="13"/>
      <c r="B218" s="222"/>
      <c r="C218" s="223"/>
      <c r="D218" s="224" t="s">
        <v>131</v>
      </c>
      <c r="E218" s="225" t="s">
        <v>19</v>
      </c>
      <c r="F218" s="226" t="s">
        <v>368</v>
      </c>
      <c r="G218" s="223"/>
      <c r="H218" s="227">
        <v>3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131</v>
      </c>
      <c r="AU218" s="233" t="s">
        <v>82</v>
      </c>
      <c r="AV218" s="13" t="s">
        <v>82</v>
      </c>
      <c r="AW218" s="13" t="s">
        <v>33</v>
      </c>
      <c r="AX218" s="13" t="s">
        <v>79</v>
      </c>
      <c r="AY218" s="233" t="s">
        <v>120</v>
      </c>
    </row>
    <row r="219" s="2" customFormat="1" ht="16.5" customHeight="1">
      <c r="A219" s="38"/>
      <c r="B219" s="39"/>
      <c r="C219" s="204" t="s">
        <v>369</v>
      </c>
      <c r="D219" s="204" t="s">
        <v>122</v>
      </c>
      <c r="E219" s="205" t="s">
        <v>370</v>
      </c>
      <c r="F219" s="206" t="s">
        <v>371</v>
      </c>
      <c r="G219" s="207" t="s">
        <v>135</v>
      </c>
      <c r="H219" s="208">
        <v>30.199999999999999</v>
      </c>
      <c r="I219" s="209"/>
      <c r="J219" s="210">
        <f>ROUND(I219*H219,2)</f>
        <v>0</v>
      </c>
      <c r="K219" s="206" t="s">
        <v>126</v>
      </c>
      <c r="L219" s="44"/>
      <c r="M219" s="211" t="s">
        <v>19</v>
      </c>
      <c r="N219" s="212" t="s">
        <v>42</v>
      </c>
      <c r="O219" s="84"/>
      <c r="P219" s="213">
        <f>O219*H219</f>
        <v>0</v>
      </c>
      <c r="Q219" s="213">
        <v>0</v>
      </c>
      <c r="R219" s="213">
        <f>Q219*H219</f>
        <v>0</v>
      </c>
      <c r="S219" s="213">
        <v>2.5</v>
      </c>
      <c r="T219" s="214">
        <f>S219*H219</f>
        <v>75.5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127</v>
      </c>
      <c r="AT219" s="215" t="s">
        <v>122</v>
      </c>
      <c r="AU219" s="215" t="s">
        <v>82</v>
      </c>
      <c r="AY219" s="17" t="s">
        <v>120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79</v>
      </c>
      <c r="BK219" s="216">
        <f>ROUND(I219*H219,2)</f>
        <v>0</v>
      </c>
      <c r="BL219" s="17" t="s">
        <v>127</v>
      </c>
      <c r="BM219" s="215" t="s">
        <v>372</v>
      </c>
    </row>
    <row r="220" s="2" customFormat="1">
      <c r="A220" s="38"/>
      <c r="B220" s="39"/>
      <c r="C220" s="40"/>
      <c r="D220" s="217" t="s">
        <v>129</v>
      </c>
      <c r="E220" s="40"/>
      <c r="F220" s="218" t="s">
        <v>373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129</v>
      </c>
      <c r="AU220" s="17" t="s">
        <v>82</v>
      </c>
    </row>
    <row r="221" s="13" customFormat="1">
      <c r="A221" s="13"/>
      <c r="B221" s="222"/>
      <c r="C221" s="223"/>
      <c r="D221" s="224" t="s">
        <v>131</v>
      </c>
      <c r="E221" s="225" t="s">
        <v>19</v>
      </c>
      <c r="F221" s="226" t="s">
        <v>374</v>
      </c>
      <c r="G221" s="223"/>
      <c r="H221" s="227">
        <v>22.699999999999999</v>
      </c>
      <c r="I221" s="228"/>
      <c r="J221" s="223"/>
      <c r="K221" s="223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131</v>
      </c>
      <c r="AU221" s="233" t="s">
        <v>82</v>
      </c>
      <c r="AV221" s="13" t="s">
        <v>82</v>
      </c>
      <c r="AW221" s="13" t="s">
        <v>33</v>
      </c>
      <c r="AX221" s="13" t="s">
        <v>71</v>
      </c>
      <c r="AY221" s="233" t="s">
        <v>120</v>
      </c>
    </row>
    <row r="222" s="13" customFormat="1">
      <c r="A222" s="13"/>
      <c r="B222" s="222"/>
      <c r="C222" s="223"/>
      <c r="D222" s="224" t="s">
        <v>131</v>
      </c>
      <c r="E222" s="225" t="s">
        <v>19</v>
      </c>
      <c r="F222" s="226" t="s">
        <v>375</v>
      </c>
      <c r="G222" s="223"/>
      <c r="H222" s="227">
        <v>7.5</v>
      </c>
      <c r="I222" s="228"/>
      <c r="J222" s="223"/>
      <c r="K222" s="223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131</v>
      </c>
      <c r="AU222" s="233" t="s">
        <v>82</v>
      </c>
      <c r="AV222" s="13" t="s">
        <v>82</v>
      </c>
      <c r="AW222" s="13" t="s">
        <v>33</v>
      </c>
      <c r="AX222" s="13" t="s">
        <v>71</v>
      </c>
      <c r="AY222" s="233" t="s">
        <v>120</v>
      </c>
    </row>
    <row r="223" s="14" customFormat="1">
      <c r="A223" s="14"/>
      <c r="B223" s="234"/>
      <c r="C223" s="235"/>
      <c r="D223" s="224" t="s">
        <v>131</v>
      </c>
      <c r="E223" s="236" t="s">
        <v>19</v>
      </c>
      <c r="F223" s="237" t="s">
        <v>140</v>
      </c>
      <c r="G223" s="235"/>
      <c r="H223" s="238">
        <v>30.199999999999999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131</v>
      </c>
      <c r="AU223" s="244" t="s">
        <v>82</v>
      </c>
      <c r="AV223" s="14" t="s">
        <v>127</v>
      </c>
      <c r="AW223" s="14" t="s">
        <v>4</v>
      </c>
      <c r="AX223" s="14" t="s">
        <v>79</v>
      </c>
      <c r="AY223" s="244" t="s">
        <v>120</v>
      </c>
    </row>
    <row r="224" s="12" customFormat="1" ht="22.8" customHeight="1">
      <c r="A224" s="12"/>
      <c r="B224" s="188"/>
      <c r="C224" s="189"/>
      <c r="D224" s="190" t="s">
        <v>70</v>
      </c>
      <c r="E224" s="202" t="s">
        <v>376</v>
      </c>
      <c r="F224" s="202" t="s">
        <v>377</v>
      </c>
      <c r="G224" s="189"/>
      <c r="H224" s="189"/>
      <c r="I224" s="192"/>
      <c r="J224" s="203">
        <f>BK224</f>
        <v>0</v>
      </c>
      <c r="K224" s="189"/>
      <c r="L224" s="194"/>
      <c r="M224" s="195"/>
      <c r="N224" s="196"/>
      <c r="O224" s="196"/>
      <c r="P224" s="197">
        <f>SUM(P225:P237)</f>
        <v>0</v>
      </c>
      <c r="Q224" s="196"/>
      <c r="R224" s="197">
        <f>SUM(R225:R237)</f>
        <v>0</v>
      </c>
      <c r="S224" s="196"/>
      <c r="T224" s="198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99" t="s">
        <v>79</v>
      </c>
      <c r="AT224" s="200" t="s">
        <v>70</v>
      </c>
      <c r="AU224" s="200" t="s">
        <v>79</v>
      </c>
      <c r="AY224" s="199" t="s">
        <v>120</v>
      </c>
      <c r="BK224" s="201">
        <f>SUM(BK225:BK237)</f>
        <v>0</v>
      </c>
    </row>
    <row r="225" s="2" customFormat="1" ht="21.75" customHeight="1">
      <c r="A225" s="38"/>
      <c r="B225" s="39"/>
      <c r="C225" s="204" t="s">
        <v>378</v>
      </c>
      <c r="D225" s="204" t="s">
        <v>122</v>
      </c>
      <c r="E225" s="205" t="s">
        <v>379</v>
      </c>
      <c r="F225" s="206" t="s">
        <v>380</v>
      </c>
      <c r="G225" s="207" t="s">
        <v>202</v>
      </c>
      <c r="H225" s="208">
        <v>7.5499999999999998</v>
      </c>
      <c r="I225" s="209"/>
      <c r="J225" s="210">
        <f>ROUND(I225*H225,2)</f>
        <v>0</v>
      </c>
      <c r="K225" s="206" t="s">
        <v>126</v>
      </c>
      <c r="L225" s="44"/>
      <c r="M225" s="211" t="s">
        <v>19</v>
      </c>
      <c r="N225" s="212" t="s">
        <v>42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127</v>
      </c>
      <c r="AT225" s="215" t="s">
        <v>122</v>
      </c>
      <c r="AU225" s="215" t="s">
        <v>82</v>
      </c>
      <c r="AY225" s="17" t="s">
        <v>120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79</v>
      </c>
      <c r="BK225" s="216">
        <f>ROUND(I225*H225,2)</f>
        <v>0</v>
      </c>
      <c r="BL225" s="17" t="s">
        <v>127</v>
      </c>
      <c r="BM225" s="215" t="s">
        <v>381</v>
      </c>
    </row>
    <row r="226" s="2" customFormat="1">
      <c r="A226" s="38"/>
      <c r="B226" s="39"/>
      <c r="C226" s="40"/>
      <c r="D226" s="217" t="s">
        <v>129</v>
      </c>
      <c r="E226" s="40"/>
      <c r="F226" s="218" t="s">
        <v>382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129</v>
      </c>
      <c r="AU226" s="17" t="s">
        <v>82</v>
      </c>
    </row>
    <row r="227" s="13" customFormat="1">
      <c r="A227" s="13"/>
      <c r="B227" s="222"/>
      <c r="C227" s="223"/>
      <c r="D227" s="224" t="s">
        <v>131</v>
      </c>
      <c r="E227" s="225" t="s">
        <v>19</v>
      </c>
      <c r="F227" s="226" t="s">
        <v>383</v>
      </c>
      <c r="G227" s="223"/>
      <c r="H227" s="227">
        <v>5.6749999999999998</v>
      </c>
      <c r="I227" s="228"/>
      <c r="J227" s="223"/>
      <c r="K227" s="223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131</v>
      </c>
      <c r="AU227" s="233" t="s">
        <v>82</v>
      </c>
      <c r="AV227" s="13" t="s">
        <v>82</v>
      </c>
      <c r="AW227" s="13" t="s">
        <v>33</v>
      </c>
      <c r="AX227" s="13" t="s">
        <v>71</v>
      </c>
      <c r="AY227" s="233" t="s">
        <v>120</v>
      </c>
    </row>
    <row r="228" s="13" customFormat="1">
      <c r="A228" s="13"/>
      <c r="B228" s="222"/>
      <c r="C228" s="223"/>
      <c r="D228" s="224" t="s">
        <v>131</v>
      </c>
      <c r="E228" s="225" t="s">
        <v>19</v>
      </c>
      <c r="F228" s="226" t="s">
        <v>384</v>
      </c>
      <c r="G228" s="223"/>
      <c r="H228" s="227">
        <v>1.875</v>
      </c>
      <c r="I228" s="228"/>
      <c r="J228" s="223"/>
      <c r="K228" s="223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131</v>
      </c>
      <c r="AU228" s="233" t="s">
        <v>82</v>
      </c>
      <c r="AV228" s="13" t="s">
        <v>82</v>
      </c>
      <c r="AW228" s="13" t="s">
        <v>33</v>
      </c>
      <c r="AX228" s="13" t="s">
        <v>71</v>
      </c>
      <c r="AY228" s="233" t="s">
        <v>120</v>
      </c>
    </row>
    <row r="229" s="14" customFormat="1">
      <c r="A229" s="14"/>
      <c r="B229" s="234"/>
      <c r="C229" s="235"/>
      <c r="D229" s="224" t="s">
        <v>131</v>
      </c>
      <c r="E229" s="236" t="s">
        <v>19</v>
      </c>
      <c r="F229" s="237" t="s">
        <v>140</v>
      </c>
      <c r="G229" s="235"/>
      <c r="H229" s="238">
        <v>7.5499999999999998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131</v>
      </c>
      <c r="AU229" s="244" t="s">
        <v>82</v>
      </c>
      <c r="AV229" s="14" t="s">
        <v>127</v>
      </c>
      <c r="AW229" s="14" t="s">
        <v>4</v>
      </c>
      <c r="AX229" s="14" t="s">
        <v>79</v>
      </c>
      <c r="AY229" s="244" t="s">
        <v>120</v>
      </c>
    </row>
    <row r="230" s="2" customFormat="1" ht="24.15" customHeight="1">
      <c r="A230" s="38"/>
      <c r="B230" s="39"/>
      <c r="C230" s="204" t="s">
        <v>385</v>
      </c>
      <c r="D230" s="204" t="s">
        <v>122</v>
      </c>
      <c r="E230" s="205" t="s">
        <v>386</v>
      </c>
      <c r="F230" s="206" t="s">
        <v>387</v>
      </c>
      <c r="G230" s="207" t="s">
        <v>202</v>
      </c>
      <c r="H230" s="208">
        <v>188.75</v>
      </c>
      <c r="I230" s="209"/>
      <c r="J230" s="210">
        <f>ROUND(I230*H230,2)</f>
        <v>0</v>
      </c>
      <c r="K230" s="206" t="s">
        <v>126</v>
      </c>
      <c r="L230" s="44"/>
      <c r="M230" s="211" t="s">
        <v>19</v>
      </c>
      <c r="N230" s="212" t="s">
        <v>42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127</v>
      </c>
      <c r="AT230" s="215" t="s">
        <v>122</v>
      </c>
      <c r="AU230" s="215" t="s">
        <v>82</v>
      </c>
      <c r="AY230" s="17" t="s">
        <v>120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79</v>
      </c>
      <c r="BK230" s="216">
        <f>ROUND(I230*H230,2)</f>
        <v>0</v>
      </c>
      <c r="BL230" s="17" t="s">
        <v>127</v>
      </c>
      <c r="BM230" s="215" t="s">
        <v>388</v>
      </c>
    </row>
    <row r="231" s="2" customFormat="1">
      <c r="A231" s="38"/>
      <c r="B231" s="39"/>
      <c r="C231" s="40"/>
      <c r="D231" s="217" t="s">
        <v>129</v>
      </c>
      <c r="E231" s="40"/>
      <c r="F231" s="218" t="s">
        <v>389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129</v>
      </c>
      <c r="AU231" s="17" t="s">
        <v>82</v>
      </c>
    </row>
    <row r="232" s="13" customFormat="1">
      <c r="A232" s="13"/>
      <c r="B232" s="222"/>
      <c r="C232" s="223"/>
      <c r="D232" s="224" t="s">
        <v>131</v>
      </c>
      <c r="E232" s="225" t="s">
        <v>19</v>
      </c>
      <c r="F232" s="226" t="s">
        <v>390</v>
      </c>
      <c r="G232" s="223"/>
      <c r="H232" s="227">
        <v>188.75</v>
      </c>
      <c r="I232" s="228"/>
      <c r="J232" s="223"/>
      <c r="K232" s="223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131</v>
      </c>
      <c r="AU232" s="233" t="s">
        <v>82</v>
      </c>
      <c r="AV232" s="13" t="s">
        <v>82</v>
      </c>
      <c r="AW232" s="13" t="s">
        <v>33</v>
      </c>
      <c r="AX232" s="13" t="s">
        <v>79</v>
      </c>
      <c r="AY232" s="233" t="s">
        <v>120</v>
      </c>
    </row>
    <row r="233" s="2" customFormat="1" ht="24.15" customHeight="1">
      <c r="A233" s="38"/>
      <c r="B233" s="39"/>
      <c r="C233" s="204" t="s">
        <v>391</v>
      </c>
      <c r="D233" s="204" t="s">
        <v>122</v>
      </c>
      <c r="E233" s="205" t="s">
        <v>392</v>
      </c>
      <c r="F233" s="206" t="s">
        <v>201</v>
      </c>
      <c r="G233" s="207" t="s">
        <v>202</v>
      </c>
      <c r="H233" s="208">
        <v>7.5499999999999998</v>
      </c>
      <c r="I233" s="209"/>
      <c r="J233" s="210">
        <f>ROUND(I233*H233,2)</f>
        <v>0</v>
      </c>
      <c r="K233" s="206" t="s">
        <v>126</v>
      </c>
      <c r="L233" s="44"/>
      <c r="M233" s="211" t="s">
        <v>19</v>
      </c>
      <c r="N233" s="212" t="s">
        <v>42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127</v>
      </c>
      <c r="AT233" s="215" t="s">
        <v>122</v>
      </c>
      <c r="AU233" s="215" t="s">
        <v>82</v>
      </c>
      <c r="AY233" s="17" t="s">
        <v>120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79</v>
      </c>
      <c r="BK233" s="216">
        <f>ROUND(I233*H233,2)</f>
        <v>0</v>
      </c>
      <c r="BL233" s="17" t="s">
        <v>127</v>
      </c>
      <c r="BM233" s="215" t="s">
        <v>393</v>
      </c>
    </row>
    <row r="234" s="2" customFormat="1">
      <c r="A234" s="38"/>
      <c r="B234" s="39"/>
      <c r="C234" s="40"/>
      <c r="D234" s="217" t="s">
        <v>129</v>
      </c>
      <c r="E234" s="40"/>
      <c r="F234" s="218" t="s">
        <v>394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129</v>
      </c>
      <c r="AU234" s="17" t="s">
        <v>82</v>
      </c>
    </row>
    <row r="235" s="13" customFormat="1">
      <c r="A235" s="13"/>
      <c r="B235" s="222"/>
      <c r="C235" s="223"/>
      <c r="D235" s="224" t="s">
        <v>131</v>
      </c>
      <c r="E235" s="225" t="s">
        <v>19</v>
      </c>
      <c r="F235" s="226" t="s">
        <v>395</v>
      </c>
      <c r="G235" s="223"/>
      <c r="H235" s="227">
        <v>5.6749999999999998</v>
      </c>
      <c r="I235" s="228"/>
      <c r="J235" s="223"/>
      <c r="K235" s="223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131</v>
      </c>
      <c r="AU235" s="233" t="s">
        <v>82</v>
      </c>
      <c r="AV235" s="13" t="s">
        <v>82</v>
      </c>
      <c r="AW235" s="13" t="s">
        <v>33</v>
      </c>
      <c r="AX235" s="13" t="s">
        <v>71</v>
      </c>
      <c r="AY235" s="233" t="s">
        <v>120</v>
      </c>
    </row>
    <row r="236" s="13" customFormat="1">
      <c r="A236" s="13"/>
      <c r="B236" s="222"/>
      <c r="C236" s="223"/>
      <c r="D236" s="224" t="s">
        <v>131</v>
      </c>
      <c r="E236" s="225" t="s">
        <v>19</v>
      </c>
      <c r="F236" s="226" t="s">
        <v>396</v>
      </c>
      <c r="G236" s="223"/>
      <c r="H236" s="227">
        <v>1.875</v>
      </c>
      <c r="I236" s="228"/>
      <c r="J236" s="223"/>
      <c r="K236" s="223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131</v>
      </c>
      <c r="AU236" s="233" t="s">
        <v>82</v>
      </c>
      <c r="AV236" s="13" t="s">
        <v>82</v>
      </c>
      <c r="AW236" s="13" t="s">
        <v>33</v>
      </c>
      <c r="AX236" s="13" t="s">
        <v>71</v>
      </c>
      <c r="AY236" s="233" t="s">
        <v>120</v>
      </c>
    </row>
    <row r="237" s="14" customFormat="1">
      <c r="A237" s="14"/>
      <c r="B237" s="234"/>
      <c r="C237" s="235"/>
      <c r="D237" s="224" t="s">
        <v>131</v>
      </c>
      <c r="E237" s="236" t="s">
        <v>19</v>
      </c>
      <c r="F237" s="237" t="s">
        <v>140</v>
      </c>
      <c r="G237" s="235"/>
      <c r="H237" s="238">
        <v>7.5499999999999998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131</v>
      </c>
      <c r="AU237" s="244" t="s">
        <v>82</v>
      </c>
      <c r="AV237" s="14" t="s">
        <v>127</v>
      </c>
      <c r="AW237" s="14" t="s">
        <v>4</v>
      </c>
      <c r="AX237" s="14" t="s">
        <v>79</v>
      </c>
      <c r="AY237" s="244" t="s">
        <v>120</v>
      </c>
    </row>
    <row r="238" s="12" customFormat="1" ht="22.8" customHeight="1">
      <c r="A238" s="12"/>
      <c r="B238" s="188"/>
      <c r="C238" s="189"/>
      <c r="D238" s="190" t="s">
        <v>70</v>
      </c>
      <c r="E238" s="202" t="s">
        <v>397</v>
      </c>
      <c r="F238" s="202" t="s">
        <v>398</v>
      </c>
      <c r="G238" s="189"/>
      <c r="H238" s="189"/>
      <c r="I238" s="192"/>
      <c r="J238" s="203">
        <f>BK238</f>
        <v>0</v>
      </c>
      <c r="K238" s="189"/>
      <c r="L238" s="194"/>
      <c r="M238" s="195"/>
      <c r="N238" s="196"/>
      <c r="O238" s="196"/>
      <c r="P238" s="197">
        <f>SUM(P239:P240)</f>
        <v>0</v>
      </c>
      <c r="Q238" s="196"/>
      <c r="R238" s="197">
        <f>SUM(R239:R240)</f>
        <v>0</v>
      </c>
      <c r="S238" s="196"/>
      <c r="T238" s="198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99" t="s">
        <v>79</v>
      </c>
      <c r="AT238" s="200" t="s">
        <v>70</v>
      </c>
      <c r="AU238" s="200" t="s">
        <v>79</v>
      </c>
      <c r="AY238" s="199" t="s">
        <v>120</v>
      </c>
      <c r="BK238" s="201">
        <f>SUM(BK239:BK240)</f>
        <v>0</v>
      </c>
    </row>
    <row r="239" s="2" customFormat="1" ht="21.75" customHeight="1">
      <c r="A239" s="38"/>
      <c r="B239" s="39"/>
      <c r="C239" s="204" t="s">
        <v>399</v>
      </c>
      <c r="D239" s="204" t="s">
        <v>122</v>
      </c>
      <c r="E239" s="205" t="s">
        <v>400</v>
      </c>
      <c r="F239" s="206" t="s">
        <v>401</v>
      </c>
      <c r="G239" s="207" t="s">
        <v>202</v>
      </c>
      <c r="H239" s="208">
        <v>93.162999999999997</v>
      </c>
      <c r="I239" s="209"/>
      <c r="J239" s="210">
        <f>ROUND(I239*H239,2)</f>
        <v>0</v>
      </c>
      <c r="K239" s="206" t="s">
        <v>126</v>
      </c>
      <c r="L239" s="44"/>
      <c r="M239" s="211" t="s">
        <v>19</v>
      </c>
      <c r="N239" s="212" t="s">
        <v>42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127</v>
      </c>
      <c r="AT239" s="215" t="s">
        <v>122</v>
      </c>
      <c r="AU239" s="215" t="s">
        <v>82</v>
      </c>
      <c r="AY239" s="17" t="s">
        <v>120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79</v>
      </c>
      <c r="BK239" s="216">
        <f>ROUND(I239*H239,2)</f>
        <v>0</v>
      </c>
      <c r="BL239" s="17" t="s">
        <v>127</v>
      </c>
      <c r="BM239" s="215" t="s">
        <v>402</v>
      </c>
    </row>
    <row r="240" s="2" customFormat="1">
      <c r="A240" s="38"/>
      <c r="B240" s="39"/>
      <c r="C240" s="40"/>
      <c r="D240" s="217" t="s">
        <v>129</v>
      </c>
      <c r="E240" s="40"/>
      <c r="F240" s="218" t="s">
        <v>403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129</v>
      </c>
      <c r="AU240" s="17" t="s">
        <v>82</v>
      </c>
    </row>
    <row r="241" s="12" customFormat="1" ht="25.92" customHeight="1">
      <c r="A241" s="12"/>
      <c r="B241" s="188"/>
      <c r="C241" s="189"/>
      <c r="D241" s="190" t="s">
        <v>70</v>
      </c>
      <c r="E241" s="191" t="s">
        <v>404</v>
      </c>
      <c r="F241" s="191" t="s">
        <v>405</v>
      </c>
      <c r="G241" s="189"/>
      <c r="H241" s="189"/>
      <c r="I241" s="192"/>
      <c r="J241" s="193">
        <f>BK241</f>
        <v>0</v>
      </c>
      <c r="K241" s="189"/>
      <c r="L241" s="194"/>
      <c r="M241" s="195"/>
      <c r="N241" s="196"/>
      <c r="O241" s="196"/>
      <c r="P241" s="197">
        <f>P242+P256+P262</f>
        <v>0</v>
      </c>
      <c r="Q241" s="196"/>
      <c r="R241" s="197">
        <f>R242+R256+R262</f>
        <v>0.27307056000000002</v>
      </c>
      <c r="S241" s="196"/>
      <c r="T241" s="198">
        <f>T242+T256+T262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99" t="s">
        <v>82</v>
      </c>
      <c r="AT241" s="200" t="s">
        <v>70</v>
      </c>
      <c r="AU241" s="200" t="s">
        <v>71</v>
      </c>
      <c r="AY241" s="199" t="s">
        <v>120</v>
      </c>
      <c r="BK241" s="201">
        <f>BK242+BK256+BK262</f>
        <v>0</v>
      </c>
    </row>
    <row r="242" s="12" customFormat="1" ht="22.8" customHeight="1">
      <c r="A242" s="12"/>
      <c r="B242" s="188"/>
      <c r="C242" s="189"/>
      <c r="D242" s="190" t="s">
        <v>70</v>
      </c>
      <c r="E242" s="202" t="s">
        <v>406</v>
      </c>
      <c r="F242" s="202" t="s">
        <v>407</v>
      </c>
      <c r="G242" s="189"/>
      <c r="H242" s="189"/>
      <c r="I242" s="192"/>
      <c r="J242" s="203">
        <f>BK242</f>
        <v>0</v>
      </c>
      <c r="K242" s="189"/>
      <c r="L242" s="194"/>
      <c r="M242" s="195"/>
      <c r="N242" s="196"/>
      <c r="O242" s="196"/>
      <c r="P242" s="197">
        <f>SUM(P243:P255)</f>
        <v>0</v>
      </c>
      <c r="Q242" s="196"/>
      <c r="R242" s="197">
        <f>SUM(R243:R255)</f>
        <v>0.24036962000000001</v>
      </c>
      <c r="S242" s="196"/>
      <c r="T242" s="198">
        <f>SUM(T243:T255)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99" t="s">
        <v>82</v>
      </c>
      <c r="AT242" s="200" t="s">
        <v>70</v>
      </c>
      <c r="AU242" s="200" t="s">
        <v>79</v>
      </c>
      <c r="AY242" s="199" t="s">
        <v>120</v>
      </c>
      <c r="BK242" s="201">
        <f>SUM(BK243:BK255)</f>
        <v>0</v>
      </c>
    </row>
    <row r="243" s="2" customFormat="1" ht="16.5" customHeight="1">
      <c r="A243" s="38"/>
      <c r="B243" s="39"/>
      <c r="C243" s="204" t="s">
        <v>408</v>
      </c>
      <c r="D243" s="204" t="s">
        <v>122</v>
      </c>
      <c r="E243" s="205" t="s">
        <v>409</v>
      </c>
      <c r="F243" s="206" t="s">
        <v>410</v>
      </c>
      <c r="G243" s="207" t="s">
        <v>411</v>
      </c>
      <c r="H243" s="208">
        <v>319.56599999999997</v>
      </c>
      <c r="I243" s="209"/>
      <c r="J243" s="210">
        <f>ROUND(I243*H243,2)</f>
        <v>0</v>
      </c>
      <c r="K243" s="206" t="s">
        <v>126</v>
      </c>
      <c r="L243" s="44"/>
      <c r="M243" s="211" t="s">
        <v>19</v>
      </c>
      <c r="N243" s="212" t="s">
        <v>42</v>
      </c>
      <c r="O243" s="84"/>
      <c r="P243" s="213">
        <f>O243*H243</f>
        <v>0</v>
      </c>
      <c r="Q243" s="213">
        <v>6.9999999999999994E-05</v>
      </c>
      <c r="R243" s="213">
        <f>Q243*H243</f>
        <v>0.022369619999999996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216</v>
      </c>
      <c r="AT243" s="215" t="s">
        <v>122</v>
      </c>
      <c r="AU243" s="215" t="s">
        <v>82</v>
      </c>
      <c r="AY243" s="17" t="s">
        <v>120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79</v>
      </c>
      <c r="BK243" s="216">
        <f>ROUND(I243*H243,2)</f>
        <v>0</v>
      </c>
      <c r="BL243" s="17" t="s">
        <v>216</v>
      </c>
      <c r="BM243" s="215" t="s">
        <v>412</v>
      </c>
    </row>
    <row r="244" s="2" customFormat="1">
      <c r="A244" s="38"/>
      <c r="B244" s="39"/>
      <c r="C244" s="40"/>
      <c r="D244" s="217" t="s">
        <v>129</v>
      </c>
      <c r="E244" s="40"/>
      <c r="F244" s="218" t="s">
        <v>413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129</v>
      </c>
      <c r="AU244" s="17" t="s">
        <v>82</v>
      </c>
    </row>
    <row r="245" s="2" customFormat="1">
      <c r="A245" s="38"/>
      <c r="B245" s="39"/>
      <c r="C245" s="40"/>
      <c r="D245" s="224" t="s">
        <v>270</v>
      </c>
      <c r="E245" s="40"/>
      <c r="F245" s="255" t="s">
        <v>414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270</v>
      </c>
      <c r="AU245" s="17" t="s">
        <v>82</v>
      </c>
    </row>
    <row r="246" s="13" customFormat="1">
      <c r="A246" s="13"/>
      <c r="B246" s="222"/>
      <c r="C246" s="223"/>
      <c r="D246" s="224" t="s">
        <v>131</v>
      </c>
      <c r="E246" s="225" t="s">
        <v>19</v>
      </c>
      <c r="F246" s="226" t="s">
        <v>415</v>
      </c>
      <c r="G246" s="223"/>
      <c r="H246" s="227">
        <v>194.65600000000001</v>
      </c>
      <c r="I246" s="228"/>
      <c r="J246" s="223"/>
      <c r="K246" s="223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131</v>
      </c>
      <c r="AU246" s="233" t="s">
        <v>82</v>
      </c>
      <c r="AV246" s="13" t="s">
        <v>82</v>
      </c>
      <c r="AW246" s="13" t="s">
        <v>33</v>
      </c>
      <c r="AX246" s="13" t="s">
        <v>71</v>
      </c>
      <c r="AY246" s="233" t="s">
        <v>120</v>
      </c>
    </row>
    <row r="247" s="13" customFormat="1">
      <c r="A247" s="13"/>
      <c r="B247" s="222"/>
      <c r="C247" s="223"/>
      <c r="D247" s="224" t="s">
        <v>131</v>
      </c>
      <c r="E247" s="225" t="s">
        <v>19</v>
      </c>
      <c r="F247" s="226" t="s">
        <v>416</v>
      </c>
      <c r="G247" s="223"/>
      <c r="H247" s="227">
        <v>117.39</v>
      </c>
      <c r="I247" s="228"/>
      <c r="J247" s="223"/>
      <c r="K247" s="223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131</v>
      </c>
      <c r="AU247" s="233" t="s">
        <v>82</v>
      </c>
      <c r="AV247" s="13" t="s">
        <v>82</v>
      </c>
      <c r="AW247" s="13" t="s">
        <v>33</v>
      </c>
      <c r="AX247" s="13" t="s">
        <v>71</v>
      </c>
      <c r="AY247" s="233" t="s">
        <v>120</v>
      </c>
    </row>
    <row r="248" s="13" customFormat="1">
      <c r="A248" s="13"/>
      <c r="B248" s="222"/>
      <c r="C248" s="223"/>
      <c r="D248" s="224" t="s">
        <v>131</v>
      </c>
      <c r="E248" s="225" t="s">
        <v>19</v>
      </c>
      <c r="F248" s="226" t="s">
        <v>417</v>
      </c>
      <c r="G248" s="223"/>
      <c r="H248" s="227">
        <v>7.5199999999999996</v>
      </c>
      <c r="I248" s="228"/>
      <c r="J248" s="223"/>
      <c r="K248" s="223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131</v>
      </c>
      <c r="AU248" s="233" t="s">
        <v>82</v>
      </c>
      <c r="AV248" s="13" t="s">
        <v>82</v>
      </c>
      <c r="AW248" s="13" t="s">
        <v>33</v>
      </c>
      <c r="AX248" s="13" t="s">
        <v>71</v>
      </c>
      <c r="AY248" s="233" t="s">
        <v>120</v>
      </c>
    </row>
    <row r="249" s="14" customFormat="1">
      <c r="A249" s="14"/>
      <c r="B249" s="234"/>
      <c r="C249" s="235"/>
      <c r="D249" s="224" t="s">
        <v>131</v>
      </c>
      <c r="E249" s="236" t="s">
        <v>19</v>
      </c>
      <c r="F249" s="237" t="s">
        <v>140</v>
      </c>
      <c r="G249" s="235"/>
      <c r="H249" s="238">
        <v>319.56599999999997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131</v>
      </c>
      <c r="AU249" s="244" t="s">
        <v>82</v>
      </c>
      <c r="AV249" s="14" t="s">
        <v>127</v>
      </c>
      <c r="AW249" s="14" t="s">
        <v>4</v>
      </c>
      <c r="AX249" s="14" t="s">
        <v>79</v>
      </c>
      <c r="AY249" s="244" t="s">
        <v>120</v>
      </c>
    </row>
    <row r="250" s="2" customFormat="1" ht="16.5" customHeight="1">
      <c r="A250" s="38"/>
      <c r="B250" s="39"/>
      <c r="C250" s="245" t="s">
        <v>418</v>
      </c>
      <c r="D250" s="245" t="s">
        <v>259</v>
      </c>
      <c r="E250" s="246" t="s">
        <v>419</v>
      </c>
      <c r="F250" s="247" t="s">
        <v>420</v>
      </c>
      <c r="G250" s="248" t="s">
        <v>202</v>
      </c>
      <c r="H250" s="249">
        <v>0.20999999999999999</v>
      </c>
      <c r="I250" s="250"/>
      <c r="J250" s="251">
        <f>ROUND(I250*H250,2)</f>
        <v>0</v>
      </c>
      <c r="K250" s="247" t="s">
        <v>126</v>
      </c>
      <c r="L250" s="252"/>
      <c r="M250" s="253" t="s">
        <v>19</v>
      </c>
      <c r="N250" s="254" t="s">
        <v>42</v>
      </c>
      <c r="O250" s="84"/>
      <c r="P250" s="213">
        <f>O250*H250</f>
        <v>0</v>
      </c>
      <c r="Q250" s="213">
        <v>1</v>
      </c>
      <c r="R250" s="213">
        <f>Q250*H250</f>
        <v>0.20999999999999999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289</v>
      </c>
      <c r="AT250" s="215" t="s">
        <v>259</v>
      </c>
      <c r="AU250" s="215" t="s">
        <v>82</v>
      </c>
      <c r="AY250" s="17" t="s">
        <v>120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79</v>
      </c>
      <c r="BK250" s="216">
        <f>ROUND(I250*H250,2)</f>
        <v>0</v>
      </c>
      <c r="BL250" s="17" t="s">
        <v>216</v>
      </c>
      <c r="BM250" s="215" t="s">
        <v>421</v>
      </c>
    </row>
    <row r="251" s="13" customFormat="1">
      <c r="A251" s="13"/>
      <c r="B251" s="222"/>
      <c r="C251" s="223"/>
      <c r="D251" s="224" t="s">
        <v>131</v>
      </c>
      <c r="E251" s="225" t="s">
        <v>19</v>
      </c>
      <c r="F251" s="226" t="s">
        <v>422</v>
      </c>
      <c r="G251" s="223"/>
      <c r="H251" s="227">
        <v>0.20999999999999999</v>
      </c>
      <c r="I251" s="228"/>
      <c r="J251" s="223"/>
      <c r="K251" s="223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131</v>
      </c>
      <c r="AU251" s="233" t="s">
        <v>82</v>
      </c>
      <c r="AV251" s="13" t="s">
        <v>82</v>
      </c>
      <c r="AW251" s="13" t="s">
        <v>33</v>
      </c>
      <c r="AX251" s="13" t="s">
        <v>79</v>
      </c>
      <c r="AY251" s="233" t="s">
        <v>120</v>
      </c>
    </row>
    <row r="252" s="2" customFormat="1" ht="16.5" customHeight="1">
      <c r="A252" s="38"/>
      <c r="B252" s="39"/>
      <c r="C252" s="245" t="s">
        <v>423</v>
      </c>
      <c r="D252" s="245" t="s">
        <v>259</v>
      </c>
      <c r="E252" s="246" t="s">
        <v>424</v>
      </c>
      <c r="F252" s="247" t="s">
        <v>425</v>
      </c>
      <c r="G252" s="248" t="s">
        <v>202</v>
      </c>
      <c r="H252" s="249">
        <v>0.0080000000000000002</v>
      </c>
      <c r="I252" s="250"/>
      <c r="J252" s="251">
        <f>ROUND(I252*H252,2)</f>
        <v>0</v>
      </c>
      <c r="K252" s="247" t="s">
        <v>126</v>
      </c>
      <c r="L252" s="252"/>
      <c r="M252" s="253" t="s">
        <v>19</v>
      </c>
      <c r="N252" s="254" t="s">
        <v>42</v>
      </c>
      <c r="O252" s="84"/>
      <c r="P252" s="213">
        <f>O252*H252</f>
        <v>0</v>
      </c>
      <c r="Q252" s="213">
        <v>1</v>
      </c>
      <c r="R252" s="213">
        <f>Q252*H252</f>
        <v>0.0080000000000000002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289</v>
      </c>
      <c r="AT252" s="215" t="s">
        <v>259</v>
      </c>
      <c r="AU252" s="215" t="s">
        <v>82</v>
      </c>
      <c r="AY252" s="17" t="s">
        <v>120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79</v>
      </c>
      <c r="BK252" s="216">
        <f>ROUND(I252*H252,2)</f>
        <v>0</v>
      </c>
      <c r="BL252" s="17" t="s">
        <v>216</v>
      </c>
      <c r="BM252" s="215" t="s">
        <v>426</v>
      </c>
    </row>
    <row r="253" s="13" customFormat="1">
      <c r="A253" s="13"/>
      <c r="B253" s="222"/>
      <c r="C253" s="223"/>
      <c r="D253" s="224" t="s">
        <v>131</v>
      </c>
      <c r="E253" s="225" t="s">
        <v>19</v>
      </c>
      <c r="F253" s="226" t="s">
        <v>427</v>
      </c>
      <c r="G253" s="223"/>
      <c r="H253" s="227">
        <v>0.0080000000000000002</v>
      </c>
      <c r="I253" s="228"/>
      <c r="J253" s="223"/>
      <c r="K253" s="223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131</v>
      </c>
      <c r="AU253" s="233" t="s">
        <v>82</v>
      </c>
      <c r="AV253" s="13" t="s">
        <v>82</v>
      </c>
      <c r="AW253" s="13" t="s">
        <v>33</v>
      </c>
      <c r="AX253" s="13" t="s">
        <v>79</v>
      </c>
      <c r="AY253" s="233" t="s">
        <v>120</v>
      </c>
    </row>
    <row r="254" s="2" customFormat="1" ht="24.15" customHeight="1">
      <c r="A254" s="38"/>
      <c r="B254" s="39"/>
      <c r="C254" s="204" t="s">
        <v>428</v>
      </c>
      <c r="D254" s="204" t="s">
        <v>122</v>
      </c>
      <c r="E254" s="205" t="s">
        <v>429</v>
      </c>
      <c r="F254" s="206" t="s">
        <v>430</v>
      </c>
      <c r="G254" s="207" t="s">
        <v>202</v>
      </c>
      <c r="H254" s="208">
        <v>0.23999999999999999</v>
      </c>
      <c r="I254" s="209"/>
      <c r="J254" s="210">
        <f>ROUND(I254*H254,2)</f>
        <v>0</v>
      </c>
      <c r="K254" s="206" t="s">
        <v>126</v>
      </c>
      <c r="L254" s="44"/>
      <c r="M254" s="211" t="s">
        <v>19</v>
      </c>
      <c r="N254" s="212" t="s">
        <v>42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216</v>
      </c>
      <c r="AT254" s="215" t="s">
        <v>122</v>
      </c>
      <c r="AU254" s="215" t="s">
        <v>82</v>
      </c>
      <c r="AY254" s="17" t="s">
        <v>120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79</v>
      </c>
      <c r="BK254" s="216">
        <f>ROUND(I254*H254,2)</f>
        <v>0</v>
      </c>
      <c r="BL254" s="17" t="s">
        <v>216</v>
      </c>
      <c r="BM254" s="215" t="s">
        <v>431</v>
      </c>
    </row>
    <row r="255" s="2" customFormat="1">
      <c r="A255" s="38"/>
      <c r="B255" s="39"/>
      <c r="C255" s="40"/>
      <c r="D255" s="217" t="s">
        <v>129</v>
      </c>
      <c r="E255" s="40"/>
      <c r="F255" s="218" t="s">
        <v>432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129</v>
      </c>
      <c r="AU255" s="17" t="s">
        <v>82</v>
      </c>
    </row>
    <row r="256" s="12" customFormat="1" ht="22.8" customHeight="1">
      <c r="A256" s="12"/>
      <c r="B256" s="188"/>
      <c r="C256" s="189"/>
      <c r="D256" s="190" t="s">
        <v>70</v>
      </c>
      <c r="E256" s="202" t="s">
        <v>433</v>
      </c>
      <c r="F256" s="202" t="s">
        <v>434</v>
      </c>
      <c r="G256" s="189"/>
      <c r="H256" s="189"/>
      <c r="I256" s="192"/>
      <c r="J256" s="203">
        <f>BK256</f>
        <v>0</v>
      </c>
      <c r="K256" s="189"/>
      <c r="L256" s="194"/>
      <c r="M256" s="195"/>
      <c r="N256" s="196"/>
      <c r="O256" s="196"/>
      <c r="P256" s="197">
        <f>SUM(P257:P261)</f>
        <v>0</v>
      </c>
      <c r="Q256" s="196"/>
      <c r="R256" s="197">
        <f>SUM(R257:R261)</f>
        <v>0.032199999999999999</v>
      </c>
      <c r="S256" s="196"/>
      <c r="T256" s="198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99" t="s">
        <v>82</v>
      </c>
      <c r="AT256" s="200" t="s">
        <v>70</v>
      </c>
      <c r="AU256" s="200" t="s">
        <v>79</v>
      </c>
      <c r="AY256" s="199" t="s">
        <v>120</v>
      </c>
      <c r="BK256" s="201">
        <f>SUM(BK257:BK261)</f>
        <v>0</v>
      </c>
    </row>
    <row r="257" s="2" customFormat="1" ht="16.5" customHeight="1">
      <c r="A257" s="38"/>
      <c r="B257" s="39"/>
      <c r="C257" s="204" t="s">
        <v>435</v>
      </c>
      <c r="D257" s="204" t="s">
        <v>122</v>
      </c>
      <c r="E257" s="205" t="s">
        <v>436</v>
      </c>
      <c r="F257" s="206" t="s">
        <v>437</v>
      </c>
      <c r="G257" s="207" t="s">
        <v>237</v>
      </c>
      <c r="H257" s="208">
        <v>140</v>
      </c>
      <c r="I257" s="209"/>
      <c r="J257" s="210">
        <f>ROUND(I257*H257,2)</f>
        <v>0</v>
      </c>
      <c r="K257" s="206" t="s">
        <v>126</v>
      </c>
      <c r="L257" s="44"/>
      <c r="M257" s="211" t="s">
        <v>19</v>
      </c>
      <c r="N257" s="212" t="s">
        <v>42</v>
      </c>
      <c r="O257" s="84"/>
      <c r="P257" s="213">
        <f>O257*H257</f>
        <v>0</v>
      </c>
      <c r="Q257" s="213">
        <v>0.00023000000000000001</v>
      </c>
      <c r="R257" s="213">
        <f>Q257*H257</f>
        <v>0.032199999999999999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216</v>
      </c>
      <c r="AT257" s="215" t="s">
        <v>122</v>
      </c>
      <c r="AU257" s="215" t="s">
        <v>82</v>
      </c>
      <c r="AY257" s="17" t="s">
        <v>120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79</v>
      </c>
      <c r="BK257" s="216">
        <f>ROUND(I257*H257,2)</f>
        <v>0</v>
      </c>
      <c r="BL257" s="17" t="s">
        <v>216</v>
      </c>
      <c r="BM257" s="215" t="s">
        <v>438</v>
      </c>
    </row>
    <row r="258" s="2" customFormat="1">
      <c r="A258" s="38"/>
      <c r="B258" s="39"/>
      <c r="C258" s="40"/>
      <c r="D258" s="217" t="s">
        <v>129</v>
      </c>
      <c r="E258" s="40"/>
      <c r="F258" s="218" t="s">
        <v>439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129</v>
      </c>
      <c r="AU258" s="17" t="s">
        <v>82</v>
      </c>
    </row>
    <row r="259" s="13" customFormat="1">
      <c r="A259" s="13"/>
      <c r="B259" s="222"/>
      <c r="C259" s="223"/>
      <c r="D259" s="224" t="s">
        <v>131</v>
      </c>
      <c r="E259" s="225" t="s">
        <v>19</v>
      </c>
      <c r="F259" s="226" t="s">
        <v>440</v>
      </c>
      <c r="G259" s="223"/>
      <c r="H259" s="227">
        <v>98</v>
      </c>
      <c r="I259" s="228"/>
      <c r="J259" s="223"/>
      <c r="K259" s="223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131</v>
      </c>
      <c r="AU259" s="233" t="s">
        <v>82</v>
      </c>
      <c r="AV259" s="13" t="s">
        <v>82</v>
      </c>
      <c r="AW259" s="13" t="s">
        <v>33</v>
      </c>
      <c r="AX259" s="13" t="s">
        <v>71</v>
      </c>
      <c r="AY259" s="233" t="s">
        <v>120</v>
      </c>
    </row>
    <row r="260" s="13" customFormat="1">
      <c r="A260" s="13"/>
      <c r="B260" s="222"/>
      <c r="C260" s="223"/>
      <c r="D260" s="224" t="s">
        <v>131</v>
      </c>
      <c r="E260" s="225" t="s">
        <v>19</v>
      </c>
      <c r="F260" s="226" t="s">
        <v>441</v>
      </c>
      <c r="G260" s="223"/>
      <c r="H260" s="227">
        <v>42</v>
      </c>
      <c r="I260" s="228"/>
      <c r="J260" s="223"/>
      <c r="K260" s="223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131</v>
      </c>
      <c r="AU260" s="233" t="s">
        <v>82</v>
      </c>
      <c r="AV260" s="13" t="s">
        <v>82</v>
      </c>
      <c r="AW260" s="13" t="s">
        <v>33</v>
      </c>
      <c r="AX260" s="13" t="s">
        <v>71</v>
      </c>
      <c r="AY260" s="233" t="s">
        <v>120</v>
      </c>
    </row>
    <row r="261" s="14" customFormat="1">
      <c r="A261" s="14"/>
      <c r="B261" s="234"/>
      <c r="C261" s="235"/>
      <c r="D261" s="224" t="s">
        <v>131</v>
      </c>
      <c r="E261" s="236" t="s">
        <v>19</v>
      </c>
      <c r="F261" s="237" t="s">
        <v>140</v>
      </c>
      <c r="G261" s="235"/>
      <c r="H261" s="238">
        <v>140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131</v>
      </c>
      <c r="AU261" s="244" t="s">
        <v>82</v>
      </c>
      <c r="AV261" s="14" t="s">
        <v>127</v>
      </c>
      <c r="AW261" s="14" t="s">
        <v>4</v>
      </c>
      <c r="AX261" s="14" t="s">
        <v>79</v>
      </c>
      <c r="AY261" s="244" t="s">
        <v>120</v>
      </c>
    </row>
    <row r="262" s="12" customFormat="1" ht="22.8" customHeight="1">
      <c r="A262" s="12"/>
      <c r="B262" s="188"/>
      <c r="C262" s="189"/>
      <c r="D262" s="190" t="s">
        <v>70</v>
      </c>
      <c r="E262" s="202" t="s">
        <v>442</v>
      </c>
      <c r="F262" s="202" t="s">
        <v>443</v>
      </c>
      <c r="G262" s="189"/>
      <c r="H262" s="189"/>
      <c r="I262" s="192"/>
      <c r="J262" s="203">
        <f>BK262</f>
        <v>0</v>
      </c>
      <c r="K262" s="189"/>
      <c r="L262" s="194"/>
      <c r="M262" s="195"/>
      <c r="N262" s="196"/>
      <c r="O262" s="196"/>
      <c r="P262" s="197">
        <f>SUM(P263:P269)</f>
        <v>0</v>
      </c>
      <c r="Q262" s="196"/>
      <c r="R262" s="197">
        <f>SUM(R263:R269)</f>
        <v>0.00050093999999999996</v>
      </c>
      <c r="S262" s="196"/>
      <c r="T262" s="198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99" t="s">
        <v>82</v>
      </c>
      <c r="AT262" s="200" t="s">
        <v>70</v>
      </c>
      <c r="AU262" s="200" t="s">
        <v>79</v>
      </c>
      <c r="AY262" s="199" t="s">
        <v>120</v>
      </c>
      <c r="BK262" s="201">
        <f>SUM(BK263:BK269)</f>
        <v>0</v>
      </c>
    </row>
    <row r="263" s="2" customFormat="1" ht="21.75" customHeight="1">
      <c r="A263" s="38"/>
      <c r="B263" s="39"/>
      <c r="C263" s="204" t="s">
        <v>444</v>
      </c>
      <c r="D263" s="204" t="s">
        <v>122</v>
      </c>
      <c r="E263" s="205" t="s">
        <v>445</v>
      </c>
      <c r="F263" s="206" t="s">
        <v>446</v>
      </c>
      <c r="G263" s="207" t="s">
        <v>237</v>
      </c>
      <c r="H263" s="208">
        <v>1.518</v>
      </c>
      <c r="I263" s="209"/>
      <c r="J263" s="210">
        <f>ROUND(I263*H263,2)</f>
        <v>0</v>
      </c>
      <c r="K263" s="206" t="s">
        <v>126</v>
      </c>
      <c r="L263" s="44"/>
      <c r="M263" s="211" t="s">
        <v>19</v>
      </c>
      <c r="N263" s="212" t="s">
        <v>42</v>
      </c>
      <c r="O263" s="84"/>
      <c r="P263" s="213">
        <f>O263*H263</f>
        <v>0</v>
      </c>
      <c r="Q263" s="213">
        <v>6.9999999999999994E-05</v>
      </c>
      <c r="R263" s="213">
        <f>Q263*H263</f>
        <v>0.00010625999999999999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216</v>
      </c>
      <c r="AT263" s="215" t="s">
        <v>122</v>
      </c>
      <c r="AU263" s="215" t="s">
        <v>82</v>
      </c>
      <c r="AY263" s="17" t="s">
        <v>120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79</v>
      </c>
      <c r="BK263" s="216">
        <f>ROUND(I263*H263,2)</f>
        <v>0</v>
      </c>
      <c r="BL263" s="17" t="s">
        <v>216</v>
      </c>
      <c r="BM263" s="215" t="s">
        <v>447</v>
      </c>
    </row>
    <row r="264" s="2" customFormat="1">
      <c r="A264" s="38"/>
      <c r="B264" s="39"/>
      <c r="C264" s="40"/>
      <c r="D264" s="217" t="s">
        <v>129</v>
      </c>
      <c r="E264" s="40"/>
      <c r="F264" s="218" t="s">
        <v>448</v>
      </c>
      <c r="G264" s="40"/>
      <c r="H264" s="40"/>
      <c r="I264" s="219"/>
      <c r="J264" s="40"/>
      <c r="K264" s="40"/>
      <c r="L264" s="44"/>
      <c r="M264" s="220"/>
      <c r="N264" s="221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129</v>
      </c>
      <c r="AU264" s="17" t="s">
        <v>82</v>
      </c>
    </row>
    <row r="265" s="13" customFormat="1">
      <c r="A265" s="13"/>
      <c r="B265" s="222"/>
      <c r="C265" s="223"/>
      <c r="D265" s="224" t="s">
        <v>131</v>
      </c>
      <c r="E265" s="225" t="s">
        <v>19</v>
      </c>
      <c r="F265" s="226" t="s">
        <v>449</v>
      </c>
      <c r="G265" s="223"/>
      <c r="H265" s="227">
        <v>1.518</v>
      </c>
      <c r="I265" s="228"/>
      <c r="J265" s="223"/>
      <c r="K265" s="223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131</v>
      </c>
      <c r="AU265" s="233" t="s">
        <v>82</v>
      </c>
      <c r="AV265" s="13" t="s">
        <v>82</v>
      </c>
      <c r="AW265" s="13" t="s">
        <v>33</v>
      </c>
      <c r="AX265" s="13" t="s">
        <v>79</v>
      </c>
      <c r="AY265" s="233" t="s">
        <v>120</v>
      </c>
    </row>
    <row r="266" s="2" customFormat="1" ht="16.5" customHeight="1">
      <c r="A266" s="38"/>
      <c r="B266" s="39"/>
      <c r="C266" s="204" t="s">
        <v>450</v>
      </c>
      <c r="D266" s="204" t="s">
        <v>122</v>
      </c>
      <c r="E266" s="205" t="s">
        <v>451</v>
      </c>
      <c r="F266" s="206" t="s">
        <v>452</v>
      </c>
      <c r="G266" s="207" t="s">
        <v>237</v>
      </c>
      <c r="H266" s="208">
        <v>1.518</v>
      </c>
      <c r="I266" s="209"/>
      <c r="J266" s="210">
        <f>ROUND(I266*H266,2)</f>
        <v>0</v>
      </c>
      <c r="K266" s="206" t="s">
        <v>126</v>
      </c>
      <c r="L266" s="44"/>
      <c r="M266" s="211" t="s">
        <v>19</v>
      </c>
      <c r="N266" s="212" t="s">
        <v>42</v>
      </c>
      <c r="O266" s="84"/>
      <c r="P266" s="213">
        <f>O266*H266</f>
        <v>0</v>
      </c>
      <c r="Q266" s="213">
        <v>0.00013999999999999999</v>
      </c>
      <c r="R266" s="213">
        <f>Q266*H266</f>
        <v>0.00021251999999999998</v>
      </c>
      <c r="S266" s="213">
        <v>0</v>
      </c>
      <c r="T266" s="21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5" t="s">
        <v>216</v>
      </c>
      <c r="AT266" s="215" t="s">
        <v>122</v>
      </c>
      <c r="AU266" s="215" t="s">
        <v>82</v>
      </c>
      <c r="AY266" s="17" t="s">
        <v>120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79</v>
      </c>
      <c r="BK266" s="216">
        <f>ROUND(I266*H266,2)</f>
        <v>0</v>
      </c>
      <c r="BL266" s="17" t="s">
        <v>216</v>
      </c>
      <c r="BM266" s="215" t="s">
        <v>453</v>
      </c>
    </row>
    <row r="267" s="2" customFormat="1">
      <c r="A267" s="38"/>
      <c r="B267" s="39"/>
      <c r="C267" s="40"/>
      <c r="D267" s="217" t="s">
        <v>129</v>
      </c>
      <c r="E267" s="40"/>
      <c r="F267" s="218" t="s">
        <v>454</v>
      </c>
      <c r="G267" s="40"/>
      <c r="H267" s="40"/>
      <c r="I267" s="219"/>
      <c r="J267" s="40"/>
      <c r="K267" s="40"/>
      <c r="L267" s="44"/>
      <c r="M267" s="220"/>
      <c r="N267" s="221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129</v>
      </c>
      <c r="AU267" s="17" t="s">
        <v>82</v>
      </c>
    </row>
    <row r="268" s="2" customFormat="1" ht="16.5" customHeight="1">
      <c r="A268" s="38"/>
      <c r="B268" s="39"/>
      <c r="C268" s="204" t="s">
        <v>455</v>
      </c>
      <c r="D268" s="204" t="s">
        <v>122</v>
      </c>
      <c r="E268" s="205" t="s">
        <v>456</v>
      </c>
      <c r="F268" s="206" t="s">
        <v>457</v>
      </c>
      <c r="G268" s="207" t="s">
        <v>237</v>
      </c>
      <c r="H268" s="208">
        <v>1.518</v>
      </c>
      <c r="I268" s="209"/>
      <c r="J268" s="210">
        <f>ROUND(I268*H268,2)</f>
        <v>0</v>
      </c>
      <c r="K268" s="206" t="s">
        <v>126</v>
      </c>
      <c r="L268" s="44"/>
      <c r="M268" s="211" t="s">
        <v>19</v>
      </c>
      <c r="N268" s="212" t="s">
        <v>42</v>
      </c>
      <c r="O268" s="84"/>
      <c r="P268" s="213">
        <f>O268*H268</f>
        <v>0</v>
      </c>
      <c r="Q268" s="213">
        <v>0.00012</v>
      </c>
      <c r="R268" s="213">
        <f>Q268*H268</f>
        <v>0.00018216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216</v>
      </c>
      <c r="AT268" s="215" t="s">
        <v>122</v>
      </c>
      <c r="AU268" s="215" t="s">
        <v>82</v>
      </c>
      <c r="AY268" s="17" t="s">
        <v>120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79</v>
      </c>
      <c r="BK268" s="216">
        <f>ROUND(I268*H268,2)</f>
        <v>0</v>
      </c>
      <c r="BL268" s="17" t="s">
        <v>216</v>
      </c>
      <c r="BM268" s="215" t="s">
        <v>458</v>
      </c>
    </row>
    <row r="269" s="2" customFormat="1">
      <c r="A269" s="38"/>
      <c r="B269" s="39"/>
      <c r="C269" s="40"/>
      <c r="D269" s="217" t="s">
        <v>129</v>
      </c>
      <c r="E269" s="40"/>
      <c r="F269" s="218" t="s">
        <v>459</v>
      </c>
      <c r="G269" s="40"/>
      <c r="H269" s="40"/>
      <c r="I269" s="219"/>
      <c r="J269" s="40"/>
      <c r="K269" s="40"/>
      <c r="L269" s="44"/>
      <c r="M269" s="256"/>
      <c r="N269" s="257"/>
      <c r="O269" s="258"/>
      <c r="P269" s="258"/>
      <c r="Q269" s="258"/>
      <c r="R269" s="258"/>
      <c r="S269" s="258"/>
      <c r="T269" s="259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129</v>
      </c>
      <c r="AU269" s="17" t="s">
        <v>82</v>
      </c>
    </row>
    <row r="270" s="2" customFormat="1" ht="6.96" customHeight="1">
      <c r="A270" s="38"/>
      <c r="B270" s="59"/>
      <c r="C270" s="60"/>
      <c r="D270" s="60"/>
      <c r="E270" s="60"/>
      <c r="F270" s="60"/>
      <c r="G270" s="60"/>
      <c r="H270" s="60"/>
      <c r="I270" s="60"/>
      <c r="J270" s="60"/>
      <c r="K270" s="60"/>
      <c r="L270" s="44"/>
      <c r="M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</sheetData>
  <sheetProtection sheet="1" autoFilter="0" formatColumns="0" formatRows="0" objects="1" scenarios="1" spinCount="100000" saltValue="vK6dzE24o+iwRBoOPcjtn46UrqXFkfx/QT2BXmHGZx9t5+98oIm0R3m6TucxgASIpqLgb0COUf3agtO95pCWsw==" hashValue="bU/M+bzg8zfKlbqqLFQjB8hgBOZbkiFRB7wxQqJC1qfrkVYIPZcCKUy9a4RJ5wwXZTZQsHu1BMfr6fRASVt4ew==" algorithmName="SHA-512" password="CE39"/>
  <autoFilter ref="C90:K26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12251104"/>
    <hyperlink ref="F98" r:id="rId2" display="https://podminky.urs.cz/item/CS_URS_2023_01/114203202"/>
    <hyperlink ref="F103" r:id="rId3" display="https://podminky.urs.cz/item/CS_URS_2023_01/114203301"/>
    <hyperlink ref="F105" r:id="rId4" display="https://podminky.urs.cz/item/CS_URS_2023_01/114203401"/>
    <hyperlink ref="F107" r:id="rId5" display="https://podminky.urs.cz/item/CS_URS_2023_01/122251101"/>
    <hyperlink ref="F110" r:id="rId6" display="https://podminky.urs.cz/item/CS_URS_2023_01/131111323"/>
    <hyperlink ref="F113" r:id="rId7" display="https://podminky.urs.cz/item/CS_URS_2023_01/162201424"/>
    <hyperlink ref="F115" r:id="rId8" display="https://podminky.urs.cz/item/CS_URS_2023_01/162301974"/>
    <hyperlink ref="F118" r:id="rId9" display="https://podminky.urs.cz/item/CS_URS_2023_01/162751117"/>
    <hyperlink ref="F121" r:id="rId10" display="https://podminky.urs.cz/item/CS_URS_2023_01/162751119"/>
    <hyperlink ref="F124" r:id="rId11" display="https://podminky.urs.cz/item/CS_URS_2023_01/162751137"/>
    <hyperlink ref="F129" r:id="rId12" display="https://podminky.urs.cz/item/CS_URS_2023_01/162751139"/>
    <hyperlink ref="F132" r:id="rId13" display="https://podminky.urs.cz/item/CS_URS_2023_01/171201221"/>
    <hyperlink ref="F137" r:id="rId14" display="https://podminky.urs.cz/item/CS_URS_2023_01/171251101"/>
    <hyperlink ref="F140" r:id="rId15" display="https://podminky.urs.cz/item/CS_URS_2023_01/171251201"/>
    <hyperlink ref="F144" r:id="rId16" display="https://podminky.urs.cz/item/CS_URS_2023_01/224211116"/>
    <hyperlink ref="F147" r:id="rId17" display="https://podminky.urs.cz/item/CS_URS_2023_01/273321611"/>
    <hyperlink ref="F150" r:id="rId18" display="https://podminky.urs.cz/item/CS_URS_2023_01/273351121"/>
    <hyperlink ref="F153" r:id="rId19" display="https://podminky.urs.cz/item/CS_URS_2023_01/273351122"/>
    <hyperlink ref="F155" r:id="rId20" display="https://podminky.urs.cz/item/CS_URS_2023_01/273362021"/>
    <hyperlink ref="F159" r:id="rId21" display="https://podminky.urs.cz/item/CS_URS_2023_01/316911112"/>
    <hyperlink ref="F166" r:id="rId22" display="https://podminky.urs.cz/item/CS_URS_2023_01/321222311"/>
    <hyperlink ref="F174" r:id="rId23" display="https://podminky.urs.cz/item/CS_URS_2023_01/338171111"/>
    <hyperlink ref="F180" r:id="rId24" display="https://podminky.urs.cz/item/CS_URS_2023_01/338171123"/>
    <hyperlink ref="F183" r:id="rId25" display="https://podminky.urs.cz/item/CS_URS_2023_01/348171110"/>
    <hyperlink ref="F186" r:id="rId26" display="https://podminky.urs.cz/item/CS_URS_2023_01/348171130"/>
    <hyperlink ref="F190" r:id="rId27" display="https://podminky.urs.cz/item/CS_URS_2023_01/871218111"/>
    <hyperlink ref="F197" r:id="rId28" display="https://podminky.urs.cz/item/CS_URS_2023_01/931994111"/>
    <hyperlink ref="F200" r:id="rId29" display="https://podminky.urs.cz/item/CS_URS_2023_01/936457113"/>
    <hyperlink ref="F203" r:id="rId30" display="https://podminky.urs.cz/item/CS_URS_2023_01/938902132"/>
    <hyperlink ref="F208" r:id="rId31" display="https://podminky.urs.cz/item/CS_URS_2023_01/966071711"/>
    <hyperlink ref="F211" r:id="rId32" display="https://podminky.urs.cz/item/CS_URS_2023_01/966071721"/>
    <hyperlink ref="F214" r:id="rId33" display="https://podminky.urs.cz/item/CS_URS_2023_01/966072810"/>
    <hyperlink ref="F217" r:id="rId34" display="https://podminky.urs.cz/item/CS_URS_2023_01/966072811"/>
    <hyperlink ref="F220" r:id="rId35" display="https://podminky.urs.cz/item/CS_URS_2023_01/985221013"/>
    <hyperlink ref="F226" r:id="rId36" display="https://podminky.urs.cz/item/CS_URS_2023_01/997013501"/>
    <hyperlink ref="F231" r:id="rId37" display="https://podminky.urs.cz/item/CS_URS_2023_01/997013509"/>
    <hyperlink ref="F234" r:id="rId38" display="https://podminky.urs.cz/item/CS_URS_2023_01/997013655"/>
    <hyperlink ref="F240" r:id="rId39" display="https://podminky.urs.cz/item/CS_URS_2023_01/998332011"/>
    <hyperlink ref="F244" r:id="rId40" display="https://podminky.urs.cz/item/CS_URS_2023_01/767995111"/>
    <hyperlink ref="F255" r:id="rId41" display="https://podminky.urs.cz/item/CS_URS_2023_01/998767101"/>
    <hyperlink ref="F258" r:id="rId42" display="https://podminky.urs.cz/item/CS_URS_2023_01/782991422"/>
    <hyperlink ref="F264" r:id="rId43" display="https://podminky.urs.cz/item/CS_URS_2023_01/783301313"/>
    <hyperlink ref="F267" r:id="rId44" display="https://podminky.urs.cz/item/CS_URS_2023_01/783314101"/>
    <hyperlink ref="F269" r:id="rId45" display="https://podminky.urs.cz/item/CS_URS_2023_01/7833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Cidlina, Chlumec nad Cidlinou, oprava PB nábřežní zdi, ř. km 29,280-29,330 - DSJ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460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4. 10. 2021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ROUND((SUM(BE82:BE104)),  2)</f>
        <v>0</v>
      </c>
      <c r="G33" s="38"/>
      <c r="H33" s="38"/>
      <c r="I33" s="148">
        <v>0.20999999999999999</v>
      </c>
      <c r="J33" s="147">
        <f>ROUND(((SUM(BE82:BE104))*I33),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ROUND((SUM(BF82:BF104)),  2)</f>
        <v>0</v>
      </c>
      <c r="G34" s="38"/>
      <c r="H34" s="38"/>
      <c r="I34" s="148">
        <v>0.14999999999999999</v>
      </c>
      <c r="J34" s="147">
        <f>ROUND(((SUM(BF82:BF104))*I34),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ROUND((SUM(BG82:BG104)),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ROUND((SUM(BH82:BH104)),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ROUND((SUM(BI82:BI104)),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Cidlina, Chlumec nad Cidlinou, oprava PB nábřežní zdi, ř. km 29,280-29,330 - DSJ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4. 10. 2021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Povodí Labe, státní podnik, Hradec Králové</v>
      </c>
      <c r="G54" s="40"/>
      <c r="H54" s="40"/>
      <c r="I54" s="32" t="s">
        <v>31</v>
      </c>
      <c r="J54" s="36" t="str">
        <f>E21</f>
        <v>Agroprojekce Litomyšl,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5"/>
      <c r="C60" s="166"/>
      <c r="D60" s="167" t="s">
        <v>461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462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463</v>
      </c>
      <c r="E62" s="174"/>
      <c r="F62" s="174"/>
      <c r="G62" s="174"/>
      <c r="H62" s="174"/>
      <c r="I62" s="174"/>
      <c r="J62" s="175">
        <f>J93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105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Cidlina, Chlumec nad Cidlinou, oprava PB nábřežní zdi, ř. km 29,280-29,330 - DSJ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87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VON - Vedlejší a ostatní náklady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32" t="s">
        <v>23</v>
      </c>
      <c r="J76" s="72" t="str">
        <f>IF(J12="","",J12)</f>
        <v>4. 10. 2021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25</v>
      </c>
      <c r="D78" s="40"/>
      <c r="E78" s="40"/>
      <c r="F78" s="27" t="str">
        <f>E15</f>
        <v>Povodí Labe, státní podnik, Hradec Králové</v>
      </c>
      <c r="G78" s="40"/>
      <c r="H78" s="40"/>
      <c r="I78" s="32" t="s">
        <v>31</v>
      </c>
      <c r="J78" s="36" t="str">
        <f>E21</f>
        <v>Agroprojekce Litomyšl, s.r.o.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34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106</v>
      </c>
      <c r="D81" s="180" t="s">
        <v>56</v>
      </c>
      <c r="E81" s="180" t="s">
        <v>52</v>
      </c>
      <c r="F81" s="180" t="s">
        <v>53</v>
      </c>
      <c r="G81" s="180" t="s">
        <v>107</v>
      </c>
      <c r="H81" s="180" t="s">
        <v>108</v>
      </c>
      <c r="I81" s="180" t="s">
        <v>109</v>
      </c>
      <c r="J81" s="180" t="s">
        <v>91</v>
      </c>
      <c r="K81" s="181" t="s">
        <v>110</v>
      </c>
      <c r="L81" s="182"/>
      <c r="M81" s="92" t="s">
        <v>19</v>
      </c>
      <c r="N81" s="93" t="s">
        <v>41</v>
      </c>
      <c r="O81" s="93" t="s">
        <v>111</v>
      </c>
      <c r="P81" s="93" t="s">
        <v>112</v>
      </c>
      <c r="Q81" s="93" t="s">
        <v>113</v>
      </c>
      <c r="R81" s="93" t="s">
        <v>114</v>
      </c>
      <c r="S81" s="93" t="s">
        <v>115</v>
      </c>
      <c r="T81" s="94" t="s">
        <v>116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117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70</v>
      </c>
      <c r="AU82" s="17" t="s">
        <v>92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70</v>
      </c>
      <c r="E83" s="191" t="s">
        <v>464</v>
      </c>
      <c r="F83" s="191" t="s">
        <v>84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P84+P93</f>
        <v>0</v>
      </c>
      <c r="Q83" s="196"/>
      <c r="R83" s="197">
        <f>R84+R93</f>
        <v>0</v>
      </c>
      <c r="S83" s="196"/>
      <c r="T83" s="198">
        <f>T84+T93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150</v>
      </c>
      <c r="AT83" s="200" t="s">
        <v>70</v>
      </c>
      <c r="AU83" s="200" t="s">
        <v>71</v>
      </c>
      <c r="AY83" s="199" t="s">
        <v>120</v>
      </c>
      <c r="BK83" s="201">
        <f>BK84+BK93</f>
        <v>0</v>
      </c>
    </row>
    <row r="84" s="12" customFormat="1" ht="22.8" customHeight="1">
      <c r="A84" s="12"/>
      <c r="B84" s="188"/>
      <c r="C84" s="189"/>
      <c r="D84" s="190" t="s">
        <v>70</v>
      </c>
      <c r="E84" s="202" t="s">
        <v>465</v>
      </c>
      <c r="F84" s="202" t="s">
        <v>466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SUM(P85:P92)</f>
        <v>0</v>
      </c>
      <c r="Q84" s="196"/>
      <c r="R84" s="197">
        <f>SUM(R85:R92)</f>
        <v>0</v>
      </c>
      <c r="S84" s="196"/>
      <c r="T84" s="198">
        <f>SUM(T85:T92)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150</v>
      </c>
      <c r="AT84" s="200" t="s">
        <v>70</v>
      </c>
      <c r="AU84" s="200" t="s">
        <v>79</v>
      </c>
      <c r="AY84" s="199" t="s">
        <v>120</v>
      </c>
      <c r="BK84" s="201">
        <f>SUM(BK85:BK92)</f>
        <v>0</v>
      </c>
    </row>
    <row r="85" s="2" customFormat="1" ht="16.5" customHeight="1">
      <c r="A85" s="38"/>
      <c r="B85" s="39"/>
      <c r="C85" s="204" t="s">
        <v>79</v>
      </c>
      <c r="D85" s="204" t="s">
        <v>122</v>
      </c>
      <c r="E85" s="205" t="s">
        <v>467</v>
      </c>
      <c r="F85" s="206" t="s">
        <v>468</v>
      </c>
      <c r="G85" s="207" t="s">
        <v>469</v>
      </c>
      <c r="H85" s="208">
        <v>1</v>
      </c>
      <c r="I85" s="209"/>
      <c r="J85" s="210">
        <f>ROUND(I85*H85,2)</f>
        <v>0</v>
      </c>
      <c r="K85" s="206" t="s">
        <v>19</v>
      </c>
      <c r="L85" s="44"/>
      <c r="M85" s="211" t="s">
        <v>19</v>
      </c>
      <c r="N85" s="212" t="s">
        <v>42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470</v>
      </c>
      <c r="AT85" s="215" t="s">
        <v>122</v>
      </c>
      <c r="AU85" s="215" t="s">
        <v>82</v>
      </c>
      <c r="AY85" s="17" t="s">
        <v>120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79</v>
      </c>
      <c r="BK85" s="216">
        <f>ROUND(I85*H85,2)</f>
        <v>0</v>
      </c>
      <c r="BL85" s="17" t="s">
        <v>470</v>
      </c>
      <c r="BM85" s="215" t="s">
        <v>471</v>
      </c>
    </row>
    <row r="86" s="2" customFormat="1">
      <c r="A86" s="38"/>
      <c r="B86" s="39"/>
      <c r="C86" s="40"/>
      <c r="D86" s="224" t="s">
        <v>270</v>
      </c>
      <c r="E86" s="40"/>
      <c r="F86" s="255" t="s">
        <v>472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270</v>
      </c>
      <c r="AU86" s="17" t="s">
        <v>82</v>
      </c>
    </row>
    <row r="87" s="2" customFormat="1" ht="16.5" customHeight="1">
      <c r="A87" s="38"/>
      <c r="B87" s="39"/>
      <c r="C87" s="204" t="s">
        <v>82</v>
      </c>
      <c r="D87" s="204" t="s">
        <v>122</v>
      </c>
      <c r="E87" s="205" t="s">
        <v>473</v>
      </c>
      <c r="F87" s="206" t="s">
        <v>474</v>
      </c>
      <c r="G87" s="207" t="s">
        <v>469</v>
      </c>
      <c r="H87" s="208">
        <v>1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42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470</v>
      </c>
      <c r="AT87" s="215" t="s">
        <v>122</v>
      </c>
      <c r="AU87" s="215" t="s">
        <v>82</v>
      </c>
      <c r="AY87" s="17" t="s">
        <v>120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79</v>
      </c>
      <c r="BK87" s="216">
        <f>ROUND(I87*H87,2)</f>
        <v>0</v>
      </c>
      <c r="BL87" s="17" t="s">
        <v>470</v>
      </c>
      <c r="BM87" s="215" t="s">
        <v>475</v>
      </c>
    </row>
    <row r="88" s="2" customFormat="1">
      <c r="A88" s="38"/>
      <c r="B88" s="39"/>
      <c r="C88" s="40"/>
      <c r="D88" s="224" t="s">
        <v>270</v>
      </c>
      <c r="E88" s="40"/>
      <c r="F88" s="255" t="s">
        <v>476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270</v>
      </c>
      <c r="AU88" s="17" t="s">
        <v>82</v>
      </c>
    </row>
    <row r="89" s="2" customFormat="1" ht="16.5" customHeight="1">
      <c r="A89" s="38"/>
      <c r="B89" s="39"/>
      <c r="C89" s="204" t="s">
        <v>141</v>
      </c>
      <c r="D89" s="204" t="s">
        <v>122</v>
      </c>
      <c r="E89" s="205" t="s">
        <v>477</v>
      </c>
      <c r="F89" s="206" t="s">
        <v>478</v>
      </c>
      <c r="G89" s="207" t="s">
        <v>469</v>
      </c>
      <c r="H89" s="208">
        <v>1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42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470</v>
      </c>
      <c r="AT89" s="215" t="s">
        <v>122</v>
      </c>
      <c r="AU89" s="215" t="s">
        <v>82</v>
      </c>
      <c r="AY89" s="17" t="s">
        <v>120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79</v>
      </c>
      <c r="BK89" s="216">
        <f>ROUND(I89*H89,2)</f>
        <v>0</v>
      </c>
      <c r="BL89" s="17" t="s">
        <v>470</v>
      </c>
      <c r="BM89" s="215" t="s">
        <v>479</v>
      </c>
    </row>
    <row r="90" s="2" customFormat="1">
      <c r="A90" s="38"/>
      <c r="B90" s="39"/>
      <c r="C90" s="40"/>
      <c r="D90" s="224" t="s">
        <v>270</v>
      </c>
      <c r="E90" s="40"/>
      <c r="F90" s="255" t="s">
        <v>480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270</v>
      </c>
      <c r="AU90" s="17" t="s">
        <v>82</v>
      </c>
    </row>
    <row r="91" s="2" customFormat="1" ht="16.5" customHeight="1">
      <c r="A91" s="38"/>
      <c r="B91" s="39"/>
      <c r="C91" s="204" t="s">
        <v>127</v>
      </c>
      <c r="D91" s="204" t="s">
        <v>122</v>
      </c>
      <c r="E91" s="205" t="s">
        <v>481</v>
      </c>
      <c r="F91" s="206" t="s">
        <v>482</v>
      </c>
      <c r="G91" s="207" t="s">
        <v>469</v>
      </c>
      <c r="H91" s="208">
        <v>1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42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470</v>
      </c>
      <c r="AT91" s="215" t="s">
        <v>122</v>
      </c>
      <c r="AU91" s="215" t="s">
        <v>82</v>
      </c>
      <c r="AY91" s="17" t="s">
        <v>120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79</v>
      </c>
      <c r="BK91" s="216">
        <f>ROUND(I91*H91,2)</f>
        <v>0</v>
      </c>
      <c r="BL91" s="17" t="s">
        <v>470</v>
      </c>
      <c r="BM91" s="215" t="s">
        <v>483</v>
      </c>
    </row>
    <row r="92" s="2" customFormat="1">
      <c r="A92" s="38"/>
      <c r="B92" s="39"/>
      <c r="C92" s="40"/>
      <c r="D92" s="224" t="s">
        <v>270</v>
      </c>
      <c r="E92" s="40"/>
      <c r="F92" s="255" t="s">
        <v>484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270</v>
      </c>
      <c r="AU92" s="17" t="s">
        <v>82</v>
      </c>
    </row>
    <row r="93" s="12" customFormat="1" ht="22.8" customHeight="1">
      <c r="A93" s="12"/>
      <c r="B93" s="188"/>
      <c r="C93" s="189"/>
      <c r="D93" s="190" t="s">
        <v>70</v>
      </c>
      <c r="E93" s="202" t="s">
        <v>485</v>
      </c>
      <c r="F93" s="202" t="s">
        <v>486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SUM(P94:P104)</f>
        <v>0</v>
      </c>
      <c r="Q93" s="196"/>
      <c r="R93" s="197">
        <f>SUM(R94:R104)</f>
        <v>0</v>
      </c>
      <c r="S93" s="196"/>
      <c r="T93" s="198">
        <f>SUM(T94:T104)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127</v>
      </c>
      <c r="AT93" s="200" t="s">
        <v>70</v>
      </c>
      <c r="AU93" s="200" t="s">
        <v>79</v>
      </c>
      <c r="AY93" s="199" t="s">
        <v>120</v>
      </c>
      <c r="BK93" s="201">
        <f>SUM(BK94:BK104)</f>
        <v>0</v>
      </c>
    </row>
    <row r="94" s="2" customFormat="1" ht="21.75" customHeight="1">
      <c r="A94" s="38"/>
      <c r="B94" s="39"/>
      <c r="C94" s="204" t="s">
        <v>150</v>
      </c>
      <c r="D94" s="204" t="s">
        <v>122</v>
      </c>
      <c r="E94" s="205" t="s">
        <v>487</v>
      </c>
      <c r="F94" s="206" t="s">
        <v>488</v>
      </c>
      <c r="G94" s="207" t="s">
        <v>469</v>
      </c>
      <c r="H94" s="208">
        <v>1</v>
      </c>
      <c r="I94" s="209"/>
      <c r="J94" s="210">
        <f>ROUND(I94*H94,2)</f>
        <v>0</v>
      </c>
      <c r="K94" s="206" t="s">
        <v>19</v>
      </c>
      <c r="L94" s="44"/>
      <c r="M94" s="211" t="s">
        <v>19</v>
      </c>
      <c r="N94" s="212" t="s">
        <v>42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470</v>
      </c>
      <c r="AT94" s="215" t="s">
        <v>122</v>
      </c>
      <c r="AU94" s="215" t="s">
        <v>82</v>
      </c>
      <c r="AY94" s="17" t="s">
        <v>120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79</v>
      </c>
      <c r="BK94" s="216">
        <f>ROUND(I94*H94,2)</f>
        <v>0</v>
      </c>
      <c r="BL94" s="17" t="s">
        <v>470</v>
      </c>
      <c r="BM94" s="215" t="s">
        <v>489</v>
      </c>
    </row>
    <row r="95" s="2" customFormat="1" ht="16.5" customHeight="1">
      <c r="A95" s="38"/>
      <c r="B95" s="39"/>
      <c r="C95" s="204" t="s">
        <v>156</v>
      </c>
      <c r="D95" s="204" t="s">
        <v>122</v>
      </c>
      <c r="E95" s="205" t="s">
        <v>490</v>
      </c>
      <c r="F95" s="206" t="s">
        <v>491</v>
      </c>
      <c r="G95" s="207" t="s">
        <v>492</v>
      </c>
      <c r="H95" s="208">
        <v>1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42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470</v>
      </c>
      <c r="AT95" s="215" t="s">
        <v>122</v>
      </c>
      <c r="AU95" s="215" t="s">
        <v>82</v>
      </c>
      <c r="AY95" s="17" t="s">
        <v>120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79</v>
      </c>
      <c r="BK95" s="216">
        <f>ROUND(I95*H95,2)</f>
        <v>0</v>
      </c>
      <c r="BL95" s="17" t="s">
        <v>470</v>
      </c>
      <c r="BM95" s="215" t="s">
        <v>493</v>
      </c>
    </row>
    <row r="96" s="2" customFormat="1">
      <c r="A96" s="38"/>
      <c r="B96" s="39"/>
      <c r="C96" s="40"/>
      <c r="D96" s="224" t="s">
        <v>270</v>
      </c>
      <c r="E96" s="40"/>
      <c r="F96" s="255" t="s">
        <v>494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270</v>
      </c>
      <c r="AU96" s="17" t="s">
        <v>82</v>
      </c>
    </row>
    <row r="97" s="2" customFormat="1" ht="33" customHeight="1">
      <c r="A97" s="38"/>
      <c r="B97" s="39"/>
      <c r="C97" s="204" t="s">
        <v>163</v>
      </c>
      <c r="D97" s="204" t="s">
        <v>122</v>
      </c>
      <c r="E97" s="205" t="s">
        <v>495</v>
      </c>
      <c r="F97" s="206" t="s">
        <v>496</v>
      </c>
      <c r="G97" s="207" t="s">
        <v>469</v>
      </c>
      <c r="H97" s="208">
        <v>1</v>
      </c>
      <c r="I97" s="209"/>
      <c r="J97" s="210">
        <f>ROUND(I97*H97,2)</f>
        <v>0</v>
      </c>
      <c r="K97" s="206" t="s">
        <v>19</v>
      </c>
      <c r="L97" s="44"/>
      <c r="M97" s="211" t="s">
        <v>19</v>
      </c>
      <c r="N97" s="212" t="s">
        <v>42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497</v>
      </c>
      <c r="AT97" s="215" t="s">
        <v>122</v>
      </c>
      <c r="AU97" s="215" t="s">
        <v>82</v>
      </c>
      <c r="AY97" s="17" t="s">
        <v>120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79</v>
      </c>
      <c r="BK97" s="216">
        <f>ROUND(I97*H97,2)</f>
        <v>0</v>
      </c>
      <c r="BL97" s="17" t="s">
        <v>497</v>
      </c>
      <c r="BM97" s="215" t="s">
        <v>498</v>
      </c>
    </row>
    <row r="98" s="2" customFormat="1" ht="16.5" customHeight="1">
      <c r="A98" s="38"/>
      <c r="B98" s="39"/>
      <c r="C98" s="204" t="s">
        <v>168</v>
      </c>
      <c r="D98" s="204" t="s">
        <v>122</v>
      </c>
      <c r="E98" s="205" t="s">
        <v>499</v>
      </c>
      <c r="F98" s="206" t="s">
        <v>500</v>
      </c>
      <c r="G98" s="207" t="s">
        <v>492</v>
      </c>
      <c r="H98" s="208">
        <v>1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42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497</v>
      </c>
      <c r="AT98" s="215" t="s">
        <v>122</v>
      </c>
      <c r="AU98" s="215" t="s">
        <v>82</v>
      </c>
      <c r="AY98" s="17" t="s">
        <v>120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79</v>
      </c>
      <c r="BK98" s="216">
        <f>ROUND(I98*H98,2)</f>
        <v>0</v>
      </c>
      <c r="BL98" s="17" t="s">
        <v>497</v>
      </c>
      <c r="BM98" s="215" t="s">
        <v>501</v>
      </c>
    </row>
    <row r="99" s="2" customFormat="1">
      <c r="A99" s="38"/>
      <c r="B99" s="39"/>
      <c r="C99" s="40"/>
      <c r="D99" s="224" t="s">
        <v>270</v>
      </c>
      <c r="E99" s="40"/>
      <c r="F99" s="255" t="s">
        <v>502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270</v>
      </c>
      <c r="AU99" s="17" t="s">
        <v>82</v>
      </c>
    </row>
    <row r="100" s="2" customFormat="1" ht="24.15" customHeight="1">
      <c r="A100" s="38"/>
      <c r="B100" s="39"/>
      <c r="C100" s="204" t="s">
        <v>174</v>
      </c>
      <c r="D100" s="204" t="s">
        <v>122</v>
      </c>
      <c r="E100" s="205" t="s">
        <v>503</v>
      </c>
      <c r="F100" s="206" t="s">
        <v>504</v>
      </c>
      <c r="G100" s="207" t="s">
        <v>492</v>
      </c>
      <c r="H100" s="208">
        <v>1</v>
      </c>
      <c r="I100" s="209"/>
      <c r="J100" s="210">
        <f>ROUND(I100*H100,2)</f>
        <v>0</v>
      </c>
      <c r="K100" s="206" t="s">
        <v>19</v>
      </c>
      <c r="L100" s="44"/>
      <c r="M100" s="211" t="s">
        <v>19</v>
      </c>
      <c r="N100" s="212" t="s">
        <v>42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497</v>
      </c>
      <c r="AT100" s="215" t="s">
        <v>122</v>
      </c>
      <c r="AU100" s="215" t="s">
        <v>82</v>
      </c>
      <c r="AY100" s="17" t="s">
        <v>120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79</v>
      </c>
      <c r="BK100" s="216">
        <f>ROUND(I100*H100,2)</f>
        <v>0</v>
      </c>
      <c r="BL100" s="17" t="s">
        <v>497</v>
      </c>
      <c r="BM100" s="215" t="s">
        <v>505</v>
      </c>
    </row>
    <row r="101" s="2" customFormat="1" ht="24.15" customHeight="1">
      <c r="A101" s="38"/>
      <c r="B101" s="39"/>
      <c r="C101" s="204" t="s">
        <v>180</v>
      </c>
      <c r="D101" s="204" t="s">
        <v>122</v>
      </c>
      <c r="E101" s="205" t="s">
        <v>506</v>
      </c>
      <c r="F101" s="206" t="s">
        <v>507</v>
      </c>
      <c r="G101" s="207" t="s">
        <v>469</v>
      </c>
      <c r="H101" s="208">
        <v>1</v>
      </c>
      <c r="I101" s="209"/>
      <c r="J101" s="210">
        <f>ROUND(I101*H101,2)</f>
        <v>0</v>
      </c>
      <c r="K101" s="206" t="s">
        <v>19</v>
      </c>
      <c r="L101" s="44"/>
      <c r="M101" s="211" t="s">
        <v>19</v>
      </c>
      <c r="N101" s="212" t="s">
        <v>42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497</v>
      </c>
      <c r="AT101" s="215" t="s">
        <v>122</v>
      </c>
      <c r="AU101" s="215" t="s">
        <v>82</v>
      </c>
      <c r="AY101" s="17" t="s">
        <v>120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79</v>
      </c>
      <c r="BK101" s="216">
        <f>ROUND(I101*H101,2)</f>
        <v>0</v>
      </c>
      <c r="BL101" s="17" t="s">
        <v>497</v>
      </c>
      <c r="BM101" s="215" t="s">
        <v>508</v>
      </c>
    </row>
    <row r="102" s="2" customFormat="1" ht="16.5" customHeight="1">
      <c r="A102" s="38"/>
      <c r="B102" s="39"/>
      <c r="C102" s="204" t="s">
        <v>186</v>
      </c>
      <c r="D102" s="204" t="s">
        <v>122</v>
      </c>
      <c r="E102" s="205" t="s">
        <v>509</v>
      </c>
      <c r="F102" s="206" t="s">
        <v>510</v>
      </c>
      <c r="G102" s="207" t="s">
        <v>469</v>
      </c>
      <c r="H102" s="208">
        <v>1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42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497</v>
      </c>
      <c r="AT102" s="215" t="s">
        <v>122</v>
      </c>
      <c r="AU102" s="215" t="s">
        <v>82</v>
      </c>
      <c r="AY102" s="17" t="s">
        <v>120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79</v>
      </c>
      <c r="BK102" s="216">
        <f>ROUND(I102*H102,2)</f>
        <v>0</v>
      </c>
      <c r="BL102" s="17" t="s">
        <v>497</v>
      </c>
      <c r="BM102" s="215" t="s">
        <v>511</v>
      </c>
    </row>
    <row r="103" s="2" customFormat="1" ht="33" customHeight="1">
      <c r="A103" s="38"/>
      <c r="B103" s="39"/>
      <c r="C103" s="204" t="s">
        <v>193</v>
      </c>
      <c r="D103" s="204" t="s">
        <v>122</v>
      </c>
      <c r="E103" s="205" t="s">
        <v>512</v>
      </c>
      <c r="F103" s="206" t="s">
        <v>513</v>
      </c>
      <c r="G103" s="207" t="s">
        <v>469</v>
      </c>
      <c r="H103" s="208">
        <v>1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42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497</v>
      </c>
      <c r="AT103" s="215" t="s">
        <v>122</v>
      </c>
      <c r="AU103" s="215" t="s">
        <v>82</v>
      </c>
      <c r="AY103" s="17" t="s">
        <v>120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79</v>
      </c>
      <c r="BK103" s="216">
        <f>ROUND(I103*H103,2)</f>
        <v>0</v>
      </c>
      <c r="BL103" s="17" t="s">
        <v>497</v>
      </c>
      <c r="BM103" s="215" t="s">
        <v>514</v>
      </c>
    </row>
    <row r="104" s="2" customFormat="1">
      <c r="A104" s="38"/>
      <c r="B104" s="39"/>
      <c r="C104" s="40"/>
      <c r="D104" s="224" t="s">
        <v>270</v>
      </c>
      <c r="E104" s="40"/>
      <c r="F104" s="255" t="s">
        <v>515</v>
      </c>
      <c r="G104" s="40"/>
      <c r="H104" s="40"/>
      <c r="I104" s="219"/>
      <c r="J104" s="40"/>
      <c r="K104" s="40"/>
      <c r="L104" s="44"/>
      <c r="M104" s="256"/>
      <c r="N104" s="257"/>
      <c r="O104" s="258"/>
      <c r="P104" s="258"/>
      <c r="Q104" s="258"/>
      <c r="R104" s="258"/>
      <c r="S104" s="258"/>
      <c r="T104" s="259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270</v>
      </c>
      <c r="AU104" s="17" t="s">
        <v>82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ohZ9r8o48JZMzZjHSHBET11HZ9Ac4RU0ghSsp0dMzqazJTj0Zx6puYAHNjjjY3EC5Oq3nvfXJ62OLKj1C9pv7A==" hashValue="QxyugVvAGN/yoKxn+nWYd/rkOefmRkyR3jk+1DPdOz8wHq0LA4OqmU0xoGsfYWqQH1smCWwNnzUeVDGZQ/rS6w==" algorithmName="SHA-512" password="CE39"/>
  <autoFilter ref="C81:K10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0" customWidth="1"/>
    <col min="2" max="2" width="1.667969" style="260" customWidth="1"/>
    <col min="3" max="4" width="5" style="260" customWidth="1"/>
    <col min="5" max="5" width="11.66016" style="260" customWidth="1"/>
    <col min="6" max="6" width="9.160156" style="260" customWidth="1"/>
    <col min="7" max="7" width="5" style="260" customWidth="1"/>
    <col min="8" max="8" width="77.83203" style="260" customWidth="1"/>
    <col min="9" max="10" width="20" style="260" customWidth="1"/>
    <col min="11" max="11" width="1.667969" style="260" customWidth="1"/>
  </cols>
  <sheetData>
    <row r="1" s="1" customFormat="1" ht="37.5" customHeight="1"/>
    <row r="2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="15" customFormat="1" ht="45" customHeight="1">
      <c r="B3" s="264"/>
      <c r="C3" s="265" t="s">
        <v>516</v>
      </c>
      <c r="D3" s="265"/>
      <c r="E3" s="265"/>
      <c r="F3" s="265"/>
      <c r="G3" s="265"/>
      <c r="H3" s="265"/>
      <c r="I3" s="265"/>
      <c r="J3" s="265"/>
      <c r="K3" s="266"/>
    </row>
    <row r="4" s="1" customFormat="1" ht="25.5" customHeight="1">
      <c r="B4" s="267"/>
      <c r="C4" s="268" t="s">
        <v>517</v>
      </c>
      <c r="D4" s="268"/>
      <c r="E4" s="268"/>
      <c r="F4" s="268"/>
      <c r="G4" s="268"/>
      <c r="H4" s="268"/>
      <c r="I4" s="268"/>
      <c r="J4" s="268"/>
      <c r="K4" s="269"/>
    </row>
    <row r="5" s="1" customFormat="1" ht="5.25" customHeight="1">
      <c r="B5" s="267"/>
      <c r="C5" s="270"/>
      <c r="D5" s="270"/>
      <c r="E5" s="270"/>
      <c r="F5" s="270"/>
      <c r="G5" s="270"/>
      <c r="H5" s="270"/>
      <c r="I5" s="270"/>
      <c r="J5" s="270"/>
      <c r="K5" s="269"/>
    </row>
    <row r="6" s="1" customFormat="1" ht="15" customHeight="1">
      <c r="B6" s="267"/>
      <c r="C6" s="271" t="s">
        <v>518</v>
      </c>
      <c r="D6" s="271"/>
      <c r="E6" s="271"/>
      <c r="F6" s="271"/>
      <c r="G6" s="271"/>
      <c r="H6" s="271"/>
      <c r="I6" s="271"/>
      <c r="J6" s="271"/>
      <c r="K6" s="269"/>
    </row>
    <row r="7" s="1" customFormat="1" ht="15" customHeight="1">
      <c r="B7" s="272"/>
      <c r="C7" s="271" t="s">
        <v>519</v>
      </c>
      <c r="D7" s="271"/>
      <c r="E7" s="271"/>
      <c r="F7" s="271"/>
      <c r="G7" s="271"/>
      <c r="H7" s="271"/>
      <c r="I7" s="271"/>
      <c r="J7" s="271"/>
      <c r="K7" s="269"/>
    </row>
    <row r="8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="1" customFormat="1" ht="15" customHeight="1">
      <c r="B9" s="272"/>
      <c r="C9" s="271" t="s">
        <v>520</v>
      </c>
      <c r="D9" s="271"/>
      <c r="E9" s="271"/>
      <c r="F9" s="271"/>
      <c r="G9" s="271"/>
      <c r="H9" s="271"/>
      <c r="I9" s="271"/>
      <c r="J9" s="271"/>
      <c r="K9" s="269"/>
    </row>
    <row r="10" s="1" customFormat="1" ht="15" customHeight="1">
      <c r="B10" s="272"/>
      <c r="C10" s="271"/>
      <c r="D10" s="271" t="s">
        <v>521</v>
      </c>
      <c r="E10" s="271"/>
      <c r="F10" s="271"/>
      <c r="G10" s="271"/>
      <c r="H10" s="271"/>
      <c r="I10" s="271"/>
      <c r="J10" s="271"/>
      <c r="K10" s="269"/>
    </row>
    <row r="11" s="1" customFormat="1" ht="15" customHeight="1">
      <c r="B11" s="272"/>
      <c r="C11" s="273"/>
      <c r="D11" s="271" t="s">
        <v>522</v>
      </c>
      <c r="E11" s="271"/>
      <c r="F11" s="271"/>
      <c r="G11" s="271"/>
      <c r="H11" s="271"/>
      <c r="I11" s="271"/>
      <c r="J11" s="271"/>
      <c r="K11" s="269"/>
    </row>
    <row r="12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="1" customFormat="1" ht="15" customHeight="1">
      <c r="B13" s="272"/>
      <c r="C13" s="273"/>
      <c r="D13" s="274" t="s">
        <v>523</v>
      </c>
      <c r="E13" s="271"/>
      <c r="F13" s="271"/>
      <c r="G13" s="271"/>
      <c r="H13" s="271"/>
      <c r="I13" s="271"/>
      <c r="J13" s="271"/>
      <c r="K13" s="269"/>
    </row>
    <row r="14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="1" customFormat="1" ht="15" customHeight="1">
      <c r="B15" s="272"/>
      <c r="C15" s="273"/>
      <c r="D15" s="271" t="s">
        <v>524</v>
      </c>
      <c r="E15" s="271"/>
      <c r="F15" s="271"/>
      <c r="G15" s="271"/>
      <c r="H15" s="271"/>
      <c r="I15" s="271"/>
      <c r="J15" s="271"/>
      <c r="K15" s="269"/>
    </row>
    <row r="16" s="1" customFormat="1" ht="15" customHeight="1">
      <c r="B16" s="272"/>
      <c r="C16" s="273"/>
      <c r="D16" s="271" t="s">
        <v>525</v>
      </c>
      <c r="E16" s="271"/>
      <c r="F16" s="271"/>
      <c r="G16" s="271"/>
      <c r="H16" s="271"/>
      <c r="I16" s="271"/>
      <c r="J16" s="271"/>
      <c r="K16" s="269"/>
    </row>
    <row r="17" s="1" customFormat="1" ht="15" customHeight="1">
      <c r="B17" s="272"/>
      <c r="C17" s="273"/>
      <c r="D17" s="271" t="s">
        <v>526</v>
      </c>
      <c r="E17" s="271"/>
      <c r="F17" s="271"/>
      <c r="G17" s="271"/>
      <c r="H17" s="271"/>
      <c r="I17" s="271"/>
      <c r="J17" s="271"/>
      <c r="K17" s="269"/>
    </row>
    <row r="18" s="1" customFormat="1" ht="15" customHeight="1">
      <c r="B18" s="272"/>
      <c r="C18" s="273"/>
      <c r="D18" s="273"/>
      <c r="E18" s="275" t="s">
        <v>78</v>
      </c>
      <c r="F18" s="271" t="s">
        <v>527</v>
      </c>
      <c r="G18" s="271"/>
      <c r="H18" s="271"/>
      <c r="I18" s="271"/>
      <c r="J18" s="271"/>
      <c r="K18" s="269"/>
    </row>
    <row r="19" s="1" customFormat="1" ht="15" customHeight="1">
      <c r="B19" s="272"/>
      <c r="C19" s="273"/>
      <c r="D19" s="273"/>
      <c r="E19" s="275" t="s">
        <v>528</v>
      </c>
      <c r="F19" s="271" t="s">
        <v>529</v>
      </c>
      <c r="G19" s="271"/>
      <c r="H19" s="271"/>
      <c r="I19" s="271"/>
      <c r="J19" s="271"/>
      <c r="K19" s="269"/>
    </row>
    <row r="20" s="1" customFormat="1" ht="15" customHeight="1">
      <c r="B20" s="272"/>
      <c r="C20" s="273"/>
      <c r="D20" s="273"/>
      <c r="E20" s="275" t="s">
        <v>530</v>
      </c>
      <c r="F20" s="271" t="s">
        <v>531</v>
      </c>
      <c r="G20" s="271"/>
      <c r="H20" s="271"/>
      <c r="I20" s="271"/>
      <c r="J20" s="271"/>
      <c r="K20" s="269"/>
    </row>
    <row r="21" s="1" customFormat="1" ht="15" customHeight="1">
      <c r="B21" s="272"/>
      <c r="C21" s="273"/>
      <c r="D21" s="273"/>
      <c r="E21" s="275" t="s">
        <v>83</v>
      </c>
      <c r="F21" s="271" t="s">
        <v>84</v>
      </c>
      <c r="G21" s="271"/>
      <c r="H21" s="271"/>
      <c r="I21" s="271"/>
      <c r="J21" s="271"/>
      <c r="K21" s="269"/>
    </row>
    <row r="22" s="1" customFormat="1" ht="15" customHeight="1">
      <c r="B22" s="272"/>
      <c r="C22" s="273"/>
      <c r="D22" s="273"/>
      <c r="E22" s="275" t="s">
        <v>532</v>
      </c>
      <c r="F22" s="271" t="s">
        <v>533</v>
      </c>
      <c r="G22" s="271"/>
      <c r="H22" s="271"/>
      <c r="I22" s="271"/>
      <c r="J22" s="271"/>
      <c r="K22" s="269"/>
    </row>
    <row r="23" s="1" customFormat="1" ht="15" customHeight="1">
      <c r="B23" s="272"/>
      <c r="C23" s="273"/>
      <c r="D23" s="273"/>
      <c r="E23" s="275" t="s">
        <v>534</v>
      </c>
      <c r="F23" s="271" t="s">
        <v>535</v>
      </c>
      <c r="G23" s="271"/>
      <c r="H23" s="271"/>
      <c r="I23" s="271"/>
      <c r="J23" s="271"/>
      <c r="K23" s="269"/>
    </row>
    <row r="24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="1" customFormat="1" ht="15" customHeight="1">
      <c r="B25" s="272"/>
      <c r="C25" s="271" t="s">
        <v>536</v>
      </c>
      <c r="D25" s="271"/>
      <c r="E25" s="271"/>
      <c r="F25" s="271"/>
      <c r="G25" s="271"/>
      <c r="H25" s="271"/>
      <c r="I25" s="271"/>
      <c r="J25" s="271"/>
      <c r="K25" s="269"/>
    </row>
    <row r="26" s="1" customFormat="1" ht="15" customHeight="1">
      <c r="B26" s="272"/>
      <c r="C26" s="271" t="s">
        <v>537</v>
      </c>
      <c r="D26" s="271"/>
      <c r="E26" s="271"/>
      <c r="F26" s="271"/>
      <c r="G26" s="271"/>
      <c r="H26" s="271"/>
      <c r="I26" s="271"/>
      <c r="J26" s="271"/>
      <c r="K26" s="269"/>
    </row>
    <row r="27" s="1" customFormat="1" ht="15" customHeight="1">
      <c r="B27" s="272"/>
      <c r="C27" s="271"/>
      <c r="D27" s="271" t="s">
        <v>538</v>
      </c>
      <c r="E27" s="271"/>
      <c r="F27" s="271"/>
      <c r="G27" s="271"/>
      <c r="H27" s="271"/>
      <c r="I27" s="271"/>
      <c r="J27" s="271"/>
      <c r="K27" s="269"/>
    </row>
    <row r="28" s="1" customFormat="1" ht="15" customHeight="1">
      <c r="B28" s="272"/>
      <c r="C28" s="273"/>
      <c r="D28" s="271" t="s">
        <v>539</v>
      </c>
      <c r="E28" s="271"/>
      <c r="F28" s="271"/>
      <c r="G28" s="271"/>
      <c r="H28" s="271"/>
      <c r="I28" s="271"/>
      <c r="J28" s="271"/>
      <c r="K28" s="269"/>
    </row>
    <row r="29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="1" customFormat="1" ht="15" customHeight="1">
      <c r="B30" s="272"/>
      <c r="C30" s="273"/>
      <c r="D30" s="271" t="s">
        <v>540</v>
      </c>
      <c r="E30" s="271"/>
      <c r="F30" s="271"/>
      <c r="G30" s="271"/>
      <c r="H30" s="271"/>
      <c r="I30" s="271"/>
      <c r="J30" s="271"/>
      <c r="K30" s="269"/>
    </row>
    <row r="31" s="1" customFormat="1" ht="15" customHeight="1">
      <c r="B31" s="272"/>
      <c r="C31" s="273"/>
      <c r="D31" s="271" t="s">
        <v>541</v>
      </c>
      <c r="E31" s="271"/>
      <c r="F31" s="271"/>
      <c r="G31" s="271"/>
      <c r="H31" s="271"/>
      <c r="I31" s="271"/>
      <c r="J31" s="271"/>
      <c r="K31" s="269"/>
    </row>
    <row r="32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="1" customFormat="1" ht="15" customHeight="1">
      <c r="B33" s="272"/>
      <c r="C33" s="273"/>
      <c r="D33" s="271" t="s">
        <v>542</v>
      </c>
      <c r="E33" s="271"/>
      <c r="F33" s="271"/>
      <c r="G33" s="271"/>
      <c r="H33" s="271"/>
      <c r="I33" s="271"/>
      <c r="J33" s="271"/>
      <c r="K33" s="269"/>
    </row>
    <row r="34" s="1" customFormat="1" ht="15" customHeight="1">
      <c r="B34" s="272"/>
      <c r="C34" s="273"/>
      <c r="D34" s="271" t="s">
        <v>543</v>
      </c>
      <c r="E34" s="271"/>
      <c r="F34" s="271"/>
      <c r="G34" s="271"/>
      <c r="H34" s="271"/>
      <c r="I34" s="271"/>
      <c r="J34" s="271"/>
      <c r="K34" s="269"/>
    </row>
    <row r="35" s="1" customFormat="1" ht="15" customHeight="1">
      <c r="B35" s="272"/>
      <c r="C35" s="273"/>
      <c r="D35" s="271" t="s">
        <v>544</v>
      </c>
      <c r="E35" s="271"/>
      <c r="F35" s="271"/>
      <c r="G35" s="271"/>
      <c r="H35" s="271"/>
      <c r="I35" s="271"/>
      <c r="J35" s="271"/>
      <c r="K35" s="269"/>
    </row>
    <row r="36" s="1" customFormat="1" ht="15" customHeight="1">
      <c r="B36" s="272"/>
      <c r="C36" s="273"/>
      <c r="D36" s="271"/>
      <c r="E36" s="274" t="s">
        <v>106</v>
      </c>
      <c r="F36" s="271"/>
      <c r="G36" s="271" t="s">
        <v>545</v>
      </c>
      <c r="H36" s="271"/>
      <c r="I36" s="271"/>
      <c r="J36" s="271"/>
      <c r="K36" s="269"/>
    </row>
    <row r="37" s="1" customFormat="1" ht="30.75" customHeight="1">
      <c r="B37" s="272"/>
      <c r="C37" s="273"/>
      <c r="D37" s="271"/>
      <c r="E37" s="274" t="s">
        <v>546</v>
      </c>
      <c r="F37" s="271"/>
      <c r="G37" s="271" t="s">
        <v>547</v>
      </c>
      <c r="H37" s="271"/>
      <c r="I37" s="271"/>
      <c r="J37" s="271"/>
      <c r="K37" s="269"/>
    </row>
    <row r="38" s="1" customFormat="1" ht="15" customHeight="1">
      <c r="B38" s="272"/>
      <c r="C38" s="273"/>
      <c r="D38" s="271"/>
      <c r="E38" s="274" t="s">
        <v>52</v>
      </c>
      <c r="F38" s="271"/>
      <c r="G38" s="271" t="s">
        <v>548</v>
      </c>
      <c r="H38" s="271"/>
      <c r="I38" s="271"/>
      <c r="J38" s="271"/>
      <c r="K38" s="269"/>
    </row>
    <row r="39" s="1" customFormat="1" ht="15" customHeight="1">
      <c r="B39" s="272"/>
      <c r="C39" s="273"/>
      <c r="D39" s="271"/>
      <c r="E39" s="274" t="s">
        <v>53</v>
      </c>
      <c r="F39" s="271"/>
      <c r="G39" s="271" t="s">
        <v>549</v>
      </c>
      <c r="H39" s="271"/>
      <c r="I39" s="271"/>
      <c r="J39" s="271"/>
      <c r="K39" s="269"/>
    </row>
    <row r="40" s="1" customFormat="1" ht="15" customHeight="1">
      <c r="B40" s="272"/>
      <c r="C40" s="273"/>
      <c r="D40" s="271"/>
      <c r="E40" s="274" t="s">
        <v>107</v>
      </c>
      <c r="F40" s="271"/>
      <c r="G40" s="271" t="s">
        <v>550</v>
      </c>
      <c r="H40" s="271"/>
      <c r="I40" s="271"/>
      <c r="J40" s="271"/>
      <c r="K40" s="269"/>
    </row>
    <row r="41" s="1" customFormat="1" ht="15" customHeight="1">
      <c r="B41" s="272"/>
      <c r="C41" s="273"/>
      <c r="D41" s="271"/>
      <c r="E41" s="274" t="s">
        <v>108</v>
      </c>
      <c r="F41" s="271"/>
      <c r="G41" s="271" t="s">
        <v>551</v>
      </c>
      <c r="H41" s="271"/>
      <c r="I41" s="271"/>
      <c r="J41" s="271"/>
      <c r="K41" s="269"/>
    </row>
    <row r="42" s="1" customFormat="1" ht="15" customHeight="1">
      <c r="B42" s="272"/>
      <c r="C42" s="273"/>
      <c r="D42" s="271"/>
      <c r="E42" s="274" t="s">
        <v>552</v>
      </c>
      <c r="F42" s="271"/>
      <c r="G42" s="271" t="s">
        <v>553</v>
      </c>
      <c r="H42" s="271"/>
      <c r="I42" s="271"/>
      <c r="J42" s="271"/>
      <c r="K42" s="269"/>
    </row>
    <row r="43" s="1" customFormat="1" ht="15" customHeight="1">
      <c r="B43" s="272"/>
      <c r="C43" s="273"/>
      <c r="D43" s="271"/>
      <c r="E43" s="274"/>
      <c r="F43" s="271"/>
      <c r="G43" s="271" t="s">
        <v>554</v>
      </c>
      <c r="H43" s="271"/>
      <c r="I43" s="271"/>
      <c r="J43" s="271"/>
      <c r="K43" s="269"/>
    </row>
    <row r="44" s="1" customFormat="1" ht="15" customHeight="1">
      <c r="B44" s="272"/>
      <c r="C44" s="273"/>
      <c r="D44" s="271"/>
      <c r="E44" s="274" t="s">
        <v>555</v>
      </c>
      <c r="F44" s="271"/>
      <c r="G44" s="271" t="s">
        <v>556</v>
      </c>
      <c r="H44" s="271"/>
      <c r="I44" s="271"/>
      <c r="J44" s="271"/>
      <c r="K44" s="269"/>
    </row>
    <row r="45" s="1" customFormat="1" ht="15" customHeight="1">
      <c r="B45" s="272"/>
      <c r="C45" s="273"/>
      <c r="D45" s="271"/>
      <c r="E45" s="274" t="s">
        <v>110</v>
      </c>
      <c r="F45" s="271"/>
      <c r="G45" s="271" t="s">
        <v>557</v>
      </c>
      <c r="H45" s="271"/>
      <c r="I45" s="271"/>
      <c r="J45" s="271"/>
      <c r="K45" s="269"/>
    </row>
    <row r="46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="1" customFormat="1" ht="15" customHeight="1">
      <c r="B47" s="272"/>
      <c r="C47" s="273"/>
      <c r="D47" s="271" t="s">
        <v>558</v>
      </c>
      <c r="E47" s="271"/>
      <c r="F47" s="271"/>
      <c r="G47" s="271"/>
      <c r="H47" s="271"/>
      <c r="I47" s="271"/>
      <c r="J47" s="271"/>
      <c r="K47" s="269"/>
    </row>
    <row r="48" s="1" customFormat="1" ht="15" customHeight="1">
      <c r="B48" s="272"/>
      <c r="C48" s="273"/>
      <c r="D48" s="273"/>
      <c r="E48" s="271" t="s">
        <v>559</v>
      </c>
      <c r="F48" s="271"/>
      <c r="G48" s="271"/>
      <c r="H48" s="271"/>
      <c r="I48" s="271"/>
      <c r="J48" s="271"/>
      <c r="K48" s="269"/>
    </row>
    <row r="49" s="1" customFormat="1" ht="15" customHeight="1">
      <c r="B49" s="272"/>
      <c r="C49" s="273"/>
      <c r="D49" s="273"/>
      <c r="E49" s="271" t="s">
        <v>560</v>
      </c>
      <c r="F49" s="271"/>
      <c r="G49" s="271"/>
      <c r="H49" s="271"/>
      <c r="I49" s="271"/>
      <c r="J49" s="271"/>
      <c r="K49" s="269"/>
    </row>
    <row r="50" s="1" customFormat="1" ht="15" customHeight="1">
      <c r="B50" s="272"/>
      <c r="C50" s="273"/>
      <c r="D50" s="273"/>
      <c r="E50" s="271" t="s">
        <v>561</v>
      </c>
      <c r="F50" s="271"/>
      <c r="G50" s="271"/>
      <c r="H50" s="271"/>
      <c r="I50" s="271"/>
      <c r="J50" s="271"/>
      <c r="K50" s="269"/>
    </row>
    <row r="51" s="1" customFormat="1" ht="15" customHeight="1">
      <c r="B51" s="272"/>
      <c r="C51" s="273"/>
      <c r="D51" s="271" t="s">
        <v>562</v>
      </c>
      <c r="E51" s="271"/>
      <c r="F51" s="271"/>
      <c r="G51" s="271"/>
      <c r="H51" s="271"/>
      <c r="I51" s="271"/>
      <c r="J51" s="271"/>
      <c r="K51" s="269"/>
    </row>
    <row r="52" s="1" customFormat="1" ht="25.5" customHeight="1">
      <c r="B52" s="267"/>
      <c r="C52" s="268" t="s">
        <v>563</v>
      </c>
      <c r="D52" s="268"/>
      <c r="E52" s="268"/>
      <c r="F52" s="268"/>
      <c r="G52" s="268"/>
      <c r="H52" s="268"/>
      <c r="I52" s="268"/>
      <c r="J52" s="268"/>
      <c r="K52" s="269"/>
    </row>
    <row r="53" s="1" customFormat="1" ht="5.25" customHeight="1">
      <c r="B53" s="267"/>
      <c r="C53" s="270"/>
      <c r="D53" s="270"/>
      <c r="E53" s="270"/>
      <c r="F53" s="270"/>
      <c r="G53" s="270"/>
      <c r="H53" s="270"/>
      <c r="I53" s="270"/>
      <c r="J53" s="270"/>
      <c r="K53" s="269"/>
    </row>
    <row r="54" s="1" customFormat="1" ht="15" customHeight="1">
      <c r="B54" s="267"/>
      <c r="C54" s="271" t="s">
        <v>564</v>
      </c>
      <c r="D54" s="271"/>
      <c r="E54" s="271"/>
      <c r="F54" s="271"/>
      <c r="G54" s="271"/>
      <c r="H54" s="271"/>
      <c r="I54" s="271"/>
      <c r="J54" s="271"/>
      <c r="K54" s="269"/>
    </row>
    <row r="55" s="1" customFormat="1" ht="15" customHeight="1">
      <c r="B55" s="267"/>
      <c r="C55" s="271" t="s">
        <v>565</v>
      </c>
      <c r="D55" s="271"/>
      <c r="E55" s="271"/>
      <c r="F55" s="271"/>
      <c r="G55" s="271"/>
      <c r="H55" s="271"/>
      <c r="I55" s="271"/>
      <c r="J55" s="271"/>
      <c r="K55" s="269"/>
    </row>
    <row r="56" s="1" customFormat="1" ht="12.75" customHeight="1">
      <c r="B56" s="267"/>
      <c r="C56" s="271"/>
      <c r="D56" s="271"/>
      <c r="E56" s="271"/>
      <c r="F56" s="271"/>
      <c r="G56" s="271"/>
      <c r="H56" s="271"/>
      <c r="I56" s="271"/>
      <c r="J56" s="271"/>
      <c r="K56" s="269"/>
    </row>
    <row r="57" s="1" customFormat="1" ht="15" customHeight="1">
      <c r="B57" s="267"/>
      <c r="C57" s="271" t="s">
        <v>566</v>
      </c>
      <c r="D57" s="271"/>
      <c r="E57" s="271"/>
      <c r="F57" s="271"/>
      <c r="G57" s="271"/>
      <c r="H57" s="271"/>
      <c r="I57" s="271"/>
      <c r="J57" s="271"/>
      <c r="K57" s="269"/>
    </row>
    <row r="58" s="1" customFormat="1" ht="15" customHeight="1">
      <c r="B58" s="267"/>
      <c r="C58" s="273"/>
      <c r="D58" s="271" t="s">
        <v>567</v>
      </c>
      <c r="E58" s="271"/>
      <c r="F58" s="271"/>
      <c r="G58" s="271"/>
      <c r="H58" s="271"/>
      <c r="I58" s="271"/>
      <c r="J58" s="271"/>
      <c r="K58" s="269"/>
    </row>
    <row r="59" s="1" customFormat="1" ht="15" customHeight="1">
      <c r="B59" s="267"/>
      <c r="C59" s="273"/>
      <c r="D59" s="271" t="s">
        <v>568</v>
      </c>
      <c r="E59" s="271"/>
      <c r="F59" s="271"/>
      <c r="G59" s="271"/>
      <c r="H59" s="271"/>
      <c r="I59" s="271"/>
      <c r="J59" s="271"/>
      <c r="K59" s="269"/>
    </row>
    <row r="60" s="1" customFormat="1" ht="15" customHeight="1">
      <c r="B60" s="267"/>
      <c r="C60" s="273"/>
      <c r="D60" s="271" t="s">
        <v>569</v>
      </c>
      <c r="E60" s="271"/>
      <c r="F60" s="271"/>
      <c r="G60" s="271"/>
      <c r="H60" s="271"/>
      <c r="I60" s="271"/>
      <c r="J60" s="271"/>
      <c r="K60" s="269"/>
    </row>
    <row r="61" s="1" customFormat="1" ht="15" customHeight="1">
      <c r="B61" s="267"/>
      <c r="C61" s="273"/>
      <c r="D61" s="271" t="s">
        <v>570</v>
      </c>
      <c r="E61" s="271"/>
      <c r="F61" s="271"/>
      <c r="G61" s="271"/>
      <c r="H61" s="271"/>
      <c r="I61" s="271"/>
      <c r="J61" s="271"/>
      <c r="K61" s="269"/>
    </row>
    <row r="62" s="1" customFormat="1" ht="15" customHeight="1">
      <c r="B62" s="267"/>
      <c r="C62" s="273"/>
      <c r="D62" s="276" t="s">
        <v>571</v>
      </c>
      <c r="E62" s="276"/>
      <c r="F62" s="276"/>
      <c r="G62" s="276"/>
      <c r="H62" s="276"/>
      <c r="I62" s="276"/>
      <c r="J62" s="276"/>
      <c r="K62" s="269"/>
    </row>
    <row r="63" s="1" customFormat="1" ht="15" customHeight="1">
      <c r="B63" s="267"/>
      <c r="C63" s="273"/>
      <c r="D63" s="271" t="s">
        <v>572</v>
      </c>
      <c r="E63" s="271"/>
      <c r="F63" s="271"/>
      <c r="G63" s="271"/>
      <c r="H63" s="271"/>
      <c r="I63" s="271"/>
      <c r="J63" s="271"/>
      <c r="K63" s="269"/>
    </row>
    <row r="64" s="1" customFormat="1" ht="12.75" customHeight="1">
      <c r="B64" s="267"/>
      <c r="C64" s="273"/>
      <c r="D64" s="273"/>
      <c r="E64" s="277"/>
      <c r="F64" s="273"/>
      <c r="G64" s="273"/>
      <c r="H64" s="273"/>
      <c r="I64" s="273"/>
      <c r="J64" s="273"/>
      <c r="K64" s="269"/>
    </row>
    <row r="65" s="1" customFormat="1" ht="15" customHeight="1">
      <c r="B65" s="267"/>
      <c r="C65" s="273"/>
      <c r="D65" s="271" t="s">
        <v>573</v>
      </c>
      <c r="E65" s="271"/>
      <c r="F65" s="271"/>
      <c r="G65" s="271"/>
      <c r="H65" s="271"/>
      <c r="I65" s="271"/>
      <c r="J65" s="271"/>
      <c r="K65" s="269"/>
    </row>
    <row r="66" s="1" customFormat="1" ht="15" customHeight="1">
      <c r="B66" s="267"/>
      <c r="C66" s="273"/>
      <c r="D66" s="276" t="s">
        <v>574</v>
      </c>
      <c r="E66" s="276"/>
      <c r="F66" s="276"/>
      <c r="G66" s="276"/>
      <c r="H66" s="276"/>
      <c r="I66" s="276"/>
      <c r="J66" s="276"/>
      <c r="K66" s="269"/>
    </row>
    <row r="67" s="1" customFormat="1" ht="15" customHeight="1">
      <c r="B67" s="267"/>
      <c r="C67" s="273"/>
      <c r="D67" s="271" t="s">
        <v>575</v>
      </c>
      <c r="E67" s="271"/>
      <c r="F67" s="271"/>
      <c r="G67" s="271"/>
      <c r="H67" s="271"/>
      <c r="I67" s="271"/>
      <c r="J67" s="271"/>
      <c r="K67" s="269"/>
    </row>
    <row r="68" s="1" customFormat="1" ht="15" customHeight="1">
      <c r="B68" s="267"/>
      <c r="C68" s="273"/>
      <c r="D68" s="271" t="s">
        <v>576</v>
      </c>
      <c r="E68" s="271"/>
      <c r="F68" s="271"/>
      <c r="G68" s="271"/>
      <c r="H68" s="271"/>
      <c r="I68" s="271"/>
      <c r="J68" s="271"/>
      <c r="K68" s="269"/>
    </row>
    <row r="69" s="1" customFormat="1" ht="15" customHeight="1">
      <c r="B69" s="267"/>
      <c r="C69" s="273"/>
      <c r="D69" s="271" t="s">
        <v>577</v>
      </c>
      <c r="E69" s="271"/>
      <c r="F69" s="271"/>
      <c r="G69" s="271"/>
      <c r="H69" s="271"/>
      <c r="I69" s="271"/>
      <c r="J69" s="271"/>
      <c r="K69" s="269"/>
    </row>
    <row r="70" s="1" customFormat="1" ht="15" customHeight="1">
      <c r="B70" s="267"/>
      <c r="C70" s="273"/>
      <c r="D70" s="271" t="s">
        <v>578</v>
      </c>
      <c r="E70" s="271"/>
      <c r="F70" s="271"/>
      <c r="G70" s="271"/>
      <c r="H70" s="271"/>
      <c r="I70" s="271"/>
      <c r="J70" s="271"/>
      <c r="K70" s="269"/>
    </row>
    <row r="71" s="1" customFormat="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s="1" customFormat="1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s="1" customFormat="1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="1" customFormat="1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s="1" customFormat="1" ht="45" customHeight="1">
      <c r="B75" s="286"/>
      <c r="C75" s="287" t="s">
        <v>579</v>
      </c>
      <c r="D75" s="287"/>
      <c r="E75" s="287"/>
      <c r="F75" s="287"/>
      <c r="G75" s="287"/>
      <c r="H75" s="287"/>
      <c r="I75" s="287"/>
      <c r="J75" s="287"/>
      <c r="K75" s="288"/>
    </row>
    <row r="76" s="1" customFormat="1" ht="17.25" customHeight="1">
      <c r="B76" s="286"/>
      <c r="C76" s="289" t="s">
        <v>580</v>
      </c>
      <c r="D76" s="289"/>
      <c r="E76" s="289"/>
      <c r="F76" s="289" t="s">
        <v>581</v>
      </c>
      <c r="G76" s="290"/>
      <c r="H76" s="289" t="s">
        <v>53</v>
      </c>
      <c r="I76" s="289" t="s">
        <v>56</v>
      </c>
      <c r="J76" s="289" t="s">
        <v>582</v>
      </c>
      <c r="K76" s="288"/>
    </row>
    <row r="77" s="1" customFormat="1" ht="17.25" customHeight="1">
      <c r="B77" s="286"/>
      <c r="C77" s="291" t="s">
        <v>583</v>
      </c>
      <c r="D77" s="291"/>
      <c r="E77" s="291"/>
      <c r="F77" s="292" t="s">
        <v>584</v>
      </c>
      <c r="G77" s="293"/>
      <c r="H77" s="291"/>
      <c r="I77" s="291"/>
      <c r="J77" s="291" t="s">
        <v>585</v>
      </c>
      <c r="K77" s="288"/>
    </row>
    <row r="78" s="1" customFormat="1" ht="5.25" customHeight="1">
      <c r="B78" s="286"/>
      <c r="C78" s="294"/>
      <c r="D78" s="294"/>
      <c r="E78" s="294"/>
      <c r="F78" s="294"/>
      <c r="G78" s="295"/>
      <c r="H78" s="294"/>
      <c r="I78" s="294"/>
      <c r="J78" s="294"/>
      <c r="K78" s="288"/>
    </row>
    <row r="79" s="1" customFormat="1" ht="15" customHeight="1">
      <c r="B79" s="286"/>
      <c r="C79" s="274" t="s">
        <v>52</v>
      </c>
      <c r="D79" s="296"/>
      <c r="E79" s="296"/>
      <c r="F79" s="297" t="s">
        <v>586</v>
      </c>
      <c r="G79" s="298"/>
      <c r="H79" s="274" t="s">
        <v>587</v>
      </c>
      <c r="I79" s="274" t="s">
        <v>588</v>
      </c>
      <c r="J79" s="274">
        <v>20</v>
      </c>
      <c r="K79" s="288"/>
    </row>
    <row r="80" s="1" customFormat="1" ht="15" customHeight="1">
      <c r="B80" s="286"/>
      <c r="C80" s="274" t="s">
        <v>589</v>
      </c>
      <c r="D80" s="274"/>
      <c r="E80" s="274"/>
      <c r="F80" s="297" t="s">
        <v>586</v>
      </c>
      <c r="G80" s="298"/>
      <c r="H80" s="274" t="s">
        <v>590</v>
      </c>
      <c r="I80" s="274" t="s">
        <v>588</v>
      </c>
      <c r="J80" s="274">
        <v>120</v>
      </c>
      <c r="K80" s="288"/>
    </row>
    <row r="81" s="1" customFormat="1" ht="15" customHeight="1">
      <c r="B81" s="299"/>
      <c r="C81" s="274" t="s">
        <v>591</v>
      </c>
      <c r="D81" s="274"/>
      <c r="E81" s="274"/>
      <c r="F81" s="297" t="s">
        <v>592</v>
      </c>
      <c r="G81" s="298"/>
      <c r="H81" s="274" t="s">
        <v>593</v>
      </c>
      <c r="I81" s="274" t="s">
        <v>588</v>
      </c>
      <c r="J81" s="274">
        <v>50</v>
      </c>
      <c r="K81" s="288"/>
    </row>
    <row r="82" s="1" customFormat="1" ht="15" customHeight="1">
      <c r="B82" s="299"/>
      <c r="C82" s="274" t="s">
        <v>594</v>
      </c>
      <c r="D82" s="274"/>
      <c r="E82" s="274"/>
      <c r="F82" s="297" t="s">
        <v>586</v>
      </c>
      <c r="G82" s="298"/>
      <c r="H82" s="274" t="s">
        <v>595</v>
      </c>
      <c r="I82" s="274" t="s">
        <v>596</v>
      </c>
      <c r="J82" s="274"/>
      <c r="K82" s="288"/>
    </row>
    <row r="83" s="1" customFormat="1" ht="15" customHeight="1">
      <c r="B83" s="299"/>
      <c r="C83" s="300" t="s">
        <v>597</v>
      </c>
      <c r="D83" s="300"/>
      <c r="E83" s="300"/>
      <c r="F83" s="301" t="s">
        <v>592</v>
      </c>
      <c r="G83" s="300"/>
      <c r="H83" s="300" t="s">
        <v>598</v>
      </c>
      <c r="I83" s="300" t="s">
        <v>588</v>
      </c>
      <c r="J83" s="300">
        <v>15</v>
      </c>
      <c r="K83" s="288"/>
    </row>
    <row r="84" s="1" customFormat="1" ht="15" customHeight="1">
      <c r="B84" s="299"/>
      <c r="C84" s="300" t="s">
        <v>599</v>
      </c>
      <c r="D84" s="300"/>
      <c r="E84" s="300"/>
      <c r="F84" s="301" t="s">
        <v>592</v>
      </c>
      <c r="G84" s="300"/>
      <c r="H84" s="300" t="s">
        <v>600</v>
      </c>
      <c r="I84" s="300" t="s">
        <v>588</v>
      </c>
      <c r="J84" s="300">
        <v>15</v>
      </c>
      <c r="K84" s="288"/>
    </row>
    <row r="85" s="1" customFormat="1" ht="15" customHeight="1">
      <c r="B85" s="299"/>
      <c r="C85" s="300" t="s">
        <v>601</v>
      </c>
      <c r="D85" s="300"/>
      <c r="E85" s="300"/>
      <c r="F85" s="301" t="s">
        <v>592</v>
      </c>
      <c r="G85" s="300"/>
      <c r="H85" s="300" t="s">
        <v>602</v>
      </c>
      <c r="I85" s="300" t="s">
        <v>588</v>
      </c>
      <c r="J85" s="300">
        <v>20</v>
      </c>
      <c r="K85" s="288"/>
    </row>
    <row r="86" s="1" customFormat="1" ht="15" customHeight="1">
      <c r="B86" s="299"/>
      <c r="C86" s="300" t="s">
        <v>603</v>
      </c>
      <c r="D86" s="300"/>
      <c r="E86" s="300"/>
      <c r="F86" s="301" t="s">
        <v>592</v>
      </c>
      <c r="G86" s="300"/>
      <c r="H86" s="300" t="s">
        <v>604</v>
      </c>
      <c r="I86" s="300" t="s">
        <v>588</v>
      </c>
      <c r="J86" s="300">
        <v>20</v>
      </c>
      <c r="K86" s="288"/>
    </row>
    <row r="87" s="1" customFormat="1" ht="15" customHeight="1">
      <c r="B87" s="299"/>
      <c r="C87" s="274" t="s">
        <v>605</v>
      </c>
      <c r="D87" s="274"/>
      <c r="E87" s="274"/>
      <c r="F87" s="297" t="s">
        <v>592</v>
      </c>
      <c r="G87" s="298"/>
      <c r="H87" s="274" t="s">
        <v>606</v>
      </c>
      <c r="I87" s="274" t="s">
        <v>588</v>
      </c>
      <c r="J87" s="274">
        <v>50</v>
      </c>
      <c r="K87" s="288"/>
    </row>
    <row r="88" s="1" customFormat="1" ht="15" customHeight="1">
      <c r="B88" s="299"/>
      <c r="C88" s="274" t="s">
        <v>607</v>
      </c>
      <c r="D88" s="274"/>
      <c r="E88" s="274"/>
      <c r="F88" s="297" t="s">
        <v>592</v>
      </c>
      <c r="G88" s="298"/>
      <c r="H88" s="274" t="s">
        <v>608</v>
      </c>
      <c r="I88" s="274" t="s">
        <v>588</v>
      </c>
      <c r="J88" s="274">
        <v>20</v>
      </c>
      <c r="K88" s="288"/>
    </row>
    <row r="89" s="1" customFormat="1" ht="15" customHeight="1">
      <c r="B89" s="299"/>
      <c r="C89" s="274" t="s">
        <v>609</v>
      </c>
      <c r="D89" s="274"/>
      <c r="E89" s="274"/>
      <c r="F89" s="297" t="s">
        <v>592</v>
      </c>
      <c r="G89" s="298"/>
      <c r="H89" s="274" t="s">
        <v>610</v>
      </c>
      <c r="I89" s="274" t="s">
        <v>588</v>
      </c>
      <c r="J89" s="274">
        <v>20</v>
      </c>
      <c r="K89" s="288"/>
    </row>
    <row r="90" s="1" customFormat="1" ht="15" customHeight="1">
      <c r="B90" s="299"/>
      <c r="C90" s="274" t="s">
        <v>611</v>
      </c>
      <c r="D90" s="274"/>
      <c r="E90" s="274"/>
      <c r="F90" s="297" t="s">
        <v>592</v>
      </c>
      <c r="G90" s="298"/>
      <c r="H90" s="274" t="s">
        <v>612</v>
      </c>
      <c r="I90" s="274" t="s">
        <v>588</v>
      </c>
      <c r="J90" s="274">
        <v>50</v>
      </c>
      <c r="K90" s="288"/>
    </row>
    <row r="91" s="1" customFormat="1" ht="15" customHeight="1">
      <c r="B91" s="299"/>
      <c r="C91" s="274" t="s">
        <v>613</v>
      </c>
      <c r="D91" s="274"/>
      <c r="E91" s="274"/>
      <c r="F91" s="297" t="s">
        <v>592</v>
      </c>
      <c r="G91" s="298"/>
      <c r="H91" s="274" t="s">
        <v>613</v>
      </c>
      <c r="I91" s="274" t="s">
        <v>588</v>
      </c>
      <c r="J91" s="274">
        <v>50</v>
      </c>
      <c r="K91" s="288"/>
    </row>
    <row r="92" s="1" customFormat="1" ht="15" customHeight="1">
      <c r="B92" s="299"/>
      <c r="C92" s="274" t="s">
        <v>614</v>
      </c>
      <c r="D92" s="274"/>
      <c r="E92" s="274"/>
      <c r="F92" s="297" t="s">
        <v>592</v>
      </c>
      <c r="G92" s="298"/>
      <c r="H92" s="274" t="s">
        <v>615</v>
      </c>
      <c r="I92" s="274" t="s">
        <v>588</v>
      </c>
      <c r="J92" s="274">
        <v>255</v>
      </c>
      <c r="K92" s="288"/>
    </row>
    <row r="93" s="1" customFormat="1" ht="15" customHeight="1">
      <c r="B93" s="299"/>
      <c r="C93" s="274" t="s">
        <v>616</v>
      </c>
      <c r="D93" s="274"/>
      <c r="E93" s="274"/>
      <c r="F93" s="297" t="s">
        <v>586</v>
      </c>
      <c r="G93" s="298"/>
      <c r="H93" s="274" t="s">
        <v>617</v>
      </c>
      <c r="I93" s="274" t="s">
        <v>618</v>
      </c>
      <c r="J93" s="274"/>
      <c r="K93" s="288"/>
    </row>
    <row r="94" s="1" customFormat="1" ht="15" customHeight="1">
      <c r="B94" s="299"/>
      <c r="C94" s="274" t="s">
        <v>619</v>
      </c>
      <c r="D94" s="274"/>
      <c r="E94" s="274"/>
      <c r="F94" s="297" t="s">
        <v>586</v>
      </c>
      <c r="G94" s="298"/>
      <c r="H94" s="274" t="s">
        <v>620</v>
      </c>
      <c r="I94" s="274" t="s">
        <v>621</v>
      </c>
      <c r="J94" s="274"/>
      <c r="K94" s="288"/>
    </row>
    <row r="95" s="1" customFormat="1" ht="15" customHeight="1">
      <c r="B95" s="299"/>
      <c r="C95" s="274" t="s">
        <v>622</v>
      </c>
      <c r="D95" s="274"/>
      <c r="E95" s="274"/>
      <c r="F95" s="297" t="s">
        <v>586</v>
      </c>
      <c r="G95" s="298"/>
      <c r="H95" s="274" t="s">
        <v>622</v>
      </c>
      <c r="I95" s="274" t="s">
        <v>621</v>
      </c>
      <c r="J95" s="274"/>
      <c r="K95" s="288"/>
    </row>
    <row r="96" s="1" customFormat="1" ht="15" customHeight="1">
      <c r="B96" s="299"/>
      <c r="C96" s="274" t="s">
        <v>37</v>
      </c>
      <c r="D96" s="274"/>
      <c r="E96" s="274"/>
      <c r="F96" s="297" t="s">
        <v>586</v>
      </c>
      <c r="G96" s="298"/>
      <c r="H96" s="274" t="s">
        <v>623</v>
      </c>
      <c r="I96" s="274" t="s">
        <v>621</v>
      </c>
      <c r="J96" s="274"/>
      <c r="K96" s="288"/>
    </row>
    <row r="97" s="1" customFormat="1" ht="15" customHeight="1">
      <c r="B97" s="299"/>
      <c r="C97" s="274" t="s">
        <v>47</v>
      </c>
      <c r="D97" s="274"/>
      <c r="E97" s="274"/>
      <c r="F97" s="297" t="s">
        <v>586</v>
      </c>
      <c r="G97" s="298"/>
      <c r="H97" s="274" t="s">
        <v>624</v>
      </c>
      <c r="I97" s="274" t="s">
        <v>621</v>
      </c>
      <c r="J97" s="274"/>
      <c r="K97" s="288"/>
    </row>
    <row r="98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="1" customFormat="1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s="1" customFormat="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s="1" customFormat="1" ht="45" customHeight="1">
      <c r="B102" s="286"/>
      <c r="C102" s="287" t="s">
        <v>625</v>
      </c>
      <c r="D102" s="287"/>
      <c r="E102" s="287"/>
      <c r="F102" s="287"/>
      <c r="G102" s="287"/>
      <c r="H102" s="287"/>
      <c r="I102" s="287"/>
      <c r="J102" s="287"/>
      <c r="K102" s="288"/>
    </row>
    <row r="103" s="1" customFormat="1" ht="17.25" customHeight="1">
      <c r="B103" s="286"/>
      <c r="C103" s="289" t="s">
        <v>580</v>
      </c>
      <c r="D103" s="289"/>
      <c r="E103" s="289"/>
      <c r="F103" s="289" t="s">
        <v>581</v>
      </c>
      <c r="G103" s="290"/>
      <c r="H103" s="289" t="s">
        <v>53</v>
      </c>
      <c r="I103" s="289" t="s">
        <v>56</v>
      </c>
      <c r="J103" s="289" t="s">
        <v>582</v>
      </c>
      <c r="K103" s="288"/>
    </row>
    <row r="104" s="1" customFormat="1" ht="17.25" customHeight="1">
      <c r="B104" s="286"/>
      <c r="C104" s="291" t="s">
        <v>583</v>
      </c>
      <c r="D104" s="291"/>
      <c r="E104" s="291"/>
      <c r="F104" s="292" t="s">
        <v>584</v>
      </c>
      <c r="G104" s="293"/>
      <c r="H104" s="291"/>
      <c r="I104" s="291"/>
      <c r="J104" s="291" t="s">
        <v>585</v>
      </c>
      <c r="K104" s="288"/>
    </row>
    <row r="105" s="1" customFormat="1" ht="5.25" customHeight="1">
      <c r="B105" s="286"/>
      <c r="C105" s="289"/>
      <c r="D105" s="289"/>
      <c r="E105" s="289"/>
      <c r="F105" s="289"/>
      <c r="G105" s="307"/>
      <c r="H105" s="289"/>
      <c r="I105" s="289"/>
      <c r="J105" s="289"/>
      <c r="K105" s="288"/>
    </row>
    <row r="106" s="1" customFormat="1" ht="15" customHeight="1">
      <c r="B106" s="286"/>
      <c r="C106" s="274" t="s">
        <v>52</v>
      </c>
      <c r="D106" s="296"/>
      <c r="E106" s="296"/>
      <c r="F106" s="297" t="s">
        <v>586</v>
      </c>
      <c r="G106" s="274"/>
      <c r="H106" s="274" t="s">
        <v>626</v>
      </c>
      <c r="I106" s="274" t="s">
        <v>588</v>
      </c>
      <c r="J106" s="274">
        <v>20</v>
      </c>
      <c r="K106" s="288"/>
    </row>
    <row r="107" s="1" customFormat="1" ht="15" customHeight="1">
      <c r="B107" s="286"/>
      <c r="C107" s="274" t="s">
        <v>589</v>
      </c>
      <c r="D107" s="274"/>
      <c r="E107" s="274"/>
      <c r="F107" s="297" t="s">
        <v>586</v>
      </c>
      <c r="G107" s="274"/>
      <c r="H107" s="274" t="s">
        <v>626</v>
      </c>
      <c r="I107" s="274" t="s">
        <v>588</v>
      </c>
      <c r="J107" s="274">
        <v>120</v>
      </c>
      <c r="K107" s="288"/>
    </row>
    <row r="108" s="1" customFormat="1" ht="15" customHeight="1">
      <c r="B108" s="299"/>
      <c r="C108" s="274" t="s">
        <v>591</v>
      </c>
      <c r="D108" s="274"/>
      <c r="E108" s="274"/>
      <c r="F108" s="297" t="s">
        <v>592</v>
      </c>
      <c r="G108" s="274"/>
      <c r="H108" s="274" t="s">
        <v>626</v>
      </c>
      <c r="I108" s="274" t="s">
        <v>588</v>
      </c>
      <c r="J108" s="274">
        <v>50</v>
      </c>
      <c r="K108" s="288"/>
    </row>
    <row r="109" s="1" customFormat="1" ht="15" customHeight="1">
      <c r="B109" s="299"/>
      <c r="C109" s="274" t="s">
        <v>594</v>
      </c>
      <c r="D109" s="274"/>
      <c r="E109" s="274"/>
      <c r="F109" s="297" t="s">
        <v>586</v>
      </c>
      <c r="G109" s="274"/>
      <c r="H109" s="274" t="s">
        <v>626</v>
      </c>
      <c r="I109" s="274" t="s">
        <v>596</v>
      </c>
      <c r="J109" s="274"/>
      <c r="K109" s="288"/>
    </row>
    <row r="110" s="1" customFormat="1" ht="15" customHeight="1">
      <c r="B110" s="299"/>
      <c r="C110" s="274" t="s">
        <v>605</v>
      </c>
      <c r="D110" s="274"/>
      <c r="E110" s="274"/>
      <c r="F110" s="297" t="s">
        <v>592</v>
      </c>
      <c r="G110" s="274"/>
      <c r="H110" s="274" t="s">
        <v>626</v>
      </c>
      <c r="I110" s="274" t="s">
        <v>588</v>
      </c>
      <c r="J110" s="274">
        <v>50</v>
      </c>
      <c r="K110" s="288"/>
    </row>
    <row r="111" s="1" customFormat="1" ht="15" customHeight="1">
      <c r="B111" s="299"/>
      <c r="C111" s="274" t="s">
        <v>613</v>
      </c>
      <c r="D111" s="274"/>
      <c r="E111" s="274"/>
      <c r="F111" s="297" t="s">
        <v>592</v>
      </c>
      <c r="G111" s="274"/>
      <c r="H111" s="274" t="s">
        <v>626</v>
      </c>
      <c r="I111" s="274" t="s">
        <v>588</v>
      </c>
      <c r="J111" s="274">
        <v>50</v>
      </c>
      <c r="K111" s="288"/>
    </row>
    <row r="112" s="1" customFormat="1" ht="15" customHeight="1">
      <c r="B112" s="299"/>
      <c r="C112" s="274" t="s">
        <v>611</v>
      </c>
      <c r="D112" s="274"/>
      <c r="E112" s="274"/>
      <c r="F112" s="297" t="s">
        <v>592</v>
      </c>
      <c r="G112" s="274"/>
      <c r="H112" s="274" t="s">
        <v>626</v>
      </c>
      <c r="I112" s="274" t="s">
        <v>588</v>
      </c>
      <c r="J112" s="274">
        <v>50</v>
      </c>
      <c r="K112" s="288"/>
    </row>
    <row r="113" s="1" customFormat="1" ht="15" customHeight="1">
      <c r="B113" s="299"/>
      <c r="C113" s="274" t="s">
        <v>52</v>
      </c>
      <c r="D113" s="274"/>
      <c r="E113" s="274"/>
      <c r="F113" s="297" t="s">
        <v>586</v>
      </c>
      <c r="G113" s="274"/>
      <c r="H113" s="274" t="s">
        <v>627</v>
      </c>
      <c r="I113" s="274" t="s">
        <v>588</v>
      </c>
      <c r="J113" s="274">
        <v>20</v>
      </c>
      <c r="K113" s="288"/>
    </row>
    <row r="114" s="1" customFormat="1" ht="15" customHeight="1">
      <c r="B114" s="299"/>
      <c r="C114" s="274" t="s">
        <v>628</v>
      </c>
      <c r="D114" s="274"/>
      <c r="E114" s="274"/>
      <c r="F114" s="297" t="s">
        <v>586</v>
      </c>
      <c r="G114" s="274"/>
      <c r="H114" s="274" t="s">
        <v>629</v>
      </c>
      <c r="I114" s="274" t="s">
        <v>588</v>
      </c>
      <c r="J114" s="274">
        <v>120</v>
      </c>
      <c r="K114" s="288"/>
    </row>
    <row r="115" s="1" customFormat="1" ht="15" customHeight="1">
      <c r="B115" s="299"/>
      <c r="C115" s="274" t="s">
        <v>37</v>
      </c>
      <c r="D115" s="274"/>
      <c r="E115" s="274"/>
      <c r="F115" s="297" t="s">
        <v>586</v>
      </c>
      <c r="G115" s="274"/>
      <c r="H115" s="274" t="s">
        <v>630</v>
      </c>
      <c r="I115" s="274" t="s">
        <v>621</v>
      </c>
      <c r="J115" s="274"/>
      <c r="K115" s="288"/>
    </row>
    <row r="116" s="1" customFormat="1" ht="15" customHeight="1">
      <c r="B116" s="299"/>
      <c r="C116" s="274" t="s">
        <v>47</v>
      </c>
      <c r="D116" s="274"/>
      <c r="E116" s="274"/>
      <c r="F116" s="297" t="s">
        <v>586</v>
      </c>
      <c r="G116" s="274"/>
      <c r="H116" s="274" t="s">
        <v>631</v>
      </c>
      <c r="I116" s="274" t="s">
        <v>621</v>
      </c>
      <c r="J116" s="274"/>
      <c r="K116" s="288"/>
    </row>
    <row r="117" s="1" customFormat="1" ht="15" customHeight="1">
      <c r="B117" s="299"/>
      <c r="C117" s="274" t="s">
        <v>56</v>
      </c>
      <c r="D117" s="274"/>
      <c r="E117" s="274"/>
      <c r="F117" s="297" t="s">
        <v>586</v>
      </c>
      <c r="G117" s="274"/>
      <c r="H117" s="274" t="s">
        <v>632</v>
      </c>
      <c r="I117" s="274" t="s">
        <v>633</v>
      </c>
      <c r="J117" s="274"/>
      <c r="K117" s="288"/>
    </row>
    <row r="118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="1" customFormat="1" ht="18.75" customHeight="1">
      <c r="B119" s="309"/>
      <c r="C119" s="310"/>
      <c r="D119" s="310"/>
      <c r="E119" s="310"/>
      <c r="F119" s="311"/>
      <c r="G119" s="310"/>
      <c r="H119" s="310"/>
      <c r="I119" s="310"/>
      <c r="J119" s="310"/>
      <c r="K119" s="309"/>
    </row>
    <row r="120" s="1" customFormat="1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="1" customFormat="1" ht="45" customHeight="1">
      <c r="B122" s="315"/>
      <c r="C122" s="265" t="s">
        <v>634</v>
      </c>
      <c r="D122" s="265"/>
      <c r="E122" s="265"/>
      <c r="F122" s="265"/>
      <c r="G122" s="265"/>
      <c r="H122" s="265"/>
      <c r="I122" s="265"/>
      <c r="J122" s="265"/>
      <c r="K122" s="316"/>
    </row>
    <row r="123" s="1" customFormat="1" ht="17.25" customHeight="1">
      <c r="B123" s="317"/>
      <c r="C123" s="289" t="s">
        <v>580</v>
      </c>
      <c r="D123" s="289"/>
      <c r="E123" s="289"/>
      <c r="F123" s="289" t="s">
        <v>581</v>
      </c>
      <c r="G123" s="290"/>
      <c r="H123" s="289" t="s">
        <v>53</v>
      </c>
      <c r="I123" s="289" t="s">
        <v>56</v>
      </c>
      <c r="J123" s="289" t="s">
        <v>582</v>
      </c>
      <c r="K123" s="318"/>
    </row>
    <row r="124" s="1" customFormat="1" ht="17.25" customHeight="1">
      <c r="B124" s="317"/>
      <c r="C124" s="291" t="s">
        <v>583</v>
      </c>
      <c r="D124" s="291"/>
      <c r="E124" s="291"/>
      <c r="F124" s="292" t="s">
        <v>584</v>
      </c>
      <c r="G124" s="293"/>
      <c r="H124" s="291"/>
      <c r="I124" s="291"/>
      <c r="J124" s="291" t="s">
        <v>585</v>
      </c>
      <c r="K124" s="318"/>
    </row>
    <row r="125" s="1" customFormat="1" ht="5.25" customHeight="1">
      <c r="B125" s="319"/>
      <c r="C125" s="294"/>
      <c r="D125" s="294"/>
      <c r="E125" s="294"/>
      <c r="F125" s="294"/>
      <c r="G125" s="320"/>
      <c r="H125" s="294"/>
      <c r="I125" s="294"/>
      <c r="J125" s="294"/>
      <c r="K125" s="321"/>
    </row>
    <row r="126" s="1" customFormat="1" ht="15" customHeight="1">
      <c r="B126" s="319"/>
      <c r="C126" s="274" t="s">
        <v>589</v>
      </c>
      <c r="D126" s="296"/>
      <c r="E126" s="296"/>
      <c r="F126" s="297" t="s">
        <v>586</v>
      </c>
      <c r="G126" s="274"/>
      <c r="H126" s="274" t="s">
        <v>626</v>
      </c>
      <c r="I126" s="274" t="s">
        <v>588</v>
      </c>
      <c r="J126" s="274">
        <v>120</v>
      </c>
      <c r="K126" s="322"/>
    </row>
    <row r="127" s="1" customFormat="1" ht="15" customHeight="1">
      <c r="B127" s="319"/>
      <c r="C127" s="274" t="s">
        <v>635</v>
      </c>
      <c r="D127" s="274"/>
      <c r="E127" s="274"/>
      <c r="F127" s="297" t="s">
        <v>586</v>
      </c>
      <c r="G127" s="274"/>
      <c r="H127" s="274" t="s">
        <v>636</v>
      </c>
      <c r="I127" s="274" t="s">
        <v>588</v>
      </c>
      <c r="J127" s="274" t="s">
        <v>637</v>
      </c>
      <c r="K127" s="322"/>
    </row>
    <row r="128" s="1" customFormat="1" ht="15" customHeight="1">
      <c r="B128" s="319"/>
      <c r="C128" s="274" t="s">
        <v>534</v>
      </c>
      <c r="D128" s="274"/>
      <c r="E128" s="274"/>
      <c r="F128" s="297" t="s">
        <v>586</v>
      </c>
      <c r="G128" s="274"/>
      <c r="H128" s="274" t="s">
        <v>638</v>
      </c>
      <c r="I128" s="274" t="s">
        <v>588</v>
      </c>
      <c r="J128" s="274" t="s">
        <v>637</v>
      </c>
      <c r="K128" s="322"/>
    </row>
    <row r="129" s="1" customFormat="1" ht="15" customHeight="1">
      <c r="B129" s="319"/>
      <c r="C129" s="274" t="s">
        <v>597</v>
      </c>
      <c r="D129" s="274"/>
      <c r="E129" s="274"/>
      <c r="F129" s="297" t="s">
        <v>592</v>
      </c>
      <c r="G129" s="274"/>
      <c r="H129" s="274" t="s">
        <v>598</v>
      </c>
      <c r="I129" s="274" t="s">
        <v>588</v>
      </c>
      <c r="J129" s="274">
        <v>15</v>
      </c>
      <c r="K129" s="322"/>
    </row>
    <row r="130" s="1" customFormat="1" ht="15" customHeight="1">
      <c r="B130" s="319"/>
      <c r="C130" s="300" t="s">
        <v>599</v>
      </c>
      <c r="D130" s="300"/>
      <c r="E130" s="300"/>
      <c r="F130" s="301" t="s">
        <v>592</v>
      </c>
      <c r="G130" s="300"/>
      <c r="H130" s="300" t="s">
        <v>600</v>
      </c>
      <c r="I130" s="300" t="s">
        <v>588</v>
      </c>
      <c r="J130" s="300">
        <v>15</v>
      </c>
      <c r="K130" s="322"/>
    </row>
    <row r="131" s="1" customFormat="1" ht="15" customHeight="1">
      <c r="B131" s="319"/>
      <c r="C131" s="300" t="s">
        <v>601</v>
      </c>
      <c r="D131" s="300"/>
      <c r="E131" s="300"/>
      <c r="F131" s="301" t="s">
        <v>592</v>
      </c>
      <c r="G131" s="300"/>
      <c r="H131" s="300" t="s">
        <v>602</v>
      </c>
      <c r="I131" s="300" t="s">
        <v>588</v>
      </c>
      <c r="J131" s="300">
        <v>20</v>
      </c>
      <c r="K131" s="322"/>
    </row>
    <row r="132" s="1" customFormat="1" ht="15" customHeight="1">
      <c r="B132" s="319"/>
      <c r="C132" s="300" t="s">
        <v>603</v>
      </c>
      <c r="D132" s="300"/>
      <c r="E132" s="300"/>
      <c r="F132" s="301" t="s">
        <v>592</v>
      </c>
      <c r="G132" s="300"/>
      <c r="H132" s="300" t="s">
        <v>604</v>
      </c>
      <c r="I132" s="300" t="s">
        <v>588</v>
      </c>
      <c r="J132" s="300">
        <v>20</v>
      </c>
      <c r="K132" s="322"/>
    </row>
    <row r="133" s="1" customFormat="1" ht="15" customHeight="1">
      <c r="B133" s="319"/>
      <c r="C133" s="274" t="s">
        <v>591</v>
      </c>
      <c r="D133" s="274"/>
      <c r="E133" s="274"/>
      <c r="F133" s="297" t="s">
        <v>592</v>
      </c>
      <c r="G133" s="274"/>
      <c r="H133" s="274" t="s">
        <v>626</v>
      </c>
      <c r="I133" s="274" t="s">
        <v>588</v>
      </c>
      <c r="J133" s="274">
        <v>50</v>
      </c>
      <c r="K133" s="322"/>
    </row>
    <row r="134" s="1" customFormat="1" ht="15" customHeight="1">
      <c r="B134" s="319"/>
      <c r="C134" s="274" t="s">
        <v>605</v>
      </c>
      <c r="D134" s="274"/>
      <c r="E134" s="274"/>
      <c r="F134" s="297" t="s">
        <v>592</v>
      </c>
      <c r="G134" s="274"/>
      <c r="H134" s="274" t="s">
        <v>626</v>
      </c>
      <c r="I134" s="274" t="s">
        <v>588</v>
      </c>
      <c r="J134" s="274">
        <v>50</v>
      </c>
      <c r="K134" s="322"/>
    </row>
    <row r="135" s="1" customFormat="1" ht="15" customHeight="1">
      <c r="B135" s="319"/>
      <c r="C135" s="274" t="s">
        <v>611</v>
      </c>
      <c r="D135" s="274"/>
      <c r="E135" s="274"/>
      <c r="F135" s="297" t="s">
        <v>592</v>
      </c>
      <c r="G135" s="274"/>
      <c r="H135" s="274" t="s">
        <v>626</v>
      </c>
      <c r="I135" s="274" t="s">
        <v>588</v>
      </c>
      <c r="J135" s="274">
        <v>50</v>
      </c>
      <c r="K135" s="322"/>
    </row>
    <row r="136" s="1" customFormat="1" ht="15" customHeight="1">
      <c r="B136" s="319"/>
      <c r="C136" s="274" t="s">
        <v>613</v>
      </c>
      <c r="D136" s="274"/>
      <c r="E136" s="274"/>
      <c r="F136" s="297" t="s">
        <v>592</v>
      </c>
      <c r="G136" s="274"/>
      <c r="H136" s="274" t="s">
        <v>626</v>
      </c>
      <c r="I136" s="274" t="s">
        <v>588</v>
      </c>
      <c r="J136" s="274">
        <v>50</v>
      </c>
      <c r="K136" s="322"/>
    </row>
    <row r="137" s="1" customFormat="1" ht="15" customHeight="1">
      <c r="B137" s="319"/>
      <c r="C137" s="274" t="s">
        <v>614</v>
      </c>
      <c r="D137" s="274"/>
      <c r="E137" s="274"/>
      <c r="F137" s="297" t="s">
        <v>592</v>
      </c>
      <c r="G137" s="274"/>
      <c r="H137" s="274" t="s">
        <v>639</v>
      </c>
      <c r="I137" s="274" t="s">
        <v>588</v>
      </c>
      <c r="J137" s="274">
        <v>255</v>
      </c>
      <c r="K137" s="322"/>
    </row>
    <row r="138" s="1" customFormat="1" ht="15" customHeight="1">
      <c r="B138" s="319"/>
      <c r="C138" s="274" t="s">
        <v>616</v>
      </c>
      <c r="D138" s="274"/>
      <c r="E138" s="274"/>
      <c r="F138" s="297" t="s">
        <v>586</v>
      </c>
      <c r="G138" s="274"/>
      <c r="H138" s="274" t="s">
        <v>640</v>
      </c>
      <c r="I138" s="274" t="s">
        <v>618</v>
      </c>
      <c r="J138" s="274"/>
      <c r="K138" s="322"/>
    </row>
    <row r="139" s="1" customFormat="1" ht="15" customHeight="1">
      <c r="B139" s="319"/>
      <c r="C139" s="274" t="s">
        <v>619</v>
      </c>
      <c r="D139" s="274"/>
      <c r="E139" s="274"/>
      <c r="F139" s="297" t="s">
        <v>586</v>
      </c>
      <c r="G139" s="274"/>
      <c r="H139" s="274" t="s">
        <v>641</v>
      </c>
      <c r="I139" s="274" t="s">
        <v>621</v>
      </c>
      <c r="J139" s="274"/>
      <c r="K139" s="322"/>
    </row>
    <row r="140" s="1" customFormat="1" ht="15" customHeight="1">
      <c r="B140" s="319"/>
      <c r="C140" s="274" t="s">
        <v>622</v>
      </c>
      <c r="D140" s="274"/>
      <c r="E140" s="274"/>
      <c r="F140" s="297" t="s">
        <v>586</v>
      </c>
      <c r="G140" s="274"/>
      <c r="H140" s="274" t="s">
        <v>622</v>
      </c>
      <c r="I140" s="274" t="s">
        <v>621</v>
      </c>
      <c r="J140" s="274"/>
      <c r="K140" s="322"/>
    </row>
    <row r="141" s="1" customFormat="1" ht="15" customHeight="1">
      <c r="B141" s="319"/>
      <c r="C141" s="274" t="s">
        <v>37</v>
      </c>
      <c r="D141" s="274"/>
      <c r="E141" s="274"/>
      <c r="F141" s="297" t="s">
        <v>586</v>
      </c>
      <c r="G141" s="274"/>
      <c r="H141" s="274" t="s">
        <v>642</v>
      </c>
      <c r="I141" s="274" t="s">
        <v>621</v>
      </c>
      <c r="J141" s="274"/>
      <c r="K141" s="322"/>
    </row>
    <row r="142" s="1" customFormat="1" ht="15" customHeight="1">
      <c r="B142" s="319"/>
      <c r="C142" s="274" t="s">
        <v>643</v>
      </c>
      <c r="D142" s="274"/>
      <c r="E142" s="274"/>
      <c r="F142" s="297" t="s">
        <v>586</v>
      </c>
      <c r="G142" s="274"/>
      <c r="H142" s="274" t="s">
        <v>644</v>
      </c>
      <c r="I142" s="274" t="s">
        <v>621</v>
      </c>
      <c r="J142" s="274"/>
      <c r="K142" s="322"/>
    </row>
    <row r="143" s="1" customFormat="1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="1" customFormat="1" ht="18.75" customHeight="1">
      <c r="B144" s="310"/>
      <c r="C144" s="310"/>
      <c r="D144" s="310"/>
      <c r="E144" s="310"/>
      <c r="F144" s="311"/>
      <c r="G144" s="310"/>
      <c r="H144" s="310"/>
      <c r="I144" s="310"/>
      <c r="J144" s="310"/>
      <c r="K144" s="310"/>
    </row>
    <row r="145" s="1" customFormat="1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s="1" customFormat="1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s="1" customFormat="1" ht="45" customHeight="1">
      <c r="B147" s="286"/>
      <c r="C147" s="287" t="s">
        <v>645</v>
      </c>
      <c r="D147" s="287"/>
      <c r="E147" s="287"/>
      <c r="F147" s="287"/>
      <c r="G147" s="287"/>
      <c r="H147" s="287"/>
      <c r="I147" s="287"/>
      <c r="J147" s="287"/>
      <c r="K147" s="288"/>
    </row>
    <row r="148" s="1" customFormat="1" ht="17.25" customHeight="1">
      <c r="B148" s="286"/>
      <c r="C148" s="289" t="s">
        <v>580</v>
      </c>
      <c r="D148" s="289"/>
      <c r="E148" s="289"/>
      <c r="F148" s="289" t="s">
        <v>581</v>
      </c>
      <c r="G148" s="290"/>
      <c r="H148" s="289" t="s">
        <v>53</v>
      </c>
      <c r="I148" s="289" t="s">
        <v>56</v>
      </c>
      <c r="J148" s="289" t="s">
        <v>582</v>
      </c>
      <c r="K148" s="288"/>
    </row>
    <row r="149" s="1" customFormat="1" ht="17.25" customHeight="1">
      <c r="B149" s="286"/>
      <c r="C149" s="291" t="s">
        <v>583</v>
      </c>
      <c r="D149" s="291"/>
      <c r="E149" s="291"/>
      <c r="F149" s="292" t="s">
        <v>584</v>
      </c>
      <c r="G149" s="293"/>
      <c r="H149" s="291"/>
      <c r="I149" s="291"/>
      <c r="J149" s="291" t="s">
        <v>585</v>
      </c>
      <c r="K149" s="288"/>
    </row>
    <row r="150" s="1" customFormat="1" ht="5.25" customHeight="1">
      <c r="B150" s="299"/>
      <c r="C150" s="294"/>
      <c r="D150" s="294"/>
      <c r="E150" s="294"/>
      <c r="F150" s="294"/>
      <c r="G150" s="295"/>
      <c r="H150" s="294"/>
      <c r="I150" s="294"/>
      <c r="J150" s="294"/>
      <c r="K150" s="322"/>
    </row>
    <row r="151" s="1" customFormat="1" ht="15" customHeight="1">
      <c r="B151" s="299"/>
      <c r="C151" s="326" t="s">
        <v>589</v>
      </c>
      <c r="D151" s="274"/>
      <c r="E151" s="274"/>
      <c r="F151" s="327" t="s">
        <v>586</v>
      </c>
      <c r="G151" s="274"/>
      <c r="H151" s="326" t="s">
        <v>626</v>
      </c>
      <c r="I151" s="326" t="s">
        <v>588</v>
      </c>
      <c r="J151" s="326">
        <v>120</v>
      </c>
      <c r="K151" s="322"/>
    </row>
    <row r="152" s="1" customFormat="1" ht="15" customHeight="1">
      <c r="B152" s="299"/>
      <c r="C152" s="326" t="s">
        <v>635</v>
      </c>
      <c r="D152" s="274"/>
      <c r="E152" s="274"/>
      <c r="F152" s="327" t="s">
        <v>586</v>
      </c>
      <c r="G152" s="274"/>
      <c r="H152" s="326" t="s">
        <v>646</v>
      </c>
      <c r="I152" s="326" t="s">
        <v>588</v>
      </c>
      <c r="J152" s="326" t="s">
        <v>637</v>
      </c>
      <c r="K152" s="322"/>
    </row>
    <row r="153" s="1" customFormat="1" ht="15" customHeight="1">
      <c r="B153" s="299"/>
      <c r="C153" s="326" t="s">
        <v>534</v>
      </c>
      <c r="D153" s="274"/>
      <c r="E153" s="274"/>
      <c r="F153" s="327" t="s">
        <v>586</v>
      </c>
      <c r="G153" s="274"/>
      <c r="H153" s="326" t="s">
        <v>647</v>
      </c>
      <c r="I153" s="326" t="s">
        <v>588</v>
      </c>
      <c r="J153" s="326" t="s">
        <v>637</v>
      </c>
      <c r="K153" s="322"/>
    </row>
    <row r="154" s="1" customFormat="1" ht="15" customHeight="1">
      <c r="B154" s="299"/>
      <c r="C154" s="326" t="s">
        <v>591</v>
      </c>
      <c r="D154" s="274"/>
      <c r="E154" s="274"/>
      <c r="F154" s="327" t="s">
        <v>592</v>
      </c>
      <c r="G154" s="274"/>
      <c r="H154" s="326" t="s">
        <v>626</v>
      </c>
      <c r="I154" s="326" t="s">
        <v>588</v>
      </c>
      <c r="J154" s="326">
        <v>50</v>
      </c>
      <c r="K154" s="322"/>
    </row>
    <row r="155" s="1" customFormat="1" ht="15" customHeight="1">
      <c r="B155" s="299"/>
      <c r="C155" s="326" t="s">
        <v>594</v>
      </c>
      <c r="D155" s="274"/>
      <c r="E155" s="274"/>
      <c r="F155" s="327" t="s">
        <v>586</v>
      </c>
      <c r="G155" s="274"/>
      <c r="H155" s="326" t="s">
        <v>626</v>
      </c>
      <c r="I155" s="326" t="s">
        <v>596</v>
      </c>
      <c r="J155" s="326"/>
      <c r="K155" s="322"/>
    </row>
    <row r="156" s="1" customFormat="1" ht="15" customHeight="1">
      <c r="B156" s="299"/>
      <c r="C156" s="326" t="s">
        <v>605</v>
      </c>
      <c r="D156" s="274"/>
      <c r="E156" s="274"/>
      <c r="F156" s="327" t="s">
        <v>592</v>
      </c>
      <c r="G156" s="274"/>
      <c r="H156" s="326" t="s">
        <v>626</v>
      </c>
      <c r="I156" s="326" t="s">
        <v>588</v>
      </c>
      <c r="J156" s="326">
        <v>50</v>
      </c>
      <c r="K156" s="322"/>
    </row>
    <row r="157" s="1" customFormat="1" ht="15" customHeight="1">
      <c r="B157" s="299"/>
      <c r="C157" s="326" t="s">
        <v>613</v>
      </c>
      <c r="D157" s="274"/>
      <c r="E157" s="274"/>
      <c r="F157" s="327" t="s">
        <v>592</v>
      </c>
      <c r="G157" s="274"/>
      <c r="H157" s="326" t="s">
        <v>626</v>
      </c>
      <c r="I157" s="326" t="s">
        <v>588</v>
      </c>
      <c r="J157" s="326">
        <v>50</v>
      </c>
      <c r="K157" s="322"/>
    </row>
    <row r="158" s="1" customFormat="1" ht="15" customHeight="1">
      <c r="B158" s="299"/>
      <c r="C158" s="326" t="s">
        <v>611</v>
      </c>
      <c r="D158" s="274"/>
      <c r="E158" s="274"/>
      <c r="F158" s="327" t="s">
        <v>592</v>
      </c>
      <c r="G158" s="274"/>
      <c r="H158" s="326" t="s">
        <v>626</v>
      </c>
      <c r="I158" s="326" t="s">
        <v>588</v>
      </c>
      <c r="J158" s="326">
        <v>50</v>
      </c>
      <c r="K158" s="322"/>
    </row>
    <row r="159" s="1" customFormat="1" ht="15" customHeight="1">
      <c r="B159" s="299"/>
      <c r="C159" s="326" t="s">
        <v>90</v>
      </c>
      <c r="D159" s="274"/>
      <c r="E159" s="274"/>
      <c r="F159" s="327" t="s">
        <v>586</v>
      </c>
      <c r="G159" s="274"/>
      <c r="H159" s="326" t="s">
        <v>648</v>
      </c>
      <c r="I159" s="326" t="s">
        <v>588</v>
      </c>
      <c r="J159" s="326" t="s">
        <v>649</v>
      </c>
      <c r="K159" s="322"/>
    </row>
    <row r="160" s="1" customFormat="1" ht="15" customHeight="1">
      <c r="B160" s="299"/>
      <c r="C160" s="326" t="s">
        <v>650</v>
      </c>
      <c r="D160" s="274"/>
      <c r="E160" s="274"/>
      <c r="F160" s="327" t="s">
        <v>586</v>
      </c>
      <c r="G160" s="274"/>
      <c r="H160" s="326" t="s">
        <v>651</v>
      </c>
      <c r="I160" s="326" t="s">
        <v>621</v>
      </c>
      <c r="J160" s="326"/>
      <c r="K160" s="322"/>
    </row>
    <row r="161" s="1" customFormat="1" ht="15" customHeight="1">
      <c r="B161" s="328"/>
      <c r="C161" s="308"/>
      <c r="D161" s="308"/>
      <c r="E161" s="308"/>
      <c r="F161" s="308"/>
      <c r="G161" s="308"/>
      <c r="H161" s="308"/>
      <c r="I161" s="308"/>
      <c r="J161" s="308"/>
      <c r="K161" s="329"/>
    </row>
    <row r="162" s="1" customFormat="1" ht="18.75" customHeight="1">
      <c r="B162" s="310"/>
      <c r="C162" s="320"/>
      <c r="D162" s="320"/>
      <c r="E162" s="320"/>
      <c r="F162" s="330"/>
      <c r="G162" s="320"/>
      <c r="H162" s="320"/>
      <c r="I162" s="320"/>
      <c r="J162" s="320"/>
      <c r="K162" s="310"/>
    </row>
    <row r="163" s="1" customFormat="1" ht="18.75" customHeight="1"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</row>
    <row r="164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="1" customFormat="1" ht="45" customHeight="1">
      <c r="B165" s="264"/>
      <c r="C165" s="265" t="s">
        <v>652</v>
      </c>
      <c r="D165" s="265"/>
      <c r="E165" s="265"/>
      <c r="F165" s="265"/>
      <c r="G165" s="265"/>
      <c r="H165" s="265"/>
      <c r="I165" s="265"/>
      <c r="J165" s="265"/>
      <c r="K165" s="266"/>
    </row>
    <row r="166" s="1" customFormat="1" ht="17.25" customHeight="1">
      <c r="B166" s="264"/>
      <c r="C166" s="289" t="s">
        <v>580</v>
      </c>
      <c r="D166" s="289"/>
      <c r="E166" s="289"/>
      <c r="F166" s="289" t="s">
        <v>581</v>
      </c>
      <c r="G166" s="331"/>
      <c r="H166" s="332" t="s">
        <v>53</v>
      </c>
      <c r="I166" s="332" t="s">
        <v>56</v>
      </c>
      <c r="J166" s="289" t="s">
        <v>582</v>
      </c>
      <c r="K166" s="266"/>
    </row>
    <row r="167" s="1" customFormat="1" ht="17.25" customHeight="1">
      <c r="B167" s="267"/>
      <c r="C167" s="291" t="s">
        <v>583</v>
      </c>
      <c r="D167" s="291"/>
      <c r="E167" s="291"/>
      <c r="F167" s="292" t="s">
        <v>584</v>
      </c>
      <c r="G167" s="333"/>
      <c r="H167" s="334"/>
      <c r="I167" s="334"/>
      <c r="J167" s="291" t="s">
        <v>585</v>
      </c>
      <c r="K167" s="269"/>
    </row>
    <row r="168" s="1" customFormat="1" ht="5.25" customHeight="1">
      <c r="B168" s="299"/>
      <c r="C168" s="294"/>
      <c r="D168" s="294"/>
      <c r="E168" s="294"/>
      <c r="F168" s="294"/>
      <c r="G168" s="295"/>
      <c r="H168" s="294"/>
      <c r="I168" s="294"/>
      <c r="J168" s="294"/>
      <c r="K168" s="322"/>
    </row>
    <row r="169" s="1" customFormat="1" ht="15" customHeight="1">
      <c r="B169" s="299"/>
      <c r="C169" s="274" t="s">
        <v>589</v>
      </c>
      <c r="D169" s="274"/>
      <c r="E169" s="274"/>
      <c r="F169" s="297" t="s">
        <v>586</v>
      </c>
      <c r="G169" s="274"/>
      <c r="H169" s="274" t="s">
        <v>626</v>
      </c>
      <c r="I169" s="274" t="s">
        <v>588</v>
      </c>
      <c r="J169" s="274">
        <v>120</v>
      </c>
      <c r="K169" s="322"/>
    </row>
    <row r="170" s="1" customFormat="1" ht="15" customHeight="1">
      <c r="B170" s="299"/>
      <c r="C170" s="274" t="s">
        <v>635</v>
      </c>
      <c r="D170" s="274"/>
      <c r="E170" s="274"/>
      <c r="F170" s="297" t="s">
        <v>586</v>
      </c>
      <c r="G170" s="274"/>
      <c r="H170" s="274" t="s">
        <v>636</v>
      </c>
      <c r="I170" s="274" t="s">
        <v>588</v>
      </c>
      <c r="J170" s="274" t="s">
        <v>637</v>
      </c>
      <c r="K170" s="322"/>
    </row>
    <row r="171" s="1" customFormat="1" ht="15" customHeight="1">
      <c r="B171" s="299"/>
      <c r="C171" s="274" t="s">
        <v>534</v>
      </c>
      <c r="D171" s="274"/>
      <c r="E171" s="274"/>
      <c r="F171" s="297" t="s">
        <v>586</v>
      </c>
      <c r="G171" s="274"/>
      <c r="H171" s="274" t="s">
        <v>653</v>
      </c>
      <c r="I171" s="274" t="s">
        <v>588</v>
      </c>
      <c r="J171" s="274" t="s">
        <v>637</v>
      </c>
      <c r="K171" s="322"/>
    </row>
    <row r="172" s="1" customFormat="1" ht="15" customHeight="1">
      <c r="B172" s="299"/>
      <c r="C172" s="274" t="s">
        <v>591</v>
      </c>
      <c r="D172" s="274"/>
      <c r="E172" s="274"/>
      <c r="F172" s="297" t="s">
        <v>592</v>
      </c>
      <c r="G172" s="274"/>
      <c r="H172" s="274" t="s">
        <v>653</v>
      </c>
      <c r="I172" s="274" t="s">
        <v>588</v>
      </c>
      <c r="J172" s="274">
        <v>50</v>
      </c>
      <c r="K172" s="322"/>
    </row>
    <row r="173" s="1" customFormat="1" ht="15" customHeight="1">
      <c r="B173" s="299"/>
      <c r="C173" s="274" t="s">
        <v>594</v>
      </c>
      <c r="D173" s="274"/>
      <c r="E173" s="274"/>
      <c r="F173" s="297" t="s">
        <v>586</v>
      </c>
      <c r="G173" s="274"/>
      <c r="H173" s="274" t="s">
        <v>653</v>
      </c>
      <c r="I173" s="274" t="s">
        <v>596</v>
      </c>
      <c r="J173" s="274"/>
      <c r="K173" s="322"/>
    </row>
    <row r="174" s="1" customFormat="1" ht="15" customHeight="1">
      <c r="B174" s="299"/>
      <c r="C174" s="274" t="s">
        <v>605</v>
      </c>
      <c r="D174" s="274"/>
      <c r="E174" s="274"/>
      <c r="F174" s="297" t="s">
        <v>592</v>
      </c>
      <c r="G174" s="274"/>
      <c r="H174" s="274" t="s">
        <v>653</v>
      </c>
      <c r="I174" s="274" t="s">
        <v>588</v>
      </c>
      <c r="J174" s="274">
        <v>50</v>
      </c>
      <c r="K174" s="322"/>
    </row>
    <row r="175" s="1" customFormat="1" ht="15" customHeight="1">
      <c r="B175" s="299"/>
      <c r="C175" s="274" t="s">
        <v>613</v>
      </c>
      <c r="D175" s="274"/>
      <c r="E175" s="274"/>
      <c r="F175" s="297" t="s">
        <v>592</v>
      </c>
      <c r="G175" s="274"/>
      <c r="H175" s="274" t="s">
        <v>653</v>
      </c>
      <c r="I175" s="274" t="s">
        <v>588</v>
      </c>
      <c r="J175" s="274">
        <v>50</v>
      </c>
      <c r="K175" s="322"/>
    </row>
    <row r="176" s="1" customFormat="1" ht="15" customHeight="1">
      <c r="B176" s="299"/>
      <c r="C176" s="274" t="s">
        <v>611</v>
      </c>
      <c r="D176" s="274"/>
      <c r="E176" s="274"/>
      <c r="F176" s="297" t="s">
        <v>592</v>
      </c>
      <c r="G176" s="274"/>
      <c r="H176" s="274" t="s">
        <v>653</v>
      </c>
      <c r="I176" s="274" t="s">
        <v>588</v>
      </c>
      <c r="J176" s="274">
        <v>50</v>
      </c>
      <c r="K176" s="322"/>
    </row>
    <row r="177" s="1" customFormat="1" ht="15" customHeight="1">
      <c r="B177" s="299"/>
      <c r="C177" s="274" t="s">
        <v>106</v>
      </c>
      <c r="D177" s="274"/>
      <c r="E177" s="274"/>
      <c r="F177" s="297" t="s">
        <v>586</v>
      </c>
      <c r="G177" s="274"/>
      <c r="H177" s="274" t="s">
        <v>654</v>
      </c>
      <c r="I177" s="274" t="s">
        <v>655</v>
      </c>
      <c r="J177" s="274"/>
      <c r="K177" s="322"/>
    </row>
    <row r="178" s="1" customFormat="1" ht="15" customHeight="1">
      <c r="B178" s="299"/>
      <c r="C178" s="274" t="s">
        <v>56</v>
      </c>
      <c r="D178" s="274"/>
      <c r="E178" s="274"/>
      <c r="F178" s="297" t="s">
        <v>586</v>
      </c>
      <c r="G178" s="274"/>
      <c r="H178" s="274" t="s">
        <v>656</v>
      </c>
      <c r="I178" s="274" t="s">
        <v>657</v>
      </c>
      <c r="J178" s="274">
        <v>1</v>
      </c>
      <c r="K178" s="322"/>
    </row>
    <row r="179" s="1" customFormat="1" ht="15" customHeight="1">
      <c r="B179" s="299"/>
      <c r="C179" s="274" t="s">
        <v>52</v>
      </c>
      <c r="D179" s="274"/>
      <c r="E179" s="274"/>
      <c r="F179" s="297" t="s">
        <v>586</v>
      </c>
      <c r="G179" s="274"/>
      <c r="H179" s="274" t="s">
        <v>658</v>
      </c>
      <c r="I179" s="274" t="s">
        <v>588</v>
      </c>
      <c r="J179" s="274">
        <v>20</v>
      </c>
      <c r="K179" s="322"/>
    </row>
    <row r="180" s="1" customFormat="1" ht="15" customHeight="1">
      <c r="B180" s="299"/>
      <c r="C180" s="274" t="s">
        <v>53</v>
      </c>
      <c r="D180" s="274"/>
      <c r="E180" s="274"/>
      <c r="F180" s="297" t="s">
        <v>586</v>
      </c>
      <c r="G180" s="274"/>
      <c r="H180" s="274" t="s">
        <v>659</v>
      </c>
      <c r="I180" s="274" t="s">
        <v>588</v>
      </c>
      <c r="J180" s="274">
        <v>255</v>
      </c>
      <c r="K180" s="322"/>
    </row>
    <row r="181" s="1" customFormat="1" ht="15" customHeight="1">
      <c r="B181" s="299"/>
      <c r="C181" s="274" t="s">
        <v>107</v>
      </c>
      <c r="D181" s="274"/>
      <c r="E181" s="274"/>
      <c r="F181" s="297" t="s">
        <v>586</v>
      </c>
      <c r="G181" s="274"/>
      <c r="H181" s="274" t="s">
        <v>550</v>
      </c>
      <c r="I181" s="274" t="s">
        <v>588</v>
      </c>
      <c r="J181" s="274">
        <v>10</v>
      </c>
      <c r="K181" s="322"/>
    </row>
    <row r="182" s="1" customFormat="1" ht="15" customHeight="1">
      <c r="B182" s="299"/>
      <c r="C182" s="274" t="s">
        <v>108</v>
      </c>
      <c r="D182" s="274"/>
      <c r="E182" s="274"/>
      <c r="F182" s="297" t="s">
        <v>586</v>
      </c>
      <c r="G182" s="274"/>
      <c r="H182" s="274" t="s">
        <v>660</v>
      </c>
      <c r="I182" s="274" t="s">
        <v>621</v>
      </c>
      <c r="J182" s="274"/>
      <c r="K182" s="322"/>
    </row>
    <row r="183" s="1" customFormat="1" ht="15" customHeight="1">
      <c r="B183" s="299"/>
      <c r="C183" s="274" t="s">
        <v>661</v>
      </c>
      <c r="D183" s="274"/>
      <c r="E183" s="274"/>
      <c r="F183" s="297" t="s">
        <v>586</v>
      </c>
      <c r="G183" s="274"/>
      <c r="H183" s="274" t="s">
        <v>662</v>
      </c>
      <c r="I183" s="274" t="s">
        <v>621</v>
      </c>
      <c r="J183" s="274"/>
      <c r="K183" s="322"/>
    </row>
    <row r="184" s="1" customFormat="1" ht="15" customHeight="1">
      <c r="B184" s="299"/>
      <c r="C184" s="274" t="s">
        <v>650</v>
      </c>
      <c r="D184" s="274"/>
      <c r="E184" s="274"/>
      <c r="F184" s="297" t="s">
        <v>586</v>
      </c>
      <c r="G184" s="274"/>
      <c r="H184" s="274" t="s">
        <v>663</v>
      </c>
      <c r="I184" s="274" t="s">
        <v>621</v>
      </c>
      <c r="J184" s="274"/>
      <c r="K184" s="322"/>
    </row>
    <row r="185" s="1" customFormat="1" ht="15" customHeight="1">
      <c r="B185" s="299"/>
      <c r="C185" s="274" t="s">
        <v>110</v>
      </c>
      <c r="D185" s="274"/>
      <c r="E185" s="274"/>
      <c r="F185" s="297" t="s">
        <v>592</v>
      </c>
      <c r="G185" s="274"/>
      <c r="H185" s="274" t="s">
        <v>664</v>
      </c>
      <c r="I185" s="274" t="s">
        <v>588</v>
      </c>
      <c r="J185" s="274">
        <v>50</v>
      </c>
      <c r="K185" s="322"/>
    </row>
    <row r="186" s="1" customFormat="1" ht="15" customHeight="1">
      <c r="B186" s="299"/>
      <c r="C186" s="274" t="s">
        <v>665</v>
      </c>
      <c r="D186" s="274"/>
      <c r="E186" s="274"/>
      <c r="F186" s="297" t="s">
        <v>592</v>
      </c>
      <c r="G186" s="274"/>
      <c r="H186" s="274" t="s">
        <v>666</v>
      </c>
      <c r="I186" s="274" t="s">
        <v>667</v>
      </c>
      <c r="J186" s="274"/>
      <c r="K186" s="322"/>
    </row>
    <row r="187" s="1" customFormat="1" ht="15" customHeight="1">
      <c r="B187" s="299"/>
      <c r="C187" s="274" t="s">
        <v>668</v>
      </c>
      <c r="D187" s="274"/>
      <c r="E187" s="274"/>
      <c r="F187" s="297" t="s">
        <v>592</v>
      </c>
      <c r="G187" s="274"/>
      <c r="H187" s="274" t="s">
        <v>669</v>
      </c>
      <c r="I187" s="274" t="s">
        <v>667</v>
      </c>
      <c r="J187" s="274"/>
      <c r="K187" s="322"/>
    </row>
    <row r="188" s="1" customFormat="1" ht="15" customHeight="1">
      <c r="B188" s="299"/>
      <c r="C188" s="274" t="s">
        <v>670</v>
      </c>
      <c r="D188" s="274"/>
      <c r="E188" s="274"/>
      <c r="F188" s="297" t="s">
        <v>592</v>
      </c>
      <c r="G188" s="274"/>
      <c r="H188" s="274" t="s">
        <v>671</v>
      </c>
      <c r="I188" s="274" t="s">
        <v>667</v>
      </c>
      <c r="J188" s="274"/>
      <c r="K188" s="322"/>
    </row>
    <row r="189" s="1" customFormat="1" ht="15" customHeight="1">
      <c r="B189" s="299"/>
      <c r="C189" s="335" t="s">
        <v>672</v>
      </c>
      <c r="D189" s="274"/>
      <c r="E189" s="274"/>
      <c r="F189" s="297" t="s">
        <v>592</v>
      </c>
      <c r="G189" s="274"/>
      <c r="H189" s="274" t="s">
        <v>673</v>
      </c>
      <c r="I189" s="274" t="s">
        <v>674</v>
      </c>
      <c r="J189" s="336" t="s">
        <v>675</v>
      </c>
      <c r="K189" s="322"/>
    </row>
    <row r="190" s="1" customFormat="1" ht="15" customHeight="1">
      <c r="B190" s="299"/>
      <c r="C190" s="335" t="s">
        <v>41</v>
      </c>
      <c r="D190" s="274"/>
      <c r="E190" s="274"/>
      <c r="F190" s="297" t="s">
        <v>586</v>
      </c>
      <c r="G190" s="274"/>
      <c r="H190" s="271" t="s">
        <v>676</v>
      </c>
      <c r="I190" s="274" t="s">
        <v>677</v>
      </c>
      <c r="J190" s="274"/>
      <c r="K190" s="322"/>
    </row>
    <row r="191" s="1" customFormat="1" ht="15" customHeight="1">
      <c r="B191" s="299"/>
      <c r="C191" s="335" t="s">
        <v>678</v>
      </c>
      <c r="D191" s="274"/>
      <c r="E191" s="274"/>
      <c r="F191" s="297" t="s">
        <v>586</v>
      </c>
      <c r="G191" s="274"/>
      <c r="H191" s="274" t="s">
        <v>679</v>
      </c>
      <c r="I191" s="274" t="s">
        <v>621</v>
      </c>
      <c r="J191" s="274"/>
      <c r="K191" s="322"/>
    </row>
    <row r="192" s="1" customFormat="1" ht="15" customHeight="1">
      <c r="B192" s="299"/>
      <c r="C192" s="335" t="s">
        <v>680</v>
      </c>
      <c r="D192" s="274"/>
      <c r="E192" s="274"/>
      <c r="F192" s="297" t="s">
        <v>586</v>
      </c>
      <c r="G192" s="274"/>
      <c r="H192" s="274" t="s">
        <v>681</v>
      </c>
      <c r="I192" s="274" t="s">
        <v>621</v>
      </c>
      <c r="J192" s="274"/>
      <c r="K192" s="322"/>
    </row>
    <row r="193" s="1" customFormat="1" ht="15" customHeight="1">
      <c r="B193" s="299"/>
      <c r="C193" s="335" t="s">
        <v>682</v>
      </c>
      <c r="D193" s="274"/>
      <c r="E193" s="274"/>
      <c r="F193" s="297" t="s">
        <v>592</v>
      </c>
      <c r="G193" s="274"/>
      <c r="H193" s="274" t="s">
        <v>683</v>
      </c>
      <c r="I193" s="274" t="s">
        <v>621</v>
      </c>
      <c r="J193" s="274"/>
      <c r="K193" s="322"/>
    </row>
    <row r="194" s="1" customFormat="1" ht="15" customHeight="1">
      <c r="B194" s="328"/>
      <c r="C194" s="337"/>
      <c r="D194" s="308"/>
      <c r="E194" s="308"/>
      <c r="F194" s="308"/>
      <c r="G194" s="308"/>
      <c r="H194" s="308"/>
      <c r="I194" s="308"/>
      <c r="J194" s="308"/>
      <c r="K194" s="329"/>
    </row>
    <row r="195" s="1" customFormat="1" ht="18.75" customHeight="1">
      <c r="B195" s="310"/>
      <c r="C195" s="320"/>
      <c r="D195" s="320"/>
      <c r="E195" s="320"/>
      <c r="F195" s="330"/>
      <c r="G195" s="320"/>
      <c r="H195" s="320"/>
      <c r="I195" s="320"/>
      <c r="J195" s="320"/>
      <c r="K195" s="310"/>
    </row>
    <row r="196" s="1" customFormat="1" ht="18.75" customHeight="1">
      <c r="B196" s="310"/>
      <c r="C196" s="320"/>
      <c r="D196" s="320"/>
      <c r="E196" s="320"/>
      <c r="F196" s="330"/>
      <c r="G196" s="320"/>
      <c r="H196" s="320"/>
      <c r="I196" s="320"/>
      <c r="J196" s="320"/>
      <c r="K196" s="310"/>
    </row>
    <row r="197" s="1" customFormat="1" ht="18.75" customHeight="1"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</row>
    <row r="198" s="1" customFormat="1" ht="13.5">
      <c r="B198" s="261"/>
      <c r="C198" s="262"/>
      <c r="D198" s="262"/>
      <c r="E198" s="262"/>
      <c r="F198" s="262"/>
      <c r="G198" s="262"/>
      <c r="H198" s="262"/>
      <c r="I198" s="262"/>
      <c r="J198" s="262"/>
      <c r="K198" s="263"/>
    </row>
    <row r="199" s="1" customFormat="1" ht="21">
      <c r="B199" s="264"/>
      <c r="C199" s="265" t="s">
        <v>684</v>
      </c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5.5" customHeight="1">
      <c r="B200" s="264"/>
      <c r="C200" s="338" t="s">
        <v>685</v>
      </c>
      <c r="D200" s="338"/>
      <c r="E200" s="338"/>
      <c r="F200" s="338" t="s">
        <v>686</v>
      </c>
      <c r="G200" s="339"/>
      <c r="H200" s="338" t="s">
        <v>687</v>
      </c>
      <c r="I200" s="338"/>
      <c r="J200" s="338"/>
      <c r="K200" s="266"/>
    </row>
    <row r="201" s="1" customFormat="1" ht="5.25" customHeight="1">
      <c r="B201" s="299"/>
      <c r="C201" s="294"/>
      <c r="D201" s="294"/>
      <c r="E201" s="294"/>
      <c r="F201" s="294"/>
      <c r="G201" s="320"/>
      <c r="H201" s="294"/>
      <c r="I201" s="294"/>
      <c r="J201" s="294"/>
      <c r="K201" s="322"/>
    </row>
    <row r="202" s="1" customFormat="1" ht="15" customHeight="1">
      <c r="B202" s="299"/>
      <c r="C202" s="274" t="s">
        <v>677</v>
      </c>
      <c r="D202" s="274"/>
      <c r="E202" s="274"/>
      <c r="F202" s="297" t="s">
        <v>42</v>
      </c>
      <c r="G202" s="274"/>
      <c r="H202" s="274" t="s">
        <v>688</v>
      </c>
      <c r="I202" s="274"/>
      <c r="J202" s="274"/>
      <c r="K202" s="322"/>
    </row>
    <row r="203" s="1" customFormat="1" ht="15" customHeight="1">
      <c r="B203" s="299"/>
      <c r="C203" s="274"/>
      <c r="D203" s="274"/>
      <c r="E203" s="274"/>
      <c r="F203" s="297" t="s">
        <v>43</v>
      </c>
      <c r="G203" s="274"/>
      <c r="H203" s="274" t="s">
        <v>689</v>
      </c>
      <c r="I203" s="274"/>
      <c r="J203" s="274"/>
      <c r="K203" s="322"/>
    </row>
    <row r="204" s="1" customFormat="1" ht="15" customHeight="1">
      <c r="B204" s="299"/>
      <c r="C204" s="274"/>
      <c r="D204" s="274"/>
      <c r="E204" s="274"/>
      <c r="F204" s="297" t="s">
        <v>46</v>
      </c>
      <c r="G204" s="274"/>
      <c r="H204" s="274" t="s">
        <v>690</v>
      </c>
      <c r="I204" s="274"/>
      <c r="J204" s="274"/>
      <c r="K204" s="322"/>
    </row>
    <row r="205" s="1" customFormat="1" ht="15" customHeight="1">
      <c r="B205" s="299"/>
      <c r="C205" s="274"/>
      <c r="D205" s="274"/>
      <c r="E205" s="274"/>
      <c r="F205" s="297" t="s">
        <v>44</v>
      </c>
      <c r="G205" s="274"/>
      <c r="H205" s="274" t="s">
        <v>691</v>
      </c>
      <c r="I205" s="274"/>
      <c r="J205" s="274"/>
      <c r="K205" s="322"/>
    </row>
    <row r="206" s="1" customFormat="1" ht="15" customHeight="1">
      <c r="B206" s="299"/>
      <c r="C206" s="274"/>
      <c r="D206" s="274"/>
      <c r="E206" s="274"/>
      <c r="F206" s="297" t="s">
        <v>45</v>
      </c>
      <c r="G206" s="274"/>
      <c r="H206" s="274" t="s">
        <v>692</v>
      </c>
      <c r="I206" s="274"/>
      <c r="J206" s="274"/>
      <c r="K206" s="322"/>
    </row>
    <row r="207" s="1" customFormat="1" ht="15" customHeight="1">
      <c r="B207" s="299"/>
      <c r="C207" s="274"/>
      <c r="D207" s="274"/>
      <c r="E207" s="274"/>
      <c r="F207" s="297"/>
      <c r="G207" s="274"/>
      <c r="H207" s="274"/>
      <c r="I207" s="274"/>
      <c r="J207" s="274"/>
      <c r="K207" s="322"/>
    </row>
    <row r="208" s="1" customFormat="1" ht="15" customHeight="1">
      <c r="B208" s="299"/>
      <c r="C208" s="274" t="s">
        <v>633</v>
      </c>
      <c r="D208" s="274"/>
      <c r="E208" s="274"/>
      <c r="F208" s="297" t="s">
        <v>78</v>
      </c>
      <c r="G208" s="274"/>
      <c r="H208" s="274" t="s">
        <v>693</v>
      </c>
      <c r="I208" s="274"/>
      <c r="J208" s="274"/>
      <c r="K208" s="322"/>
    </row>
    <row r="209" s="1" customFormat="1" ht="15" customHeight="1">
      <c r="B209" s="299"/>
      <c r="C209" s="274"/>
      <c r="D209" s="274"/>
      <c r="E209" s="274"/>
      <c r="F209" s="297" t="s">
        <v>530</v>
      </c>
      <c r="G209" s="274"/>
      <c r="H209" s="274" t="s">
        <v>531</v>
      </c>
      <c r="I209" s="274"/>
      <c r="J209" s="274"/>
      <c r="K209" s="322"/>
    </row>
    <row r="210" s="1" customFormat="1" ht="15" customHeight="1">
      <c r="B210" s="299"/>
      <c r="C210" s="274"/>
      <c r="D210" s="274"/>
      <c r="E210" s="274"/>
      <c r="F210" s="297" t="s">
        <v>528</v>
      </c>
      <c r="G210" s="274"/>
      <c r="H210" s="274" t="s">
        <v>694</v>
      </c>
      <c r="I210" s="274"/>
      <c r="J210" s="274"/>
      <c r="K210" s="322"/>
    </row>
    <row r="211" s="1" customFormat="1" ht="15" customHeight="1">
      <c r="B211" s="340"/>
      <c r="C211" s="274"/>
      <c r="D211" s="274"/>
      <c r="E211" s="274"/>
      <c r="F211" s="297" t="s">
        <v>83</v>
      </c>
      <c r="G211" s="335"/>
      <c r="H211" s="326" t="s">
        <v>84</v>
      </c>
      <c r="I211" s="326"/>
      <c r="J211" s="326"/>
      <c r="K211" s="341"/>
    </row>
    <row r="212" s="1" customFormat="1" ht="15" customHeight="1">
      <c r="B212" s="340"/>
      <c r="C212" s="274"/>
      <c r="D212" s="274"/>
      <c r="E212" s="274"/>
      <c r="F212" s="297" t="s">
        <v>532</v>
      </c>
      <c r="G212" s="335"/>
      <c r="H212" s="326" t="s">
        <v>486</v>
      </c>
      <c r="I212" s="326"/>
      <c r="J212" s="326"/>
      <c r="K212" s="341"/>
    </row>
    <row r="213" s="1" customFormat="1" ht="15" customHeight="1">
      <c r="B213" s="340"/>
      <c r="C213" s="274"/>
      <c r="D213" s="274"/>
      <c r="E213" s="274"/>
      <c r="F213" s="297"/>
      <c r="G213" s="335"/>
      <c r="H213" s="326"/>
      <c r="I213" s="326"/>
      <c r="J213" s="326"/>
      <c r="K213" s="341"/>
    </row>
    <row r="214" s="1" customFormat="1" ht="15" customHeight="1">
      <c r="B214" s="340"/>
      <c r="C214" s="274" t="s">
        <v>657</v>
      </c>
      <c r="D214" s="274"/>
      <c r="E214" s="274"/>
      <c r="F214" s="297">
        <v>1</v>
      </c>
      <c r="G214" s="335"/>
      <c r="H214" s="326" t="s">
        <v>695</v>
      </c>
      <c r="I214" s="326"/>
      <c r="J214" s="326"/>
      <c r="K214" s="341"/>
    </row>
    <row r="215" s="1" customFormat="1" ht="15" customHeight="1">
      <c r="B215" s="340"/>
      <c r="C215" s="274"/>
      <c r="D215" s="274"/>
      <c r="E215" s="274"/>
      <c r="F215" s="297">
        <v>2</v>
      </c>
      <c r="G215" s="335"/>
      <c r="H215" s="326" t="s">
        <v>696</v>
      </c>
      <c r="I215" s="326"/>
      <c r="J215" s="326"/>
      <c r="K215" s="341"/>
    </row>
    <row r="216" s="1" customFormat="1" ht="15" customHeight="1">
      <c r="B216" s="340"/>
      <c r="C216" s="274"/>
      <c r="D216" s="274"/>
      <c r="E216" s="274"/>
      <c r="F216" s="297">
        <v>3</v>
      </c>
      <c r="G216" s="335"/>
      <c r="H216" s="326" t="s">
        <v>697</v>
      </c>
      <c r="I216" s="326"/>
      <c r="J216" s="326"/>
      <c r="K216" s="341"/>
    </row>
    <row r="217" s="1" customFormat="1" ht="15" customHeight="1">
      <c r="B217" s="340"/>
      <c r="C217" s="274"/>
      <c r="D217" s="274"/>
      <c r="E217" s="274"/>
      <c r="F217" s="297">
        <v>4</v>
      </c>
      <c r="G217" s="335"/>
      <c r="H217" s="326" t="s">
        <v>698</v>
      </c>
      <c r="I217" s="326"/>
      <c r="J217" s="326"/>
      <c r="K217" s="341"/>
    </row>
    <row r="218" s="1" customFormat="1" ht="12.75" customHeight="1">
      <c r="B218" s="342"/>
      <c r="C218" s="343"/>
      <c r="D218" s="343"/>
      <c r="E218" s="343"/>
      <c r="F218" s="343"/>
      <c r="G218" s="343"/>
      <c r="H218" s="343"/>
      <c r="I218" s="343"/>
      <c r="J218" s="343"/>
      <c r="K218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2023-01-11T09:07:31Z</dcterms:created>
  <dcterms:modified xsi:type="dcterms:W3CDTF">2023-01-11T09:07:36Z</dcterms:modified>
</cp:coreProperties>
</file>