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OPRAVA OPEVNĚNÍ T..." sheetId="2" r:id="rId2"/>
    <sheet name="SO-02 - OPRAVA OPEVNĚNÍ T..." sheetId="3" r:id="rId3"/>
    <sheet name="SO-03 - ODTĚŽENÍ SEDIMENT..." sheetId="4" r:id="rId4"/>
    <sheet name="SO-00 - VEDLEJŠÍ ROZPOČT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'SO-01 - OPRAVA OPEVNĚNÍ T...'!$C$123:$K$343</definedName>
    <definedName name="_xlnm.Print_Area" localSheetId="1">'SO-01 - OPRAVA OPEVNĚNÍ T...'!$C$4:$J$76,'SO-01 - OPRAVA OPEVNĚNÍ T...'!$C$82:$J$105,'SO-01 - OPRAVA OPEVNĚNÍ T...'!$C$111:$K$343</definedName>
    <definedName name="_xlnm.Print_Titles" localSheetId="1">'SO-01 - OPRAVA OPEVNĚNÍ T...'!$123:$123</definedName>
    <definedName name="_xlnm._FilterDatabase" localSheetId="2" hidden="1">'SO-02 - OPRAVA OPEVNĚNÍ T...'!$C$126:$K$495</definedName>
    <definedName name="_xlnm.Print_Area" localSheetId="2">'SO-02 - OPRAVA OPEVNĚNÍ T...'!$C$4:$J$76,'SO-02 - OPRAVA OPEVNĚNÍ T...'!$C$82:$J$108,'SO-02 - OPRAVA OPEVNĚNÍ T...'!$C$114:$K$495</definedName>
    <definedName name="_xlnm.Print_Titles" localSheetId="2">'SO-02 - OPRAVA OPEVNĚNÍ T...'!$126:$126</definedName>
    <definedName name="_xlnm._FilterDatabase" localSheetId="3" hidden="1">'SO-03 - ODTĚŽENÍ SEDIMENT...'!$C$118:$K$166</definedName>
    <definedName name="_xlnm.Print_Area" localSheetId="3">'SO-03 - ODTĚŽENÍ SEDIMENT...'!$C$4:$J$76,'SO-03 - ODTĚŽENÍ SEDIMENT...'!$C$82:$J$100,'SO-03 - ODTĚŽENÍ SEDIMENT...'!$C$106:$K$166</definedName>
    <definedName name="_xlnm.Print_Titles" localSheetId="3">'SO-03 - ODTĚŽENÍ SEDIMENT...'!$118:$118</definedName>
    <definedName name="_xlnm._FilterDatabase" localSheetId="4" hidden="1">'SO-00 - VEDLEJŠÍ ROZPOČTO...'!$C$124:$K$182</definedName>
    <definedName name="_xlnm.Print_Area" localSheetId="4">'SO-00 - VEDLEJŠÍ ROZPOČTO...'!$C$4:$J$76,'SO-00 - VEDLEJŠÍ ROZPOČTO...'!$C$82:$J$106,'SO-00 - VEDLEJŠÍ ROZPOČTO...'!$C$112:$K$182</definedName>
    <definedName name="_xlnm.Print_Titles" localSheetId="4">'SO-00 - VEDLEJŠÍ ROZPOČTO...'!$124:$124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28"/>
  <c r="BH128"/>
  <c r="BG128"/>
  <c r="BF128"/>
  <c r="T128"/>
  <c r="T127"/>
  <c r="T126"/>
  <c r="R128"/>
  <c r="R127"/>
  <c r="R126"/>
  <c r="P128"/>
  <c r="P127"/>
  <c r="P126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115"/>
  <c i="4" r="J37"/>
  <c r="J36"/>
  <c i="1" r="AY97"/>
  <c i="4" r="J35"/>
  <c i="1" r="AX97"/>
  <c i="4"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85"/>
  <c i="3" r="J37"/>
  <c r="J36"/>
  <c i="1" r="AY96"/>
  <c i="3" r="J35"/>
  <c i="1" r="AX96"/>
  <c i="3" r="BI493"/>
  <c r="BH493"/>
  <c r="BG493"/>
  <c r="BF493"/>
  <c r="T493"/>
  <c r="R493"/>
  <c r="P493"/>
  <c r="BI489"/>
  <c r="BH489"/>
  <c r="BG489"/>
  <c r="BF489"/>
  <c r="T489"/>
  <c r="R489"/>
  <c r="P489"/>
  <c r="BI484"/>
  <c r="BH484"/>
  <c r="BG484"/>
  <c r="BF484"/>
  <c r="T484"/>
  <c r="T483"/>
  <c r="R484"/>
  <c r="R483"/>
  <c r="P484"/>
  <c r="P483"/>
  <c r="BI480"/>
  <c r="BH480"/>
  <c r="BG480"/>
  <c r="BF480"/>
  <c r="T480"/>
  <c r="R480"/>
  <c r="P480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399"/>
  <c r="BH399"/>
  <c r="BG399"/>
  <c r="BF399"/>
  <c r="T399"/>
  <c r="R399"/>
  <c r="P399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0"/>
  <c r="BH340"/>
  <c r="BG340"/>
  <c r="BF340"/>
  <c r="T340"/>
  <c r="R340"/>
  <c r="P340"/>
  <c r="BI335"/>
  <c r="BH335"/>
  <c r="BG335"/>
  <c r="BF335"/>
  <c r="T335"/>
  <c r="R335"/>
  <c r="P335"/>
  <c r="BI323"/>
  <c r="BH323"/>
  <c r="BG323"/>
  <c r="BF323"/>
  <c r="T323"/>
  <c r="R323"/>
  <c r="P323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56"/>
  <c r="BH256"/>
  <c r="BG256"/>
  <c r="BF256"/>
  <c r="T256"/>
  <c r="R256"/>
  <c r="P256"/>
  <c r="BI248"/>
  <c r="BH248"/>
  <c r="BG248"/>
  <c r="BF248"/>
  <c r="T248"/>
  <c r="R248"/>
  <c r="P248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92"/>
  <c r="J23"/>
  <c r="J18"/>
  <c r="E18"/>
  <c r="F124"/>
  <c r="J17"/>
  <c r="J12"/>
  <c r="J89"/>
  <c r="E7"/>
  <c r="E85"/>
  <c i="2" r="J37"/>
  <c r="J36"/>
  <c i="1" r="AY95"/>
  <c i="2" r="J35"/>
  <c i="1" r="AX95"/>
  <c i="2" r="BI341"/>
  <c r="BH341"/>
  <c r="BG341"/>
  <c r="BF341"/>
  <c r="T341"/>
  <c r="T340"/>
  <c r="R341"/>
  <c r="R340"/>
  <c r="P341"/>
  <c r="P340"/>
  <c r="BI335"/>
  <c r="BH335"/>
  <c r="BG335"/>
  <c r="BF335"/>
  <c r="T335"/>
  <c r="T334"/>
  <c r="R335"/>
  <c r="R334"/>
  <c r="P335"/>
  <c r="P334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5"/>
  <c r="BH315"/>
  <c r="BG315"/>
  <c r="BF315"/>
  <c r="T315"/>
  <c r="R315"/>
  <c r="P315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84"/>
  <c r="BH284"/>
  <c r="BG284"/>
  <c r="BF284"/>
  <c r="T284"/>
  <c r="R284"/>
  <c r="P284"/>
  <c r="BI275"/>
  <c r="BH275"/>
  <c r="BG275"/>
  <c r="BF275"/>
  <c r="T275"/>
  <c r="T266"/>
  <c r="R275"/>
  <c r="R266"/>
  <c r="P275"/>
  <c r="P266"/>
  <c r="BI267"/>
  <c r="BH267"/>
  <c r="BG267"/>
  <c r="BF267"/>
  <c r="T267"/>
  <c r="R267"/>
  <c r="P267"/>
  <c r="BI258"/>
  <c r="BH258"/>
  <c r="BG258"/>
  <c r="BF258"/>
  <c r="T258"/>
  <c r="R258"/>
  <c r="P258"/>
  <c r="BI250"/>
  <c r="BH250"/>
  <c r="BG250"/>
  <c r="BF250"/>
  <c r="T250"/>
  <c r="R250"/>
  <c r="P250"/>
  <c r="BI242"/>
  <c r="BH242"/>
  <c r="BG242"/>
  <c r="BF242"/>
  <c r="T242"/>
  <c r="R242"/>
  <c r="P242"/>
  <c r="BI236"/>
  <c r="BH236"/>
  <c r="BG236"/>
  <c r="BF236"/>
  <c r="T236"/>
  <c r="R236"/>
  <c r="P236"/>
  <c r="BI226"/>
  <c r="BH226"/>
  <c r="BG226"/>
  <c r="BF226"/>
  <c r="T226"/>
  <c r="R226"/>
  <c r="P226"/>
  <c r="BI216"/>
  <c r="BH216"/>
  <c r="BG216"/>
  <c r="BF216"/>
  <c r="T216"/>
  <c r="R216"/>
  <c r="P216"/>
  <c r="BI213"/>
  <c r="BH213"/>
  <c r="BG213"/>
  <c r="BF213"/>
  <c r="T213"/>
  <c r="R213"/>
  <c r="P213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89"/>
  <c r="E7"/>
  <c r="E114"/>
  <c i="1" r="L90"/>
  <c r="AM90"/>
  <c r="AM89"/>
  <c r="L89"/>
  <c r="AM87"/>
  <c r="L87"/>
  <c r="L85"/>
  <c r="L84"/>
  <c i="2" r="J201"/>
  <c r="BK216"/>
  <c r="J226"/>
  <c r="J258"/>
  <c r="BK284"/>
  <c r="J267"/>
  <c r="BK236"/>
  <c i="3" r="BK277"/>
  <c r="BK130"/>
  <c r="J277"/>
  <c r="BK419"/>
  <c r="J399"/>
  <c r="J256"/>
  <c r="J475"/>
  <c r="BK427"/>
  <c r="J297"/>
  <c r="J312"/>
  <c r="J190"/>
  <c r="BK167"/>
  <c r="BK475"/>
  <c r="J177"/>
  <c r="BK456"/>
  <c r="BK256"/>
  <c r="BK356"/>
  <c r="J356"/>
  <c r="J130"/>
  <c i="4" r="BK156"/>
  <c r="J122"/>
  <c i="5" r="J180"/>
  <c r="J135"/>
  <c r="BK176"/>
  <c r="BK136"/>
  <c i="1" r="AS94"/>
  <c i="2" r="BK175"/>
  <c r="J137"/>
  <c r="BK320"/>
  <c r="BK201"/>
  <c r="BK148"/>
  <c r="J284"/>
  <c i="3" r="BK307"/>
  <c r="BK469"/>
  <c r="J335"/>
  <c r="J462"/>
  <c r="J264"/>
  <c r="J206"/>
  <c r="J211"/>
  <c r="BK446"/>
  <c r="J360"/>
  <c r="BK206"/>
  <c r="J282"/>
  <c r="J172"/>
  <c r="BK248"/>
  <c i="4" r="J156"/>
  <c r="BK125"/>
  <c i="5" r="J136"/>
  <c r="J145"/>
  <c r="J173"/>
  <c r="BK162"/>
  <c i="2" r="BK132"/>
  <c r="BK242"/>
  <c r="BK250"/>
  <c r="J191"/>
  <c r="BK306"/>
  <c r="J328"/>
  <c r="BK328"/>
  <c r="BK267"/>
  <c i="3" r="BK379"/>
  <c r="BK159"/>
  <c r="BK272"/>
  <c r="BK423"/>
  <c r="J302"/>
  <c r="J366"/>
  <c r="BK154"/>
  <c r="J438"/>
  <c r="BK366"/>
  <c r="BK232"/>
  <c r="J287"/>
  <c r="J489"/>
  <c i="4" r="BK128"/>
  <c r="BK122"/>
  <c i="5" r="BK173"/>
  <c r="BK142"/>
  <c i="2" r="BK196"/>
  <c r="BK127"/>
  <c r="J315"/>
  <c r="J275"/>
  <c r="BK140"/>
  <c r="BK185"/>
  <c r="J335"/>
  <c r="J306"/>
  <c r="BK151"/>
  <c i="3" r="BK201"/>
  <c r="J384"/>
  <c r="J232"/>
  <c r="J374"/>
  <c r="J370"/>
  <c r="J446"/>
  <c r="BK323"/>
  <c r="J185"/>
  <c r="J151"/>
  <c r="J143"/>
  <c r="J323"/>
  <c r="J307"/>
  <c r="J493"/>
  <c r="J456"/>
  <c r="BK282"/>
  <c r="J389"/>
  <c r="J195"/>
  <c r="J353"/>
  <c r="BK353"/>
  <c i="4" r="J159"/>
  <c r="J125"/>
  <c i="5" r="BK128"/>
  <c r="BK169"/>
  <c i="2" r="BK213"/>
  <c r="BK301"/>
  <c r="J127"/>
  <c r="BK341"/>
  <c r="BK332"/>
  <c r="J250"/>
  <c r="J180"/>
  <c i="3" r="BK302"/>
  <c r="J465"/>
  <c r="J235"/>
  <c r="BK451"/>
  <c r="J414"/>
  <c r="BK235"/>
  <c r="BK436"/>
  <c r="J340"/>
  <c r="BK287"/>
  <c r="J469"/>
  <c r="BK312"/>
  <c r="BK484"/>
  <c r="BK374"/>
  <c r="BK267"/>
  <c r="J248"/>
  <c r="BK349"/>
  <c r="J427"/>
  <c i="5" r="J151"/>
  <c r="BK151"/>
  <c r="BK148"/>
  <c r="BK165"/>
  <c r="BK135"/>
  <c i="2" r="J175"/>
  <c r="BK180"/>
  <c r="J132"/>
  <c r="BK335"/>
  <c r="J296"/>
  <c r="J165"/>
  <c r="J216"/>
  <c r="BK226"/>
  <c i="3" r="BK228"/>
  <c r="BK292"/>
  <c i="4" r="BK159"/>
  <c r="BK162"/>
  <c r="BK131"/>
  <c i="5" r="J142"/>
  <c r="J158"/>
  <c i="2" r="BK137"/>
  <c r="J213"/>
  <c r="J151"/>
  <c r="BK315"/>
  <c r="J236"/>
  <c r="BK191"/>
  <c r="J324"/>
  <c r="BK296"/>
  <c r="J148"/>
  <c i="3" r="BK190"/>
  <c r="BK389"/>
  <c r="BK219"/>
  <c r="BK409"/>
  <c r="J363"/>
  <c r="BK135"/>
  <c r="J349"/>
  <c r="J240"/>
  <c r="BK340"/>
  <c r="BK438"/>
  <c r="BK480"/>
  <c r="J442"/>
  <c r="J140"/>
  <c r="J436"/>
  <c r="BK317"/>
  <c r="J423"/>
  <c i="4" r="J162"/>
  <c r="BK137"/>
  <c r="J131"/>
  <c r="BK134"/>
  <c i="5" r="J155"/>
  <c r="J169"/>
  <c r="BK145"/>
  <c i="2" r="J185"/>
  <c r="J320"/>
  <c r="J140"/>
  <c r="J341"/>
  <c r="J242"/>
  <c r="BK324"/>
  <c i="3" r="BK414"/>
  <c r="BK143"/>
  <c r="BK360"/>
  <c r="J216"/>
  <c r="BK264"/>
  <c r="BK240"/>
  <c r="J480"/>
  <c r="BK297"/>
  <c r="J484"/>
  <c r="J419"/>
  <c r="J292"/>
  <c r="J431"/>
  <c r="J167"/>
  <c r="J267"/>
  <c r="BK185"/>
  <c i="4" r="BK142"/>
  <c r="BK147"/>
  <c i="5" r="J148"/>
  <c r="J176"/>
  <c r="J162"/>
  <c r="BK180"/>
  <c r="BK139"/>
  <c i="2" r="BK165"/>
  <c r="J196"/>
  <c r="BK170"/>
  <c i="3" r="BK442"/>
  <c r="J228"/>
  <c r="BK399"/>
  <c r="BK172"/>
  <c r="BK431"/>
  <c r="J317"/>
  <c r="J219"/>
  <c r="J379"/>
  <c r="BK493"/>
  <c r="BK472"/>
  <c r="BK370"/>
  <c r="J201"/>
  <c r="J272"/>
  <c r="J159"/>
  <c r="BK140"/>
  <c i="4" r="J147"/>
  <c r="J134"/>
  <c r="BK153"/>
  <c r="J137"/>
  <c i="5" r="BK155"/>
  <c r="J165"/>
  <c r="BK158"/>
  <c i="2" r="J170"/>
  <c r="BK258"/>
  <c r="J332"/>
  <c r="BK275"/>
  <c r="J301"/>
  <c i="3" r="BK462"/>
  <c r="J154"/>
  <c r="BK363"/>
  <c r="BK465"/>
  <c r="BK177"/>
  <c r="J472"/>
  <c r="BK384"/>
  <c r="BK195"/>
  <c r="BK489"/>
  <c r="J451"/>
  <c r="J409"/>
  <c r="J135"/>
  <c r="BK151"/>
  <c r="BK211"/>
  <c r="BK335"/>
  <c r="BK216"/>
  <c i="4" r="J153"/>
  <c r="J142"/>
  <c r="J128"/>
  <c i="5" r="J128"/>
  <c r="J139"/>
  <c i="2" l="1" r="T241"/>
  <c r="T314"/>
  <c i="3" r="BK129"/>
  <c r="R227"/>
  <c r="R322"/>
  <c r="T378"/>
  <c i="2" r="P126"/>
  <c r="P314"/>
  <c i="3" r="BK266"/>
  <c r="J266"/>
  <c r="J100"/>
  <c i="2" r="R241"/>
  <c r="BK314"/>
  <c r="J314"/>
  <c r="J102"/>
  <c i="3" r="P227"/>
  <c r="BK322"/>
  <c r="J322"/>
  <c r="J101"/>
  <c r="R378"/>
  <c r="R461"/>
  <c r="BK488"/>
  <c r="BK487"/>
  <c r="J487"/>
  <c r="J106"/>
  <c r="T488"/>
  <c r="T487"/>
  <c i="2" r="P241"/>
  <c r="R314"/>
  <c i="3" r="P129"/>
  <c r="P266"/>
  <c i="4" r="T121"/>
  <c r="T120"/>
  <c r="T119"/>
  <c i="3" r="T266"/>
  <c r="P348"/>
  <c r="T348"/>
  <c r="P461"/>
  <c r="R488"/>
  <c r="R487"/>
  <c i="2" r="BK126"/>
  <c r="BK283"/>
  <c r="J283"/>
  <c r="J101"/>
  <c i="5" r="R161"/>
  <c i="2" r="R126"/>
  <c r="R125"/>
  <c r="R124"/>
  <c r="R283"/>
  <c i="4" r="BK121"/>
  <c i="5" r="T134"/>
  <c r="P172"/>
  <c i="3" r="R266"/>
  <c r="BK348"/>
  <c r="J348"/>
  <c r="J102"/>
  <c r="R348"/>
  <c r="BK461"/>
  <c r="J461"/>
  <c r="J104"/>
  <c i="5" r="P154"/>
  <c r="T161"/>
  <c r="R172"/>
  <c i="4" r="P121"/>
  <c r="P120"/>
  <c r="P119"/>
  <c i="1" r="AU97"/>
  <c i="5" r="P134"/>
  <c r="T154"/>
  <c r="T172"/>
  <c i="2" r="T126"/>
  <c r="T125"/>
  <c r="T124"/>
  <c r="T283"/>
  <c i="3" r="R129"/>
  <c r="R128"/>
  <c r="R127"/>
  <c r="BK227"/>
  <c r="J227"/>
  <c r="J99"/>
  <c r="T322"/>
  <c r="BK378"/>
  <c r="J378"/>
  <c r="J103"/>
  <c r="T461"/>
  <c r="P488"/>
  <c r="P487"/>
  <c i="5" r="BK134"/>
  <c r="J134"/>
  <c r="J100"/>
  <c r="R154"/>
  <c r="BK172"/>
  <c r="J172"/>
  <c r="J104"/>
  <c i="2" r="BK241"/>
  <c r="J241"/>
  <c r="J99"/>
  <c r="P283"/>
  <c i="3" r="T129"/>
  <c r="T128"/>
  <c r="T127"/>
  <c r="T227"/>
  <c r="P322"/>
  <c r="P378"/>
  <c i="4" r="R121"/>
  <c r="R120"/>
  <c r="R119"/>
  <c i="5" r="R134"/>
  <c r="R133"/>
  <c r="R125"/>
  <c r="BK161"/>
  <c r="J161"/>
  <c r="J102"/>
  <c r="BK154"/>
  <c r="J154"/>
  <c r="J101"/>
  <c r="P161"/>
  <c i="2" r="BK266"/>
  <c r="J266"/>
  <c r="J100"/>
  <c r="BK340"/>
  <c r="J340"/>
  <c r="J104"/>
  <c i="3" r="BK483"/>
  <c r="J483"/>
  <c r="J105"/>
  <c i="4" r="BK161"/>
  <c r="J161"/>
  <c r="J99"/>
  <c i="5" r="BK127"/>
  <c r="J127"/>
  <c r="J98"/>
  <c r="BK179"/>
  <c r="J179"/>
  <c r="J105"/>
  <c i="2" r="BK334"/>
  <c r="J334"/>
  <c r="J103"/>
  <c i="5" r="BK168"/>
  <c r="J168"/>
  <c r="J103"/>
  <c r="E85"/>
  <c r="F92"/>
  <c r="BE128"/>
  <c r="BE142"/>
  <c r="BE148"/>
  <c r="BE176"/>
  <c r="BE180"/>
  <c r="BE145"/>
  <c r="BE155"/>
  <c r="BE139"/>
  <c r="BE158"/>
  <c i="4" r="J121"/>
  <c r="J98"/>
  <c i="5" r="BE135"/>
  <c r="BE151"/>
  <c r="BE162"/>
  <c r="BE165"/>
  <c r="J92"/>
  <c r="J89"/>
  <c r="BE136"/>
  <c r="BE173"/>
  <c r="BE169"/>
  <c i="4" r="E109"/>
  <c r="F116"/>
  <c i="3" r="J129"/>
  <c r="J98"/>
  <c i="4" r="BE128"/>
  <c r="J113"/>
  <c r="BE137"/>
  <c r="BE159"/>
  <c r="BE162"/>
  <c i="3" r="J488"/>
  <c r="J107"/>
  <c i="4" r="J92"/>
  <c r="BE125"/>
  <c r="BE134"/>
  <c r="BE156"/>
  <c r="BE142"/>
  <c r="BE147"/>
  <c r="BE153"/>
  <c r="BE122"/>
  <c r="BE131"/>
  <c i="3" r="E117"/>
  <c r="J121"/>
  <c r="BE143"/>
  <c r="BE154"/>
  <c r="BE167"/>
  <c r="BE409"/>
  <c r="BE436"/>
  <c i="2" r="J126"/>
  <c r="J98"/>
  <c i="3" r="BE151"/>
  <c r="BE206"/>
  <c r="BE216"/>
  <c r="BE297"/>
  <c r="BE360"/>
  <c r="BE232"/>
  <c r="BE379"/>
  <c r="BE442"/>
  <c r="BE264"/>
  <c r="BE272"/>
  <c r="BE349"/>
  <c r="BE423"/>
  <c r="BE431"/>
  <c r="BE446"/>
  <c r="BE185"/>
  <c r="BE366"/>
  <c r="BE465"/>
  <c r="BE475"/>
  <c r="BE484"/>
  <c r="BE489"/>
  <c r="BE493"/>
  <c r="BE172"/>
  <c r="BE248"/>
  <c r="BE256"/>
  <c r="BE323"/>
  <c r="BE363"/>
  <c r="BE384"/>
  <c r="BE451"/>
  <c r="F92"/>
  <c r="BE370"/>
  <c r="BE427"/>
  <c r="J124"/>
  <c r="BE135"/>
  <c r="BE140"/>
  <c r="BE159"/>
  <c r="BE201"/>
  <c r="BE211"/>
  <c r="BE307"/>
  <c r="BE335"/>
  <c r="BE340"/>
  <c r="BE414"/>
  <c r="BE419"/>
  <c r="BE438"/>
  <c r="BE469"/>
  <c r="BE219"/>
  <c r="BE240"/>
  <c r="BE277"/>
  <c r="BE287"/>
  <c r="BE462"/>
  <c r="BE130"/>
  <c r="BE190"/>
  <c r="BE195"/>
  <c r="BE228"/>
  <c r="BE235"/>
  <c r="BE282"/>
  <c r="BE317"/>
  <c r="BE389"/>
  <c r="BE456"/>
  <c r="BE177"/>
  <c r="BE292"/>
  <c r="BE302"/>
  <c r="BE312"/>
  <c r="BE374"/>
  <c r="BE472"/>
  <c r="BE480"/>
  <c r="BE267"/>
  <c r="BE353"/>
  <c r="BE356"/>
  <c r="BE399"/>
  <c i="2" r="J121"/>
  <c r="BE127"/>
  <c r="BE137"/>
  <c r="BE180"/>
  <c r="BE213"/>
  <c r="BE250"/>
  <c r="BE315"/>
  <c r="F92"/>
  <c r="BE191"/>
  <c r="BE328"/>
  <c r="BE306"/>
  <c r="BE335"/>
  <c r="BE148"/>
  <c r="BE175"/>
  <c r="BE201"/>
  <c r="BE216"/>
  <c r="BE284"/>
  <c r="BE324"/>
  <c r="BE341"/>
  <c r="E85"/>
  <c r="J118"/>
  <c r="BE132"/>
  <c r="BE242"/>
  <c r="BE296"/>
  <c r="BE320"/>
  <c r="BE236"/>
  <c r="BE275"/>
  <c r="BE140"/>
  <c r="BE170"/>
  <c r="BE185"/>
  <c r="BE226"/>
  <c r="BE151"/>
  <c r="BE165"/>
  <c r="BE196"/>
  <c r="BE258"/>
  <c r="BE267"/>
  <c r="BE301"/>
  <c r="BE332"/>
  <c i="3" r="F34"/>
  <c i="1" r="BA96"/>
  <c i="4" r="F36"/>
  <c i="1" r="BC97"/>
  <c i="4" r="J34"/>
  <c i="1" r="AW97"/>
  <c i="4" r="F34"/>
  <c i="1" r="BA97"/>
  <c i="4" r="F37"/>
  <c i="1" r="BD97"/>
  <c i="5" r="F36"/>
  <c i="1" r="BC98"/>
  <c i="2" r="J34"/>
  <c i="1" r="AW95"/>
  <c i="5" r="F35"/>
  <c i="1" r="BB98"/>
  <c i="2" r="F36"/>
  <c i="1" r="BC95"/>
  <c i="5" r="F37"/>
  <c i="1" r="BD98"/>
  <c i="3" r="F36"/>
  <c i="1" r="BC96"/>
  <c i="2" r="F35"/>
  <c i="1" r="BB95"/>
  <c i="5" r="F34"/>
  <c i="1" r="BA98"/>
  <c i="2" r="F37"/>
  <c i="1" r="BD95"/>
  <c i="4" r="F35"/>
  <c i="1" r="BB97"/>
  <c i="2" r="F34"/>
  <c i="1" r="BA95"/>
  <c i="5" r="J34"/>
  <c i="1" r="AW98"/>
  <c i="3" r="F35"/>
  <c i="1" r="BB96"/>
  <c i="3" r="F37"/>
  <c i="1" r="BD96"/>
  <c i="3" r="J34"/>
  <c i="1" r="AW96"/>
  <c i="5" l="1" r="P133"/>
  <c r="P125"/>
  <c i="1" r="AU98"/>
  <c i="3" r="P128"/>
  <c r="P127"/>
  <c i="1" r="AU96"/>
  <c i="2" r="P125"/>
  <c r="P124"/>
  <c i="1" r="AU95"/>
  <c i="2" r="BK125"/>
  <c r="BK124"/>
  <c r="J124"/>
  <c r="J96"/>
  <c i="4" r="BK120"/>
  <c r="J120"/>
  <c r="J97"/>
  <c i="3" r="BK128"/>
  <c r="BK127"/>
  <c r="J127"/>
  <c r="J96"/>
  <c i="5" r="T133"/>
  <c r="T125"/>
  <c r="BK133"/>
  <c r="J133"/>
  <c r="J99"/>
  <c r="BK126"/>
  <c r="BK125"/>
  <c r="J125"/>
  <c r="J96"/>
  <c i="4" r="F33"/>
  <c i="1" r="AZ97"/>
  <c i="5" r="J33"/>
  <c i="1" r="AV98"/>
  <c r="AT98"/>
  <c i="3" r="F33"/>
  <c i="1" r="AZ96"/>
  <c i="3" r="J33"/>
  <c i="1" r="AV96"/>
  <c r="AT96"/>
  <c i="4" r="J33"/>
  <c i="1" r="AV97"/>
  <c r="AT97"/>
  <c r="BB94"/>
  <c r="W31"/>
  <c i="2" r="F33"/>
  <c i="1" r="AZ95"/>
  <c i="2" r="J33"/>
  <c i="1" r="AV95"/>
  <c r="AT95"/>
  <c i="5" r="F33"/>
  <c i="1" r="AZ98"/>
  <c r="BA94"/>
  <c r="AW94"/>
  <c r="AK30"/>
  <c r="BC94"/>
  <c r="W32"/>
  <c r="BD94"/>
  <c r="W33"/>
  <c i="4" l="1" r="BK119"/>
  <c r="J119"/>
  <c i="2" r="J125"/>
  <c r="J97"/>
  <c i="3" r="J128"/>
  <c r="J97"/>
  <c i="5" r="J126"/>
  <c r="J97"/>
  <c i="1" r="AU94"/>
  <c i="4" r="J30"/>
  <c i="1" r="AG97"/>
  <c i="2" r="J30"/>
  <c i="1" r="AG95"/>
  <c i="5" r="J30"/>
  <c i="1" r="AG98"/>
  <c i="3" r="J30"/>
  <c i="1" r="AG96"/>
  <c r="AY94"/>
  <c r="AX94"/>
  <c r="W30"/>
  <c r="AZ94"/>
  <c r="W29"/>
  <c i="3" l="1" r="J39"/>
  <c i="5" r="J39"/>
  <c i="4" r="J39"/>
  <c i="2" r="J39"/>
  <c i="4" r="J96"/>
  <c i="1" r="AN98"/>
  <c r="AN96"/>
  <c r="AN97"/>
  <c r="AN95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<sst xmlns="http://schemas.openxmlformats.org/spreadsheetml/2006/main">
  <si>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</si>
  <si>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</si>
  <si>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</si>
  <si>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</si>
  <si>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</si>
  <si>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{a09a7e08-ca77-4994-96f9-e9fc1f4a03ba}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</si>
  <si>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</si>
  <si>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</si>
  <si>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</si>
  <si>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</si>
  <si>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</si>
  <si>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</si>
  <si>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</si>
  <si>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</si>
  <si>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</si>
  <si>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</si>
  <si>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</si>
  <si>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Rakovec, ř. km 14,880 – 15,060, Komořany, oprava koryta</t>
  </si>
  <si>
    <t>KSO:</t>
  </si>
  <si>
    <t>CC-CZ:</t>
  </si>
  <si>
    <t>Místo:</t>
  </si>
  <si>
    <t>Komořany na Moravě</t>
  </si>
  <si>
    <t>Datum:</t>
  </si>
  <si>
    <t>15. 7. 2022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</si>
  <si>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</si>
  <si>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</si>
  <si>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</si>
  <si>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</si>
  <si>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</si>
  <si>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</si>
  <si>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</si>
  <si>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LB projekt,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</si>
  <si>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</si>
  <si>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</si>
  <si>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</si>
  <si>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</si>
  <si>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</si>
  <si>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</si>
  <si>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</si>
  <si>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</si>
  <si>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</si>
  <si>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</si>
  <si>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</si>
  <si>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</si>
  <si>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</si>
  <si>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</si>
  <si>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</si>
  <si>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</si>
  <si>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</si>
  <si>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</si>
  <si>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</si>
  <si>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</si>
  <si>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</si>
  <si>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</si>
  <si>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</si>
  <si>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</si>
  <si>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</si>
  <si>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</si>
  <si>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</si>
  <si>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</si>
  <si>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</si>
  <si>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</si>
  <si>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</si>
  <si>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</si>
  <si>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</si>
  <si>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</si>
  <si>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</si>
  <si>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</si>
  <si>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</si>
  <si>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</si>
  <si>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</si>
  <si>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</si>
  <si>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</si>
  <si>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</si>
  <si>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</si>
  <si>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</si>
  <si>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</si>
  <si>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</si>
  <si>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</si>
  <si>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</si>
  <si>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</si>
  <si>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</si>
  <si>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OPRAVA OPEVNĚNÍ TOKU V KM 0,000-0,033 A KM 0,161-0,168</t>
  </si>
  <si>
    <t>STA</t>
  </si>
  <si>
    <t>1</t>
  </si>
  <si>
    <t>{2d0ba4ae-8b7d-4a27-8e30-87250a3c2364}</t>
  </si>
  <si>
    <t>2</t>
  </si>
  <si>
    <t>SO-02</t>
  </si>
  <si>
    <t>OPRAVA OPEVNĚNÍ TOKU V KM 0,033-0,161</t>
  </si>
  <si>
    <t>{9aeed296-6896-4112-a6a0-5a1c52374fca}</t>
  </si>
  <si>
    <t>SO-03</t>
  </si>
  <si>
    <t>ODTĚŽENÍ SEDIMENTŮ, KÁCENÍ A LIKVIDACE NÁLETOVÝCH DŘEVIN</t>
  </si>
  <si>
    <t>{90b0c72e-f7cb-4bbb-924a-82add86d4fc2}</t>
  </si>
  <si>
    <t>SO-00</t>
  </si>
  <si>
    <t>VEDLEJŠÍ ROZPOČTOVÉ NÁKLADY</t>
  </si>
  <si>
    <t>{bdf0e60b-ace1-4fbd-8dae-c10442a87c0c}</t>
  </si>
  <si>
    <t>KRYCÍ LIST SOUPISU PRACÍ</t>
  </si>
  <si>
    <t>Objekt:</t>
  </si>
  <si>
    <t>SO-01 - OPRAVA OPEVNĚNÍ TOKU V KM 0,000-0,033 A KM 0,161-0,168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</si>
  <si>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</si>
  <si>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</si>
  <si>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</si>
  <si>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</si>
  <si>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</si>
  <si>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</si>
  <si>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</si>
  <si>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</si>
  <si>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</si>
  <si>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</si>
  <si>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</si>
  <si>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</si>
  <si>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</si>
  <si>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</si>
  <si>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</si>
  <si>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</si>
  <si>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</si>
  <si>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</si>
  <si>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</si>
  <si>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</si>
  <si>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</si>
  <si>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</si>
  <si>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</si>
  <si>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</si>
  <si>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</si>
  <si>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</si>
  <si>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</si>
  <si>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</si>
  <si>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</si>
  <si>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</si>
  <si>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</si>
  <si>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115001105</t>
  </si>
  <si>
    <t>Převedení vody potrubím DN přes 300 do 600</t>
  </si>
  <si>
    <t>m</t>
  </si>
  <si>
    <t>CS ÚRS 2022 02</t>
  </si>
  <si>
    <t>4</t>
  </si>
  <si>
    <t>1681030297</t>
  </si>
  <si>
    <t>PP</t>
  </si>
  <si>
    <t>Převedení vody potrubím průměru DN přes 300 do 600</t>
  </si>
  <si>
    <t>Online PSC</t>
  </si>
  <si>
    <t>https://podminky.urs.cz/item/CS_URS_2022_02/115001105</t>
  </si>
  <si>
    <t>VV</t>
  </si>
  <si>
    <t>28*2</t>
  </si>
  <si>
    <t>"2* DN 500 mm"</t>
  </si>
  <si>
    <t>115101203</t>
  </si>
  <si>
    <t>Čerpání vody na dopravní výšku do 10 m průměrný přítok přes 1 000 do 2 000 l/min</t>
  </si>
  <si>
    <t>hod</t>
  </si>
  <si>
    <t>22190318</t>
  </si>
  <si>
    <t>Čerpání vody na dopravní výšku do 10 m s uvažovaným průměrným přítokem přes 1 000 do 2 000 l/min</t>
  </si>
  <si>
    <t>https://podminky.urs.cz/item/CS_URS_2022_02/115101203</t>
  </si>
  <si>
    <t>30 * 8</t>
  </si>
  <si>
    <t>"počet dní * hodin denně"</t>
  </si>
  <si>
    <t>3</t>
  </si>
  <si>
    <t>115101303</t>
  </si>
  <si>
    <t>Pohotovost čerpací soupravy pro dopravní výšku do 10 m přítok přes 1 000 do 2 000 l/min</t>
  </si>
  <si>
    <t>den</t>
  </si>
  <si>
    <t>-774456139</t>
  </si>
  <si>
    <t>Pohotovost záložní čerpací soupravy pro dopravní výšku do 10 m s uvažovaným průměrným přítokem přes 1 000 do 2 000 l/min</t>
  </si>
  <si>
    <t>https://podminky.urs.cz/item/CS_URS_2022_02/115101303</t>
  </si>
  <si>
    <t>116951201</t>
  </si>
  <si>
    <t>Úprava zemin vápnem nebo směsnými hydraulickými pojivy</t>
  </si>
  <si>
    <t>m3</t>
  </si>
  <si>
    <t>-1441896390</t>
  </si>
  <si>
    <t>Úprava zemin vápnem nebo směsnými hydraulickými pojivy za účelem zlepšení mechanických vlastností a zpracovatelnosti, bez dodávky materiálu u hrubých terénních úprav, násypů a zásypů</t>
  </si>
  <si>
    <t>https://podminky.urs.cz/item/CS_URS_2022_02/116951201</t>
  </si>
  <si>
    <t>8,0*0,8 * 0,15</t>
  </si>
  <si>
    <t>"práh v km 0,025"</t>
  </si>
  <si>
    <t>0,8*8,0 * 4 * 0,15</t>
  </si>
  <si>
    <t>"patky v přechodových částech"</t>
  </si>
  <si>
    <t>Součet</t>
  </si>
  <si>
    <t>5</t>
  </si>
  <si>
    <t>M</t>
  </si>
  <si>
    <t>58530170</t>
  </si>
  <si>
    <t>vápno nehašené CL 90-Q pro úpravu zemin standardní</t>
  </si>
  <si>
    <t>t</t>
  </si>
  <si>
    <t>8</t>
  </si>
  <si>
    <t>1277362036</t>
  </si>
  <si>
    <t>4,8*0,035 'Přepočtené koeficientem množství</t>
  </si>
  <si>
    <t>6</t>
  </si>
  <si>
    <t>122151104</t>
  </si>
  <si>
    <t>Odkopávky a prokopávky nezapažené v hornině třídy těžitelnosti I skupiny 1 a 2 objem do 500 m3 strojně</t>
  </si>
  <si>
    <t>-1413076738</t>
  </si>
  <si>
    <t>Odkopávky a prokopávky nezapažené strojně v hornině třídy těžitelnosti I skupiny 1 a 2 přes 100 do 500 m3</t>
  </si>
  <si>
    <t>https://podminky.urs.cz/item/CS_URS_2022_02/122151104</t>
  </si>
  <si>
    <t>3,85*25 + 3,7*5,0*0,4</t>
  </si>
  <si>
    <t>"opevnění dna a břehů v km 0,000-0,025"</t>
  </si>
  <si>
    <t>13,5*8,0</t>
  </si>
  <si>
    <t>"opevnění dna a břehů v km 0,025-0,033"</t>
  </si>
  <si>
    <t>5,5*8,0</t>
  </si>
  <si>
    <t>"opevnění dna a břehů v km 0,161-0,168"</t>
  </si>
  <si>
    <t>4,5*0,6 * 3</t>
  </si>
  <si>
    <t>"prahy v km 0,000; km 0,020 a km 0,168"</t>
  </si>
  <si>
    <t>23,5*3,0</t>
  </si>
  <si>
    <t>7</t>
  </si>
  <si>
    <t>151811143</t>
  </si>
  <si>
    <t>Osazení pažicího boxu hl výkopu do 6 m š přes 2,5 do 5 m</t>
  </si>
  <si>
    <t>m2</t>
  </si>
  <si>
    <t>-1803750452</t>
  </si>
  <si>
    <t>Zřízení pažicích boxů pro pažení a rozepření stěn rýh podzemního vedení hloubka výkopu přes 4 do 6 m, šířka přes 2,5 do 5 m</t>
  </si>
  <si>
    <t>https://podminky.urs.cz/item/CS_URS_2022_02/151811143</t>
  </si>
  <si>
    <t>4,1*4,0 *2</t>
  </si>
  <si>
    <t>151811243</t>
  </si>
  <si>
    <t>Odstranění pažicího boxu hl výkopu do 6 m š přes 2,5 do 5 m</t>
  </si>
  <si>
    <t>1731669782</t>
  </si>
  <si>
    <t>Odstranění pažicích boxů pro pažení a rozepření stěn rýh podzemního vedení hloubka výkopu přes 4 do 6 m, šířka přes 2,5 do 5 m</t>
  </si>
  <si>
    <t>https://podminky.urs.cz/item/CS_URS_2022_02/151811243</t>
  </si>
  <si>
    <t>9</t>
  </si>
  <si>
    <t>162351103</t>
  </si>
  <si>
    <t>Vodorovné přemístění přes 50 do 500 m výkopku/sypaniny z horniny třídy těžitelnosti I skupiny 1 až 3</t>
  </si>
  <si>
    <t>1560743445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</si>
  <si>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</si>
  <si>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https://podminky.urs.cz/item/CS_URS_2022_02/162351103</t>
  </si>
  <si>
    <t>(334-174) * 2</t>
  </si>
  <si>
    <t>"výkop - nové konstrukce, odvoz na mezideponii a zpět, tj. 2x"</t>
  </si>
  <si>
    <t>10</t>
  </si>
  <si>
    <t>162751117</t>
  </si>
  <si>
    <t>Vodorovné přemístění přes 9 000 do 10000 m výkopku/sypaniny z horniny třídy těžitelnosti I skupiny 1 až 3</t>
  </si>
  <si>
    <t>59096164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</si>
  <si>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</si>
  <si>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</si>
  <si>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174</t>
  </si>
  <si>
    <t>"odvoz přebytečné zeminy na skládku, 13 km"</t>
  </si>
  <si>
    <t>11</t>
  </si>
  <si>
    <t>162751119</t>
  </si>
  <si>
    <t>Příplatek k vodorovnému přemístění výkopku/sypaniny z horniny třídy těžitelnosti I skupiny 1 až 3 ZKD 1000 m přes 10000 m</t>
  </si>
  <si>
    <t>1228116789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</si>
  <si>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</si>
  <si>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</si>
  <si>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174*3 'Přepočtené koeficientem množství</t>
  </si>
  <si>
    <t>12</t>
  </si>
  <si>
    <t>167151111</t>
  </si>
  <si>
    <t>Nakládání výkopku z hornin třídy těžitelnosti I skupiny 1 až 3 přes 100 m3</t>
  </si>
  <si>
    <t>-637890175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</si>
  <si>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</si>
  <si>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</si>
  <si>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160</t>
  </si>
  <si>
    <t>"zemina na zpětný zásyp"</t>
  </si>
  <si>
    <t>13</t>
  </si>
  <si>
    <t>174151101</t>
  </si>
  <si>
    <t>Zásyp jam, šachet rýh nebo kolem objektů sypaninou se zhutněním</t>
  </si>
  <si>
    <t>-1199950132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</si>
  <si>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</si>
  <si>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</si>
  <si>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14</t>
  </si>
  <si>
    <t>181411123</t>
  </si>
  <si>
    <t>Založení lučního trávníku výsevem pl do 1000 m2 ve svahu přes 1:2 do 1:1</t>
  </si>
  <si>
    <t>-899366218</t>
  </si>
  <si>
    <t>Založení trávníku na půdě předem připravené plochy do 1000 m2 výsevem včetně utažení lučního na svahu přes 1:2 do 1:1</t>
  </si>
  <si>
    <t>https://podminky.urs.cz/item/CS_URS_2022_02/181411123</t>
  </si>
  <si>
    <t>85,0+70,0</t>
  </si>
  <si>
    <t>"břehy v km 0,000-0,025"</t>
  </si>
  <si>
    <t>4,5*8,0 * 2</t>
  </si>
  <si>
    <t>"břehy v km 0,161-0,168"</t>
  </si>
  <si>
    <t>2,5*18,0</t>
  </si>
  <si>
    <t>"břeh v km 0,015-0,033"</t>
  </si>
  <si>
    <t>200</t>
  </si>
  <si>
    <t>"okolní terén"</t>
  </si>
  <si>
    <t>00572474</t>
  </si>
  <si>
    <t>osivo směs travní krajinná-svahová</t>
  </si>
  <si>
    <t>kg</t>
  </si>
  <si>
    <t>-1668635431</t>
  </si>
  <si>
    <t>472*0,02 'Přepočtené koeficientem množství</t>
  </si>
  <si>
    <t>16</t>
  </si>
  <si>
    <t>181951112</t>
  </si>
  <si>
    <t>Úprava pláně v hornině třídy těžitelnosti I skupiny 1 až 3 se zhutněním strojně</t>
  </si>
  <si>
    <t>1408478599</t>
  </si>
  <si>
    <t>Úprava pláně vyrovnáním výškových rozdílů strojně v hornině třídy těžitelnosti I, skupiny 1 až 3 se zhutněním</t>
  </si>
  <si>
    <t>https://podminky.urs.cz/item/CS_URS_2022_02/181951112</t>
  </si>
  <si>
    <t>10,0*1,0</t>
  </si>
  <si>
    <t>0,8*8,0 * 2</t>
  </si>
  <si>
    <t>"základy v km 0,025-0,033"</t>
  </si>
  <si>
    <t>"základy v km 0,161-0,168" "</t>
  </si>
  <si>
    <t>17</t>
  </si>
  <si>
    <t>182151111</t>
  </si>
  <si>
    <t>Svahování v zářezech v hornině třídy těžitelnosti I skupiny 1 až 3 strojně</t>
  </si>
  <si>
    <t>-582739447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</si>
  <si>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</si>
  <si>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</si>
  <si>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4,1*2,8*2 + 25,0*2 + 3,8*8,0*2 + 4,2*8,0*2</t>
  </si>
  <si>
    <t>"svahy - stavební jámy"</t>
  </si>
  <si>
    <t>18</t>
  </si>
  <si>
    <t>182251101</t>
  </si>
  <si>
    <t>Svahování násypů strojně</t>
  </si>
  <si>
    <t>446077757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</si>
  <si>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</si>
  <si>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</si>
  <si>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Zakládání</t>
  </si>
  <si>
    <t>19</t>
  </si>
  <si>
    <t>274326131</t>
  </si>
  <si>
    <t>Základové pasy z ŽB se zvýšenými nároky na prostředí tř. C 30/37</t>
  </si>
  <si>
    <t>-1002215348</t>
  </si>
  <si>
    <t>Základy z betonu železového pasy z betonu se zvýšenými nároky na prostředí tř. C 30/37</t>
  </si>
  <si>
    <t>https://podminky.urs.cz/item/CS_URS_2022_02/274326131</t>
  </si>
  <si>
    <t>11,8*0,6</t>
  </si>
  <si>
    <t>0,8*0,6 *8,0 * 4</t>
  </si>
  <si>
    <t>20</t>
  </si>
  <si>
    <t>274356021</t>
  </si>
  <si>
    <t>Bednění základových pasů ploch rovinných zřízení</t>
  </si>
  <si>
    <t>-1752570961</t>
  </si>
  <si>
    <t>Bednění základů z betonu prostého nebo železového pasů pro plochy rovinné zřízení</t>
  </si>
  <si>
    <t>https://podminky.urs.cz/item/CS_URS_2022_02/274356021</t>
  </si>
  <si>
    <t>11,8*2 + 0,6*2,0</t>
  </si>
  <si>
    <t>(0,8*8,0*4 + 0,8*0,6*4) *2</t>
  </si>
  <si>
    <t>274356022</t>
  </si>
  <si>
    <t>Bednění základových pasů ploch rovinných odstranění</t>
  </si>
  <si>
    <t>646221520</t>
  </si>
  <si>
    <t>Bednění základů z betonu prostého nebo železového pasů pro plochy rovinné odstranění</t>
  </si>
  <si>
    <t>https://podminky.urs.cz/item/CS_URS_2022_02/274356022</t>
  </si>
  <si>
    <t>Svislé a kompletní konstrukce</t>
  </si>
  <si>
    <t>22</t>
  </si>
  <si>
    <t>321213234</t>
  </si>
  <si>
    <t>Zdivo nadzákladové z lomového kamene vodních staveb rubové se zatřením na maltu MC 25</t>
  </si>
  <si>
    <t>1830667038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</si>
  <si>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</si>
  <si>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https://podminky.urs.cz/item/CS_URS_2022_02/321213234</t>
  </si>
  <si>
    <t xml:space="preserve">2,6*8,0*2 </t>
  </si>
  <si>
    <t>"opevnění břehů v km 0,025-0,033"</t>
  </si>
  <si>
    <t>2,5*8,0*2</t>
  </si>
  <si>
    <t>"opevnění břehů v km 0,161-0,168"</t>
  </si>
  <si>
    <t>23</t>
  </si>
  <si>
    <t>321368211</t>
  </si>
  <si>
    <t>Výztuž železobetonových konstrukcí vodních staveb ze svařovaných sítí</t>
  </si>
  <si>
    <t>324887074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</si>
  <si>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</si>
  <si>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https://podminky.urs.cz/item/CS_URS_2022_02/321368211</t>
  </si>
  <si>
    <t>31,6*0,0079*1,1</t>
  </si>
  <si>
    <t>"práh v km 0,025; rezerva 10%"</t>
  </si>
  <si>
    <t>76,8*0,0079*1,1</t>
  </si>
  <si>
    <t>"patky v přechodových částech; rezerva 10%"</t>
  </si>
  <si>
    <t>Vodorovné konstrukce</t>
  </si>
  <si>
    <t>24</t>
  </si>
  <si>
    <t>451315117</t>
  </si>
  <si>
    <t>Podkladní nebo výplňová vrstva z betonu C 25/30 tl do 100 mm</t>
  </si>
  <si>
    <t>178411943</t>
  </si>
  <si>
    <t>Podkladní a výplňové vrstvy z betonu prostého tloušťky do 100 mm, z betonu C 25/30</t>
  </si>
  <si>
    <t>https://podminky.urs.cz/item/CS_URS_2022_02/451315117</t>
  </si>
  <si>
    <t>2,6*8,0*2 + 27,0</t>
  </si>
  <si>
    <t>2,5*8,0*2 + 24,5</t>
  </si>
  <si>
    <t>8,0*0,8</t>
  </si>
  <si>
    <t>0,8*8,0 * 4</t>
  </si>
  <si>
    <t>25</t>
  </si>
  <si>
    <t>463211153</t>
  </si>
  <si>
    <t>Rovnanina objemu přes 3 m3 z lomového kamene tříděného hmotnosti přes 200 do 500 kg s urovnáním líce</t>
  </si>
  <si>
    <t>-2011864371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</si>
  <si>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</si>
  <si>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https://podminky.urs.cz/item/CS_URS_2022_02/463211153</t>
  </si>
  <si>
    <t>3,85*25 - 3,85*0,6*2 + 3,7*5,0*0,4</t>
  </si>
  <si>
    <t>26</t>
  </si>
  <si>
    <t>463211158</t>
  </si>
  <si>
    <t>Rovnanina objemu přes 3 m3 z lomového kamene tříděného hmotnosti přes 500 kg s urovnáním líce</t>
  </si>
  <si>
    <t>-569362274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</si>
  <si>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</si>
  <si>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https://podminky.urs.cz/item/CS_URS_2022_02/463211158</t>
  </si>
  <si>
    <t>27</t>
  </si>
  <si>
    <t>465513427</t>
  </si>
  <si>
    <t>Dlažba z lomového kamene na cementovou maltu s vyspárováním tl 400 mm pro hráze</t>
  </si>
  <si>
    <t>-1025366166</t>
  </si>
  <si>
    <t>Dlažba z lomového kamene lomařsky upraveného na cementovou maltu, s vyspárováním cementovou maltou, tl. kamene 400 mm</t>
  </si>
  <si>
    <t>https://podminky.urs.cz/item/CS_URS_2022_02/465513427</t>
  </si>
  <si>
    <t>27,0</t>
  </si>
  <si>
    <t>"opevnění dna v km 0,025-0,033"</t>
  </si>
  <si>
    <t>25,0</t>
  </si>
  <si>
    <t>"opevnění dna v km 0,161-0,168"</t>
  </si>
  <si>
    <t>Ostatní konstrukce a práce, bourání</t>
  </si>
  <si>
    <t>28</t>
  </si>
  <si>
    <t>931994141</t>
  </si>
  <si>
    <t>Těsnění pracovní spáry betonové konstrukce polyuretanovým tmelem do pl 1,5 cm2</t>
  </si>
  <si>
    <t>1973795536</t>
  </si>
  <si>
    <t>Těsnění spáry betonové konstrukce pásy, profily, tmely tmelem polyuretanovým spáry pracovní do 1,5 cm2</t>
  </si>
  <si>
    <t>https://podminky.urs.cz/item/CS_URS_2022_02/931994141</t>
  </si>
  <si>
    <t>7,8</t>
  </si>
  <si>
    <t>29</t>
  </si>
  <si>
    <t>941111121</t>
  </si>
  <si>
    <t>Montáž lešení řadového trubkového lehkého s podlahami zatížení do 200 kg/m2 š od 0,9 do 1,2 m v do 10 m</t>
  </si>
  <si>
    <t>941446043</t>
  </si>
  <si>
    <t>Montáž lešení řadového trubkového lehkého pracovního s podlahami s provozním zatížením tř. 3 do 200 kg/m2 šířky tř. W09 od 0,9 do 1,2 m, výšky do 10 m</t>
  </si>
  <si>
    <t>https://podminky.urs.cz/item/CS_URS_2022_02/941111121</t>
  </si>
  <si>
    <t>8,0*2,1 * 4</t>
  </si>
  <si>
    <t>30</t>
  </si>
  <si>
    <t>941111221</t>
  </si>
  <si>
    <t>Příplatek k lešení řadovému trubkovému lehkému s podlahami š 1,2 m v 10 m za první a ZKD den použití</t>
  </si>
  <si>
    <t>-1731897088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</si>
  <si>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</si>
  <si>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https://podminky.urs.cz/item/CS_URS_2022_02/941111221</t>
  </si>
  <si>
    <t>31</t>
  </si>
  <si>
    <t>941111821</t>
  </si>
  <si>
    <t>Demontáž lešení řadového trubkového lehkého s podlahami zatížení do 200 kg/m2 š od 0,9 do 1,2 m v do 10 m</t>
  </si>
  <si>
    <t>1032891144</t>
  </si>
  <si>
    <t>Demontáž lešení řadového trubkového lehkého pracovního s podlahami s provozním zatížením tř. 3 do 200 kg/m2 šířky tř. W09 od 0,9 do 1,2 m, výšky do 10 m</t>
  </si>
  <si>
    <t>https://podminky.urs.cz/item/CS_URS_2022_02/941111821</t>
  </si>
  <si>
    <t>32</t>
  </si>
  <si>
    <t>953961114/R</t>
  </si>
  <si>
    <t>Kotvy chemickým tmelem M 16 hl 150 mm do ŽB s vyvrtáním otvoru</t>
  </si>
  <si>
    <t>kus</t>
  </si>
  <si>
    <t>-1323296846</t>
  </si>
  <si>
    <t xml:space="preserve">Kotvy chemickým tmelem M 16 hl 150 mm do ŽB s vyvrtáním otvoru
Vyvrtaný otvor bude následně profouknut, bude aplikovaná chemická kotva a vložena tyč, prům. 12 mm, dl. 500 mm
</t>
  </si>
  <si>
    <t>997</t>
  </si>
  <si>
    <t>Přesun sutě</t>
  </si>
  <si>
    <t>33</t>
  </si>
  <si>
    <t>997013873</t>
  </si>
  <si>
    <t>Poplatek za uložení stavebního odpadu na recyklační skládce (skládkovné) zeminy a kamení zatříděného do Katalogu odpadů pod kódem 17 05 04</t>
  </si>
  <si>
    <t>1388680303</t>
  </si>
  <si>
    <t>https://podminky.urs.cz/item/CS_URS_2022_02/997013873</t>
  </si>
  <si>
    <t>174*2,0</t>
  </si>
  <si>
    <t>998</t>
  </si>
  <si>
    <t>Přesun hmot</t>
  </si>
  <si>
    <t>34</t>
  </si>
  <si>
    <t>998332011</t>
  </si>
  <si>
    <t>Přesun hmot pro úpravy vodních toků a kanály</t>
  </si>
  <si>
    <t>-1937185370</t>
  </si>
  <si>
    <t>Přesun hmot pro úpravy vodních toků a kanály, hráze rybníků apod. dopravní vzdálenost do 500 m</t>
  </si>
  <si>
    <t>https://podminky.urs.cz/item/CS_URS_2022_02/998332011</t>
  </si>
  <si>
    <t>SO-02 - OPRAVA OPEVNĚNÍ TOKU V KM 0,033-0,161</t>
  </si>
  <si>
    <t xml:space="preserve">    8 - Trubní vedení</t>
  </si>
  <si>
    <t>PSV - Práce a dodávky PSV</t>
  </si>
  <si>
    <t xml:space="preserve">    767 - Konstrukce zámečnické</t>
  </si>
  <si>
    <t>1905856989</t>
  </si>
  <si>
    <t>136,0 * 2</t>
  </si>
  <si>
    <t>-1758770679</t>
  </si>
  <si>
    <t>150 * 4</t>
  </si>
  <si>
    <t>1180776477</t>
  </si>
  <si>
    <t>-2132405281</t>
  </si>
  <si>
    <t>232,0*3,4 * 0,15</t>
  </si>
  <si>
    <t>"základy zdí"</t>
  </si>
  <si>
    <t>0,8*8,8 * 2 * 0,15</t>
  </si>
  <si>
    <t>"stabilizační prahy"</t>
  </si>
  <si>
    <t>932248322</t>
  </si>
  <si>
    <t>120,432*0,035 'Přepočtené koeficientem množství</t>
  </si>
  <si>
    <t>122111101</t>
  </si>
  <si>
    <t>Odkopávky a prokopávky v hornině třídy těžitelnosti I, skupiny 1 a 2 ručně</t>
  </si>
  <si>
    <t>-1971840959</t>
  </si>
  <si>
    <t>Odkopávky a prokopávky ručně zapažené i nezapažené v hornině třídy těžitelnosti I skupiny 1 a 2</t>
  </si>
  <si>
    <t>https://podminky.urs.cz/item/CS_URS_2022_02/122111101</t>
  </si>
  <si>
    <t>58,0*0,5</t>
  </si>
  <si>
    <t>"opevnění dna pod mostem"</t>
  </si>
  <si>
    <t>122151106</t>
  </si>
  <si>
    <t>Odkopávky a prokopávky nezapažené v hornině třídy těžitelnosti I skupiny 1 a 2 objem do 5000 m3 strojně</t>
  </si>
  <si>
    <t>494302720</t>
  </si>
  <si>
    <t>Odkopávky a prokopávky nezapažené strojně v hornině třídy těžitelnosti I skupiny 1 a 2 přes 1 000 do 5 000 m3</t>
  </si>
  <si>
    <t>https://podminky.urs.cz/item/CS_URS_2022_02/122151106</t>
  </si>
  <si>
    <t>232,0*4,0</t>
  </si>
  <si>
    <t>"dno koryta"</t>
  </si>
  <si>
    <t>1,5*240*2</t>
  </si>
  <si>
    <t>"dočasná hrázka, pro levý a pravý břeh, tj. 2x"</t>
  </si>
  <si>
    <t>122151506</t>
  </si>
  <si>
    <t>Odkopávky a prokopávky zapažené v hornině třídy těžitelnosti I skupiny 1 a 2 objem do 5000 m3 strojně</t>
  </si>
  <si>
    <t>1664030824</t>
  </si>
  <si>
    <t>Odkopávky a prokopávky zapažené strojně v hornině třídy těžitelnosti I skupiny 1 a 2 přes 1 000 do 5 000 m3</t>
  </si>
  <si>
    <t>https://podminky.urs.cz/item/CS_URS_2022_02/122151506</t>
  </si>
  <si>
    <t>232,0*2,6*2</t>
  </si>
  <si>
    <t>"břehy koryta"</t>
  </si>
  <si>
    <t>129001101</t>
  </si>
  <si>
    <t>Příplatek za ztížení odkopávky nebo prokopávky v blízkosti inženýrských sítí</t>
  </si>
  <si>
    <t>-2085466557</t>
  </si>
  <si>
    <t>Příplatek k cenám vykopávek za ztížení vykopávky v blízkosti podzemního vedení nebo výbušnin v horninách jakékoliv třídy</t>
  </si>
  <si>
    <t>https://podminky.urs.cz/item/CS_URS_2022_02/129001101</t>
  </si>
  <si>
    <t>50*2,6*2</t>
  </si>
  <si>
    <t>"břehy koryta, dl. 50 m"</t>
  </si>
  <si>
    <t>162211311</t>
  </si>
  <si>
    <t>Vodorovné přemístění výkopku z horniny třídy těžitelnosti I skupiny 1 až 3 stavebním kolečkem do 10 m</t>
  </si>
  <si>
    <t>-152729077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</si>
  <si>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</si>
  <si>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https://podminky.urs.cz/item/CS_URS_2022_02/162211311</t>
  </si>
  <si>
    <t>57*5,0*0,126</t>
  </si>
  <si>
    <t>"vrty, počet*plocha*délka"</t>
  </si>
  <si>
    <t>1342674164</t>
  </si>
  <si>
    <t>((29+928+1206,4) - (226,4+136+220+1032,4*0,4)) * 2</t>
  </si>
  <si>
    <t>-1638874934</t>
  </si>
  <si>
    <t>226,4+136+220+1032,4*0,4</t>
  </si>
  <si>
    <t>833835686</t>
  </si>
  <si>
    <t>995,36*3 'Přepočtené koeficientem množství</t>
  </si>
  <si>
    <t>-351254087</t>
  </si>
  <si>
    <t>(29+928+1206,4) - (226,4+136+220+1032,4*0,4)</t>
  </si>
  <si>
    <t>"zemina - zpětný zásyp"</t>
  </si>
  <si>
    <t>716620041</t>
  </si>
  <si>
    <t>181411121</t>
  </si>
  <si>
    <t>Založení lučního trávníku výsevem pl do 1000 m2 v rovině a ve svahu do 1:5</t>
  </si>
  <si>
    <t>-793085630</t>
  </si>
  <si>
    <t>Založení trávníku na půdě předem připravené plochy do 1000 m2 výsevem včetně utažení lučního v rovině nebo na svahu do 1:5</t>
  </si>
  <si>
    <t>https://podminky.urs.cz/item/CS_URS_2022_02/181411121</t>
  </si>
  <si>
    <t>240*2,5</t>
  </si>
  <si>
    <t>"břehy v km 0,033-0,161"</t>
  </si>
  <si>
    <t>1185940623</t>
  </si>
  <si>
    <t>600*0,02 'Přepočtené koeficientem množství</t>
  </si>
  <si>
    <t>2041323917</t>
  </si>
  <si>
    <t>211971121</t>
  </si>
  <si>
    <t>Zřízení opláštění žeber nebo trativodů geotextilií v rýze nebo zářezu sklonu přes 1:2 š do 2,5 m</t>
  </si>
  <si>
    <t>-2048828954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</si>
  <si>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</si>
  <si>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https://podminky.urs.cz/item/CS_URS_2022_02/211971121</t>
  </si>
  <si>
    <t>2,5*232</t>
  </si>
  <si>
    <t>69311270</t>
  </si>
  <si>
    <t>geotextilie netkaná separační, ochranná, filtrační, drenážní PES 400g/m2</t>
  </si>
  <si>
    <t>-1894314558</t>
  </si>
  <si>
    <t>580*1,1845 'Přepočtené koeficientem množství</t>
  </si>
  <si>
    <t>212750103</t>
  </si>
  <si>
    <t>Trativod z drenážních trubek PVC-U SN 4 perforace 360° včetně lože otevřený výkop DN 160 pro budovy plocha pro vtékání vody min. 80 cm2/m</t>
  </si>
  <si>
    <t>1540752636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</si>
  <si>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</si>
  <si>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https://podminky.urs.cz/item/CS_URS_2022_02/212750103</t>
  </si>
  <si>
    <t>232</t>
  </si>
  <si>
    <t>"protimrazový klín - potrubí"</t>
  </si>
  <si>
    <t>-922907519</t>
  </si>
  <si>
    <t>1,2*0,8 * 232,0</t>
  </si>
  <si>
    <t>"zeď - základ"</t>
  </si>
  <si>
    <t>3,1*0,6 * 2</t>
  </si>
  <si>
    <t>"prahy v km 0,033 a km 0,161 "</t>
  </si>
  <si>
    <t>1426885059</t>
  </si>
  <si>
    <t>0,8*2 * 232,0 + 1,2*0,8*64</t>
  </si>
  <si>
    <t>3,1 * 2</t>
  </si>
  <si>
    <t>1668579714</t>
  </si>
  <si>
    <t>R/1</t>
  </si>
  <si>
    <t>Zajištění stability svahů stavební jámy včetně okolního terénu a objektů</t>
  </si>
  <si>
    <t>kpl</t>
  </si>
  <si>
    <t>-1284909867</t>
  </si>
  <si>
    <t xml:space="preserve">Zajištění stability svahů stavební jámy (pažení) včetně okolního terénu a objektů,
Položka zahrnuje:
- materiál,
- doprovodný materiál,
- montáž dočasné kontrukce,
- demontáž,
- dopravu a přesun hmot,
- vodorovný a svislý přesun,
- posouzení dočasné konstrukce statikem (výpočet, zpráva),
- výrobní a dílenskou dokumentaci,
- celk. délka trasy 232 m,
- 151711111 Osazení ocelových zápor pro pažení hloubených vykopávek do předem provedených vrtů se zabetonováním spodního konce, s případným obsypem zápory pískem délky od 0 do 8 m - 582,4 m
- 13010980 ocel profilová jakost S235JR (11 375) průřez HEB 200 8,926 t (dodávka pouze na   1/4 počtu zápor) - je počítáno s prováděním po etapách
- 58344155 štěrkodrť frakce 0/22 - zásyp zápor štěrkodrtí - 112,6 t
- 151711131 Vytažení ocelových zápor pro pažení délky od 0 do 8 m - 504,4 m
- 151721111 Pažení do ocelových zápor bez ohledu na druh pažin, s odstraněním pažení, hloubky výkopu do 4 m - 710,4 m2
- 226111114Velkoprofilové vrty náběrovým vrtáním svislé nezapažené průměru přes 400 do 450 mm, v hl od 0 do 5 m v hornině tř. IV - 582,4 m
</t>
  </si>
  <si>
    <t>317321018</t>
  </si>
  <si>
    <t>Římsy opěrných zdí a valů ze ŽB tř. C 30/37</t>
  </si>
  <si>
    <t>1854723038</t>
  </si>
  <si>
    <t>Římsy opěrných zdí a valů z betonu železového tř. C 30/37</t>
  </si>
  <si>
    <t>https://podminky.urs.cz/item/CS_URS_2022_02/317321018</t>
  </si>
  <si>
    <t>0,095*232</t>
  </si>
  <si>
    <t>"římsa"</t>
  </si>
  <si>
    <t>317353111</t>
  </si>
  <si>
    <t>Bednění říms opěrných zdí a valů přímých, zalomených nebo zakřivených zřízení</t>
  </si>
  <si>
    <t>642409801</t>
  </si>
  <si>
    <t>Bednění říms opěrných zdí a valů jakéhokoliv tvaru přímých, zalomených nebo jinak zakřivených zřízení</t>
  </si>
  <si>
    <t>https://podminky.urs.cz/item/CS_URS_2022_02/317353111</t>
  </si>
  <si>
    <t>0,15*2*232 + 0,095*58</t>
  </si>
  <si>
    <t>317353112</t>
  </si>
  <si>
    <t>Bednění říms opěrných zdí a valů přímých, zalomených nebo zakřivených odstranění</t>
  </si>
  <si>
    <t>-323445309</t>
  </si>
  <si>
    <t>Bednění říms opěrných zdí a valů jakéhokoliv tvaru přímých, zalomených nebo jinak zakřivených odstranění</t>
  </si>
  <si>
    <t>https://podminky.urs.cz/item/CS_URS_2022_02/317353112</t>
  </si>
  <si>
    <t>317361016</t>
  </si>
  <si>
    <t>Výztuž říms opěrných zdí a valů z betonářské oceli 10 505</t>
  </si>
  <si>
    <t>-422790951</t>
  </si>
  <si>
    <t>Výztuž říms opěrných zdí a valů z oceli 10 505 (R) nebo BSt 500</t>
  </si>
  <si>
    <t>https://podminky.urs.cz/item/CS_URS_2022_02/317361016</t>
  </si>
  <si>
    <t>3,659</t>
  </si>
  <si>
    <t>"výztuž - viz výkres D.6 Výztuž"</t>
  </si>
  <si>
    <t>321213345</t>
  </si>
  <si>
    <t>Zdivo nadzákladové z lomového kamene vodních staveb obkladní s vyspárováním</t>
  </si>
  <si>
    <t>200557985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</si>
  <si>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</si>
  <si>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https://podminky.urs.cz/item/CS_URS_2022_02/321213345</t>
  </si>
  <si>
    <t>0,3*232</t>
  </si>
  <si>
    <t>"zeď - obklad"</t>
  </si>
  <si>
    <t>321321116</t>
  </si>
  <si>
    <t>Konstrukce vodních staveb ze ŽB mrazuvzdorného tř. C 30/37</t>
  </si>
  <si>
    <t>1962089765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</si>
  <si>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</si>
  <si>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https://podminky.urs.cz/item/CS_URS_2022_02/321321116</t>
  </si>
  <si>
    <t>1,15 * 232,0</t>
  </si>
  <si>
    <t>"zeď - jádro"</t>
  </si>
  <si>
    <t>321351010</t>
  </si>
  <si>
    <t>Bednění konstrukcí vodních staveb rovinné - zřízení</t>
  </si>
  <si>
    <t>443806236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</si>
  <si>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</si>
  <si>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https://podminky.urs.cz/item/CS_URS_2022_02/321351010</t>
  </si>
  <si>
    <t>2,15*2 * 232,0 + 1,15*64</t>
  </si>
  <si>
    <t>321352010</t>
  </si>
  <si>
    <t>Bednění konstrukcí vodních staveb rovinné - odstranění</t>
  </si>
  <si>
    <t>-1248572207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</si>
  <si>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</si>
  <si>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https://podminky.urs.cz/item/CS_URS_2022_02/321352010</t>
  </si>
  <si>
    <t>321366111</t>
  </si>
  <si>
    <t>Výztuž železobetonových konstrukcí vodních staveb z oceli 10 505 D do 12 mm</t>
  </si>
  <si>
    <t>-895928413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</si>
  <si>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</si>
  <si>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https://podminky.urs.cz/item/CS_URS_2022_02/321366111</t>
  </si>
  <si>
    <t>0,342</t>
  </si>
  <si>
    <t>35</t>
  </si>
  <si>
    <t>321366112</t>
  </si>
  <si>
    <t>Výztuž železobetonových konstrukcí vodních staveb z oceli 10 505 D do 32 mm</t>
  </si>
  <si>
    <t>1173097331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</si>
  <si>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</si>
  <si>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https://podminky.urs.cz/item/CS_URS_2022_02/321366112</t>
  </si>
  <si>
    <t>5,36</t>
  </si>
  <si>
    <t>36</t>
  </si>
  <si>
    <t>-717321896</t>
  </si>
  <si>
    <t>16,88</t>
  </si>
  <si>
    <t>37</t>
  </si>
  <si>
    <t>-850421272</t>
  </si>
  <si>
    <t>1,4 * 232,0</t>
  </si>
  <si>
    <t>4,2*232,0</t>
  </si>
  <si>
    <t>"opevnění dna"</t>
  </si>
  <si>
    <t>58,0</t>
  </si>
  <si>
    <t>1,0*1,0 * 3</t>
  </si>
  <si>
    <t>"prostup dešťové kanalizace"</t>
  </si>
  <si>
    <t>38</t>
  </si>
  <si>
    <t>457571211</t>
  </si>
  <si>
    <t>Filtrační vrstvy z kameniva těženého hrubého bez zhutnění frakce 16 až 32 mm</t>
  </si>
  <si>
    <t>-93474447</t>
  </si>
  <si>
    <t>Filtrační vrstvy jakékoliv tloušťky a sklonu z hrubého těženého kameniva bez zhutnění, frakce 16-32 mm</t>
  </si>
  <si>
    <t>https://podminky.urs.cz/item/CS_URS_2022_02/457571211</t>
  </si>
  <si>
    <t>0,95 * 232</t>
  </si>
  <si>
    <t>"protimrazový klín - filtr"</t>
  </si>
  <si>
    <t>39</t>
  </si>
  <si>
    <t>2060156111</t>
  </si>
  <si>
    <t>Trubní vedení</t>
  </si>
  <si>
    <t>40</t>
  </si>
  <si>
    <t>812442121/R</t>
  </si>
  <si>
    <t>Montáž potrubí z trub TBH s integrovaným pryžovým těsněním otevřený výkop sklon do 20 % DN 600 včetně spojovacího materiálu</t>
  </si>
  <si>
    <t>-821097035</t>
  </si>
  <si>
    <t xml:space="preserve">Montáž potrubí z trub betonových hrdlových  v otevřeném výkopu ve sklonu do 20 % s integrovaným pryžovým těsněním DN 600 včetně opravné spojovací objímky, zatěsnění a podkladního betonového bločku</t>
  </si>
  <si>
    <t>2*2,4</t>
  </si>
  <si>
    <t>"prostup dešťové kanalizace, 2x"</t>
  </si>
  <si>
    <t>41</t>
  </si>
  <si>
    <t>59223023</t>
  </si>
  <si>
    <t>trouba betonová hrdlová DN 600</t>
  </si>
  <si>
    <t>-1641763150</t>
  </si>
  <si>
    <t>4,75247524752475*1,01 'Přepočtené koeficientem množství</t>
  </si>
  <si>
    <t>42</t>
  </si>
  <si>
    <t>812472121/R</t>
  </si>
  <si>
    <t>Montáž potrubí z trub TBH s integrovaným pryžovým těsněním otevřený výkop sklon do 20 % DN 800 včetně spojovacího materiálu</t>
  </si>
  <si>
    <t>791316368</t>
  </si>
  <si>
    <t xml:space="preserve">Montáž potrubí z trub betonových hrdlových  v otevřeném výkopu ve sklonu do 20 % s integrovaným pryžovým těsněním DN 800 včetně opravné spojovací objímky, zatěsnění a podkladního betonového bločku</t>
  </si>
  <si>
    <t>2,4</t>
  </si>
  <si>
    <t>43</t>
  </si>
  <si>
    <t>59223014</t>
  </si>
  <si>
    <t>trouba betonová hrdlová DN 800</t>
  </si>
  <si>
    <t>-852027584</t>
  </si>
  <si>
    <t>2,37623762376238*1,01 'Přepočtené koeficientem množství</t>
  </si>
  <si>
    <t>44</t>
  </si>
  <si>
    <t>820471113</t>
  </si>
  <si>
    <t>Přeseknutí železobetonové trouby DN přes 600 do 800 mm</t>
  </si>
  <si>
    <t>-568624407</t>
  </si>
  <si>
    <t>Přeseknutí železobetonové trouby v rovině kolmé nebo skloněné k ose trouby, se začištěním DN přes 600 do 800 mm</t>
  </si>
  <si>
    <t>https://podminky.urs.cz/item/CS_URS_2022_02/820471113</t>
  </si>
  <si>
    <t>45</t>
  </si>
  <si>
    <t>871360310/R</t>
  </si>
  <si>
    <t>Montáž kanalizačního potrubí hladkého plnostěnného SN 10 z polypropylenu do DN 200 včetně spojovacího materiálu</t>
  </si>
  <si>
    <t>-948630457</t>
  </si>
  <si>
    <t>Montáž kanalizačního potrubí hladkého plnostěnného SN 10 z polypropylenu do DN 200 včetně spojovacího materiálu (opravné spojovací objímky a zatěsnění )</t>
  </si>
  <si>
    <t>8*2,4</t>
  </si>
  <si>
    <t>"prostup dešťové kanalizace, 8x"</t>
  </si>
  <si>
    <t>46</t>
  </si>
  <si>
    <t>890431851/R1</t>
  </si>
  <si>
    <t>Demontáž šachet z prefabrikovaných skruží strojně obestavěného prostoru přes 1,5 do 3 m3</t>
  </si>
  <si>
    <t>634592036</t>
  </si>
  <si>
    <t>3*1,0*0,8</t>
  </si>
  <si>
    <t>"kónus dešťové kanalizace; počet * hloubka * plocha"</t>
  </si>
  <si>
    <t>47</t>
  </si>
  <si>
    <t>890431851/R2</t>
  </si>
  <si>
    <t>Montáž šachet z prefabrikovaných skruží strojně obestavěného prostoru přes 1,5 do 3 m3</t>
  </si>
  <si>
    <t>1819525342</t>
  </si>
  <si>
    <t>48</t>
  </si>
  <si>
    <t>931992121</t>
  </si>
  <si>
    <t>Výplň dilatačních spár z extrudovaného polystyrénu tl 20 mm</t>
  </si>
  <si>
    <t>1534956088</t>
  </si>
  <si>
    <t>Výplň dilatačních spár z polystyrenu extrudovaného, tloušťky 20 mm</t>
  </si>
  <si>
    <t>https://podminky.urs.cz/item/CS_URS_2022_02/931992121</t>
  </si>
  <si>
    <t>57*1,2</t>
  </si>
  <si>
    <t>"počet*plocha"</t>
  </si>
  <si>
    <t>49</t>
  </si>
  <si>
    <t>931994106</t>
  </si>
  <si>
    <t>Těsnění dilatační spáry betonové konstrukce vnitřním těsnicím pásem</t>
  </si>
  <si>
    <t>-532547208</t>
  </si>
  <si>
    <t>Těsnění spáry betonové konstrukce pásy, profily, tmely těsnicím pásem vnitřním, spáry dilatační</t>
  </si>
  <si>
    <t>https://podminky.urs.cz/item/CS_URS_2022_02/931994106</t>
  </si>
  <si>
    <t>57*2,3</t>
  </si>
  <si>
    <t>"počet*délka"</t>
  </si>
  <si>
    <t>50</t>
  </si>
  <si>
    <t>931994111</t>
  </si>
  <si>
    <t>Těsnění styčné spáry u prefa dílců bobtnajícím profilem</t>
  </si>
  <si>
    <t>-400447280</t>
  </si>
  <si>
    <t>Těsnění spáry betonové konstrukce pásy, profily, tmely profilem, spáry styčné u prefa dílců bobtnajícím</t>
  </si>
  <si>
    <t>https://podminky.urs.cz/item/CS_URS_2022_02/931994111</t>
  </si>
  <si>
    <t>"mezi základem a jádrem"</t>
  </si>
  <si>
    <t>"mezi jádrem a římsou"</t>
  </si>
  <si>
    <t>4*2,3</t>
  </si>
  <si>
    <t>"napojení zdi pod mostem - počet*délka"</t>
  </si>
  <si>
    <t>51</t>
  </si>
  <si>
    <t>-840177886</t>
  </si>
  <si>
    <t>52</t>
  </si>
  <si>
    <t>931994142</t>
  </si>
  <si>
    <t>Těsnění dilatační spáry betonové konstrukce polyuretanovým tmelem do pl 4,0 cm2</t>
  </si>
  <si>
    <t>1594984754</t>
  </si>
  <si>
    <t>Těsnění spáry betonové konstrukce pásy, profily, tmely tmelem polyuretanovým spáry dilatační do 4,0 cm2</t>
  </si>
  <si>
    <t>https://podminky.urs.cz/item/CS_URS_2022_02/931994142</t>
  </si>
  <si>
    <t>53</t>
  </si>
  <si>
    <t>931994151</t>
  </si>
  <si>
    <t>Těsnění spáry betonové konstrukce spárovým profilem průřezu 20/20 mm</t>
  </si>
  <si>
    <t>819928534</t>
  </si>
  <si>
    <t>Těsnění spáry betonové konstrukce pásy, profily, tmely spárovým profilem průřezu 20/20 mm</t>
  </si>
  <si>
    <t>https://podminky.urs.cz/item/CS_URS_2022_02/931994151</t>
  </si>
  <si>
    <t>232,0*4</t>
  </si>
  <si>
    <t>"římsa - těsnění po obvodu"</t>
  </si>
  <si>
    <t>54</t>
  </si>
  <si>
    <t>725343376</t>
  </si>
  <si>
    <t>232*2,1</t>
  </si>
  <si>
    <t>55</t>
  </si>
  <si>
    <t>491255855</t>
  </si>
  <si>
    <t>232*2,1 * 90</t>
  </si>
  <si>
    <t>56</t>
  </si>
  <si>
    <t>-1313898560</t>
  </si>
  <si>
    <t>57</t>
  </si>
  <si>
    <t>953241211</t>
  </si>
  <si>
    <t>Osazení smykových dilatačních trnů D 20 mm pro nižší zatížení nerez nebo pozink s pouzdrem</t>
  </si>
  <si>
    <t>-1840919108</t>
  </si>
  <si>
    <t>Osazení smykových trnů do dilatačních spár jednoduchých pro nižší zatížení z nerezové nebo pozinkované oceli s pouzdrem z nerezové oceli nebo plastu, průměr 20 mm</t>
  </si>
  <si>
    <t>https://podminky.urs.cz/item/CS_URS_2022_02/953241211</t>
  </si>
  <si>
    <t>4 * 58</t>
  </si>
  <si>
    <t>"nové dilatační celky"</t>
  </si>
  <si>
    <t>58</t>
  </si>
  <si>
    <t>54879272</t>
  </si>
  <si>
    <t>trn pro přenos smykové síly u dilatačních spár pro nižší zatížení nerez s nerezovým kombinovaným pouzdrem D 20mm</t>
  </si>
  <si>
    <t>1998046091</t>
  </si>
  <si>
    <t>59</t>
  </si>
  <si>
    <t>961044111</t>
  </si>
  <si>
    <t>Bourání základů z betonu prostého</t>
  </si>
  <si>
    <t>-1517291582</t>
  </si>
  <si>
    <t>Bourání základů z betonu prostého</t>
  </si>
  <si>
    <t>https://podminky.urs.cz/item/CS_URS_2022_02/961044111</t>
  </si>
  <si>
    <t>0,8*232</t>
  </si>
  <si>
    <t>60</t>
  </si>
  <si>
    <t>962042321</t>
  </si>
  <si>
    <t>Bourání zdiva nadzákladového z betonu prostého přes 1 m3</t>
  </si>
  <si>
    <t>741435965</t>
  </si>
  <si>
    <t>Bourání zdiva z betonu prostého nadzákladového objemu přes 1 m3</t>
  </si>
  <si>
    <t>https://podminky.urs.cz/item/CS_URS_2022_02/962042321</t>
  </si>
  <si>
    <t>2,0*232</t>
  </si>
  <si>
    <t>61</t>
  </si>
  <si>
    <t>985131111</t>
  </si>
  <si>
    <t>Očištění ploch stěn, rubu kleneb a podlah tlakovou vodou</t>
  </si>
  <si>
    <t>668931823</t>
  </si>
  <si>
    <t>https://podminky.urs.cz/item/CS_URS_2022_02/985131111</t>
  </si>
  <si>
    <t>232,0*2,15</t>
  </si>
  <si>
    <t>"úprava plochy pro obklad ze zdiva; délka*výška"</t>
  </si>
  <si>
    <t>62</t>
  </si>
  <si>
    <t>985131311</t>
  </si>
  <si>
    <t>Ruční dočištění ploch stěn, rubu kleneb a podlah ocelových kartáči</t>
  </si>
  <si>
    <t>-1855296903</t>
  </si>
  <si>
    <t>Očištění ploch stěn, rubu kleneb a podlah ruční dočištění ocelovými kartáči</t>
  </si>
  <si>
    <t>https://podminky.urs.cz/item/CS_URS_2022_02/985131311</t>
  </si>
  <si>
    <t>63</t>
  </si>
  <si>
    <t>985323112</t>
  </si>
  <si>
    <t>Spojovací můstek reprofilovaného betonu na cementové bázi tl 2 mm</t>
  </si>
  <si>
    <t>668284820</t>
  </si>
  <si>
    <t>Spojovací můstek reprofilovaného betonu na cementové bázi, tloušťky 2 mm</t>
  </si>
  <si>
    <t>https://podminky.urs.cz/item/CS_URS_2022_02/985323112</t>
  </si>
  <si>
    <t>4*3,0</t>
  </si>
  <si>
    <t>"napojení zdi pod mostem - počet*plocha"</t>
  </si>
  <si>
    <t>64</t>
  </si>
  <si>
    <t>997002511</t>
  </si>
  <si>
    <t>Vodorovné přemístění suti a vybouraných hmot bez naložení ale se složením a urovnáním do 1 km</t>
  </si>
  <si>
    <t>654890624</t>
  </si>
  <si>
    <t>Vodorovné přemístění suti a vybouraných hmot bez naložení, se složením a hrubým urovnáním na vzdálenost do 1 km</t>
  </si>
  <si>
    <t>https://podminky.urs.cz/item/CS_URS_2022_02/997002511</t>
  </si>
  <si>
    <t>65</t>
  </si>
  <si>
    <t>997002519</t>
  </si>
  <si>
    <t>Příplatek ZKD 1 km přemístění suti a vybouraných hmot</t>
  </si>
  <si>
    <t>1297144938</t>
  </si>
  <si>
    <t>Vodorovné přemístění suti a vybouraných hmot bez naložení, se složením a hrubým urovnáním Příplatek k ceně za každý další i započatý 1 km přes 1 km</t>
  </si>
  <si>
    <t>https://podminky.urs.cz/item/CS_URS_2022_02/997002519</t>
  </si>
  <si>
    <t>1395,584*12 'Přepočtené koeficientem množství</t>
  </si>
  <si>
    <t>66</t>
  </si>
  <si>
    <t>997002611</t>
  </si>
  <si>
    <t>Nakládání suti a vybouraných hmot</t>
  </si>
  <si>
    <t>363580071</t>
  </si>
  <si>
    <t>Nakládání suti a vybouraných hmot na dopravní prostředek pro vodorovné přemístění</t>
  </si>
  <si>
    <t>https://podminky.urs.cz/item/CS_URS_2022_02/997002611</t>
  </si>
  <si>
    <t>67</t>
  </si>
  <si>
    <t>997013861</t>
  </si>
  <si>
    <t>Poplatek za uložení stavebního odpadu na recyklační skládce (skládkovné) z prostého betonu kód odpadu 17 01 01</t>
  </si>
  <si>
    <t>-1798282138</t>
  </si>
  <si>
    <t>Poplatek za uložení stavebního odpadu na recyklační skládce (skládkovné) z prostého betonu zatříděného do Katalogu odpadů pod kódem 17 01 01</t>
  </si>
  <si>
    <t>https://podminky.urs.cz/item/CS_URS_2022_02/997013861</t>
  </si>
  <si>
    <t>68</t>
  </si>
  <si>
    <t>1248820430</t>
  </si>
  <si>
    <t>226,4+136+220+1032,4*0,4 * 2,0</t>
  </si>
  <si>
    <t>69</t>
  </si>
  <si>
    <t>997321211</t>
  </si>
  <si>
    <t>Svislá doprava suti a vybouraných hmot v do 4 m</t>
  </si>
  <si>
    <t>-1060778039</t>
  </si>
  <si>
    <t>Svislá doprava suti a vybouraných hmot s naložením do dopravního zařízení a s vyprázdněním dopravního zařízení na hromadu nebo do dopravního prostředku na výšku do 4 m</t>
  </si>
  <si>
    <t>https://podminky.urs.cz/item/CS_URS_2022_02/997321211</t>
  </si>
  <si>
    <t>70</t>
  </si>
  <si>
    <t>1962300152</t>
  </si>
  <si>
    <t>PSV</t>
  </si>
  <si>
    <t>Práce a dodávky PSV</t>
  </si>
  <si>
    <t>767</t>
  </si>
  <si>
    <t>Konstrukce zámečnické</t>
  </si>
  <si>
    <t>71</t>
  </si>
  <si>
    <t>767161119/R</t>
  </si>
  <si>
    <t>Montáž zábradlí rovného z trubek do zdi hm přes 45 kg</t>
  </si>
  <si>
    <t>1650956026</t>
  </si>
  <si>
    <t>Montáž zábradlí rovného z trubek nebo tenkostěnných profilů do zdiva, hmotnosti 1 m zábradlí přes 45 kg</t>
  </si>
  <si>
    <t>https://podminky.urs.cz/item/CS_URS_2022_02/767161119/R</t>
  </si>
  <si>
    <t>P</t>
  </si>
  <si>
    <t>Poznámka k položce:_x000d_
V položce je zahrnuta kompletní povrchová úprava pozinkováním a kompletní dodávka a montáž všech komponent potřebných pro vyrobení zábradlí. V položce je zehrnuto i svařování a přesun na staveniště včetně osazení, vyvrtání děr pro patky, vytvoření případných vyrovnávacích plošek, dodávka a montáž kompletního ukotvení zábradlí.</t>
  </si>
  <si>
    <t>72</t>
  </si>
  <si>
    <t>767161813</t>
  </si>
  <si>
    <t>Demontáž zábradlí rovného nerozebíratelného hmotnosti 1 m zábradlí do 20 kg do suti</t>
  </si>
  <si>
    <t>-2030056963</t>
  </si>
  <si>
    <t>Demontáž zábradlí do suti rovného nerozebíratelný spoj hmotnosti 1 m zábradlí do 20 kg</t>
  </si>
  <si>
    <t>https://podminky.urs.cz/item/CS_URS_2022_02/767161813</t>
  </si>
  <si>
    <t>SO-03 - ODTĚŽENÍ SEDIMENTŮ, KÁCENÍ A LIKVIDACE NÁLETOVÝCH DŘEVIN</t>
  </si>
  <si>
    <t>111251201</t>
  </si>
  <si>
    <t>Odstranění křovin a stromů průměru kmene do 100 mm i s kořeny sklonu terénu přes 1:5 z celkové plochy do 100 m2 strojně</t>
  </si>
  <si>
    <t>1393395864</t>
  </si>
  <si>
    <t>Odstranění křovin a stromů s odstraněním kořenů strojně průměru kmene do 100 mm v rovině nebo ve svahu sklonu terénu přes 1:5, při celkové ploše do 100 m2</t>
  </si>
  <si>
    <t>https://podminky.urs.cz/item/CS_URS_2022_02/111251201</t>
  </si>
  <si>
    <t>112101101</t>
  </si>
  <si>
    <t>Odstranění stromů listnatých průměru kmene přes 100 do 300 mm</t>
  </si>
  <si>
    <t>141118063</t>
  </si>
  <si>
    <t>Odstranění stromů s odřezáním kmene a s odvětvením listnatých, průměru kmene přes 100 do 300 mm</t>
  </si>
  <si>
    <t>https://podminky.urs.cz/item/CS_URS_2022_02/112101101</t>
  </si>
  <si>
    <t>112101102</t>
  </si>
  <si>
    <t>Odstranění stromů listnatých průměru kmene přes 300 do 500 mm</t>
  </si>
  <si>
    <t>-1035068693</t>
  </si>
  <si>
    <t>Odstranění stromů s odřezáním kmene a s odvětvením listnatých, průměru kmene přes 300 do 500 mm</t>
  </si>
  <si>
    <t>https://podminky.urs.cz/item/CS_URS_2022_02/112101102</t>
  </si>
  <si>
    <t>112251101</t>
  </si>
  <si>
    <t>Odstranění pařezů průměru přes 100 do 300 mm</t>
  </si>
  <si>
    <t>1837189411</t>
  </si>
  <si>
    <t>Odstranění pařezů strojně s jejich vykopáním nebo vytrháním průměru přes 100 do 300 mm</t>
  </si>
  <si>
    <t>https://podminky.urs.cz/item/CS_URS_2022_02/112251101</t>
  </si>
  <si>
    <t>112251102</t>
  </si>
  <si>
    <t>Odstranění pařezů průměru přes 300 do 500 mm</t>
  </si>
  <si>
    <t>212517212</t>
  </si>
  <si>
    <t>Odstranění pařezů strojně s jejich vykopáním nebo vytrháním průměru přes 300 do 500 mm</t>
  </si>
  <si>
    <t>https://podminky.urs.cz/item/CS_URS_2022_02/112251102</t>
  </si>
  <si>
    <t>129153101</t>
  </si>
  <si>
    <t>Čištění otevřených koryt vodotečí šíře dna do 5 m hl do 2,5 m v hornině třídy těžitelnosti I skupiny 1 a 2 strojně</t>
  </si>
  <si>
    <t>-583004750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</si>
  <si>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</si>
  <si>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https://podminky.urs.cz/item/CS_URS_2022_02/129153101</t>
  </si>
  <si>
    <t>175*1,2</t>
  </si>
  <si>
    <t>"sediment; délka*plocha"</t>
  </si>
  <si>
    <t>1937685819</t>
  </si>
  <si>
    <t>139363764</t>
  </si>
  <si>
    <t>210*3 'Přepočtené koeficientem množství</t>
  </si>
  <si>
    <t>174251201</t>
  </si>
  <si>
    <t>Zásyp jam po pařezech D pařezů do 300 mm strojně</t>
  </si>
  <si>
    <t>38780529</t>
  </si>
  <si>
    <t>Zásyp jam po pařezech strojně výkopkem z horniny získané při dobývání pařezů s hrubým urovnáním povrchu zasypávky průměru pařezu přes 100 do 300 mm</t>
  </si>
  <si>
    <t>https://podminky.urs.cz/item/CS_URS_2022_02/174251201</t>
  </si>
  <si>
    <t>174251202</t>
  </si>
  <si>
    <t>Zásyp jam po pařezech D pařezů přes 300 do 500 mm strojně</t>
  </si>
  <si>
    <t>1760334020</t>
  </si>
  <si>
    <t>Zásyp jam po pařezech strojně výkopkem z horniny získané při dobývání pařezů s hrubým urovnáním povrchu zasypávky průměru pařezu přes 300 do 500 mm</t>
  </si>
  <si>
    <t>https://podminky.urs.cz/item/CS_URS_2022_02/174251202</t>
  </si>
  <si>
    <t>R1</t>
  </si>
  <si>
    <t>Likvidace organických zbytků (dřevo, větve, pařezy) v souladu se Zákonem o odpadech č. 185/2001 Sb. v platném znění.</t>
  </si>
  <si>
    <t>-116116627</t>
  </si>
  <si>
    <t xml:space="preserve">Likvidace organických zbytků (dřevo, větve, pařezy) v souladu se Zákonem o odpadech č. 185/2001 Sb. v platném znění.
Položka obsahuje:
- nakládání na dopravní prostředky,
- přesun po staveništi,
- odvoz na skládku,
- uložení na skládku,
- poplatek za uložení odpadu na skládce (skládkovné).
</t>
  </si>
  <si>
    <t>2145315079</t>
  </si>
  <si>
    <t>175*1,2 * 2,0</t>
  </si>
  <si>
    <t>"sediment; délka*plocha*hmotnost"</t>
  </si>
  <si>
    <t>SO-00 -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</si>
  <si>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</si>
  <si>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</si>
  <si>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</si>
  <si>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</si>
  <si>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</si>
  <si>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</si>
  <si>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</si>
  <si>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938908411</t>
  </si>
  <si>
    <t>Čištění vozovek splachováním vodou</t>
  </si>
  <si>
    <t>komplet</t>
  </si>
  <si>
    <t>-1306428114</t>
  </si>
  <si>
    <t>Čištění vozovek splachováním vodou povrchu podkladu nebo krytu živičného, betonového nebo dlážděného</t>
  </si>
  <si>
    <t>https://podminky.urs.cz/item/CS_URS_2022_02/938908411</t>
  </si>
  <si>
    <t>čístění bude prováděno dle potřeby po celou dobu výstavby</t>
  </si>
  <si>
    <t>VRN</t>
  </si>
  <si>
    <t>Vedlejší rozpočtové náklady</t>
  </si>
  <si>
    <t>VRN1</t>
  </si>
  <si>
    <t>Průzkumné, geodetické a projektové práce</t>
  </si>
  <si>
    <t>011203000/R</t>
  </si>
  <si>
    <t>Záchranný odlov ryb včetně transferu</t>
  </si>
  <si>
    <t>1024</t>
  </si>
  <si>
    <t>-723980616</t>
  </si>
  <si>
    <t>011303000</t>
  </si>
  <si>
    <t>Archeologická činnost bez rozlišení</t>
  </si>
  <si>
    <t>CS ÚRS 2022 01</t>
  </si>
  <si>
    <t>1629752209</t>
  </si>
  <si>
    <t>https://podminky.urs.cz/item/CS_URS_2022_01/011303000</t>
  </si>
  <si>
    <t>012103000</t>
  </si>
  <si>
    <t>Geodetické práce před výstavbou</t>
  </si>
  <si>
    <t>-141432962</t>
  </si>
  <si>
    <t xml:space="preserve">Geodetické práce před výstavbou
- vytýčení stavby, inženýrských sítí pro příjezdovou trasu
</t>
  </si>
  <si>
    <t>https://podminky.urs.cz/item/CS_URS_2022_02/012103000</t>
  </si>
  <si>
    <t>012303000</t>
  </si>
  <si>
    <t>Geodetické práce po výstavbě</t>
  </si>
  <si>
    <t>1098255611</t>
  </si>
  <si>
    <t xml:space="preserve">Geodetické práce po výstavbě
- zaměření skutečného provedení stavby
</t>
  </si>
  <si>
    <t>https://podminky.urs.cz/item/CS_URS_2022_02/012303000</t>
  </si>
  <si>
    <t>013194000</t>
  </si>
  <si>
    <t xml:space="preserve">Ostatní záměry a studie (havarijní a povodňový plán)
</t>
  </si>
  <si>
    <t>-992838853</t>
  </si>
  <si>
    <t>https://podminky.urs.cz/item/CS_URS_2022_02/013194000</t>
  </si>
  <si>
    <t>013254000</t>
  </si>
  <si>
    <t>Dokumentace skutečného provedení stavby</t>
  </si>
  <si>
    <t>328282417</t>
  </si>
  <si>
    <t>https://podminky.urs.cz/item/CS_URS_2022_02/013254000</t>
  </si>
  <si>
    <t>013274000</t>
  </si>
  <si>
    <t>Pasportizace objektů před započetím prací</t>
  </si>
  <si>
    <t>343296324</t>
  </si>
  <si>
    <t>Pasportizace objektu před započetím prací</t>
  </si>
  <si>
    <t>https://podminky.urs.cz/item/CS_URS_2022_01/013274000</t>
  </si>
  <si>
    <t>VRN3</t>
  </si>
  <si>
    <t>Zařízení staveniště</t>
  </si>
  <si>
    <t>030001000</t>
  </si>
  <si>
    <t>595558686</t>
  </si>
  <si>
    <t xml:space="preserve">Zařízení staveniště
- položka obsahuje dovoz, montáž, likvidaci, demontáž, odvoz a případné poplatky za skládku všech komponent a materiálů potřebných pro zaříz. staveniště
- v položce jsou zahrnuty i případné úpravy ploch potřebné pro zařízení staveniště, stejně tak i navrácení ploch do původního stavu
- položka obsahuje i případné nájmy ploch použitých pro zařízení staveniště v případě, že si zhotovitel vymezí plochy vlastní dle svého uvážení umístění štítku "STAVBA POVOLENA"
</t>
  </si>
  <si>
    <t>https://podminky.urs.cz/item/CS_URS_2022_02/030001000</t>
  </si>
  <si>
    <t>034203000</t>
  </si>
  <si>
    <t>Opatření na ochranu pozemků sousedních se staveništěm</t>
  </si>
  <si>
    <t>412398536</t>
  </si>
  <si>
    <t>https://podminky.urs.cz/item/CS_URS_2022_02/034203000</t>
  </si>
  <si>
    <t>VRN4</t>
  </si>
  <si>
    <t>Inženýrská činnost</t>
  </si>
  <si>
    <t>049203000</t>
  </si>
  <si>
    <t>Náklady stanovené zvláštními předpisy</t>
  </si>
  <si>
    <t>1565592393</t>
  </si>
  <si>
    <t>Náklady stanovené zvláštními předpisy
- náklady vyplývající z plnění požadavků havarijního a povodňového plánu,
- náklady na zajištění opatření vyplývajících z potřeb plnění opatření dle plánu BOZP včetně oplocení staveniště.</t>
  </si>
  <si>
    <t>https://podminky.urs.cz/item/CS_URS_2022_01/049203000</t>
  </si>
  <si>
    <t>049303000</t>
  </si>
  <si>
    <t>Náklady vzniklé v souvislosti s předáním stavby</t>
  </si>
  <si>
    <t>-1359226323</t>
  </si>
  <si>
    <t xml:space="preserve">Náklady vzniklé v souvislosti s předáním stavby
- protokolární předání pozemků jejím majitelům
</t>
  </si>
  <si>
    <t>https://podminky.urs.cz/item/CS_URS_2022_02/049303000</t>
  </si>
  <si>
    <t>VRN6</t>
  </si>
  <si>
    <t>Územní vlivy</t>
  </si>
  <si>
    <t>062303000</t>
  </si>
  <si>
    <t>Použití nezvyklých dopravních prostředků</t>
  </si>
  <si>
    <t>-1895248565</t>
  </si>
  <si>
    <t xml:space="preserve">Použití nezvyklých dopravních prostředků
- vrtná souprava do 10 tun,
- použití dopravních prostředků pro práci v korytě a pro práci kolem koryta z důvodu udržení stavu stávajících povrchů s celkovou hmotností do 10 tun.
</t>
  </si>
  <si>
    <t>https://podminky.urs.cz/item/CS_URS_2022_02/062303000</t>
  </si>
  <si>
    <t>VRN7</t>
  </si>
  <si>
    <t>Provozní vlivy</t>
  </si>
  <si>
    <t>072103011</t>
  </si>
  <si>
    <t>Zajištění DIO komunikace II. a III. třídy - jednoduché el. vedení</t>
  </si>
  <si>
    <t>-1846127727</t>
  </si>
  <si>
    <t xml:space="preserve">Zajištění DIO komunikace II. a III. třídy - jednoduché el. vedení
Zajištění DIO včetně dopravního značení dle potřeby. 
Položka obsahuje dodávku, montáž, pronájem, demontáž, likvidaci, odvoz a případnou úpravu ploch prodočasné dopravní značení. 
Položka uvažuje s dopravním značením pro celé staveniště.
V položce je zahrnuto i případné přesouvání dopravního značení při provádění stavby po úsecích.
Položka obsahuje kompletní zajištění dopravní bezpečnosti stavby a to včetně případného zajištění zvláštního užívání komunikace včetně související inženýrské činnosti a poplatků. 
</t>
  </si>
  <si>
    <t>https://podminky.urs.cz/item/CS_URS_2022_02/072103011</t>
  </si>
  <si>
    <t>075002000</t>
  </si>
  <si>
    <t>Ochranná pásma</t>
  </si>
  <si>
    <t>955311745</t>
  </si>
  <si>
    <t xml:space="preserve">Ochranná pásma
Ochranná pásma energetický vedení (NN, SEK, plyn-STL), dešťové kanalizace a vodovodu
- zajištění chrániček v průběhu stavby
- zajištení stability sloupů NN, 2ks
- včetně zajištění dozorů správců dotčených sítí a protokolů o zpětném převzetí sítí správci
</t>
  </si>
  <si>
    <t>https://podminky.urs.cz/item/CS_URS_2022_02/075002000</t>
  </si>
  <si>
    <t>VRN9</t>
  </si>
  <si>
    <t>Ostatní náklady</t>
  </si>
  <si>
    <t>091003000</t>
  </si>
  <si>
    <t>Ostatní náklady bez rozlišení</t>
  </si>
  <si>
    <t>-1299152071</t>
  </si>
  <si>
    <t xml:space="preserve">Ostatní náklady bez rozlišení
Ostatní náklady před zahájením stavby:
- náklady na zpracování, popř. doplnění technologických postupů a plánů kontrol,
- náklady na případné dodatečné projednání vstupů na pozemky s vlastníky dotčených pozemků, 
- náklady spojené s dopravou materiálu do koryta a zpět (sjezdy a jejich zpevnění),
- náklady na uvedení dotčených pozemků do původního stavu,
- veškeré další náklady související s plněním všech podmínek stavby, 
- zajištění veškerých rpozhodnutí a souhlasů nutných pro realizaci stavby.
</t>
  </si>
  <si>
    <t>https://podminky.urs.cz/item/CS_URS_2022_02/091003000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</si>
</sst>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001105" TargetMode="External" /><Relationship Id="rId2" Type="http://schemas.openxmlformats.org/officeDocument/2006/relationships/hyperlink" Target="https://podminky.urs.cz/item/CS_URS_2022_02/115101203" TargetMode="External" /><Relationship Id="rId3" Type="http://schemas.openxmlformats.org/officeDocument/2006/relationships/hyperlink" Target="https://podminky.urs.cz/item/CS_URS_2022_02/115101303" TargetMode="External" /><Relationship Id="rId4" Type="http://schemas.openxmlformats.org/officeDocument/2006/relationships/hyperlink" Target="https://podminky.urs.cz/item/CS_URS_2022_02/116951201" TargetMode="External" /><Relationship Id="rId5" Type="http://schemas.openxmlformats.org/officeDocument/2006/relationships/hyperlink" Target="https://podminky.urs.cz/item/CS_URS_2022_02/122151104" TargetMode="External" /><Relationship Id="rId6" Type="http://schemas.openxmlformats.org/officeDocument/2006/relationships/hyperlink" Target="https://podminky.urs.cz/item/CS_URS_2022_02/151811143" TargetMode="External" /><Relationship Id="rId7" Type="http://schemas.openxmlformats.org/officeDocument/2006/relationships/hyperlink" Target="https://podminky.urs.cz/item/CS_URS_2022_02/151811243" TargetMode="External" /><Relationship Id="rId8" Type="http://schemas.openxmlformats.org/officeDocument/2006/relationships/hyperlink" Target="https://podminky.urs.cz/item/CS_URS_2022_02/162351103" TargetMode="External" /><Relationship Id="rId9" Type="http://schemas.openxmlformats.org/officeDocument/2006/relationships/hyperlink" Target="https://podminky.urs.cz/item/CS_URS_2022_02/162751117" TargetMode="External" /><Relationship Id="rId10" Type="http://schemas.openxmlformats.org/officeDocument/2006/relationships/hyperlink" Target="https://podminky.urs.cz/item/CS_URS_2022_02/162751119" TargetMode="External" /><Relationship Id="rId11" Type="http://schemas.openxmlformats.org/officeDocument/2006/relationships/hyperlink" Target="https://podminky.urs.cz/item/CS_URS_2022_02/167151111" TargetMode="External" /><Relationship Id="rId12" Type="http://schemas.openxmlformats.org/officeDocument/2006/relationships/hyperlink" Target="https://podminky.urs.cz/item/CS_URS_2022_02/174151101" TargetMode="External" /><Relationship Id="rId13" Type="http://schemas.openxmlformats.org/officeDocument/2006/relationships/hyperlink" Target="https://podminky.urs.cz/item/CS_URS_2022_02/181411123" TargetMode="External" /><Relationship Id="rId14" Type="http://schemas.openxmlformats.org/officeDocument/2006/relationships/hyperlink" Target="https://podminky.urs.cz/item/CS_URS_2022_02/181951112" TargetMode="External" /><Relationship Id="rId15" Type="http://schemas.openxmlformats.org/officeDocument/2006/relationships/hyperlink" Target="https://podminky.urs.cz/item/CS_URS_2022_02/182151111" TargetMode="External" /><Relationship Id="rId16" Type="http://schemas.openxmlformats.org/officeDocument/2006/relationships/hyperlink" Target="https://podminky.urs.cz/item/CS_URS_2022_02/182251101" TargetMode="External" /><Relationship Id="rId17" Type="http://schemas.openxmlformats.org/officeDocument/2006/relationships/hyperlink" Target="https://podminky.urs.cz/item/CS_URS_2022_02/274326131" TargetMode="External" /><Relationship Id="rId18" Type="http://schemas.openxmlformats.org/officeDocument/2006/relationships/hyperlink" Target="https://podminky.urs.cz/item/CS_URS_2022_02/274356021" TargetMode="External" /><Relationship Id="rId19" Type="http://schemas.openxmlformats.org/officeDocument/2006/relationships/hyperlink" Target="https://podminky.urs.cz/item/CS_URS_2022_02/274356022" TargetMode="External" /><Relationship Id="rId20" Type="http://schemas.openxmlformats.org/officeDocument/2006/relationships/hyperlink" Target="https://podminky.urs.cz/item/CS_URS_2022_02/321213234" TargetMode="External" /><Relationship Id="rId21" Type="http://schemas.openxmlformats.org/officeDocument/2006/relationships/hyperlink" Target="https://podminky.urs.cz/item/CS_URS_2022_02/321368211" TargetMode="External" /><Relationship Id="rId22" Type="http://schemas.openxmlformats.org/officeDocument/2006/relationships/hyperlink" Target="https://podminky.urs.cz/item/CS_URS_2022_02/451315117" TargetMode="External" /><Relationship Id="rId23" Type="http://schemas.openxmlformats.org/officeDocument/2006/relationships/hyperlink" Target="https://podminky.urs.cz/item/CS_URS_2022_02/463211153" TargetMode="External" /><Relationship Id="rId24" Type="http://schemas.openxmlformats.org/officeDocument/2006/relationships/hyperlink" Target="https://podminky.urs.cz/item/CS_URS_2022_02/463211158" TargetMode="External" /><Relationship Id="rId25" Type="http://schemas.openxmlformats.org/officeDocument/2006/relationships/hyperlink" Target="https://podminky.urs.cz/item/CS_URS_2022_02/465513427" TargetMode="External" /><Relationship Id="rId26" Type="http://schemas.openxmlformats.org/officeDocument/2006/relationships/hyperlink" Target="https://podminky.urs.cz/item/CS_URS_2022_02/931994141" TargetMode="External" /><Relationship Id="rId27" Type="http://schemas.openxmlformats.org/officeDocument/2006/relationships/hyperlink" Target="https://podminky.urs.cz/item/CS_URS_2022_02/941111121" TargetMode="External" /><Relationship Id="rId28" Type="http://schemas.openxmlformats.org/officeDocument/2006/relationships/hyperlink" Target="https://podminky.urs.cz/item/CS_URS_2022_02/941111221" TargetMode="External" /><Relationship Id="rId29" Type="http://schemas.openxmlformats.org/officeDocument/2006/relationships/hyperlink" Target="https://podminky.urs.cz/item/CS_URS_2022_02/941111821" TargetMode="External" /><Relationship Id="rId30" Type="http://schemas.openxmlformats.org/officeDocument/2006/relationships/hyperlink" Target="https://podminky.urs.cz/item/CS_URS_2022_02/997013873" TargetMode="External" /><Relationship Id="rId31" Type="http://schemas.openxmlformats.org/officeDocument/2006/relationships/hyperlink" Target="https://podminky.urs.cz/item/CS_URS_2022_02/9983320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001105" TargetMode="External" /><Relationship Id="rId2" Type="http://schemas.openxmlformats.org/officeDocument/2006/relationships/hyperlink" Target="https://podminky.urs.cz/item/CS_URS_2022_02/115101203" TargetMode="External" /><Relationship Id="rId3" Type="http://schemas.openxmlformats.org/officeDocument/2006/relationships/hyperlink" Target="https://podminky.urs.cz/item/CS_URS_2022_02/115101303" TargetMode="External" /><Relationship Id="rId4" Type="http://schemas.openxmlformats.org/officeDocument/2006/relationships/hyperlink" Target="https://podminky.urs.cz/item/CS_URS_2022_02/116951201" TargetMode="External" /><Relationship Id="rId5" Type="http://schemas.openxmlformats.org/officeDocument/2006/relationships/hyperlink" Target="https://podminky.urs.cz/item/CS_URS_2022_02/122111101" TargetMode="External" /><Relationship Id="rId6" Type="http://schemas.openxmlformats.org/officeDocument/2006/relationships/hyperlink" Target="https://podminky.urs.cz/item/CS_URS_2022_02/122151106" TargetMode="External" /><Relationship Id="rId7" Type="http://schemas.openxmlformats.org/officeDocument/2006/relationships/hyperlink" Target="https://podminky.urs.cz/item/CS_URS_2022_02/122151506" TargetMode="External" /><Relationship Id="rId8" Type="http://schemas.openxmlformats.org/officeDocument/2006/relationships/hyperlink" Target="https://podminky.urs.cz/item/CS_URS_2022_02/129001101" TargetMode="External" /><Relationship Id="rId9" Type="http://schemas.openxmlformats.org/officeDocument/2006/relationships/hyperlink" Target="https://podminky.urs.cz/item/CS_URS_2022_02/162211311" TargetMode="External" /><Relationship Id="rId10" Type="http://schemas.openxmlformats.org/officeDocument/2006/relationships/hyperlink" Target="https://podminky.urs.cz/item/CS_URS_2022_02/162351103" TargetMode="External" /><Relationship Id="rId11" Type="http://schemas.openxmlformats.org/officeDocument/2006/relationships/hyperlink" Target="https://podminky.urs.cz/item/CS_URS_2022_02/162751117" TargetMode="External" /><Relationship Id="rId12" Type="http://schemas.openxmlformats.org/officeDocument/2006/relationships/hyperlink" Target="https://podminky.urs.cz/item/CS_URS_2022_02/162751119" TargetMode="External" /><Relationship Id="rId13" Type="http://schemas.openxmlformats.org/officeDocument/2006/relationships/hyperlink" Target="https://podminky.urs.cz/item/CS_URS_2022_02/167151111" TargetMode="External" /><Relationship Id="rId14" Type="http://schemas.openxmlformats.org/officeDocument/2006/relationships/hyperlink" Target="https://podminky.urs.cz/item/CS_URS_2022_02/174151101" TargetMode="External" /><Relationship Id="rId15" Type="http://schemas.openxmlformats.org/officeDocument/2006/relationships/hyperlink" Target="https://podminky.urs.cz/item/CS_URS_2022_02/181411121" TargetMode="External" /><Relationship Id="rId16" Type="http://schemas.openxmlformats.org/officeDocument/2006/relationships/hyperlink" Target="https://podminky.urs.cz/item/CS_URS_2022_02/181951112" TargetMode="External" /><Relationship Id="rId17" Type="http://schemas.openxmlformats.org/officeDocument/2006/relationships/hyperlink" Target="https://podminky.urs.cz/item/CS_URS_2022_02/211971121" TargetMode="External" /><Relationship Id="rId18" Type="http://schemas.openxmlformats.org/officeDocument/2006/relationships/hyperlink" Target="https://podminky.urs.cz/item/CS_URS_2022_02/212750103" TargetMode="External" /><Relationship Id="rId19" Type="http://schemas.openxmlformats.org/officeDocument/2006/relationships/hyperlink" Target="https://podminky.urs.cz/item/CS_URS_2022_02/274326131" TargetMode="External" /><Relationship Id="rId20" Type="http://schemas.openxmlformats.org/officeDocument/2006/relationships/hyperlink" Target="https://podminky.urs.cz/item/CS_URS_2022_02/274356021" TargetMode="External" /><Relationship Id="rId21" Type="http://schemas.openxmlformats.org/officeDocument/2006/relationships/hyperlink" Target="https://podminky.urs.cz/item/CS_URS_2022_02/274356022" TargetMode="External" /><Relationship Id="rId22" Type="http://schemas.openxmlformats.org/officeDocument/2006/relationships/hyperlink" Target="https://podminky.urs.cz/item/CS_URS_2022_02/317321018" TargetMode="External" /><Relationship Id="rId23" Type="http://schemas.openxmlformats.org/officeDocument/2006/relationships/hyperlink" Target="https://podminky.urs.cz/item/CS_URS_2022_02/317353111" TargetMode="External" /><Relationship Id="rId24" Type="http://schemas.openxmlformats.org/officeDocument/2006/relationships/hyperlink" Target="https://podminky.urs.cz/item/CS_URS_2022_02/317353112" TargetMode="External" /><Relationship Id="rId25" Type="http://schemas.openxmlformats.org/officeDocument/2006/relationships/hyperlink" Target="https://podminky.urs.cz/item/CS_URS_2022_02/317361016" TargetMode="External" /><Relationship Id="rId26" Type="http://schemas.openxmlformats.org/officeDocument/2006/relationships/hyperlink" Target="https://podminky.urs.cz/item/CS_URS_2022_02/321213345" TargetMode="External" /><Relationship Id="rId27" Type="http://schemas.openxmlformats.org/officeDocument/2006/relationships/hyperlink" Target="https://podminky.urs.cz/item/CS_URS_2022_02/321321116" TargetMode="External" /><Relationship Id="rId28" Type="http://schemas.openxmlformats.org/officeDocument/2006/relationships/hyperlink" Target="https://podminky.urs.cz/item/CS_URS_2022_02/321351010" TargetMode="External" /><Relationship Id="rId29" Type="http://schemas.openxmlformats.org/officeDocument/2006/relationships/hyperlink" Target="https://podminky.urs.cz/item/CS_URS_2022_02/321352010" TargetMode="External" /><Relationship Id="rId30" Type="http://schemas.openxmlformats.org/officeDocument/2006/relationships/hyperlink" Target="https://podminky.urs.cz/item/CS_URS_2022_02/321366111" TargetMode="External" /><Relationship Id="rId31" Type="http://schemas.openxmlformats.org/officeDocument/2006/relationships/hyperlink" Target="https://podminky.urs.cz/item/CS_URS_2022_02/321366112" TargetMode="External" /><Relationship Id="rId32" Type="http://schemas.openxmlformats.org/officeDocument/2006/relationships/hyperlink" Target="https://podminky.urs.cz/item/CS_URS_2022_02/321368211" TargetMode="External" /><Relationship Id="rId33" Type="http://schemas.openxmlformats.org/officeDocument/2006/relationships/hyperlink" Target="https://podminky.urs.cz/item/CS_URS_2022_02/451315117" TargetMode="External" /><Relationship Id="rId34" Type="http://schemas.openxmlformats.org/officeDocument/2006/relationships/hyperlink" Target="https://podminky.urs.cz/item/CS_URS_2022_02/457571211" TargetMode="External" /><Relationship Id="rId35" Type="http://schemas.openxmlformats.org/officeDocument/2006/relationships/hyperlink" Target="https://podminky.urs.cz/item/CS_URS_2022_02/465513427" TargetMode="External" /><Relationship Id="rId36" Type="http://schemas.openxmlformats.org/officeDocument/2006/relationships/hyperlink" Target="https://podminky.urs.cz/item/CS_URS_2022_02/820471113" TargetMode="External" /><Relationship Id="rId37" Type="http://schemas.openxmlformats.org/officeDocument/2006/relationships/hyperlink" Target="https://podminky.urs.cz/item/CS_URS_2022_02/931992121" TargetMode="External" /><Relationship Id="rId38" Type="http://schemas.openxmlformats.org/officeDocument/2006/relationships/hyperlink" Target="https://podminky.urs.cz/item/CS_URS_2022_02/931994106" TargetMode="External" /><Relationship Id="rId39" Type="http://schemas.openxmlformats.org/officeDocument/2006/relationships/hyperlink" Target="https://podminky.urs.cz/item/CS_URS_2022_02/931994111" TargetMode="External" /><Relationship Id="rId40" Type="http://schemas.openxmlformats.org/officeDocument/2006/relationships/hyperlink" Target="https://podminky.urs.cz/item/CS_URS_2022_02/931994141" TargetMode="External" /><Relationship Id="rId41" Type="http://schemas.openxmlformats.org/officeDocument/2006/relationships/hyperlink" Target="https://podminky.urs.cz/item/CS_URS_2022_02/931994142" TargetMode="External" /><Relationship Id="rId42" Type="http://schemas.openxmlformats.org/officeDocument/2006/relationships/hyperlink" Target="https://podminky.urs.cz/item/CS_URS_2022_02/931994151" TargetMode="External" /><Relationship Id="rId43" Type="http://schemas.openxmlformats.org/officeDocument/2006/relationships/hyperlink" Target="https://podminky.urs.cz/item/CS_URS_2022_02/941111121" TargetMode="External" /><Relationship Id="rId44" Type="http://schemas.openxmlformats.org/officeDocument/2006/relationships/hyperlink" Target="https://podminky.urs.cz/item/CS_URS_2022_02/941111221" TargetMode="External" /><Relationship Id="rId45" Type="http://schemas.openxmlformats.org/officeDocument/2006/relationships/hyperlink" Target="https://podminky.urs.cz/item/CS_URS_2022_02/941111821" TargetMode="External" /><Relationship Id="rId46" Type="http://schemas.openxmlformats.org/officeDocument/2006/relationships/hyperlink" Target="https://podminky.urs.cz/item/CS_URS_2022_02/953241211" TargetMode="External" /><Relationship Id="rId47" Type="http://schemas.openxmlformats.org/officeDocument/2006/relationships/hyperlink" Target="https://podminky.urs.cz/item/CS_URS_2022_02/961044111" TargetMode="External" /><Relationship Id="rId48" Type="http://schemas.openxmlformats.org/officeDocument/2006/relationships/hyperlink" Target="https://podminky.urs.cz/item/CS_URS_2022_02/962042321" TargetMode="External" /><Relationship Id="rId49" Type="http://schemas.openxmlformats.org/officeDocument/2006/relationships/hyperlink" Target="https://podminky.urs.cz/item/CS_URS_2022_02/985131111" TargetMode="External" /><Relationship Id="rId50" Type="http://schemas.openxmlformats.org/officeDocument/2006/relationships/hyperlink" Target="https://podminky.urs.cz/item/CS_URS_2022_02/985131311" TargetMode="External" /><Relationship Id="rId51" Type="http://schemas.openxmlformats.org/officeDocument/2006/relationships/hyperlink" Target="https://podminky.urs.cz/item/CS_URS_2022_02/985323112" TargetMode="External" /><Relationship Id="rId52" Type="http://schemas.openxmlformats.org/officeDocument/2006/relationships/hyperlink" Target="https://podminky.urs.cz/item/CS_URS_2022_02/997002511" TargetMode="External" /><Relationship Id="rId53" Type="http://schemas.openxmlformats.org/officeDocument/2006/relationships/hyperlink" Target="https://podminky.urs.cz/item/CS_URS_2022_02/997002519" TargetMode="External" /><Relationship Id="rId54" Type="http://schemas.openxmlformats.org/officeDocument/2006/relationships/hyperlink" Target="https://podminky.urs.cz/item/CS_URS_2022_02/997002611" TargetMode="External" /><Relationship Id="rId55" Type="http://schemas.openxmlformats.org/officeDocument/2006/relationships/hyperlink" Target="https://podminky.urs.cz/item/CS_URS_2022_02/997013861" TargetMode="External" /><Relationship Id="rId56" Type="http://schemas.openxmlformats.org/officeDocument/2006/relationships/hyperlink" Target="https://podminky.urs.cz/item/CS_URS_2022_02/997013873" TargetMode="External" /><Relationship Id="rId57" Type="http://schemas.openxmlformats.org/officeDocument/2006/relationships/hyperlink" Target="https://podminky.urs.cz/item/CS_URS_2022_02/997321211" TargetMode="External" /><Relationship Id="rId58" Type="http://schemas.openxmlformats.org/officeDocument/2006/relationships/hyperlink" Target="https://podminky.urs.cz/item/CS_URS_2022_02/998332011" TargetMode="External" /><Relationship Id="rId59" Type="http://schemas.openxmlformats.org/officeDocument/2006/relationships/hyperlink" Target="https://podminky.urs.cz/item/CS_URS_2022_02/767161119/R" TargetMode="External" /><Relationship Id="rId60" Type="http://schemas.openxmlformats.org/officeDocument/2006/relationships/hyperlink" Target="https://podminky.urs.cz/item/CS_URS_2022_02/767161813" TargetMode="External" /><Relationship Id="rId6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201" TargetMode="External" /><Relationship Id="rId2" Type="http://schemas.openxmlformats.org/officeDocument/2006/relationships/hyperlink" Target="https://podminky.urs.cz/item/CS_URS_2022_02/112101101" TargetMode="External" /><Relationship Id="rId3" Type="http://schemas.openxmlformats.org/officeDocument/2006/relationships/hyperlink" Target="https://podminky.urs.cz/item/CS_URS_2022_02/112101102" TargetMode="External" /><Relationship Id="rId4" Type="http://schemas.openxmlformats.org/officeDocument/2006/relationships/hyperlink" Target="https://podminky.urs.cz/item/CS_URS_2022_02/112251101" TargetMode="External" /><Relationship Id="rId5" Type="http://schemas.openxmlformats.org/officeDocument/2006/relationships/hyperlink" Target="https://podminky.urs.cz/item/CS_URS_2022_02/112251102" TargetMode="External" /><Relationship Id="rId6" Type="http://schemas.openxmlformats.org/officeDocument/2006/relationships/hyperlink" Target="https://podminky.urs.cz/item/CS_URS_2022_02/129153101" TargetMode="External" /><Relationship Id="rId7" Type="http://schemas.openxmlformats.org/officeDocument/2006/relationships/hyperlink" Target="https://podminky.urs.cz/item/CS_URS_2022_02/162751117" TargetMode="External" /><Relationship Id="rId8" Type="http://schemas.openxmlformats.org/officeDocument/2006/relationships/hyperlink" Target="https://podminky.urs.cz/item/CS_URS_2022_02/162751119" TargetMode="External" /><Relationship Id="rId9" Type="http://schemas.openxmlformats.org/officeDocument/2006/relationships/hyperlink" Target="https://podminky.urs.cz/item/CS_URS_2022_02/174251201" TargetMode="External" /><Relationship Id="rId10" Type="http://schemas.openxmlformats.org/officeDocument/2006/relationships/hyperlink" Target="https://podminky.urs.cz/item/CS_URS_2022_02/174251202" TargetMode="External" /><Relationship Id="rId11" Type="http://schemas.openxmlformats.org/officeDocument/2006/relationships/hyperlink" Target="https://podminky.urs.cz/item/CS_URS_2022_02/997013873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38908411" TargetMode="External" /><Relationship Id="rId2" Type="http://schemas.openxmlformats.org/officeDocument/2006/relationships/hyperlink" Target="https://podminky.urs.cz/item/CS_URS_2022_01/011303000" TargetMode="External" /><Relationship Id="rId3" Type="http://schemas.openxmlformats.org/officeDocument/2006/relationships/hyperlink" Target="https://podminky.urs.cz/item/CS_URS_2022_02/012103000" TargetMode="External" /><Relationship Id="rId4" Type="http://schemas.openxmlformats.org/officeDocument/2006/relationships/hyperlink" Target="https://podminky.urs.cz/item/CS_URS_2022_02/012303000" TargetMode="External" /><Relationship Id="rId5" Type="http://schemas.openxmlformats.org/officeDocument/2006/relationships/hyperlink" Target="https://podminky.urs.cz/item/CS_URS_2022_02/013194000" TargetMode="External" /><Relationship Id="rId6" Type="http://schemas.openxmlformats.org/officeDocument/2006/relationships/hyperlink" Target="https://podminky.urs.cz/item/CS_URS_2022_02/013254000" TargetMode="External" /><Relationship Id="rId7" Type="http://schemas.openxmlformats.org/officeDocument/2006/relationships/hyperlink" Target="https://podminky.urs.cz/item/CS_URS_2022_01/013274000" TargetMode="External" /><Relationship Id="rId8" Type="http://schemas.openxmlformats.org/officeDocument/2006/relationships/hyperlink" Target="https://podminky.urs.cz/item/CS_URS_2022_02/030001000" TargetMode="External" /><Relationship Id="rId9" Type="http://schemas.openxmlformats.org/officeDocument/2006/relationships/hyperlink" Target="https://podminky.urs.cz/item/CS_URS_2022_02/034203000" TargetMode="External" /><Relationship Id="rId10" Type="http://schemas.openxmlformats.org/officeDocument/2006/relationships/hyperlink" Target="https://podminky.urs.cz/item/CS_URS_2022_01/049203000" TargetMode="External" /><Relationship Id="rId11" Type="http://schemas.openxmlformats.org/officeDocument/2006/relationships/hyperlink" Target="https://podminky.urs.cz/item/CS_URS_2022_02/049303000" TargetMode="External" /><Relationship Id="rId12" Type="http://schemas.openxmlformats.org/officeDocument/2006/relationships/hyperlink" Target="https://podminky.urs.cz/item/CS_URS_2022_02/062303000" TargetMode="External" /><Relationship Id="rId13" Type="http://schemas.openxmlformats.org/officeDocument/2006/relationships/hyperlink" Target="https://podminky.urs.cz/item/CS_URS_2022_02/072103011" TargetMode="External" /><Relationship Id="rId14" Type="http://schemas.openxmlformats.org/officeDocument/2006/relationships/hyperlink" Target="https://podminky.urs.cz/item/CS_URS_2022_02/075002000" TargetMode="External" /><Relationship Id="rId15" Type="http://schemas.openxmlformats.org/officeDocument/2006/relationships/hyperlink" Target="https://podminky.urs.cz/item/CS_URS_2022_02/091003000" TargetMode="External" /><Relationship Id="rId16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2022-06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Rakovec, ř. km 14,880 – 15,060, Komořany, oprava koryta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Komořany na Moravě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15. 7. 2022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LB projekt,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OPRAVA OPEVNĚNÍ 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'SO-01 - OPRAVA OPEVNĚNÍ T...'!P124</f>
        <v>0</v>
      </c>
      <c r="AV95" s="128">
        <f>'SO-01 - OPRAVA OPEVNĚNÍ T...'!J33</f>
        <v>0</v>
      </c>
      <c r="AW95" s="128">
        <f>'SO-01 - OPRAVA OPEVNĚNÍ T...'!J34</f>
        <v>0</v>
      </c>
      <c r="AX95" s="128">
        <f>'SO-01 - OPRAVA OPEVNĚNÍ T...'!J35</f>
        <v>0</v>
      </c>
      <c r="AY95" s="128">
        <f>'SO-01 - OPRAVA OPEVNĚNÍ T...'!J36</f>
        <v>0</v>
      </c>
      <c r="AZ95" s="128">
        <f>'SO-01 - OPRAVA OPEVNĚNÍ T...'!F33</f>
        <v>0</v>
      </c>
      <c r="BA95" s="128">
        <f>'SO-01 - OPRAVA OPEVNĚNÍ T...'!F34</f>
        <v>0</v>
      </c>
      <c r="BB95" s="128">
        <f>'SO-01 - OPRAVA OPEVNĚNÍ T...'!F35</f>
        <v>0</v>
      </c>
      <c r="BC95" s="128">
        <f>'SO-01 - OPRAVA OPEVNĚNÍ T...'!F36</f>
        <v>0</v>
      </c>
      <c r="BD95" s="130">
        <f>'SO-01 - OPRAVA OPEVNĚNÍ 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'SO-02 - OPRAVA OPEVNĚNÍ 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'SO-02 - OPRAVA OPEVNĚNÍ T...'!P127</f>
        <v>0</v>
      </c>
      <c r="AV96" s="128">
        <f>'SO-02 - OPRAVA OPEVNĚNÍ T...'!J33</f>
        <v>0</v>
      </c>
      <c r="AW96" s="128">
        <f>'SO-02 - OPRAVA OPEVNĚNÍ T...'!J34</f>
        <v>0</v>
      </c>
      <c r="AX96" s="128">
        <f>'SO-02 - OPRAVA OPEVNĚNÍ T...'!J35</f>
        <v>0</v>
      </c>
      <c r="AY96" s="128">
        <f>'SO-02 - OPRAVA OPEVNĚNÍ T...'!J36</f>
        <v>0</v>
      </c>
      <c r="AZ96" s="128">
        <f>'SO-02 - OPRAVA OPEVNĚNÍ T...'!F33</f>
        <v>0</v>
      </c>
      <c r="BA96" s="128">
        <f>'SO-02 - OPRAVA OPEVNĚNÍ T...'!F34</f>
        <v>0</v>
      </c>
      <c r="BB96" s="128">
        <f>'SO-02 - OPRAVA OPEVNĚNÍ T...'!F35</f>
        <v>0</v>
      </c>
      <c r="BC96" s="128">
        <f>'SO-02 - OPRAVA OPEVNĚNÍ T...'!F36</f>
        <v>0</v>
      </c>
      <c r="BD96" s="130">
        <f>'SO-02 - OPRAVA OPEVNĚNÍ T...'!F37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'SO-03 - ODTĚŽENÍ SEDIMENT...'!J30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'SO-03 - ODTĚŽENÍ SEDIMENT...'!P119</f>
        <v>0</v>
      </c>
      <c r="AV97" s="128">
        <f>'SO-03 - ODTĚŽENÍ SEDIMENT...'!J33</f>
        <v>0</v>
      </c>
      <c r="AW97" s="128">
        <f>'SO-03 - ODTĚŽENÍ SEDIMENT...'!J34</f>
        <v>0</v>
      </c>
      <c r="AX97" s="128">
        <f>'SO-03 - ODTĚŽENÍ SEDIMENT...'!J35</f>
        <v>0</v>
      </c>
      <c r="AY97" s="128">
        <f>'SO-03 - ODTĚŽENÍ SEDIMENT...'!J36</f>
        <v>0</v>
      </c>
      <c r="AZ97" s="128">
        <f>'SO-03 - ODTĚŽENÍ SEDIMENT...'!F33</f>
        <v>0</v>
      </c>
      <c r="BA97" s="128">
        <f>'SO-03 - ODTĚŽENÍ SEDIMENT...'!F34</f>
        <v>0</v>
      </c>
      <c r="BB97" s="128">
        <f>'SO-03 - ODTĚŽENÍ SEDIMENT...'!F35</f>
        <v>0</v>
      </c>
      <c r="BC97" s="128">
        <f>'SO-03 - ODTĚŽENÍ SEDIMENT...'!F36</f>
        <v>0</v>
      </c>
      <c r="BD97" s="130">
        <f>'SO-03 - ODTĚŽENÍ SEDIMENT...'!F37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'SO-00 - VEDLEJŠÍ ROZPOČTO...'!J30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'SO-00 - VEDLEJŠÍ ROZPOČTO...'!P125</f>
        <v>0</v>
      </c>
      <c r="AV98" s="133">
        <f>'SO-00 - VEDLEJŠÍ ROZPOČTO...'!J33</f>
        <v>0</v>
      </c>
      <c r="AW98" s="133">
        <f>'SO-00 - VEDLEJŠÍ ROZPOČTO...'!J34</f>
        <v>0</v>
      </c>
      <c r="AX98" s="133">
        <f>'SO-00 - VEDLEJŠÍ ROZPOČTO...'!J35</f>
        <v>0</v>
      </c>
      <c r="AY98" s="133">
        <f>'SO-00 - VEDLEJŠÍ ROZPOČTO...'!J36</f>
        <v>0</v>
      </c>
      <c r="AZ98" s="133">
        <f>'SO-00 - VEDLEJŠÍ ROZPOČTO...'!F33</f>
        <v>0</v>
      </c>
      <c r="BA98" s="133">
        <f>'SO-00 - VEDLEJŠÍ ROZPOČTO...'!F34</f>
        <v>0</v>
      </c>
      <c r="BB98" s="133">
        <f>'SO-00 - VEDLEJŠÍ ROZPOČTO...'!F35</f>
        <v>0</v>
      </c>
      <c r="BC98" s="133">
        <f>'SO-00 - VEDLEJŠÍ ROZPOČTO...'!F36</f>
        <v>0</v>
      </c>
      <c r="BD98" s="135">
        <f>'SO-00 - VEDLEJŠÍ ROZPOČTO...'!F37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H/sNnUfQTkTIkqLiY/YqRkB6+RJAp5stusSgNM+yEtsIgiphD0Hx99OzYVwhZZwvNPsn65tdXbWE6uWWtJxCdA==" hashValue="+AoDGw495hJOxItCNDpuJw/P75J4lGgexHwxzZw4VNZ3swmFBrtNE46twRYWizM4D6eSR5H3KUBlk3hNRMSHv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OPRAVA OPEVNĚNÍ T...'!C2" display="/"/>
    <hyperlink ref="A96" location="'SO-02 - OPRAVA OPEVNĚNÍ T...'!C2" display="/"/>
    <hyperlink ref="A97" location="'SO-03 - ODTĚŽENÍ SEDIMENT...'!C2" display="/"/>
    <hyperlink ref="A98" location="'SO-00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Rakovec, ř. km 14,880 – 15,060, Komořany, oprava koryta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ROUND((SUM(BE124:BE343)),  2)</f>
        <v>0</v>
      </c>
      <c r="G33" s="38"/>
      <c r="H33" s="38"/>
      <c r="I33" s="155">
        <v>0.20999999999999999</v>
      </c>
      <c r="J33" s="154">
        <f>ROUND(((SUM(BE124:BE343))*I33),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ROUND((SUM(BF124:BF343)),  2)</f>
        <v>0</v>
      </c>
      <c r="G34" s="38"/>
      <c r="H34" s="38"/>
      <c r="I34" s="155">
        <v>0.14999999999999999</v>
      </c>
      <c r="J34" s="154">
        <f>ROUND(((SUM(BF124:BF343))*I34),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ROUND((SUM(BG124:BG343)),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ROUND((SUM(BH124:BH343)),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ROUND((SUM(BI124:BI343)),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Rakovec, ř. km 14,880 – 15,060, Komořany,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SO-01 - OPRAVA OPEVNĚNÍ TOKU V KM 0,000-0,033 A KM 0,161-0,168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Komořany na Moravě</v>
      </c>
      <c r="G89" s="40"/>
      <c r="H89" s="40"/>
      <c r="I89" s="32" t="s">
        <v>22</v>
      </c>
      <c r="J89" s="79" t="str">
        <f>IF(J12="","",J12)</f>
        <v>15. 7. 2022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LB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J266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J283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J314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J334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J340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Rakovec, ř. km 14,880 – 15,060, Komořany, oprava koryta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SO-01 - OPRAVA OPEVNĚNÍ TOKU V KM 0,000-0,033 A KM 0,161-0,168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Komořany na Moravě</v>
      </c>
      <c r="G118" s="40"/>
      <c r="H118" s="40"/>
      <c r="I118" s="32" t="s">
        <v>22</v>
      </c>
      <c r="J118" s="79" t="str">
        <f>IF(J12="","",J12)</f>
        <v>15. 7. 2022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30</v>
      </c>
      <c r="J120" s="36" t="str">
        <f>E21</f>
        <v>LB projekt,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61</v>
      </c>
      <c r="E123" s="194" t="s">
        <v>57</v>
      </c>
      <c r="F123" s="194" t="s">
        <v>58</v>
      </c>
      <c r="G123" s="194" t="s">
        <v>114</v>
      </c>
      <c r="H123" s="194" t="s">
        <v>115</v>
      </c>
      <c r="I123" s="194" t="s">
        <v>116</v>
      </c>
      <c r="J123" s="194" t="s">
        <v>101</v>
      </c>
      <c r="K123" s="195" t="s">
        <v>117</v>
      </c>
      <c r="L123" s="196"/>
      <c r="M123" s="100" t="s">
        <v>1</v>
      </c>
      <c r="N123" s="101" t="s">
        <v>40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591.6141695</v>
      </c>
      <c r="S124" s="104"/>
      <c r="T124" s="200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103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125</v>
      </c>
      <c r="F125" s="205" t="s">
        <v>126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P126+P241+P266+P283+P314+P334+P340</f>
        <v>0</v>
      </c>
      <c r="Q125" s="210"/>
      <c r="R125" s="211">
        <f>R126+R241+R266+R283+R314+R334+R340</f>
        <v>591.6141695</v>
      </c>
      <c r="S125" s="210"/>
      <c r="T125" s="212">
        <f>T126+T241+T266+T283+T314+T334+T340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127</v>
      </c>
      <c r="BK125" s="215">
        <f>BK126+BK241+BK266+BK283+BK314+BK334+BK340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128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SUM(P127:P240)</f>
        <v>0</v>
      </c>
      <c r="Q126" s="210"/>
      <c r="R126" s="211">
        <f>SUM(R127:R240)</f>
        <v>1.438512</v>
      </c>
      <c r="S126" s="210"/>
      <c r="T126" s="212">
        <f>SUM(T127:T240)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127</v>
      </c>
      <c r="BK126" s="215">
        <f>SUM(BK127:BK240)</f>
        <v>0</v>
      </c>
    </row>
    <row r="127" s="2" customFormat="1" ht="16.5" customHeight="1">
      <c r="A127" s="38"/>
      <c r="B127" s="39"/>
      <c r="C127" s="218" t="s">
        <v>84</v>
      </c>
      <c r="D127" s="218" t="s">
        <v>129</v>
      </c>
      <c r="E127" s="219" t="s">
        <v>130</v>
      </c>
      <c r="F127" s="220" t="s">
        <v>131</v>
      </c>
      <c r="G127" s="221" t="s">
        <v>132</v>
      </c>
      <c r="H127" s="222">
        <v>56</v>
      </c>
      <c r="I127" s="223"/>
      <c r="J127" s="224">
        <f>ROUND(I127*H127,2)</f>
        <v>0</v>
      </c>
      <c r="K127" s="220" t="s">
        <v>133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0.021930000000000002</v>
      </c>
      <c r="R127" s="227">
        <f>Q127*H127</f>
        <v>1.2280800000000001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129</v>
      </c>
      <c r="AU127" s="229" t="s">
        <v>86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134</v>
      </c>
      <c r="BM127" s="229" t="s">
        <v>135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137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86</v>
      </c>
    </row>
    <row r="129" s="2" customFormat="1">
      <c r="A129" s="38"/>
      <c r="B129" s="39"/>
      <c r="C129" s="40"/>
      <c r="D129" s="236" t="s">
        <v>138</v>
      </c>
      <c r="E129" s="40"/>
      <c r="F129" s="237" t="s">
        <v>139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13" customFormat="1">
      <c r="A130" s="13"/>
      <c r="B130" s="238"/>
      <c r="C130" s="239"/>
      <c r="D130" s="231" t="s">
        <v>140</v>
      </c>
      <c r="E130" s="240" t="s">
        <v>1</v>
      </c>
      <c r="F130" s="241" t="s">
        <v>141</v>
      </c>
      <c r="G130" s="239"/>
      <c r="H130" s="242">
        <v>56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140</v>
      </c>
      <c r="AU130" s="248" t="s">
        <v>86</v>
      </c>
      <c r="AV130" s="13" t="s">
        <v>86</v>
      </c>
      <c r="AW130" s="13" t="s">
        <v>32</v>
      </c>
      <c r="AX130" s="13" t="s">
        <v>84</v>
      </c>
      <c r="AY130" s="248" t="s">
        <v>127</v>
      </c>
    </row>
    <row r="131" s="14" customFormat="1">
      <c r="A131" s="14"/>
      <c r="B131" s="249"/>
      <c r="C131" s="250"/>
      <c r="D131" s="231" t="s">
        <v>140</v>
      </c>
      <c r="E131" s="251" t="s">
        <v>1</v>
      </c>
      <c r="F131" s="252" t="s">
        <v>142</v>
      </c>
      <c r="G131" s="250"/>
      <c r="H131" s="251" t="s">
        <v>1</v>
      </c>
      <c r="I131" s="253"/>
      <c r="J131" s="250"/>
      <c r="K131" s="250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140</v>
      </c>
      <c r="AU131" s="258" t="s">
        <v>86</v>
      </c>
      <c r="AV131" s="14" t="s">
        <v>84</v>
      </c>
      <c r="AW131" s="14" t="s">
        <v>32</v>
      </c>
      <c r="AX131" s="14" t="s">
        <v>76</v>
      </c>
      <c r="AY131" s="258" t="s">
        <v>127</v>
      </c>
    </row>
    <row r="132" s="2" customFormat="1" ht="24.15" customHeight="1">
      <c r="A132" s="38"/>
      <c r="B132" s="39"/>
      <c r="C132" s="218" t="s">
        <v>86</v>
      </c>
      <c r="D132" s="218" t="s">
        <v>129</v>
      </c>
      <c r="E132" s="219" t="s">
        <v>143</v>
      </c>
      <c r="F132" s="220" t="s">
        <v>144</v>
      </c>
      <c r="G132" s="221" t="s">
        <v>145</v>
      </c>
      <c r="H132" s="222">
        <v>240</v>
      </c>
      <c r="I132" s="223"/>
      <c r="J132" s="224">
        <f>ROUND(I132*H132,2)</f>
        <v>0</v>
      </c>
      <c r="K132" s="220" t="s">
        <v>133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5.0000000000000002E-05</v>
      </c>
      <c r="R132" s="227">
        <f>Q132*H132</f>
        <v>0.012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86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134</v>
      </c>
      <c r="BM132" s="229" t="s">
        <v>146</v>
      </c>
    </row>
    <row r="133" s="2" customFormat="1">
      <c r="A133" s="38"/>
      <c r="B133" s="39"/>
      <c r="C133" s="40"/>
      <c r="D133" s="231" t="s">
        <v>136</v>
      </c>
      <c r="E133" s="40"/>
      <c r="F133" s="232" t="s">
        <v>147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86</v>
      </c>
    </row>
    <row r="134" s="2" customFormat="1">
      <c r="A134" s="38"/>
      <c r="B134" s="39"/>
      <c r="C134" s="40"/>
      <c r="D134" s="236" t="s">
        <v>138</v>
      </c>
      <c r="E134" s="40"/>
      <c r="F134" s="237" t="s">
        <v>148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138</v>
      </c>
      <c r="AU134" s="17" t="s">
        <v>86</v>
      </c>
    </row>
    <row r="135" s="13" customFormat="1">
      <c r="A135" s="13"/>
      <c r="B135" s="238"/>
      <c r="C135" s="239"/>
      <c r="D135" s="231" t="s">
        <v>140</v>
      </c>
      <c r="E135" s="240" t="s">
        <v>1</v>
      </c>
      <c r="F135" s="241" t="s">
        <v>149</v>
      </c>
      <c r="G135" s="239"/>
      <c r="H135" s="242">
        <v>240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140</v>
      </c>
      <c r="AU135" s="248" t="s">
        <v>86</v>
      </c>
      <c r="AV135" s="13" t="s">
        <v>86</v>
      </c>
      <c r="AW135" s="13" t="s">
        <v>32</v>
      </c>
      <c r="AX135" s="13" t="s">
        <v>84</v>
      </c>
      <c r="AY135" s="248" t="s">
        <v>127</v>
      </c>
    </row>
    <row r="136" s="14" customFormat="1">
      <c r="A136" s="14"/>
      <c r="B136" s="249"/>
      <c r="C136" s="250"/>
      <c r="D136" s="231" t="s">
        <v>140</v>
      </c>
      <c r="E136" s="251" t="s">
        <v>1</v>
      </c>
      <c r="F136" s="252" t="s">
        <v>150</v>
      </c>
      <c r="G136" s="250"/>
      <c r="H136" s="251" t="s">
        <v>1</v>
      </c>
      <c r="I136" s="253"/>
      <c r="J136" s="250"/>
      <c r="K136" s="250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140</v>
      </c>
      <c r="AU136" s="258" t="s">
        <v>86</v>
      </c>
      <c r="AV136" s="14" t="s">
        <v>84</v>
      </c>
      <c r="AW136" s="14" t="s">
        <v>32</v>
      </c>
      <c r="AX136" s="14" t="s">
        <v>76</v>
      </c>
      <c r="AY136" s="258" t="s">
        <v>127</v>
      </c>
    </row>
    <row r="137" s="2" customFormat="1" ht="24.15" customHeight="1">
      <c r="A137" s="38"/>
      <c r="B137" s="39"/>
      <c r="C137" s="218" t="s">
        <v>151</v>
      </c>
      <c r="D137" s="218" t="s">
        <v>129</v>
      </c>
      <c r="E137" s="219" t="s">
        <v>152</v>
      </c>
      <c r="F137" s="220" t="s">
        <v>153</v>
      </c>
      <c r="G137" s="221" t="s">
        <v>154</v>
      </c>
      <c r="H137" s="222">
        <v>30</v>
      </c>
      <c r="I137" s="223"/>
      <c r="J137" s="224">
        <f>ROUND(I137*H137,2)</f>
        <v>0</v>
      </c>
      <c r="K137" s="220" t="s">
        <v>133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134</v>
      </c>
      <c r="AT137" s="229" t="s">
        <v>129</v>
      </c>
      <c r="AU137" s="229" t="s">
        <v>86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134</v>
      </c>
      <c r="BM137" s="229" t="s">
        <v>155</v>
      </c>
    </row>
    <row r="138" s="2" customFormat="1">
      <c r="A138" s="38"/>
      <c r="B138" s="39"/>
      <c r="C138" s="40"/>
      <c r="D138" s="231" t="s">
        <v>136</v>
      </c>
      <c r="E138" s="40"/>
      <c r="F138" s="232" t="s">
        <v>156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86</v>
      </c>
    </row>
    <row r="139" s="2" customFormat="1">
      <c r="A139" s="38"/>
      <c r="B139" s="39"/>
      <c r="C139" s="40"/>
      <c r="D139" s="236" t="s">
        <v>138</v>
      </c>
      <c r="E139" s="40"/>
      <c r="F139" s="237" t="s">
        <v>157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86</v>
      </c>
    </row>
    <row r="140" s="2" customFormat="1" ht="24.15" customHeight="1">
      <c r="A140" s="38"/>
      <c r="B140" s="39"/>
      <c r="C140" s="218" t="s">
        <v>134</v>
      </c>
      <c r="D140" s="218" t="s">
        <v>129</v>
      </c>
      <c r="E140" s="219" t="s">
        <v>158</v>
      </c>
      <c r="F140" s="220" t="s">
        <v>159</v>
      </c>
      <c r="G140" s="221" t="s">
        <v>160</v>
      </c>
      <c r="H140" s="222">
        <v>4.7999999999999998</v>
      </c>
      <c r="I140" s="223"/>
      <c r="J140" s="224">
        <f>ROUND(I140*H140,2)</f>
        <v>0</v>
      </c>
      <c r="K140" s="220" t="s">
        <v>133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134</v>
      </c>
      <c r="AT140" s="229" t="s">
        <v>129</v>
      </c>
      <c r="AU140" s="229" t="s">
        <v>86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134</v>
      </c>
      <c r="BM140" s="229" t="s">
        <v>161</v>
      </c>
    </row>
    <row r="141" s="2" customFormat="1">
      <c r="A141" s="38"/>
      <c r="B141" s="39"/>
      <c r="C141" s="40"/>
      <c r="D141" s="231" t="s">
        <v>136</v>
      </c>
      <c r="E141" s="40"/>
      <c r="F141" s="232" t="s">
        <v>162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136</v>
      </c>
      <c r="AU141" s="17" t="s">
        <v>86</v>
      </c>
    </row>
    <row r="142" s="2" customFormat="1">
      <c r="A142" s="38"/>
      <c r="B142" s="39"/>
      <c r="C142" s="40"/>
      <c r="D142" s="236" t="s">
        <v>138</v>
      </c>
      <c r="E142" s="40"/>
      <c r="F142" s="237" t="s">
        <v>163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86</v>
      </c>
    </row>
    <row r="143" s="13" customFormat="1">
      <c r="A143" s="13"/>
      <c r="B143" s="238"/>
      <c r="C143" s="239"/>
      <c r="D143" s="231" t="s">
        <v>140</v>
      </c>
      <c r="E143" s="240" t="s">
        <v>1</v>
      </c>
      <c r="F143" s="241" t="s">
        <v>164</v>
      </c>
      <c r="G143" s="239"/>
      <c r="H143" s="242">
        <v>0.95999999999999996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140</v>
      </c>
      <c r="AU143" s="248" t="s">
        <v>86</v>
      </c>
      <c r="AV143" s="13" t="s">
        <v>86</v>
      </c>
      <c r="AW143" s="13" t="s">
        <v>32</v>
      </c>
      <c r="AX143" s="13" t="s">
        <v>76</v>
      </c>
      <c r="AY143" s="248" t="s">
        <v>127</v>
      </c>
    </row>
    <row r="144" s="14" customFormat="1">
      <c r="A144" s="14"/>
      <c r="B144" s="249"/>
      <c r="C144" s="250"/>
      <c r="D144" s="231" t="s">
        <v>140</v>
      </c>
      <c r="E144" s="251" t="s">
        <v>1</v>
      </c>
      <c r="F144" s="252" t="s">
        <v>165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140</v>
      </c>
      <c r="AU144" s="258" t="s">
        <v>86</v>
      </c>
      <c r="AV144" s="14" t="s">
        <v>84</v>
      </c>
      <c r="AW144" s="14" t="s">
        <v>32</v>
      </c>
      <c r="AX144" s="14" t="s">
        <v>76</v>
      </c>
      <c r="AY144" s="258" t="s">
        <v>127</v>
      </c>
    </row>
    <row r="145" s="13" customFormat="1">
      <c r="A145" s="13"/>
      <c r="B145" s="238"/>
      <c r="C145" s="239"/>
      <c r="D145" s="231" t="s">
        <v>140</v>
      </c>
      <c r="E145" s="240" t="s">
        <v>1</v>
      </c>
      <c r="F145" s="241" t="s">
        <v>166</v>
      </c>
      <c r="G145" s="239"/>
      <c r="H145" s="242">
        <v>3.8399999999999999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140</v>
      </c>
      <c r="AU145" s="248" t="s">
        <v>86</v>
      </c>
      <c r="AV145" s="13" t="s">
        <v>86</v>
      </c>
      <c r="AW145" s="13" t="s">
        <v>32</v>
      </c>
      <c r="AX145" s="13" t="s">
        <v>76</v>
      </c>
      <c r="AY145" s="248" t="s">
        <v>127</v>
      </c>
    </row>
    <row r="146" s="14" customFormat="1">
      <c r="A146" s="14"/>
      <c r="B146" s="249"/>
      <c r="C146" s="250"/>
      <c r="D146" s="231" t="s">
        <v>140</v>
      </c>
      <c r="E146" s="251" t="s">
        <v>1</v>
      </c>
      <c r="F146" s="252" t="s">
        <v>167</v>
      </c>
      <c r="G146" s="250"/>
      <c r="H146" s="251" t="s">
        <v>1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140</v>
      </c>
      <c r="AU146" s="258" t="s">
        <v>86</v>
      </c>
      <c r="AV146" s="14" t="s">
        <v>84</v>
      </c>
      <c r="AW146" s="14" t="s">
        <v>32</v>
      </c>
      <c r="AX146" s="14" t="s">
        <v>76</v>
      </c>
      <c r="AY146" s="258" t="s">
        <v>127</v>
      </c>
    </row>
    <row r="147" s="15" customFormat="1">
      <c r="A147" s="15"/>
      <c r="B147" s="259"/>
      <c r="C147" s="260"/>
      <c r="D147" s="231" t="s">
        <v>140</v>
      </c>
      <c r="E147" s="261" t="s">
        <v>1</v>
      </c>
      <c r="F147" s="262" t="s">
        <v>168</v>
      </c>
      <c r="G147" s="260"/>
      <c r="H147" s="263">
        <v>4.7999999999999998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140</v>
      </c>
      <c r="AU147" s="269" t="s">
        <v>86</v>
      </c>
      <c r="AV147" s="15" t="s">
        <v>134</v>
      </c>
      <c r="AW147" s="15" t="s">
        <v>32</v>
      </c>
      <c r="AX147" s="15" t="s">
        <v>84</v>
      </c>
      <c r="AY147" s="269" t="s">
        <v>127</v>
      </c>
    </row>
    <row r="148" s="2" customFormat="1" ht="21.75" customHeight="1">
      <c r="A148" s="38"/>
      <c r="B148" s="39"/>
      <c r="C148" s="270" t="s">
        <v>169</v>
      </c>
      <c r="D148" s="270" t="s">
        <v>170</v>
      </c>
      <c r="E148" s="271" t="s">
        <v>171</v>
      </c>
      <c r="F148" s="272" t="s">
        <v>172</v>
      </c>
      <c r="G148" s="273" t="s">
        <v>173</v>
      </c>
      <c r="H148" s="274">
        <v>0.16800000000000001</v>
      </c>
      <c r="I148" s="275"/>
      <c r="J148" s="276">
        <f>ROUND(I148*H148,2)</f>
        <v>0</v>
      </c>
      <c r="K148" s="272" t="s">
        <v>133</v>
      </c>
      <c r="L148" s="277"/>
      <c r="M148" s="278" t="s">
        <v>1</v>
      </c>
      <c r="N148" s="279" t="s">
        <v>41</v>
      </c>
      <c r="O148" s="91"/>
      <c r="P148" s="227">
        <f>O148*H148</f>
        <v>0</v>
      </c>
      <c r="Q148" s="227">
        <v>1</v>
      </c>
      <c r="R148" s="227">
        <f>Q148*H148</f>
        <v>0.16800000000000001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174</v>
      </c>
      <c r="AT148" s="229" t="s">
        <v>170</v>
      </c>
      <c r="AU148" s="229" t="s">
        <v>86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134</v>
      </c>
      <c r="BM148" s="229" t="s">
        <v>175</v>
      </c>
    </row>
    <row r="149" s="2" customFormat="1">
      <c r="A149" s="38"/>
      <c r="B149" s="39"/>
      <c r="C149" s="40"/>
      <c r="D149" s="231" t="s">
        <v>136</v>
      </c>
      <c r="E149" s="40"/>
      <c r="F149" s="232" t="s">
        <v>172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86</v>
      </c>
    </row>
    <row r="150" s="13" customFormat="1">
      <c r="A150" s="13"/>
      <c r="B150" s="238"/>
      <c r="C150" s="239"/>
      <c r="D150" s="231" t="s">
        <v>140</v>
      </c>
      <c r="E150" s="239"/>
      <c r="F150" s="241" t="s">
        <v>176</v>
      </c>
      <c r="G150" s="239"/>
      <c r="H150" s="242">
        <v>0.16800000000000001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140</v>
      </c>
      <c r="AU150" s="248" t="s">
        <v>86</v>
      </c>
      <c r="AV150" s="13" t="s">
        <v>86</v>
      </c>
      <c r="AW150" s="13" t="s">
        <v>4</v>
      </c>
      <c r="AX150" s="13" t="s">
        <v>84</v>
      </c>
      <c r="AY150" s="248" t="s">
        <v>127</v>
      </c>
    </row>
    <row r="151" s="2" customFormat="1" ht="33" customHeight="1">
      <c r="A151" s="38"/>
      <c r="B151" s="39"/>
      <c r="C151" s="218" t="s">
        <v>177</v>
      </c>
      <c r="D151" s="218" t="s">
        <v>129</v>
      </c>
      <c r="E151" s="219" t="s">
        <v>178</v>
      </c>
      <c r="F151" s="220" t="s">
        <v>179</v>
      </c>
      <c r="G151" s="221" t="s">
        <v>160</v>
      </c>
      <c r="H151" s="222">
        <v>334.25</v>
      </c>
      <c r="I151" s="223"/>
      <c r="J151" s="224">
        <f>ROUND(I151*H151,2)</f>
        <v>0</v>
      </c>
      <c r="K151" s="220" t="s">
        <v>133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134</v>
      </c>
      <c r="AT151" s="229" t="s">
        <v>129</v>
      </c>
      <c r="AU151" s="229" t="s">
        <v>86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134</v>
      </c>
      <c r="BM151" s="229" t="s">
        <v>180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181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86</v>
      </c>
    </row>
    <row r="153" s="2" customFormat="1">
      <c r="A153" s="38"/>
      <c r="B153" s="39"/>
      <c r="C153" s="40"/>
      <c r="D153" s="236" t="s">
        <v>138</v>
      </c>
      <c r="E153" s="40"/>
      <c r="F153" s="237" t="s">
        <v>182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86</v>
      </c>
    </row>
    <row r="154" s="13" customFormat="1">
      <c r="A154" s="13"/>
      <c r="B154" s="238"/>
      <c r="C154" s="239"/>
      <c r="D154" s="231" t="s">
        <v>140</v>
      </c>
      <c r="E154" s="240" t="s">
        <v>1</v>
      </c>
      <c r="F154" s="241" t="s">
        <v>183</v>
      </c>
      <c r="G154" s="239"/>
      <c r="H154" s="242">
        <v>103.65000000000001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140</v>
      </c>
      <c r="AU154" s="248" t="s">
        <v>86</v>
      </c>
      <c r="AV154" s="13" t="s">
        <v>86</v>
      </c>
      <c r="AW154" s="13" t="s">
        <v>32</v>
      </c>
      <c r="AX154" s="13" t="s">
        <v>76</v>
      </c>
      <c r="AY154" s="248" t="s">
        <v>127</v>
      </c>
    </row>
    <row r="155" s="14" customFormat="1">
      <c r="A155" s="14"/>
      <c r="B155" s="249"/>
      <c r="C155" s="250"/>
      <c r="D155" s="231" t="s">
        <v>140</v>
      </c>
      <c r="E155" s="251" t="s">
        <v>1</v>
      </c>
      <c r="F155" s="252" t="s">
        <v>184</v>
      </c>
      <c r="G155" s="250"/>
      <c r="H155" s="251" t="s">
        <v>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140</v>
      </c>
      <c r="AU155" s="258" t="s">
        <v>86</v>
      </c>
      <c r="AV155" s="14" t="s">
        <v>84</v>
      </c>
      <c r="AW155" s="14" t="s">
        <v>32</v>
      </c>
      <c r="AX155" s="14" t="s">
        <v>76</v>
      </c>
      <c r="AY155" s="258" t="s">
        <v>127</v>
      </c>
    </row>
    <row r="156" s="13" customFormat="1">
      <c r="A156" s="13"/>
      <c r="B156" s="238"/>
      <c r="C156" s="239"/>
      <c r="D156" s="231" t="s">
        <v>140</v>
      </c>
      <c r="E156" s="240" t="s">
        <v>1</v>
      </c>
      <c r="F156" s="241" t="s">
        <v>185</v>
      </c>
      <c r="G156" s="239"/>
      <c r="H156" s="242">
        <v>108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140</v>
      </c>
      <c r="AU156" s="248" t="s">
        <v>86</v>
      </c>
      <c r="AV156" s="13" t="s">
        <v>86</v>
      </c>
      <c r="AW156" s="13" t="s">
        <v>32</v>
      </c>
      <c r="AX156" s="13" t="s">
        <v>76</v>
      </c>
      <c r="AY156" s="248" t="s">
        <v>127</v>
      </c>
    </row>
    <row r="157" s="14" customFormat="1">
      <c r="A157" s="14"/>
      <c r="B157" s="249"/>
      <c r="C157" s="250"/>
      <c r="D157" s="231" t="s">
        <v>140</v>
      </c>
      <c r="E157" s="251" t="s">
        <v>1</v>
      </c>
      <c r="F157" s="252" t="s">
        <v>186</v>
      </c>
      <c r="G157" s="250"/>
      <c r="H157" s="251" t="s">
        <v>1</v>
      </c>
      <c r="I157" s="253"/>
      <c r="J157" s="250"/>
      <c r="K157" s="250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140</v>
      </c>
      <c r="AU157" s="258" t="s">
        <v>86</v>
      </c>
      <c r="AV157" s="14" t="s">
        <v>84</v>
      </c>
      <c r="AW157" s="14" t="s">
        <v>32</v>
      </c>
      <c r="AX157" s="14" t="s">
        <v>76</v>
      </c>
      <c r="AY157" s="258" t="s">
        <v>127</v>
      </c>
    </row>
    <row r="158" s="13" customFormat="1">
      <c r="A158" s="13"/>
      <c r="B158" s="238"/>
      <c r="C158" s="239"/>
      <c r="D158" s="231" t="s">
        <v>140</v>
      </c>
      <c r="E158" s="240" t="s">
        <v>1</v>
      </c>
      <c r="F158" s="241" t="s">
        <v>187</v>
      </c>
      <c r="G158" s="239"/>
      <c r="H158" s="242">
        <v>44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140</v>
      </c>
      <c r="AU158" s="248" t="s">
        <v>86</v>
      </c>
      <c r="AV158" s="13" t="s">
        <v>86</v>
      </c>
      <c r="AW158" s="13" t="s">
        <v>32</v>
      </c>
      <c r="AX158" s="13" t="s">
        <v>76</v>
      </c>
      <c r="AY158" s="248" t="s">
        <v>127</v>
      </c>
    </row>
    <row r="159" s="14" customFormat="1">
      <c r="A159" s="14"/>
      <c r="B159" s="249"/>
      <c r="C159" s="250"/>
      <c r="D159" s="231" t="s">
        <v>140</v>
      </c>
      <c r="E159" s="251" t="s">
        <v>1</v>
      </c>
      <c r="F159" s="252" t="s">
        <v>188</v>
      </c>
      <c r="G159" s="250"/>
      <c r="H159" s="251" t="s">
        <v>1</v>
      </c>
      <c r="I159" s="253"/>
      <c r="J159" s="250"/>
      <c r="K159" s="250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140</v>
      </c>
      <c r="AU159" s="258" t="s">
        <v>86</v>
      </c>
      <c r="AV159" s="14" t="s">
        <v>84</v>
      </c>
      <c r="AW159" s="14" t="s">
        <v>32</v>
      </c>
      <c r="AX159" s="14" t="s">
        <v>76</v>
      </c>
      <c r="AY159" s="258" t="s">
        <v>127</v>
      </c>
    </row>
    <row r="160" s="13" customFormat="1">
      <c r="A160" s="13"/>
      <c r="B160" s="238"/>
      <c r="C160" s="239"/>
      <c r="D160" s="231" t="s">
        <v>140</v>
      </c>
      <c r="E160" s="240" t="s">
        <v>1</v>
      </c>
      <c r="F160" s="241" t="s">
        <v>189</v>
      </c>
      <c r="G160" s="239"/>
      <c r="H160" s="242">
        <v>8.0999999999999996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140</v>
      </c>
      <c r="AU160" s="248" t="s">
        <v>86</v>
      </c>
      <c r="AV160" s="13" t="s">
        <v>86</v>
      </c>
      <c r="AW160" s="13" t="s">
        <v>32</v>
      </c>
      <c r="AX160" s="13" t="s">
        <v>76</v>
      </c>
      <c r="AY160" s="248" t="s">
        <v>127</v>
      </c>
    </row>
    <row r="161" s="14" customFormat="1">
      <c r="A161" s="14"/>
      <c r="B161" s="249"/>
      <c r="C161" s="250"/>
      <c r="D161" s="231" t="s">
        <v>140</v>
      </c>
      <c r="E161" s="251" t="s">
        <v>1</v>
      </c>
      <c r="F161" s="252" t="s">
        <v>190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140</v>
      </c>
      <c r="AU161" s="258" t="s">
        <v>86</v>
      </c>
      <c r="AV161" s="14" t="s">
        <v>84</v>
      </c>
      <c r="AW161" s="14" t="s">
        <v>32</v>
      </c>
      <c r="AX161" s="14" t="s">
        <v>76</v>
      </c>
      <c r="AY161" s="258" t="s">
        <v>127</v>
      </c>
    </row>
    <row r="162" s="13" customFormat="1">
      <c r="A162" s="13"/>
      <c r="B162" s="238"/>
      <c r="C162" s="239"/>
      <c r="D162" s="231" t="s">
        <v>140</v>
      </c>
      <c r="E162" s="240" t="s">
        <v>1</v>
      </c>
      <c r="F162" s="241" t="s">
        <v>191</v>
      </c>
      <c r="G162" s="239"/>
      <c r="H162" s="242">
        <v>70.5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140</v>
      </c>
      <c r="AU162" s="248" t="s">
        <v>86</v>
      </c>
      <c r="AV162" s="13" t="s">
        <v>86</v>
      </c>
      <c r="AW162" s="13" t="s">
        <v>32</v>
      </c>
      <c r="AX162" s="13" t="s">
        <v>76</v>
      </c>
      <c r="AY162" s="248" t="s">
        <v>127</v>
      </c>
    </row>
    <row r="163" s="14" customFormat="1">
      <c r="A163" s="14"/>
      <c r="B163" s="249"/>
      <c r="C163" s="250"/>
      <c r="D163" s="231" t="s">
        <v>140</v>
      </c>
      <c r="E163" s="251" t="s">
        <v>1</v>
      </c>
      <c r="F163" s="252" t="s">
        <v>165</v>
      </c>
      <c r="G163" s="250"/>
      <c r="H163" s="251" t="s">
        <v>1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140</v>
      </c>
      <c r="AU163" s="258" t="s">
        <v>86</v>
      </c>
      <c r="AV163" s="14" t="s">
        <v>84</v>
      </c>
      <c r="AW163" s="14" t="s">
        <v>32</v>
      </c>
      <c r="AX163" s="14" t="s">
        <v>76</v>
      </c>
      <c r="AY163" s="258" t="s">
        <v>127</v>
      </c>
    </row>
    <row r="164" s="15" customFormat="1">
      <c r="A164" s="15"/>
      <c r="B164" s="259"/>
      <c r="C164" s="260"/>
      <c r="D164" s="231" t="s">
        <v>140</v>
      </c>
      <c r="E164" s="261" t="s">
        <v>1</v>
      </c>
      <c r="F164" s="262" t="s">
        <v>168</v>
      </c>
      <c r="G164" s="260"/>
      <c r="H164" s="263">
        <v>334.25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9" t="s">
        <v>140</v>
      </c>
      <c r="AU164" s="269" t="s">
        <v>86</v>
      </c>
      <c r="AV164" s="15" t="s">
        <v>134</v>
      </c>
      <c r="AW164" s="15" t="s">
        <v>32</v>
      </c>
      <c r="AX164" s="15" t="s">
        <v>84</v>
      </c>
      <c r="AY164" s="269" t="s">
        <v>127</v>
      </c>
    </row>
    <row r="165" s="2" customFormat="1" ht="24.15" customHeight="1">
      <c r="A165" s="38"/>
      <c r="B165" s="39"/>
      <c r="C165" s="218" t="s">
        <v>192</v>
      </c>
      <c r="D165" s="218" t="s">
        <v>129</v>
      </c>
      <c r="E165" s="219" t="s">
        <v>193</v>
      </c>
      <c r="F165" s="220" t="s">
        <v>194</v>
      </c>
      <c r="G165" s="221" t="s">
        <v>195</v>
      </c>
      <c r="H165" s="222">
        <v>32.799999999999997</v>
      </c>
      <c r="I165" s="223"/>
      <c r="J165" s="224">
        <f>ROUND(I165*H165,2)</f>
        <v>0</v>
      </c>
      <c r="K165" s="220" t="s">
        <v>133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0.00064000000000000005</v>
      </c>
      <c r="R165" s="227">
        <f>Q165*H165</f>
        <v>0.020992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134</v>
      </c>
      <c r="AT165" s="229" t="s">
        <v>129</v>
      </c>
      <c r="AU165" s="229" t="s">
        <v>86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134</v>
      </c>
      <c r="BM165" s="229" t="s">
        <v>196</v>
      </c>
    </row>
    <row r="166" s="2" customFormat="1">
      <c r="A166" s="38"/>
      <c r="B166" s="39"/>
      <c r="C166" s="40"/>
      <c r="D166" s="231" t="s">
        <v>136</v>
      </c>
      <c r="E166" s="40"/>
      <c r="F166" s="232" t="s">
        <v>197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86</v>
      </c>
    </row>
    <row r="167" s="2" customFormat="1">
      <c r="A167" s="38"/>
      <c r="B167" s="39"/>
      <c r="C167" s="40"/>
      <c r="D167" s="236" t="s">
        <v>138</v>
      </c>
      <c r="E167" s="40"/>
      <c r="F167" s="237" t="s">
        <v>198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86</v>
      </c>
    </row>
    <row r="168" s="13" customFormat="1">
      <c r="A168" s="13"/>
      <c r="B168" s="238"/>
      <c r="C168" s="239"/>
      <c r="D168" s="231" t="s">
        <v>140</v>
      </c>
      <c r="E168" s="240" t="s">
        <v>1</v>
      </c>
      <c r="F168" s="241" t="s">
        <v>199</v>
      </c>
      <c r="G168" s="239"/>
      <c r="H168" s="242">
        <v>32.799999999999997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140</v>
      </c>
      <c r="AU168" s="248" t="s">
        <v>86</v>
      </c>
      <c r="AV168" s="13" t="s">
        <v>86</v>
      </c>
      <c r="AW168" s="13" t="s">
        <v>32</v>
      </c>
      <c r="AX168" s="13" t="s">
        <v>84</v>
      </c>
      <c r="AY168" s="248" t="s">
        <v>127</v>
      </c>
    </row>
    <row r="169" s="14" customFormat="1">
      <c r="A169" s="14"/>
      <c r="B169" s="249"/>
      <c r="C169" s="250"/>
      <c r="D169" s="231" t="s">
        <v>140</v>
      </c>
      <c r="E169" s="251" t="s">
        <v>1</v>
      </c>
      <c r="F169" s="252" t="s">
        <v>165</v>
      </c>
      <c r="G169" s="250"/>
      <c r="H169" s="251" t="s">
        <v>1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140</v>
      </c>
      <c r="AU169" s="258" t="s">
        <v>86</v>
      </c>
      <c r="AV169" s="14" t="s">
        <v>84</v>
      </c>
      <c r="AW169" s="14" t="s">
        <v>32</v>
      </c>
      <c r="AX169" s="14" t="s">
        <v>76</v>
      </c>
      <c r="AY169" s="258" t="s">
        <v>127</v>
      </c>
    </row>
    <row r="170" s="2" customFormat="1" ht="24.15" customHeight="1">
      <c r="A170" s="38"/>
      <c r="B170" s="39"/>
      <c r="C170" s="218" t="s">
        <v>174</v>
      </c>
      <c r="D170" s="218" t="s">
        <v>129</v>
      </c>
      <c r="E170" s="219" t="s">
        <v>200</v>
      </c>
      <c r="F170" s="220" t="s">
        <v>201</v>
      </c>
      <c r="G170" s="221" t="s">
        <v>195</v>
      </c>
      <c r="H170" s="222">
        <v>32.799999999999997</v>
      </c>
      <c r="I170" s="223"/>
      <c r="J170" s="224">
        <f>ROUND(I170*H170,2)</f>
        <v>0</v>
      </c>
      <c r="K170" s="220" t="s">
        <v>133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134</v>
      </c>
      <c r="AT170" s="229" t="s">
        <v>129</v>
      </c>
      <c r="AU170" s="229" t="s">
        <v>86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134</v>
      </c>
      <c r="BM170" s="229" t="s">
        <v>202</v>
      </c>
    </row>
    <row r="171" s="2" customFormat="1">
      <c r="A171" s="38"/>
      <c r="B171" s="39"/>
      <c r="C171" s="40"/>
      <c r="D171" s="231" t="s">
        <v>136</v>
      </c>
      <c r="E171" s="40"/>
      <c r="F171" s="232" t="s">
        <v>203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86</v>
      </c>
    </row>
    <row r="172" s="2" customFormat="1">
      <c r="A172" s="38"/>
      <c r="B172" s="39"/>
      <c r="C172" s="40"/>
      <c r="D172" s="236" t="s">
        <v>138</v>
      </c>
      <c r="E172" s="40"/>
      <c r="F172" s="237" t="s">
        <v>204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138</v>
      </c>
      <c r="AU172" s="17" t="s">
        <v>86</v>
      </c>
    </row>
    <row r="173" s="13" customFormat="1">
      <c r="A173" s="13"/>
      <c r="B173" s="238"/>
      <c r="C173" s="239"/>
      <c r="D173" s="231" t="s">
        <v>140</v>
      </c>
      <c r="E173" s="240" t="s">
        <v>1</v>
      </c>
      <c r="F173" s="241" t="s">
        <v>199</v>
      </c>
      <c r="G173" s="239"/>
      <c r="H173" s="242">
        <v>32.799999999999997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140</v>
      </c>
      <c r="AU173" s="248" t="s">
        <v>86</v>
      </c>
      <c r="AV173" s="13" t="s">
        <v>86</v>
      </c>
      <c r="AW173" s="13" t="s">
        <v>32</v>
      </c>
      <c r="AX173" s="13" t="s">
        <v>84</v>
      </c>
      <c r="AY173" s="248" t="s">
        <v>127</v>
      </c>
    </row>
    <row r="174" s="14" customFormat="1">
      <c r="A174" s="14"/>
      <c r="B174" s="249"/>
      <c r="C174" s="250"/>
      <c r="D174" s="231" t="s">
        <v>140</v>
      </c>
      <c r="E174" s="251" t="s">
        <v>1</v>
      </c>
      <c r="F174" s="252" t="s">
        <v>165</v>
      </c>
      <c r="G174" s="250"/>
      <c r="H174" s="251" t="s">
        <v>1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140</v>
      </c>
      <c r="AU174" s="258" t="s">
        <v>86</v>
      </c>
      <c r="AV174" s="14" t="s">
        <v>84</v>
      </c>
      <c r="AW174" s="14" t="s">
        <v>32</v>
      </c>
      <c r="AX174" s="14" t="s">
        <v>76</v>
      </c>
      <c r="AY174" s="258" t="s">
        <v>127</v>
      </c>
    </row>
    <row r="175" s="2" customFormat="1" ht="37.8" customHeight="1">
      <c r="A175" s="38"/>
      <c r="B175" s="39"/>
      <c r="C175" s="218" t="s">
        <v>205</v>
      </c>
      <c r="D175" s="218" t="s">
        <v>129</v>
      </c>
      <c r="E175" s="219" t="s">
        <v>206</v>
      </c>
      <c r="F175" s="220" t="s">
        <v>207</v>
      </c>
      <c r="G175" s="221" t="s">
        <v>160</v>
      </c>
      <c r="H175" s="222">
        <v>320</v>
      </c>
      <c r="I175" s="223"/>
      <c r="J175" s="224">
        <f>ROUND(I175*H175,2)</f>
        <v>0</v>
      </c>
      <c r="K175" s="220" t="s">
        <v>133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134</v>
      </c>
      <c r="AT175" s="229" t="s">
        <v>129</v>
      </c>
      <c r="AU175" s="229" t="s">
        <v>86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134</v>
      </c>
      <c r="BM175" s="229" t="s">
        <v>208</v>
      </c>
    </row>
    <row r="176" s="2" customFormat="1">
      <c r="A176" s="38"/>
      <c r="B176" s="39"/>
      <c r="C176" s="40"/>
      <c r="D176" s="231" t="s">
        <v>136</v>
      </c>
      <c r="E176" s="40"/>
      <c r="F176" s="232" t="s">
        <v>209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136</v>
      </c>
      <c r="AU176" s="17" t="s">
        <v>86</v>
      </c>
    </row>
    <row r="177" s="2" customFormat="1">
      <c r="A177" s="38"/>
      <c r="B177" s="39"/>
      <c r="C177" s="40"/>
      <c r="D177" s="236" t="s">
        <v>138</v>
      </c>
      <c r="E177" s="40"/>
      <c r="F177" s="237" t="s">
        <v>210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86</v>
      </c>
    </row>
    <row r="178" s="13" customFormat="1">
      <c r="A178" s="13"/>
      <c r="B178" s="238"/>
      <c r="C178" s="239"/>
      <c r="D178" s="231" t="s">
        <v>140</v>
      </c>
      <c r="E178" s="240" t="s">
        <v>1</v>
      </c>
      <c r="F178" s="241" t="s">
        <v>211</v>
      </c>
      <c r="G178" s="239"/>
      <c r="H178" s="242">
        <v>320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140</v>
      </c>
      <c r="AU178" s="248" t="s">
        <v>86</v>
      </c>
      <c r="AV178" s="13" t="s">
        <v>86</v>
      </c>
      <c r="AW178" s="13" t="s">
        <v>32</v>
      </c>
      <c r="AX178" s="13" t="s">
        <v>84</v>
      </c>
      <c r="AY178" s="248" t="s">
        <v>127</v>
      </c>
    </row>
    <row r="179" s="14" customFormat="1">
      <c r="A179" s="14"/>
      <c r="B179" s="249"/>
      <c r="C179" s="250"/>
      <c r="D179" s="231" t="s">
        <v>140</v>
      </c>
      <c r="E179" s="251" t="s">
        <v>1</v>
      </c>
      <c r="F179" s="252" t="s">
        <v>212</v>
      </c>
      <c r="G179" s="250"/>
      <c r="H179" s="251" t="s">
        <v>1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140</v>
      </c>
      <c r="AU179" s="258" t="s">
        <v>86</v>
      </c>
      <c r="AV179" s="14" t="s">
        <v>84</v>
      </c>
      <c r="AW179" s="14" t="s">
        <v>32</v>
      </c>
      <c r="AX179" s="14" t="s">
        <v>76</v>
      </c>
      <c r="AY179" s="258" t="s">
        <v>127</v>
      </c>
    </row>
    <row r="180" s="2" customFormat="1" ht="37.8" customHeight="1">
      <c r="A180" s="38"/>
      <c r="B180" s="39"/>
      <c r="C180" s="218" t="s">
        <v>213</v>
      </c>
      <c r="D180" s="218" t="s">
        <v>129</v>
      </c>
      <c r="E180" s="219" t="s">
        <v>214</v>
      </c>
      <c r="F180" s="220" t="s">
        <v>215</v>
      </c>
      <c r="G180" s="221" t="s">
        <v>160</v>
      </c>
      <c r="H180" s="222">
        <v>174</v>
      </c>
      <c r="I180" s="223"/>
      <c r="J180" s="224">
        <f>ROUND(I180*H180,2)</f>
        <v>0</v>
      </c>
      <c r="K180" s="220" t="s">
        <v>133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134</v>
      </c>
      <c r="AT180" s="229" t="s">
        <v>129</v>
      </c>
      <c r="AU180" s="229" t="s">
        <v>86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134</v>
      </c>
      <c r="BM180" s="229" t="s">
        <v>216</v>
      </c>
    </row>
    <row r="181" s="2" customFormat="1">
      <c r="A181" s="38"/>
      <c r="B181" s="39"/>
      <c r="C181" s="40"/>
      <c r="D181" s="231" t="s">
        <v>136</v>
      </c>
      <c r="E181" s="40"/>
      <c r="F181" s="232" t="s">
        <v>217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86</v>
      </c>
    </row>
    <row r="182" s="2" customFormat="1">
      <c r="A182" s="38"/>
      <c r="B182" s="39"/>
      <c r="C182" s="40"/>
      <c r="D182" s="236" t="s">
        <v>138</v>
      </c>
      <c r="E182" s="40"/>
      <c r="F182" s="237" t="s">
        <v>218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86</v>
      </c>
    </row>
    <row r="183" s="13" customFormat="1">
      <c r="A183" s="13"/>
      <c r="B183" s="238"/>
      <c r="C183" s="239"/>
      <c r="D183" s="231" t="s">
        <v>140</v>
      </c>
      <c r="E183" s="240" t="s">
        <v>1</v>
      </c>
      <c r="F183" s="241" t="s">
        <v>219</v>
      </c>
      <c r="G183" s="239"/>
      <c r="H183" s="242">
        <v>174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140</v>
      </c>
      <c r="AU183" s="248" t="s">
        <v>86</v>
      </c>
      <c r="AV183" s="13" t="s">
        <v>86</v>
      </c>
      <c r="AW183" s="13" t="s">
        <v>32</v>
      </c>
      <c r="AX183" s="13" t="s">
        <v>84</v>
      </c>
      <c r="AY183" s="248" t="s">
        <v>127</v>
      </c>
    </row>
    <row r="184" s="14" customFormat="1">
      <c r="A184" s="14"/>
      <c r="B184" s="249"/>
      <c r="C184" s="250"/>
      <c r="D184" s="231" t="s">
        <v>140</v>
      </c>
      <c r="E184" s="251" t="s">
        <v>1</v>
      </c>
      <c r="F184" s="252" t="s">
        <v>220</v>
      </c>
      <c r="G184" s="250"/>
      <c r="H184" s="251" t="s">
        <v>1</v>
      </c>
      <c r="I184" s="253"/>
      <c r="J184" s="250"/>
      <c r="K184" s="250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140</v>
      </c>
      <c r="AU184" s="258" t="s">
        <v>86</v>
      </c>
      <c r="AV184" s="14" t="s">
        <v>84</v>
      </c>
      <c r="AW184" s="14" t="s">
        <v>32</v>
      </c>
      <c r="AX184" s="14" t="s">
        <v>76</v>
      </c>
      <c r="AY184" s="258" t="s">
        <v>127</v>
      </c>
    </row>
    <row r="185" s="2" customFormat="1" ht="37.8" customHeight="1">
      <c r="A185" s="38"/>
      <c r="B185" s="39"/>
      <c r="C185" s="218" t="s">
        <v>221</v>
      </c>
      <c r="D185" s="218" t="s">
        <v>129</v>
      </c>
      <c r="E185" s="219" t="s">
        <v>222</v>
      </c>
      <c r="F185" s="220" t="s">
        <v>223</v>
      </c>
      <c r="G185" s="221" t="s">
        <v>160</v>
      </c>
      <c r="H185" s="222">
        <v>522</v>
      </c>
      <c r="I185" s="223"/>
      <c r="J185" s="224">
        <f>ROUND(I185*H185,2)</f>
        <v>0</v>
      </c>
      <c r="K185" s="220" t="s">
        <v>133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134</v>
      </c>
      <c r="AT185" s="229" t="s">
        <v>129</v>
      </c>
      <c r="AU185" s="229" t="s">
        <v>86</v>
      </c>
      <c r="AY185" s="17" t="s">
        <v>127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134</v>
      </c>
      <c r="BM185" s="229" t="s">
        <v>224</v>
      </c>
    </row>
    <row r="186" s="2" customFormat="1">
      <c r="A186" s="38"/>
      <c r="B186" s="39"/>
      <c r="C186" s="40"/>
      <c r="D186" s="231" t="s">
        <v>136</v>
      </c>
      <c r="E186" s="40"/>
      <c r="F186" s="232" t="s">
        <v>225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136</v>
      </c>
      <c r="AU186" s="17" t="s">
        <v>86</v>
      </c>
    </row>
    <row r="187" s="2" customFormat="1">
      <c r="A187" s="38"/>
      <c r="B187" s="39"/>
      <c r="C187" s="40"/>
      <c r="D187" s="236" t="s">
        <v>138</v>
      </c>
      <c r="E187" s="40"/>
      <c r="F187" s="237" t="s">
        <v>226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86</v>
      </c>
    </row>
    <row r="188" s="13" customFormat="1">
      <c r="A188" s="13"/>
      <c r="B188" s="238"/>
      <c r="C188" s="239"/>
      <c r="D188" s="231" t="s">
        <v>140</v>
      </c>
      <c r="E188" s="240" t="s">
        <v>1</v>
      </c>
      <c r="F188" s="241" t="s">
        <v>219</v>
      </c>
      <c r="G188" s="239"/>
      <c r="H188" s="242">
        <v>174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140</v>
      </c>
      <c r="AU188" s="248" t="s">
        <v>86</v>
      </c>
      <c r="AV188" s="13" t="s">
        <v>86</v>
      </c>
      <c r="AW188" s="13" t="s">
        <v>32</v>
      </c>
      <c r="AX188" s="13" t="s">
        <v>84</v>
      </c>
      <c r="AY188" s="248" t="s">
        <v>127</v>
      </c>
    </row>
    <row r="189" s="14" customFormat="1">
      <c r="A189" s="14"/>
      <c r="B189" s="249"/>
      <c r="C189" s="250"/>
      <c r="D189" s="231" t="s">
        <v>140</v>
      </c>
      <c r="E189" s="251" t="s">
        <v>1</v>
      </c>
      <c r="F189" s="252" t="s">
        <v>220</v>
      </c>
      <c r="G189" s="250"/>
      <c r="H189" s="251" t="s">
        <v>1</v>
      </c>
      <c r="I189" s="253"/>
      <c r="J189" s="250"/>
      <c r="K189" s="250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140</v>
      </c>
      <c r="AU189" s="258" t="s">
        <v>86</v>
      </c>
      <c r="AV189" s="14" t="s">
        <v>84</v>
      </c>
      <c r="AW189" s="14" t="s">
        <v>32</v>
      </c>
      <c r="AX189" s="14" t="s">
        <v>76</v>
      </c>
      <c r="AY189" s="258" t="s">
        <v>127</v>
      </c>
    </row>
    <row r="190" s="13" customFormat="1">
      <c r="A190" s="13"/>
      <c r="B190" s="238"/>
      <c r="C190" s="239"/>
      <c r="D190" s="231" t="s">
        <v>140</v>
      </c>
      <c r="E190" s="239"/>
      <c r="F190" s="241" t="s">
        <v>227</v>
      </c>
      <c r="G190" s="239"/>
      <c r="H190" s="242">
        <v>522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140</v>
      </c>
      <c r="AU190" s="248" t="s">
        <v>86</v>
      </c>
      <c r="AV190" s="13" t="s">
        <v>86</v>
      </c>
      <c r="AW190" s="13" t="s">
        <v>4</v>
      </c>
      <c r="AX190" s="13" t="s">
        <v>84</v>
      </c>
      <c r="AY190" s="248" t="s">
        <v>127</v>
      </c>
    </row>
    <row r="191" s="2" customFormat="1" ht="24.15" customHeight="1">
      <c r="A191" s="38"/>
      <c r="B191" s="39"/>
      <c r="C191" s="218" t="s">
        <v>228</v>
      </c>
      <c r="D191" s="218" t="s">
        <v>129</v>
      </c>
      <c r="E191" s="219" t="s">
        <v>229</v>
      </c>
      <c r="F191" s="220" t="s">
        <v>230</v>
      </c>
      <c r="G191" s="221" t="s">
        <v>160</v>
      </c>
      <c r="H191" s="222">
        <v>160</v>
      </c>
      <c r="I191" s="223"/>
      <c r="J191" s="224">
        <f>ROUND(I191*H191,2)</f>
        <v>0</v>
      </c>
      <c r="K191" s="220" t="s">
        <v>133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134</v>
      </c>
      <c r="AT191" s="229" t="s">
        <v>129</v>
      </c>
      <c r="AU191" s="229" t="s">
        <v>86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134</v>
      </c>
      <c r="BM191" s="229" t="s">
        <v>231</v>
      </c>
    </row>
    <row r="192" s="2" customFormat="1">
      <c r="A192" s="38"/>
      <c r="B192" s="39"/>
      <c r="C192" s="40"/>
      <c r="D192" s="231" t="s">
        <v>136</v>
      </c>
      <c r="E192" s="40"/>
      <c r="F192" s="232" t="s">
        <v>232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136</v>
      </c>
      <c r="AU192" s="17" t="s">
        <v>86</v>
      </c>
    </row>
    <row r="193" s="2" customFormat="1">
      <c r="A193" s="38"/>
      <c r="B193" s="39"/>
      <c r="C193" s="40"/>
      <c r="D193" s="236" t="s">
        <v>138</v>
      </c>
      <c r="E193" s="40"/>
      <c r="F193" s="237" t="s">
        <v>233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138</v>
      </c>
      <c r="AU193" s="17" t="s">
        <v>86</v>
      </c>
    </row>
    <row r="194" s="13" customFormat="1">
      <c r="A194" s="13"/>
      <c r="B194" s="238"/>
      <c r="C194" s="239"/>
      <c r="D194" s="231" t="s">
        <v>140</v>
      </c>
      <c r="E194" s="240" t="s">
        <v>1</v>
      </c>
      <c r="F194" s="241" t="s">
        <v>234</v>
      </c>
      <c r="G194" s="239"/>
      <c r="H194" s="242">
        <v>160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140</v>
      </c>
      <c r="AU194" s="248" t="s">
        <v>86</v>
      </c>
      <c r="AV194" s="13" t="s">
        <v>86</v>
      </c>
      <c r="AW194" s="13" t="s">
        <v>32</v>
      </c>
      <c r="AX194" s="13" t="s">
        <v>84</v>
      </c>
      <c r="AY194" s="248" t="s">
        <v>127</v>
      </c>
    </row>
    <row r="195" s="14" customFormat="1">
      <c r="A195" s="14"/>
      <c r="B195" s="249"/>
      <c r="C195" s="250"/>
      <c r="D195" s="231" t="s">
        <v>140</v>
      </c>
      <c r="E195" s="251" t="s">
        <v>1</v>
      </c>
      <c r="F195" s="252" t="s">
        <v>235</v>
      </c>
      <c r="G195" s="250"/>
      <c r="H195" s="251" t="s">
        <v>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140</v>
      </c>
      <c r="AU195" s="258" t="s">
        <v>86</v>
      </c>
      <c r="AV195" s="14" t="s">
        <v>84</v>
      </c>
      <c r="AW195" s="14" t="s">
        <v>32</v>
      </c>
      <c r="AX195" s="14" t="s">
        <v>76</v>
      </c>
      <c r="AY195" s="258" t="s">
        <v>127</v>
      </c>
    </row>
    <row r="196" s="2" customFormat="1" ht="24.15" customHeight="1">
      <c r="A196" s="38"/>
      <c r="B196" s="39"/>
      <c r="C196" s="218" t="s">
        <v>236</v>
      </c>
      <c r="D196" s="218" t="s">
        <v>129</v>
      </c>
      <c r="E196" s="219" t="s">
        <v>237</v>
      </c>
      <c r="F196" s="220" t="s">
        <v>238</v>
      </c>
      <c r="G196" s="221" t="s">
        <v>160</v>
      </c>
      <c r="H196" s="222">
        <v>160</v>
      </c>
      <c r="I196" s="223"/>
      <c r="J196" s="224">
        <f>ROUND(I196*H196,2)</f>
        <v>0</v>
      </c>
      <c r="K196" s="220" t="s">
        <v>133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134</v>
      </c>
      <c r="AT196" s="229" t="s">
        <v>129</v>
      </c>
      <c r="AU196" s="229" t="s">
        <v>86</v>
      </c>
      <c r="AY196" s="17" t="s">
        <v>127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134</v>
      </c>
      <c r="BM196" s="229" t="s">
        <v>239</v>
      </c>
    </row>
    <row r="197" s="2" customFormat="1">
      <c r="A197" s="38"/>
      <c r="B197" s="39"/>
      <c r="C197" s="40"/>
      <c r="D197" s="231" t="s">
        <v>136</v>
      </c>
      <c r="E197" s="40"/>
      <c r="F197" s="232" t="s">
        <v>240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86</v>
      </c>
    </row>
    <row r="198" s="2" customFormat="1">
      <c r="A198" s="38"/>
      <c r="B198" s="39"/>
      <c r="C198" s="40"/>
      <c r="D198" s="236" t="s">
        <v>138</v>
      </c>
      <c r="E198" s="40"/>
      <c r="F198" s="237" t="s">
        <v>241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138</v>
      </c>
      <c r="AU198" s="17" t="s">
        <v>86</v>
      </c>
    </row>
    <row r="199" s="13" customFormat="1">
      <c r="A199" s="13"/>
      <c r="B199" s="238"/>
      <c r="C199" s="239"/>
      <c r="D199" s="231" t="s">
        <v>140</v>
      </c>
      <c r="E199" s="240" t="s">
        <v>1</v>
      </c>
      <c r="F199" s="241" t="s">
        <v>234</v>
      </c>
      <c r="G199" s="239"/>
      <c r="H199" s="242">
        <v>160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140</v>
      </c>
      <c r="AU199" s="248" t="s">
        <v>86</v>
      </c>
      <c r="AV199" s="13" t="s">
        <v>86</v>
      </c>
      <c r="AW199" s="13" t="s">
        <v>32</v>
      </c>
      <c r="AX199" s="13" t="s">
        <v>84</v>
      </c>
      <c r="AY199" s="248" t="s">
        <v>127</v>
      </c>
    </row>
    <row r="200" s="14" customFormat="1">
      <c r="A200" s="14"/>
      <c r="B200" s="249"/>
      <c r="C200" s="250"/>
      <c r="D200" s="231" t="s">
        <v>140</v>
      </c>
      <c r="E200" s="251" t="s">
        <v>1</v>
      </c>
      <c r="F200" s="252" t="s">
        <v>235</v>
      </c>
      <c r="G200" s="250"/>
      <c r="H200" s="251" t="s">
        <v>1</v>
      </c>
      <c r="I200" s="253"/>
      <c r="J200" s="250"/>
      <c r="K200" s="250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140</v>
      </c>
      <c r="AU200" s="258" t="s">
        <v>86</v>
      </c>
      <c r="AV200" s="14" t="s">
        <v>84</v>
      </c>
      <c r="AW200" s="14" t="s">
        <v>32</v>
      </c>
      <c r="AX200" s="14" t="s">
        <v>76</v>
      </c>
      <c r="AY200" s="258" t="s">
        <v>127</v>
      </c>
    </row>
    <row r="201" s="2" customFormat="1" ht="24.15" customHeight="1">
      <c r="A201" s="38"/>
      <c r="B201" s="39"/>
      <c r="C201" s="218" t="s">
        <v>242</v>
      </c>
      <c r="D201" s="218" t="s">
        <v>129</v>
      </c>
      <c r="E201" s="219" t="s">
        <v>243</v>
      </c>
      <c r="F201" s="220" t="s">
        <v>244</v>
      </c>
      <c r="G201" s="221" t="s">
        <v>195</v>
      </c>
      <c r="H201" s="222">
        <v>472</v>
      </c>
      <c r="I201" s="223"/>
      <c r="J201" s="224">
        <f>ROUND(I201*H201,2)</f>
        <v>0</v>
      </c>
      <c r="K201" s="220" t="s">
        <v>133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134</v>
      </c>
      <c r="AT201" s="229" t="s">
        <v>129</v>
      </c>
      <c r="AU201" s="229" t="s">
        <v>86</v>
      </c>
      <c r="AY201" s="17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134</v>
      </c>
      <c r="BM201" s="229" t="s">
        <v>245</v>
      </c>
    </row>
    <row r="202" s="2" customFormat="1">
      <c r="A202" s="38"/>
      <c r="B202" s="39"/>
      <c r="C202" s="40"/>
      <c r="D202" s="231" t="s">
        <v>136</v>
      </c>
      <c r="E202" s="40"/>
      <c r="F202" s="232" t="s">
        <v>246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136</v>
      </c>
      <c r="AU202" s="17" t="s">
        <v>86</v>
      </c>
    </row>
    <row r="203" s="2" customFormat="1">
      <c r="A203" s="38"/>
      <c r="B203" s="39"/>
      <c r="C203" s="40"/>
      <c r="D203" s="236" t="s">
        <v>138</v>
      </c>
      <c r="E203" s="40"/>
      <c r="F203" s="237" t="s">
        <v>247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138</v>
      </c>
      <c r="AU203" s="17" t="s">
        <v>86</v>
      </c>
    </row>
    <row r="204" s="13" customFormat="1">
      <c r="A204" s="13"/>
      <c r="B204" s="238"/>
      <c r="C204" s="239"/>
      <c r="D204" s="231" t="s">
        <v>140</v>
      </c>
      <c r="E204" s="240" t="s">
        <v>1</v>
      </c>
      <c r="F204" s="241" t="s">
        <v>248</v>
      </c>
      <c r="G204" s="239"/>
      <c r="H204" s="242">
        <v>155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140</v>
      </c>
      <c r="AU204" s="248" t="s">
        <v>86</v>
      </c>
      <c r="AV204" s="13" t="s">
        <v>86</v>
      </c>
      <c r="AW204" s="13" t="s">
        <v>32</v>
      </c>
      <c r="AX204" s="13" t="s">
        <v>76</v>
      </c>
      <c r="AY204" s="248" t="s">
        <v>127</v>
      </c>
    </row>
    <row r="205" s="14" customFormat="1">
      <c r="A205" s="14"/>
      <c r="B205" s="249"/>
      <c r="C205" s="250"/>
      <c r="D205" s="231" t="s">
        <v>140</v>
      </c>
      <c r="E205" s="251" t="s">
        <v>1</v>
      </c>
      <c r="F205" s="252" t="s">
        <v>249</v>
      </c>
      <c r="G205" s="250"/>
      <c r="H205" s="251" t="s">
        <v>1</v>
      </c>
      <c r="I205" s="253"/>
      <c r="J205" s="250"/>
      <c r="K205" s="250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140</v>
      </c>
      <c r="AU205" s="258" t="s">
        <v>86</v>
      </c>
      <c r="AV205" s="14" t="s">
        <v>84</v>
      </c>
      <c r="AW205" s="14" t="s">
        <v>32</v>
      </c>
      <c r="AX205" s="14" t="s">
        <v>76</v>
      </c>
      <c r="AY205" s="258" t="s">
        <v>127</v>
      </c>
    </row>
    <row r="206" s="13" customFormat="1">
      <c r="A206" s="13"/>
      <c r="B206" s="238"/>
      <c r="C206" s="239"/>
      <c r="D206" s="231" t="s">
        <v>140</v>
      </c>
      <c r="E206" s="240" t="s">
        <v>1</v>
      </c>
      <c r="F206" s="241" t="s">
        <v>250</v>
      </c>
      <c r="G206" s="239"/>
      <c r="H206" s="242">
        <v>72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140</v>
      </c>
      <c r="AU206" s="248" t="s">
        <v>86</v>
      </c>
      <c r="AV206" s="13" t="s">
        <v>86</v>
      </c>
      <c r="AW206" s="13" t="s">
        <v>32</v>
      </c>
      <c r="AX206" s="13" t="s">
        <v>76</v>
      </c>
      <c r="AY206" s="248" t="s">
        <v>127</v>
      </c>
    </row>
    <row r="207" s="14" customFormat="1">
      <c r="A207" s="14"/>
      <c r="B207" s="249"/>
      <c r="C207" s="250"/>
      <c r="D207" s="231" t="s">
        <v>140</v>
      </c>
      <c r="E207" s="251" t="s">
        <v>1</v>
      </c>
      <c r="F207" s="252" t="s">
        <v>251</v>
      </c>
      <c r="G207" s="250"/>
      <c r="H207" s="251" t="s">
        <v>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140</v>
      </c>
      <c r="AU207" s="258" t="s">
        <v>86</v>
      </c>
      <c r="AV207" s="14" t="s">
        <v>84</v>
      </c>
      <c r="AW207" s="14" t="s">
        <v>32</v>
      </c>
      <c r="AX207" s="14" t="s">
        <v>76</v>
      </c>
      <c r="AY207" s="258" t="s">
        <v>127</v>
      </c>
    </row>
    <row r="208" s="13" customFormat="1">
      <c r="A208" s="13"/>
      <c r="B208" s="238"/>
      <c r="C208" s="239"/>
      <c r="D208" s="231" t="s">
        <v>140</v>
      </c>
      <c r="E208" s="240" t="s">
        <v>1</v>
      </c>
      <c r="F208" s="241" t="s">
        <v>252</v>
      </c>
      <c r="G208" s="239"/>
      <c r="H208" s="242">
        <v>45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140</v>
      </c>
      <c r="AU208" s="248" t="s">
        <v>86</v>
      </c>
      <c r="AV208" s="13" t="s">
        <v>86</v>
      </c>
      <c r="AW208" s="13" t="s">
        <v>32</v>
      </c>
      <c r="AX208" s="13" t="s">
        <v>76</v>
      </c>
      <c r="AY208" s="248" t="s">
        <v>127</v>
      </c>
    </row>
    <row r="209" s="14" customFormat="1">
      <c r="A209" s="14"/>
      <c r="B209" s="249"/>
      <c r="C209" s="250"/>
      <c r="D209" s="231" t="s">
        <v>140</v>
      </c>
      <c r="E209" s="251" t="s">
        <v>1</v>
      </c>
      <c r="F209" s="252" t="s">
        <v>253</v>
      </c>
      <c r="G209" s="250"/>
      <c r="H209" s="251" t="s">
        <v>1</v>
      </c>
      <c r="I209" s="253"/>
      <c r="J209" s="250"/>
      <c r="K209" s="250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140</v>
      </c>
      <c r="AU209" s="258" t="s">
        <v>86</v>
      </c>
      <c r="AV209" s="14" t="s">
        <v>84</v>
      </c>
      <c r="AW209" s="14" t="s">
        <v>32</v>
      </c>
      <c r="AX209" s="14" t="s">
        <v>76</v>
      </c>
      <c r="AY209" s="258" t="s">
        <v>127</v>
      </c>
    </row>
    <row r="210" s="13" customFormat="1">
      <c r="A210" s="13"/>
      <c r="B210" s="238"/>
      <c r="C210" s="239"/>
      <c r="D210" s="231" t="s">
        <v>140</v>
      </c>
      <c r="E210" s="240" t="s">
        <v>1</v>
      </c>
      <c r="F210" s="241" t="s">
        <v>254</v>
      </c>
      <c r="G210" s="239"/>
      <c r="H210" s="242">
        <v>200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140</v>
      </c>
      <c r="AU210" s="248" t="s">
        <v>86</v>
      </c>
      <c r="AV210" s="13" t="s">
        <v>86</v>
      </c>
      <c r="AW210" s="13" t="s">
        <v>32</v>
      </c>
      <c r="AX210" s="13" t="s">
        <v>76</v>
      </c>
      <c r="AY210" s="248" t="s">
        <v>127</v>
      </c>
    </row>
    <row r="211" s="14" customFormat="1">
      <c r="A211" s="14"/>
      <c r="B211" s="249"/>
      <c r="C211" s="250"/>
      <c r="D211" s="231" t="s">
        <v>140</v>
      </c>
      <c r="E211" s="251" t="s">
        <v>1</v>
      </c>
      <c r="F211" s="252" t="s">
        <v>255</v>
      </c>
      <c r="G211" s="250"/>
      <c r="H211" s="251" t="s">
        <v>1</v>
      </c>
      <c r="I211" s="253"/>
      <c r="J211" s="250"/>
      <c r="K211" s="250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140</v>
      </c>
      <c r="AU211" s="258" t="s">
        <v>86</v>
      </c>
      <c r="AV211" s="14" t="s">
        <v>84</v>
      </c>
      <c r="AW211" s="14" t="s">
        <v>32</v>
      </c>
      <c r="AX211" s="14" t="s">
        <v>76</v>
      </c>
      <c r="AY211" s="258" t="s">
        <v>127</v>
      </c>
    </row>
    <row r="212" s="15" customFormat="1">
      <c r="A212" s="15"/>
      <c r="B212" s="259"/>
      <c r="C212" s="260"/>
      <c r="D212" s="231" t="s">
        <v>140</v>
      </c>
      <c r="E212" s="261" t="s">
        <v>1</v>
      </c>
      <c r="F212" s="262" t="s">
        <v>168</v>
      </c>
      <c r="G212" s="260"/>
      <c r="H212" s="263">
        <v>472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9" t="s">
        <v>140</v>
      </c>
      <c r="AU212" s="269" t="s">
        <v>86</v>
      </c>
      <c r="AV212" s="15" t="s">
        <v>134</v>
      </c>
      <c r="AW212" s="15" t="s">
        <v>32</v>
      </c>
      <c r="AX212" s="15" t="s">
        <v>84</v>
      </c>
      <c r="AY212" s="269" t="s">
        <v>127</v>
      </c>
    </row>
    <row r="213" s="2" customFormat="1" ht="16.5" customHeight="1">
      <c r="A213" s="38"/>
      <c r="B213" s="39"/>
      <c r="C213" s="270" t="s">
        <v>8</v>
      </c>
      <c r="D213" s="270" t="s">
        <v>170</v>
      </c>
      <c r="E213" s="271" t="s">
        <v>256</v>
      </c>
      <c r="F213" s="272" t="s">
        <v>257</v>
      </c>
      <c r="G213" s="273" t="s">
        <v>258</v>
      </c>
      <c r="H213" s="274">
        <v>9.4399999999999995</v>
      </c>
      <c r="I213" s="275"/>
      <c r="J213" s="276">
        <f>ROUND(I213*H213,2)</f>
        <v>0</v>
      </c>
      <c r="K213" s="272" t="s">
        <v>133</v>
      </c>
      <c r="L213" s="277"/>
      <c r="M213" s="278" t="s">
        <v>1</v>
      </c>
      <c r="N213" s="279" t="s">
        <v>41</v>
      </c>
      <c r="O213" s="91"/>
      <c r="P213" s="227">
        <f>O213*H213</f>
        <v>0</v>
      </c>
      <c r="Q213" s="227">
        <v>0.001</v>
      </c>
      <c r="R213" s="227">
        <f>Q213*H213</f>
        <v>0.0094400000000000005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174</v>
      </c>
      <c r="AT213" s="229" t="s">
        <v>170</v>
      </c>
      <c r="AU213" s="229" t="s">
        <v>86</v>
      </c>
      <c r="AY213" s="17" t="s">
        <v>127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134</v>
      </c>
      <c r="BM213" s="229" t="s">
        <v>259</v>
      </c>
    </row>
    <row r="214" s="2" customFormat="1">
      <c r="A214" s="38"/>
      <c r="B214" s="39"/>
      <c r="C214" s="40"/>
      <c r="D214" s="231" t="s">
        <v>136</v>
      </c>
      <c r="E214" s="40"/>
      <c r="F214" s="232" t="s">
        <v>257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136</v>
      </c>
      <c r="AU214" s="17" t="s">
        <v>86</v>
      </c>
    </row>
    <row r="215" s="13" customFormat="1">
      <c r="A215" s="13"/>
      <c r="B215" s="238"/>
      <c r="C215" s="239"/>
      <c r="D215" s="231" t="s">
        <v>140</v>
      </c>
      <c r="E215" s="239"/>
      <c r="F215" s="241" t="s">
        <v>260</v>
      </c>
      <c r="G215" s="239"/>
      <c r="H215" s="242">
        <v>9.4399999999999995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140</v>
      </c>
      <c r="AU215" s="248" t="s">
        <v>86</v>
      </c>
      <c r="AV215" s="13" t="s">
        <v>86</v>
      </c>
      <c r="AW215" s="13" t="s">
        <v>4</v>
      </c>
      <c r="AX215" s="13" t="s">
        <v>84</v>
      </c>
      <c r="AY215" s="248" t="s">
        <v>127</v>
      </c>
    </row>
    <row r="216" s="2" customFormat="1" ht="24.15" customHeight="1">
      <c r="A216" s="38"/>
      <c r="B216" s="39"/>
      <c r="C216" s="218" t="s">
        <v>261</v>
      </c>
      <c r="D216" s="218" t="s">
        <v>129</v>
      </c>
      <c r="E216" s="219" t="s">
        <v>262</v>
      </c>
      <c r="F216" s="220" t="s">
        <v>263</v>
      </c>
      <c r="G216" s="221" t="s">
        <v>195</v>
      </c>
      <c r="H216" s="222">
        <v>35.600000000000001</v>
      </c>
      <c r="I216" s="223"/>
      <c r="J216" s="224">
        <f>ROUND(I216*H216,2)</f>
        <v>0</v>
      </c>
      <c r="K216" s="220" t="s">
        <v>133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134</v>
      </c>
      <c r="AT216" s="229" t="s">
        <v>129</v>
      </c>
      <c r="AU216" s="229" t="s">
        <v>86</v>
      </c>
      <c r="AY216" s="17" t="s">
        <v>127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134</v>
      </c>
      <c r="BM216" s="229" t="s">
        <v>264</v>
      </c>
    </row>
    <row r="217" s="2" customFormat="1">
      <c r="A217" s="38"/>
      <c r="B217" s="39"/>
      <c r="C217" s="40"/>
      <c r="D217" s="231" t="s">
        <v>136</v>
      </c>
      <c r="E217" s="40"/>
      <c r="F217" s="232" t="s">
        <v>265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86</v>
      </c>
    </row>
    <row r="218" s="2" customFormat="1">
      <c r="A218" s="38"/>
      <c r="B218" s="39"/>
      <c r="C218" s="40"/>
      <c r="D218" s="236" t="s">
        <v>138</v>
      </c>
      <c r="E218" s="40"/>
      <c r="F218" s="237" t="s">
        <v>266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86</v>
      </c>
    </row>
    <row r="219" s="13" customFormat="1">
      <c r="A219" s="13"/>
      <c r="B219" s="238"/>
      <c r="C219" s="239"/>
      <c r="D219" s="231" t="s">
        <v>140</v>
      </c>
      <c r="E219" s="240" t="s">
        <v>1</v>
      </c>
      <c r="F219" s="241" t="s">
        <v>267</v>
      </c>
      <c r="G219" s="239"/>
      <c r="H219" s="242">
        <v>10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140</v>
      </c>
      <c r="AU219" s="248" t="s">
        <v>86</v>
      </c>
      <c r="AV219" s="13" t="s">
        <v>86</v>
      </c>
      <c r="AW219" s="13" t="s">
        <v>32</v>
      </c>
      <c r="AX219" s="13" t="s">
        <v>76</v>
      </c>
      <c r="AY219" s="248" t="s">
        <v>127</v>
      </c>
    </row>
    <row r="220" s="14" customFormat="1">
      <c r="A220" s="14"/>
      <c r="B220" s="249"/>
      <c r="C220" s="250"/>
      <c r="D220" s="231" t="s">
        <v>140</v>
      </c>
      <c r="E220" s="251" t="s">
        <v>1</v>
      </c>
      <c r="F220" s="252" t="s">
        <v>165</v>
      </c>
      <c r="G220" s="250"/>
      <c r="H220" s="251" t="s">
        <v>1</v>
      </c>
      <c r="I220" s="253"/>
      <c r="J220" s="250"/>
      <c r="K220" s="250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140</v>
      </c>
      <c r="AU220" s="258" t="s">
        <v>86</v>
      </c>
      <c r="AV220" s="14" t="s">
        <v>84</v>
      </c>
      <c r="AW220" s="14" t="s">
        <v>32</v>
      </c>
      <c r="AX220" s="14" t="s">
        <v>76</v>
      </c>
      <c r="AY220" s="258" t="s">
        <v>127</v>
      </c>
    </row>
    <row r="221" s="13" customFormat="1">
      <c r="A221" s="13"/>
      <c r="B221" s="238"/>
      <c r="C221" s="239"/>
      <c r="D221" s="231" t="s">
        <v>140</v>
      </c>
      <c r="E221" s="240" t="s">
        <v>1</v>
      </c>
      <c r="F221" s="241" t="s">
        <v>268</v>
      </c>
      <c r="G221" s="239"/>
      <c r="H221" s="242">
        <v>12.800000000000001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140</v>
      </c>
      <c r="AU221" s="248" t="s">
        <v>86</v>
      </c>
      <c r="AV221" s="13" t="s">
        <v>86</v>
      </c>
      <c r="AW221" s="13" t="s">
        <v>32</v>
      </c>
      <c r="AX221" s="13" t="s">
        <v>76</v>
      </c>
      <c r="AY221" s="248" t="s">
        <v>127</v>
      </c>
    </row>
    <row r="222" s="14" customFormat="1">
      <c r="A222" s="14"/>
      <c r="B222" s="249"/>
      <c r="C222" s="250"/>
      <c r="D222" s="231" t="s">
        <v>140</v>
      </c>
      <c r="E222" s="251" t="s">
        <v>1</v>
      </c>
      <c r="F222" s="252" t="s">
        <v>269</v>
      </c>
      <c r="G222" s="250"/>
      <c r="H222" s="251" t="s">
        <v>1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140</v>
      </c>
      <c r="AU222" s="258" t="s">
        <v>86</v>
      </c>
      <c r="AV222" s="14" t="s">
        <v>84</v>
      </c>
      <c r="AW222" s="14" t="s">
        <v>32</v>
      </c>
      <c r="AX222" s="14" t="s">
        <v>76</v>
      </c>
      <c r="AY222" s="258" t="s">
        <v>127</v>
      </c>
    </row>
    <row r="223" s="13" customFormat="1">
      <c r="A223" s="13"/>
      <c r="B223" s="238"/>
      <c r="C223" s="239"/>
      <c r="D223" s="231" t="s">
        <v>140</v>
      </c>
      <c r="E223" s="240" t="s">
        <v>1</v>
      </c>
      <c r="F223" s="241" t="s">
        <v>268</v>
      </c>
      <c r="G223" s="239"/>
      <c r="H223" s="242">
        <v>12.800000000000001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140</v>
      </c>
      <c r="AU223" s="248" t="s">
        <v>86</v>
      </c>
      <c r="AV223" s="13" t="s">
        <v>86</v>
      </c>
      <c r="AW223" s="13" t="s">
        <v>32</v>
      </c>
      <c r="AX223" s="13" t="s">
        <v>76</v>
      </c>
      <c r="AY223" s="248" t="s">
        <v>127</v>
      </c>
    </row>
    <row r="224" s="14" customFormat="1">
      <c r="A224" s="14"/>
      <c r="B224" s="249"/>
      <c r="C224" s="250"/>
      <c r="D224" s="231" t="s">
        <v>140</v>
      </c>
      <c r="E224" s="251" t="s">
        <v>1</v>
      </c>
      <c r="F224" s="252" t="s">
        <v>270</v>
      </c>
      <c r="G224" s="250"/>
      <c r="H224" s="251" t="s">
        <v>1</v>
      </c>
      <c r="I224" s="253"/>
      <c r="J224" s="250"/>
      <c r="K224" s="250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140</v>
      </c>
      <c r="AU224" s="258" t="s">
        <v>86</v>
      </c>
      <c r="AV224" s="14" t="s">
        <v>84</v>
      </c>
      <c r="AW224" s="14" t="s">
        <v>32</v>
      </c>
      <c r="AX224" s="14" t="s">
        <v>76</v>
      </c>
      <c r="AY224" s="258" t="s">
        <v>127</v>
      </c>
    </row>
    <row r="225" s="15" customFormat="1">
      <c r="A225" s="15"/>
      <c r="B225" s="259"/>
      <c r="C225" s="260"/>
      <c r="D225" s="231" t="s">
        <v>140</v>
      </c>
      <c r="E225" s="261" t="s">
        <v>1</v>
      </c>
      <c r="F225" s="262" t="s">
        <v>168</v>
      </c>
      <c r="G225" s="260"/>
      <c r="H225" s="263">
        <v>35.600000000000001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9" t="s">
        <v>140</v>
      </c>
      <c r="AU225" s="269" t="s">
        <v>86</v>
      </c>
      <c r="AV225" s="15" t="s">
        <v>134</v>
      </c>
      <c r="AW225" s="15" t="s">
        <v>32</v>
      </c>
      <c r="AX225" s="15" t="s">
        <v>84</v>
      </c>
      <c r="AY225" s="269" t="s">
        <v>127</v>
      </c>
    </row>
    <row r="226" s="2" customFormat="1" ht="24.15" customHeight="1">
      <c r="A226" s="38"/>
      <c r="B226" s="39"/>
      <c r="C226" s="218" t="s">
        <v>271</v>
      </c>
      <c r="D226" s="218" t="s">
        <v>129</v>
      </c>
      <c r="E226" s="219" t="s">
        <v>272</v>
      </c>
      <c r="F226" s="220" t="s">
        <v>273</v>
      </c>
      <c r="G226" s="221" t="s">
        <v>195</v>
      </c>
      <c r="H226" s="222">
        <v>427.95999999999998</v>
      </c>
      <c r="I226" s="223"/>
      <c r="J226" s="224">
        <f>ROUND(I226*H226,2)</f>
        <v>0</v>
      </c>
      <c r="K226" s="220" t="s">
        <v>133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134</v>
      </c>
      <c r="AT226" s="229" t="s">
        <v>129</v>
      </c>
      <c r="AU226" s="229" t="s">
        <v>86</v>
      </c>
      <c r="AY226" s="17" t="s">
        <v>127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134</v>
      </c>
      <c r="BM226" s="229" t="s">
        <v>274</v>
      </c>
    </row>
    <row r="227" s="2" customFormat="1">
      <c r="A227" s="38"/>
      <c r="B227" s="39"/>
      <c r="C227" s="40"/>
      <c r="D227" s="231" t="s">
        <v>136</v>
      </c>
      <c r="E227" s="40"/>
      <c r="F227" s="232" t="s">
        <v>275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136</v>
      </c>
      <c r="AU227" s="17" t="s">
        <v>86</v>
      </c>
    </row>
    <row r="228" s="2" customFormat="1">
      <c r="A228" s="38"/>
      <c r="B228" s="39"/>
      <c r="C228" s="40"/>
      <c r="D228" s="236" t="s">
        <v>138</v>
      </c>
      <c r="E228" s="40"/>
      <c r="F228" s="237" t="s">
        <v>276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138</v>
      </c>
      <c r="AU228" s="17" t="s">
        <v>86</v>
      </c>
    </row>
    <row r="229" s="13" customFormat="1">
      <c r="A229" s="13"/>
      <c r="B229" s="238"/>
      <c r="C229" s="239"/>
      <c r="D229" s="231" t="s">
        <v>140</v>
      </c>
      <c r="E229" s="240" t="s">
        <v>1</v>
      </c>
      <c r="F229" s="241" t="s">
        <v>277</v>
      </c>
      <c r="G229" s="239"/>
      <c r="H229" s="242">
        <v>200.96000000000001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140</v>
      </c>
      <c r="AU229" s="248" t="s">
        <v>86</v>
      </c>
      <c r="AV229" s="13" t="s">
        <v>86</v>
      </c>
      <c r="AW229" s="13" t="s">
        <v>32</v>
      </c>
      <c r="AX229" s="13" t="s">
        <v>76</v>
      </c>
      <c r="AY229" s="248" t="s">
        <v>127</v>
      </c>
    </row>
    <row r="230" s="14" customFormat="1">
      <c r="A230" s="14"/>
      <c r="B230" s="249"/>
      <c r="C230" s="250"/>
      <c r="D230" s="231" t="s">
        <v>140</v>
      </c>
      <c r="E230" s="251" t="s">
        <v>1</v>
      </c>
      <c r="F230" s="252" t="s">
        <v>278</v>
      </c>
      <c r="G230" s="250"/>
      <c r="H230" s="251" t="s">
        <v>1</v>
      </c>
      <c r="I230" s="253"/>
      <c r="J230" s="250"/>
      <c r="K230" s="250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140</v>
      </c>
      <c r="AU230" s="258" t="s">
        <v>86</v>
      </c>
      <c r="AV230" s="14" t="s">
        <v>84</v>
      </c>
      <c r="AW230" s="14" t="s">
        <v>32</v>
      </c>
      <c r="AX230" s="14" t="s">
        <v>76</v>
      </c>
      <c r="AY230" s="258" t="s">
        <v>127</v>
      </c>
    </row>
    <row r="231" s="13" customFormat="1">
      <c r="A231" s="13"/>
      <c r="B231" s="238"/>
      <c r="C231" s="239"/>
      <c r="D231" s="231" t="s">
        <v>140</v>
      </c>
      <c r="E231" s="240" t="s">
        <v>1</v>
      </c>
      <c r="F231" s="241" t="s">
        <v>248</v>
      </c>
      <c r="G231" s="239"/>
      <c r="H231" s="242">
        <v>155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140</v>
      </c>
      <c r="AU231" s="248" t="s">
        <v>86</v>
      </c>
      <c r="AV231" s="13" t="s">
        <v>86</v>
      </c>
      <c r="AW231" s="13" t="s">
        <v>32</v>
      </c>
      <c r="AX231" s="13" t="s">
        <v>76</v>
      </c>
      <c r="AY231" s="248" t="s">
        <v>127</v>
      </c>
    </row>
    <row r="232" s="14" customFormat="1">
      <c r="A232" s="14"/>
      <c r="B232" s="249"/>
      <c r="C232" s="250"/>
      <c r="D232" s="231" t="s">
        <v>140</v>
      </c>
      <c r="E232" s="251" t="s">
        <v>1</v>
      </c>
      <c r="F232" s="252" t="s">
        <v>249</v>
      </c>
      <c r="G232" s="250"/>
      <c r="H232" s="251" t="s">
        <v>1</v>
      </c>
      <c r="I232" s="253"/>
      <c r="J232" s="250"/>
      <c r="K232" s="250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140</v>
      </c>
      <c r="AU232" s="258" t="s">
        <v>86</v>
      </c>
      <c r="AV232" s="14" t="s">
        <v>84</v>
      </c>
      <c r="AW232" s="14" t="s">
        <v>32</v>
      </c>
      <c r="AX232" s="14" t="s">
        <v>76</v>
      </c>
      <c r="AY232" s="258" t="s">
        <v>127</v>
      </c>
    </row>
    <row r="233" s="13" customFormat="1">
      <c r="A233" s="13"/>
      <c r="B233" s="238"/>
      <c r="C233" s="239"/>
      <c r="D233" s="231" t="s">
        <v>140</v>
      </c>
      <c r="E233" s="240" t="s">
        <v>1</v>
      </c>
      <c r="F233" s="241" t="s">
        <v>250</v>
      </c>
      <c r="G233" s="239"/>
      <c r="H233" s="242">
        <v>72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140</v>
      </c>
      <c r="AU233" s="248" t="s">
        <v>86</v>
      </c>
      <c r="AV233" s="13" t="s">
        <v>86</v>
      </c>
      <c r="AW233" s="13" t="s">
        <v>32</v>
      </c>
      <c r="AX233" s="13" t="s">
        <v>76</v>
      </c>
      <c r="AY233" s="248" t="s">
        <v>127</v>
      </c>
    </row>
    <row r="234" s="14" customFormat="1">
      <c r="A234" s="14"/>
      <c r="B234" s="249"/>
      <c r="C234" s="250"/>
      <c r="D234" s="231" t="s">
        <v>140</v>
      </c>
      <c r="E234" s="251" t="s">
        <v>1</v>
      </c>
      <c r="F234" s="252" t="s">
        <v>251</v>
      </c>
      <c r="G234" s="250"/>
      <c r="H234" s="251" t="s">
        <v>1</v>
      </c>
      <c r="I234" s="253"/>
      <c r="J234" s="250"/>
      <c r="K234" s="250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140</v>
      </c>
      <c r="AU234" s="258" t="s">
        <v>86</v>
      </c>
      <c r="AV234" s="14" t="s">
        <v>84</v>
      </c>
      <c r="AW234" s="14" t="s">
        <v>32</v>
      </c>
      <c r="AX234" s="14" t="s">
        <v>76</v>
      </c>
      <c r="AY234" s="258" t="s">
        <v>127</v>
      </c>
    </row>
    <row r="235" s="15" customFormat="1">
      <c r="A235" s="15"/>
      <c r="B235" s="259"/>
      <c r="C235" s="260"/>
      <c r="D235" s="231" t="s">
        <v>140</v>
      </c>
      <c r="E235" s="261" t="s">
        <v>1</v>
      </c>
      <c r="F235" s="262" t="s">
        <v>168</v>
      </c>
      <c r="G235" s="260"/>
      <c r="H235" s="263">
        <v>427.95999999999998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140</v>
      </c>
      <c r="AU235" s="269" t="s">
        <v>86</v>
      </c>
      <c r="AV235" s="15" t="s">
        <v>134</v>
      </c>
      <c r="AW235" s="15" t="s">
        <v>32</v>
      </c>
      <c r="AX235" s="15" t="s">
        <v>84</v>
      </c>
      <c r="AY235" s="269" t="s">
        <v>127</v>
      </c>
    </row>
    <row r="236" s="2" customFormat="1" ht="16.5" customHeight="1">
      <c r="A236" s="38"/>
      <c r="B236" s="39"/>
      <c r="C236" s="218" t="s">
        <v>279</v>
      </c>
      <c r="D236" s="218" t="s">
        <v>129</v>
      </c>
      <c r="E236" s="219" t="s">
        <v>280</v>
      </c>
      <c r="F236" s="220" t="s">
        <v>281</v>
      </c>
      <c r="G236" s="221" t="s">
        <v>195</v>
      </c>
      <c r="H236" s="222">
        <v>45</v>
      </c>
      <c r="I236" s="223"/>
      <c r="J236" s="224">
        <f>ROUND(I236*H236,2)</f>
        <v>0</v>
      </c>
      <c r="K236" s="220" t="s">
        <v>133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134</v>
      </c>
      <c r="AT236" s="229" t="s">
        <v>129</v>
      </c>
      <c r="AU236" s="229" t="s">
        <v>86</v>
      </c>
      <c r="AY236" s="17" t="s">
        <v>127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134</v>
      </c>
      <c r="BM236" s="229" t="s">
        <v>282</v>
      </c>
    </row>
    <row r="237" s="2" customFormat="1">
      <c r="A237" s="38"/>
      <c r="B237" s="39"/>
      <c r="C237" s="40"/>
      <c r="D237" s="231" t="s">
        <v>136</v>
      </c>
      <c r="E237" s="40"/>
      <c r="F237" s="232" t="s">
        <v>283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136</v>
      </c>
      <c r="AU237" s="17" t="s">
        <v>86</v>
      </c>
    </row>
    <row r="238" s="2" customFormat="1">
      <c r="A238" s="38"/>
      <c r="B238" s="39"/>
      <c r="C238" s="40"/>
      <c r="D238" s="236" t="s">
        <v>138</v>
      </c>
      <c r="E238" s="40"/>
      <c r="F238" s="237" t="s">
        <v>284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86</v>
      </c>
    </row>
    <row r="239" s="13" customFormat="1">
      <c r="A239" s="13"/>
      <c r="B239" s="238"/>
      <c r="C239" s="239"/>
      <c r="D239" s="231" t="s">
        <v>140</v>
      </c>
      <c r="E239" s="240" t="s">
        <v>1</v>
      </c>
      <c r="F239" s="241" t="s">
        <v>252</v>
      </c>
      <c r="G239" s="239"/>
      <c r="H239" s="242">
        <v>45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140</v>
      </c>
      <c r="AU239" s="248" t="s">
        <v>86</v>
      </c>
      <c r="AV239" s="13" t="s">
        <v>86</v>
      </c>
      <c r="AW239" s="13" t="s">
        <v>32</v>
      </c>
      <c r="AX239" s="13" t="s">
        <v>84</v>
      </c>
      <c r="AY239" s="248" t="s">
        <v>127</v>
      </c>
    </row>
    <row r="240" s="14" customFormat="1">
      <c r="A240" s="14"/>
      <c r="B240" s="249"/>
      <c r="C240" s="250"/>
      <c r="D240" s="231" t="s">
        <v>140</v>
      </c>
      <c r="E240" s="251" t="s">
        <v>1</v>
      </c>
      <c r="F240" s="252" t="s">
        <v>253</v>
      </c>
      <c r="G240" s="250"/>
      <c r="H240" s="251" t="s">
        <v>1</v>
      </c>
      <c r="I240" s="253"/>
      <c r="J240" s="250"/>
      <c r="K240" s="250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140</v>
      </c>
      <c r="AU240" s="258" t="s">
        <v>86</v>
      </c>
      <c r="AV240" s="14" t="s">
        <v>84</v>
      </c>
      <c r="AW240" s="14" t="s">
        <v>32</v>
      </c>
      <c r="AX240" s="14" t="s">
        <v>76</v>
      </c>
      <c r="AY240" s="258" t="s">
        <v>127</v>
      </c>
    </row>
    <row r="241" s="12" customFormat="1" ht="22.8" customHeight="1">
      <c r="A241" s="12"/>
      <c r="B241" s="202"/>
      <c r="C241" s="203"/>
      <c r="D241" s="204" t="s">
        <v>75</v>
      </c>
      <c r="E241" s="216" t="s">
        <v>86</v>
      </c>
      <c r="F241" s="216" t="s">
        <v>285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SUM(P242:P265)</f>
        <v>0</v>
      </c>
      <c r="Q241" s="210"/>
      <c r="R241" s="211">
        <f>SUM(R242:R265)</f>
        <v>57.661270399999999</v>
      </c>
      <c r="S241" s="210"/>
      <c r="T241" s="212">
        <f>SUM(T242:T265)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84</v>
      </c>
      <c r="AT241" s="214" t="s">
        <v>75</v>
      </c>
      <c r="AU241" s="214" t="s">
        <v>84</v>
      </c>
      <c r="AY241" s="213" t="s">
        <v>127</v>
      </c>
      <c r="BK241" s="215">
        <f>SUM(BK242:BK265)</f>
        <v>0</v>
      </c>
    </row>
    <row r="242" s="2" customFormat="1" ht="24.15" customHeight="1">
      <c r="A242" s="38"/>
      <c r="B242" s="39"/>
      <c r="C242" s="218" t="s">
        <v>286</v>
      </c>
      <c r="D242" s="218" t="s">
        <v>129</v>
      </c>
      <c r="E242" s="219" t="s">
        <v>287</v>
      </c>
      <c r="F242" s="220" t="s">
        <v>288</v>
      </c>
      <c r="G242" s="221" t="s">
        <v>160</v>
      </c>
      <c r="H242" s="222">
        <v>22.440000000000001</v>
      </c>
      <c r="I242" s="223"/>
      <c r="J242" s="224">
        <f>ROUND(I242*H242,2)</f>
        <v>0</v>
      </c>
      <c r="K242" s="220" t="s">
        <v>133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2.55328</v>
      </c>
      <c r="R242" s="227">
        <f>Q242*H242</f>
        <v>57.295603200000002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134</v>
      </c>
      <c r="AT242" s="229" t="s">
        <v>129</v>
      </c>
      <c r="AU242" s="229" t="s">
        <v>86</v>
      </c>
      <c r="AY242" s="17" t="s">
        <v>127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134</v>
      </c>
      <c r="BM242" s="229" t="s">
        <v>289</v>
      </c>
    </row>
    <row r="243" s="2" customFormat="1">
      <c r="A243" s="38"/>
      <c r="B243" s="39"/>
      <c r="C243" s="40"/>
      <c r="D243" s="231" t="s">
        <v>136</v>
      </c>
      <c r="E243" s="40"/>
      <c r="F243" s="232" t="s">
        <v>290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136</v>
      </c>
      <c r="AU243" s="17" t="s">
        <v>86</v>
      </c>
    </row>
    <row r="244" s="2" customFormat="1">
      <c r="A244" s="38"/>
      <c r="B244" s="39"/>
      <c r="C244" s="40"/>
      <c r="D244" s="236" t="s">
        <v>138</v>
      </c>
      <c r="E244" s="40"/>
      <c r="F244" s="237" t="s">
        <v>291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86</v>
      </c>
    </row>
    <row r="245" s="13" customFormat="1">
      <c r="A245" s="13"/>
      <c r="B245" s="238"/>
      <c r="C245" s="239"/>
      <c r="D245" s="231" t="s">
        <v>140</v>
      </c>
      <c r="E245" s="240" t="s">
        <v>1</v>
      </c>
      <c r="F245" s="241" t="s">
        <v>292</v>
      </c>
      <c r="G245" s="239"/>
      <c r="H245" s="242">
        <v>7.0800000000000001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140</v>
      </c>
      <c r="AU245" s="248" t="s">
        <v>86</v>
      </c>
      <c r="AV245" s="13" t="s">
        <v>86</v>
      </c>
      <c r="AW245" s="13" t="s">
        <v>32</v>
      </c>
      <c r="AX245" s="13" t="s">
        <v>76</v>
      </c>
      <c r="AY245" s="248" t="s">
        <v>127</v>
      </c>
    </row>
    <row r="246" s="14" customFormat="1">
      <c r="A246" s="14"/>
      <c r="B246" s="249"/>
      <c r="C246" s="250"/>
      <c r="D246" s="231" t="s">
        <v>140</v>
      </c>
      <c r="E246" s="251" t="s">
        <v>1</v>
      </c>
      <c r="F246" s="252" t="s">
        <v>165</v>
      </c>
      <c r="G246" s="250"/>
      <c r="H246" s="251" t="s">
        <v>1</v>
      </c>
      <c r="I246" s="253"/>
      <c r="J246" s="250"/>
      <c r="K246" s="250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140</v>
      </c>
      <c r="AU246" s="258" t="s">
        <v>86</v>
      </c>
      <c r="AV246" s="14" t="s">
        <v>84</v>
      </c>
      <c r="AW246" s="14" t="s">
        <v>32</v>
      </c>
      <c r="AX246" s="14" t="s">
        <v>76</v>
      </c>
      <c r="AY246" s="258" t="s">
        <v>127</v>
      </c>
    </row>
    <row r="247" s="13" customFormat="1">
      <c r="A247" s="13"/>
      <c r="B247" s="238"/>
      <c r="C247" s="239"/>
      <c r="D247" s="231" t="s">
        <v>140</v>
      </c>
      <c r="E247" s="240" t="s">
        <v>1</v>
      </c>
      <c r="F247" s="241" t="s">
        <v>293</v>
      </c>
      <c r="G247" s="239"/>
      <c r="H247" s="242">
        <v>15.359999999999999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140</v>
      </c>
      <c r="AU247" s="248" t="s">
        <v>86</v>
      </c>
      <c r="AV247" s="13" t="s">
        <v>86</v>
      </c>
      <c r="AW247" s="13" t="s">
        <v>32</v>
      </c>
      <c r="AX247" s="13" t="s">
        <v>76</v>
      </c>
      <c r="AY247" s="248" t="s">
        <v>127</v>
      </c>
    </row>
    <row r="248" s="14" customFormat="1">
      <c r="A248" s="14"/>
      <c r="B248" s="249"/>
      <c r="C248" s="250"/>
      <c r="D248" s="231" t="s">
        <v>140</v>
      </c>
      <c r="E248" s="251" t="s">
        <v>1</v>
      </c>
      <c r="F248" s="252" t="s">
        <v>167</v>
      </c>
      <c r="G248" s="250"/>
      <c r="H248" s="251" t="s">
        <v>1</v>
      </c>
      <c r="I248" s="253"/>
      <c r="J248" s="250"/>
      <c r="K248" s="250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140</v>
      </c>
      <c r="AU248" s="258" t="s">
        <v>86</v>
      </c>
      <c r="AV248" s="14" t="s">
        <v>84</v>
      </c>
      <c r="AW248" s="14" t="s">
        <v>32</v>
      </c>
      <c r="AX248" s="14" t="s">
        <v>76</v>
      </c>
      <c r="AY248" s="258" t="s">
        <v>127</v>
      </c>
    </row>
    <row r="249" s="15" customFormat="1">
      <c r="A249" s="15"/>
      <c r="B249" s="259"/>
      <c r="C249" s="260"/>
      <c r="D249" s="231" t="s">
        <v>140</v>
      </c>
      <c r="E249" s="261" t="s">
        <v>1</v>
      </c>
      <c r="F249" s="262" t="s">
        <v>168</v>
      </c>
      <c r="G249" s="260"/>
      <c r="H249" s="263">
        <v>22.440000000000001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9" t="s">
        <v>140</v>
      </c>
      <c r="AU249" s="269" t="s">
        <v>86</v>
      </c>
      <c r="AV249" s="15" t="s">
        <v>134</v>
      </c>
      <c r="AW249" s="15" t="s">
        <v>32</v>
      </c>
      <c r="AX249" s="15" t="s">
        <v>84</v>
      </c>
      <c r="AY249" s="269" t="s">
        <v>127</v>
      </c>
    </row>
    <row r="250" s="2" customFormat="1" ht="16.5" customHeight="1">
      <c r="A250" s="38"/>
      <c r="B250" s="39"/>
      <c r="C250" s="218" t="s">
        <v>294</v>
      </c>
      <c r="D250" s="218" t="s">
        <v>129</v>
      </c>
      <c r="E250" s="219" t="s">
        <v>295</v>
      </c>
      <c r="F250" s="220" t="s">
        <v>296</v>
      </c>
      <c r="G250" s="221" t="s">
        <v>195</v>
      </c>
      <c r="H250" s="222">
        <v>79.840000000000003</v>
      </c>
      <c r="I250" s="223"/>
      <c r="J250" s="224">
        <f>ROUND(I250*H250,2)</f>
        <v>0</v>
      </c>
      <c r="K250" s="220" t="s">
        <v>133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0.0045799999999999999</v>
      </c>
      <c r="R250" s="227">
        <f>Q250*H250</f>
        <v>0.36566720000000003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134</v>
      </c>
      <c r="AT250" s="229" t="s">
        <v>129</v>
      </c>
      <c r="AU250" s="229" t="s">
        <v>86</v>
      </c>
      <c r="AY250" s="17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134</v>
      </c>
      <c r="BM250" s="229" t="s">
        <v>297</v>
      </c>
    </row>
    <row r="251" s="2" customFormat="1">
      <c r="A251" s="38"/>
      <c r="B251" s="39"/>
      <c r="C251" s="40"/>
      <c r="D251" s="231" t="s">
        <v>136</v>
      </c>
      <c r="E251" s="40"/>
      <c r="F251" s="232" t="s">
        <v>298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136</v>
      </c>
      <c r="AU251" s="17" t="s">
        <v>86</v>
      </c>
    </row>
    <row r="252" s="2" customFormat="1">
      <c r="A252" s="38"/>
      <c r="B252" s="39"/>
      <c r="C252" s="40"/>
      <c r="D252" s="236" t="s">
        <v>138</v>
      </c>
      <c r="E252" s="40"/>
      <c r="F252" s="237" t="s">
        <v>299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86</v>
      </c>
    </row>
    <row r="253" s="13" customFormat="1">
      <c r="A253" s="13"/>
      <c r="B253" s="238"/>
      <c r="C253" s="239"/>
      <c r="D253" s="231" t="s">
        <v>140</v>
      </c>
      <c r="E253" s="240" t="s">
        <v>1</v>
      </c>
      <c r="F253" s="241" t="s">
        <v>300</v>
      </c>
      <c r="G253" s="239"/>
      <c r="H253" s="242">
        <v>24.800000000000001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140</v>
      </c>
      <c r="AU253" s="248" t="s">
        <v>86</v>
      </c>
      <c r="AV253" s="13" t="s">
        <v>86</v>
      </c>
      <c r="AW253" s="13" t="s">
        <v>32</v>
      </c>
      <c r="AX253" s="13" t="s">
        <v>76</v>
      </c>
      <c r="AY253" s="248" t="s">
        <v>127</v>
      </c>
    </row>
    <row r="254" s="14" customFormat="1">
      <c r="A254" s="14"/>
      <c r="B254" s="249"/>
      <c r="C254" s="250"/>
      <c r="D254" s="231" t="s">
        <v>140</v>
      </c>
      <c r="E254" s="251" t="s">
        <v>1</v>
      </c>
      <c r="F254" s="252" t="s">
        <v>165</v>
      </c>
      <c r="G254" s="250"/>
      <c r="H254" s="251" t="s">
        <v>1</v>
      </c>
      <c r="I254" s="253"/>
      <c r="J254" s="250"/>
      <c r="K254" s="250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140</v>
      </c>
      <c r="AU254" s="258" t="s">
        <v>86</v>
      </c>
      <c r="AV254" s="14" t="s">
        <v>84</v>
      </c>
      <c r="AW254" s="14" t="s">
        <v>32</v>
      </c>
      <c r="AX254" s="14" t="s">
        <v>76</v>
      </c>
      <c r="AY254" s="258" t="s">
        <v>127</v>
      </c>
    </row>
    <row r="255" s="13" customFormat="1">
      <c r="A255" s="13"/>
      <c r="B255" s="238"/>
      <c r="C255" s="239"/>
      <c r="D255" s="231" t="s">
        <v>140</v>
      </c>
      <c r="E255" s="240" t="s">
        <v>1</v>
      </c>
      <c r="F255" s="241" t="s">
        <v>301</v>
      </c>
      <c r="G255" s="239"/>
      <c r="H255" s="242">
        <v>55.039999999999999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140</v>
      </c>
      <c r="AU255" s="248" t="s">
        <v>86</v>
      </c>
      <c r="AV255" s="13" t="s">
        <v>86</v>
      </c>
      <c r="AW255" s="13" t="s">
        <v>32</v>
      </c>
      <c r="AX255" s="13" t="s">
        <v>76</v>
      </c>
      <c r="AY255" s="248" t="s">
        <v>127</v>
      </c>
    </row>
    <row r="256" s="14" customFormat="1">
      <c r="A256" s="14"/>
      <c r="B256" s="249"/>
      <c r="C256" s="250"/>
      <c r="D256" s="231" t="s">
        <v>140</v>
      </c>
      <c r="E256" s="251" t="s">
        <v>1</v>
      </c>
      <c r="F256" s="252" t="s">
        <v>167</v>
      </c>
      <c r="G256" s="250"/>
      <c r="H256" s="251" t="s">
        <v>1</v>
      </c>
      <c r="I256" s="253"/>
      <c r="J256" s="250"/>
      <c r="K256" s="250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140</v>
      </c>
      <c r="AU256" s="258" t="s">
        <v>86</v>
      </c>
      <c r="AV256" s="14" t="s">
        <v>84</v>
      </c>
      <c r="AW256" s="14" t="s">
        <v>32</v>
      </c>
      <c r="AX256" s="14" t="s">
        <v>76</v>
      </c>
      <c r="AY256" s="258" t="s">
        <v>127</v>
      </c>
    </row>
    <row r="257" s="15" customFormat="1">
      <c r="A257" s="15"/>
      <c r="B257" s="259"/>
      <c r="C257" s="260"/>
      <c r="D257" s="231" t="s">
        <v>140</v>
      </c>
      <c r="E257" s="261" t="s">
        <v>1</v>
      </c>
      <c r="F257" s="262" t="s">
        <v>168</v>
      </c>
      <c r="G257" s="260"/>
      <c r="H257" s="263">
        <v>79.840000000000003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9" t="s">
        <v>140</v>
      </c>
      <c r="AU257" s="269" t="s">
        <v>86</v>
      </c>
      <c r="AV257" s="15" t="s">
        <v>134</v>
      </c>
      <c r="AW257" s="15" t="s">
        <v>32</v>
      </c>
      <c r="AX257" s="15" t="s">
        <v>84</v>
      </c>
      <c r="AY257" s="269" t="s">
        <v>127</v>
      </c>
    </row>
    <row r="258" s="2" customFormat="1" ht="21.75" customHeight="1">
      <c r="A258" s="38"/>
      <c r="B258" s="39"/>
      <c r="C258" s="218" t="s">
        <v>7</v>
      </c>
      <c r="D258" s="218" t="s">
        <v>129</v>
      </c>
      <c r="E258" s="219" t="s">
        <v>302</v>
      </c>
      <c r="F258" s="220" t="s">
        <v>303</v>
      </c>
      <c r="G258" s="221" t="s">
        <v>195</v>
      </c>
      <c r="H258" s="222">
        <v>79.840000000000003</v>
      </c>
      <c r="I258" s="223"/>
      <c r="J258" s="224">
        <f>ROUND(I258*H258,2)</f>
        <v>0</v>
      </c>
      <c r="K258" s="220" t="s">
        <v>133</v>
      </c>
      <c r="L258" s="44"/>
      <c r="M258" s="225" t="s">
        <v>1</v>
      </c>
      <c r="N258" s="226" t="s">
        <v>41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134</v>
      </c>
      <c r="AT258" s="229" t="s">
        <v>129</v>
      </c>
      <c r="AU258" s="229" t="s">
        <v>86</v>
      </c>
      <c r="AY258" s="17" t="s">
        <v>127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134</v>
      </c>
      <c r="BM258" s="229" t="s">
        <v>304</v>
      </c>
    </row>
    <row r="259" s="2" customFormat="1">
      <c r="A259" s="38"/>
      <c r="B259" s="39"/>
      <c r="C259" s="40"/>
      <c r="D259" s="231" t="s">
        <v>136</v>
      </c>
      <c r="E259" s="40"/>
      <c r="F259" s="232" t="s">
        <v>305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136</v>
      </c>
      <c r="AU259" s="17" t="s">
        <v>86</v>
      </c>
    </row>
    <row r="260" s="2" customFormat="1">
      <c r="A260" s="38"/>
      <c r="B260" s="39"/>
      <c r="C260" s="40"/>
      <c r="D260" s="236" t="s">
        <v>138</v>
      </c>
      <c r="E260" s="40"/>
      <c r="F260" s="237" t="s">
        <v>306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86</v>
      </c>
    </row>
    <row r="261" s="13" customFormat="1">
      <c r="A261" s="13"/>
      <c r="B261" s="238"/>
      <c r="C261" s="239"/>
      <c r="D261" s="231" t="s">
        <v>140</v>
      </c>
      <c r="E261" s="240" t="s">
        <v>1</v>
      </c>
      <c r="F261" s="241" t="s">
        <v>300</v>
      </c>
      <c r="G261" s="239"/>
      <c r="H261" s="242">
        <v>24.800000000000001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140</v>
      </c>
      <c r="AU261" s="248" t="s">
        <v>86</v>
      </c>
      <c r="AV261" s="13" t="s">
        <v>86</v>
      </c>
      <c r="AW261" s="13" t="s">
        <v>32</v>
      </c>
      <c r="AX261" s="13" t="s">
        <v>76</v>
      </c>
      <c r="AY261" s="248" t="s">
        <v>127</v>
      </c>
    </row>
    <row r="262" s="14" customFormat="1">
      <c r="A262" s="14"/>
      <c r="B262" s="249"/>
      <c r="C262" s="250"/>
      <c r="D262" s="231" t="s">
        <v>140</v>
      </c>
      <c r="E262" s="251" t="s">
        <v>1</v>
      </c>
      <c r="F262" s="252" t="s">
        <v>165</v>
      </c>
      <c r="G262" s="250"/>
      <c r="H262" s="251" t="s">
        <v>1</v>
      </c>
      <c r="I262" s="253"/>
      <c r="J262" s="250"/>
      <c r="K262" s="250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140</v>
      </c>
      <c r="AU262" s="258" t="s">
        <v>86</v>
      </c>
      <c r="AV262" s="14" t="s">
        <v>84</v>
      </c>
      <c r="AW262" s="14" t="s">
        <v>32</v>
      </c>
      <c r="AX262" s="14" t="s">
        <v>76</v>
      </c>
      <c r="AY262" s="258" t="s">
        <v>127</v>
      </c>
    </row>
    <row r="263" s="13" customFormat="1">
      <c r="A263" s="13"/>
      <c r="B263" s="238"/>
      <c r="C263" s="239"/>
      <c r="D263" s="231" t="s">
        <v>140</v>
      </c>
      <c r="E263" s="240" t="s">
        <v>1</v>
      </c>
      <c r="F263" s="241" t="s">
        <v>301</v>
      </c>
      <c r="G263" s="239"/>
      <c r="H263" s="242">
        <v>55.039999999999999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140</v>
      </c>
      <c r="AU263" s="248" t="s">
        <v>86</v>
      </c>
      <c r="AV263" s="13" t="s">
        <v>86</v>
      </c>
      <c r="AW263" s="13" t="s">
        <v>32</v>
      </c>
      <c r="AX263" s="13" t="s">
        <v>76</v>
      </c>
      <c r="AY263" s="248" t="s">
        <v>127</v>
      </c>
    </row>
    <row r="264" s="14" customFormat="1">
      <c r="A264" s="14"/>
      <c r="B264" s="249"/>
      <c r="C264" s="250"/>
      <c r="D264" s="231" t="s">
        <v>140</v>
      </c>
      <c r="E264" s="251" t="s">
        <v>1</v>
      </c>
      <c r="F264" s="252" t="s">
        <v>167</v>
      </c>
      <c r="G264" s="250"/>
      <c r="H264" s="251" t="s">
        <v>1</v>
      </c>
      <c r="I264" s="253"/>
      <c r="J264" s="250"/>
      <c r="K264" s="250"/>
      <c r="L264" s="254"/>
      <c r="M264" s="255"/>
      <c r="N264" s="256"/>
      <c r="O264" s="256"/>
      <c r="P264" s="256"/>
      <c r="Q264" s="256"/>
      <c r="R264" s="256"/>
      <c r="S264" s="256"/>
      <c r="T264" s="25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8" t="s">
        <v>140</v>
      </c>
      <c r="AU264" s="258" t="s">
        <v>86</v>
      </c>
      <c r="AV264" s="14" t="s">
        <v>84</v>
      </c>
      <c r="AW264" s="14" t="s">
        <v>32</v>
      </c>
      <c r="AX264" s="14" t="s">
        <v>76</v>
      </c>
      <c r="AY264" s="258" t="s">
        <v>127</v>
      </c>
    </row>
    <row r="265" s="15" customFormat="1">
      <c r="A265" s="15"/>
      <c r="B265" s="259"/>
      <c r="C265" s="260"/>
      <c r="D265" s="231" t="s">
        <v>140</v>
      </c>
      <c r="E265" s="261" t="s">
        <v>1</v>
      </c>
      <c r="F265" s="262" t="s">
        <v>168</v>
      </c>
      <c r="G265" s="260"/>
      <c r="H265" s="263">
        <v>79.840000000000003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9" t="s">
        <v>140</v>
      </c>
      <c r="AU265" s="269" t="s">
        <v>86</v>
      </c>
      <c r="AV265" s="15" t="s">
        <v>134</v>
      </c>
      <c r="AW265" s="15" t="s">
        <v>32</v>
      </c>
      <c r="AX265" s="15" t="s">
        <v>84</v>
      </c>
      <c r="AY265" s="269" t="s">
        <v>127</v>
      </c>
    </row>
    <row r="266" s="12" customFormat="1" ht="22.8" customHeight="1">
      <c r="A266" s="12"/>
      <c r="B266" s="202"/>
      <c r="C266" s="203"/>
      <c r="D266" s="204" t="s">
        <v>75</v>
      </c>
      <c r="E266" s="216" t="s">
        <v>151</v>
      </c>
      <c r="F266" s="216" t="s">
        <v>307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SUM(P267:P282)</f>
        <v>0</v>
      </c>
      <c r="Q266" s="210"/>
      <c r="R266" s="211">
        <f>SUM(R267:R282)</f>
        <v>237.35813609999997</v>
      </c>
      <c r="S266" s="210"/>
      <c r="T266" s="212">
        <f>SUM(T267:T282)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84</v>
      </c>
      <c r="AT266" s="214" t="s">
        <v>75</v>
      </c>
      <c r="AU266" s="214" t="s">
        <v>84</v>
      </c>
      <c r="AY266" s="213" t="s">
        <v>127</v>
      </c>
      <c r="BK266" s="215">
        <f>SUM(BK267:BK282)</f>
        <v>0</v>
      </c>
    </row>
    <row r="267" s="2" customFormat="1" ht="24.15" customHeight="1">
      <c r="A267" s="38"/>
      <c r="B267" s="39"/>
      <c r="C267" s="218" t="s">
        <v>308</v>
      </c>
      <c r="D267" s="218" t="s">
        <v>129</v>
      </c>
      <c r="E267" s="219" t="s">
        <v>309</v>
      </c>
      <c r="F267" s="220" t="s">
        <v>310</v>
      </c>
      <c r="G267" s="221" t="s">
        <v>160</v>
      </c>
      <c r="H267" s="222">
        <v>81.599999999999994</v>
      </c>
      <c r="I267" s="223"/>
      <c r="J267" s="224">
        <f>ROUND(I267*H267,2)</f>
        <v>0</v>
      </c>
      <c r="K267" s="220" t="s">
        <v>133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2.8967999999999998</v>
      </c>
      <c r="R267" s="227">
        <f>Q267*H267</f>
        <v>236.37887999999998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134</v>
      </c>
      <c r="AT267" s="229" t="s">
        <v>129</v>
      </c>
      <c r="AU267" s="229" t="s">
        <v>86</v>
      </c>
      <c r="AY267" s="17" t="s">
        <v>127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134</v>
      </c>
      <c r="BM267" s="229" t="s">
        <v>311</v>
      </c>
    </row>
    <row r="268" s="2" customFormat="1">
      <c r="A268" s="38"/>
      <c r="B268" s="39"/>
      <c r="C268" s="40"/>
      <c r="D268" s="231" t="s">
        <v>136</v>
      </c>
      <c r="E268" s="40"/>
      <c r="F268" s="232" t="s">
        <v>312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136</v>
      </c>
      <c r="AU268" s="17" t="s">
        <v>86</v>
      </c>
    </row>
    <row r="269" s="2" customFormat="1">
      <c r="A269" s="38"/>
      <c r="B269" s="39"/>
      <c r="C269" s="40"/>
      <c r="D269" s="236" t="s">
        <v>138</v>
      </c>
      <c r="E269" s="40"/>
      <c r="F269" s="237" t="s">
        <v>313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138</v>
      </c>
      <c r="AU269" s="17" t="s">
        <v>86</v>
      </c>
    </row>
    <row r="270" s="13" customFormat="1">
      <c r="A270" s="13"/>
      <c r="B270" s="238"/>
      <c r="C270" s="239"/>
      <c r="D270" s="231" t="s">
        <v>140</v>
      </c>
      <c r="E270" s="240" t="s">
        <v>1</v>
      </c>
      <c r="F270" s="241" t="s">
        <v>314</v>
      </c>
      <c r="G270" s="239"/>
      <c r="H270" s="242">
        <v>41.600000000000001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140</v>
      </c>
      <c r="AU270" s="248" t="s">
        <v>86</v>
      </c>
      <c r="AV270" s="13" t="s">
        <v>86</v>
      </c>
      <c r="AW270" s="13" t="s">
        <v>32</v>
      </c>
      <c r="AX270" s="13" t="s">
        <v>76</v>
      </c>
      <c r="AY270" s="248" t="s">
        <v>127</v>
      </c>
    </row>
    <row r="271" s="14" customFormat="1">
      <c r="A271" s="14"/>
      <c r="B271" s="249"/>
      <c r="C271" s="250"/>
      <c r="D271" s="231" t="s">
        <v>140</v>
      </c>
      <c r="E271" s="251" t="s">
        <v>1</v>
      </c>
      <c r="F271" s="252" t="s">
        <v>315</v>
      </c>
      <c r="G271" s="250"/>
      <c r="H271" s="251" t="s">
        <v>1</v>
      </c>
      <c r="I271" s="253"/>
      <c r="J271" s="250"/>
      <c r="K271" s="250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140</v>
      </c>
      <c r="AU271" s="258" t="s">
        <v>86</v>
      </c>
      <c r="AV271" s="14" t="s">
        <v>84</v>
      </c>
      <c r="AW271" s="14" t="s">
        <v>32</v>
      </c>
      <c r="AX271" s="14" t="s">
        <v>76</v>
      </c>
      <c r="AY271" s="258" t="s">
        <v>127</v>
      </c>
    </row>
    <row r="272" s="13" customFormat="1">
      <c r="A272" s="13"/>
      <c r="B272" s="238"/>
      <c r="C272" s="239"/>
      <c r="D272" s="231" t="s">
        <v>140</v>
      </c>
      <c r="E272" s="240" t="s">
        <v>1</v>
      </c>
      <c r="F272" s="241" t="s">
        <v>316</v>
      </c>
      <c r="G272" s="239"/>
      <c r="H272" s="242">
        <v>40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140</v>
      </c>
      <c r="AU272" s="248" t="s">
        <v>86</v>
      </c>
      <c r="AV272" s="13" t="s">
        <v>86</v>
      </c>
      <c r="AW272" s="13" t="s">
        <v>32</v>
      </c>
      <c r="AX272" s="13" t="s">
        <v>76</v>
      </c>
      <c r="AY272" s="248" t="s">
        <v>127</v>
      </c>
    </row>
    <row r="273" s="14" customFormat="1">
      <c r="A273" s="14"/>
      <c r="B273" s="249"/>
      <c r="C273" s="250"/>
      <c r="D273" s="231" t="s">
        <v>140</v>
      </c>
      <c r="E273" s="251" t="s">
        <v>1</v>
      </c>
      <c r="F273" s="252" t="s">
        <v>317</v>
      </c>
      <c r="G273" s="250"/>
      <c r="H273" s="251" t="s">
        <v>1</v>
      </c>
      <c r="I273" s="253"/>
      <c r="J273" s="250"/>
      <c r="K273" s="250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140</v>
      </c>
      <c r="AU273" s="258" t="s">
        <v>86</v>
      </c>
      <c r="AV273" s="14" t="s">
        <v>84</v>
      </c>
      <c r="AW273" s="14" t="s">
        <v>32</v>
      </c>
      <c r="AX273" s="14" t="s">
        <v>76</v>
      </c>
      <c r="AY273" s="258" t="s">
        <v>127</v>
      </c>
    </row>
    <row r="274" s="15" customFormat="1">
      <c r="A274" s="15"/>
      <c r="B274" s="259"/>
      <c r="C274" s="260"/>
      <c r="D274" s="231" t="s">
        <v>140</v>
      </c>
      <c r="E274" s="261" t="s">
        <v>1</v>
      </c>
      <c r="F274" s="262" t="s">
        <v>168</v>
      </c>
      <c r="G274" s="260"/>
      <c r="H274" s="263">
        <v>81.599999999999994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9" t="s">
        <v>140</v>
      </c>
      <c r="AU274" s="269" t="s">
        <v>86</v>
      </c>
      <c r="AV274" s="15" t="s">
        <v>134</v>
      </c>
      <c r="AW274" s="15" t="s">
        <v>32</v>
      </c>
      <c r="AX274" s="15" t="s">
        <v>84</v>
      </c>
      <c r="AY274" s="269" t="s">
        <v>127</v>
      </c>
    </row>
    <row r="275" s="2" customFormat="1" ht="24.15" customHeight="1">
      <c r="A275" s="38"/>
      <c r="B275" s="39"/>
      <c r="C275" s="218" t="s">
        <v>318</v>
      </c>
      <c r="D275" s="218" t="s">
        <v>129</v>
      </c>
      <c r="E275" s="219" t="s">
        <v>319</v>
      </c>
      <c r="F275" s="220" t="s">
        <v>320</v>
      </c>
      <c r="G275" s="221" t="s">
        <v>173</v>
      </c>
      <c r="H275" s="222">
        <v>0.94199999999999995</v>
      </c>
      <c r="I275" s="223"/>
      <c r="J275" s="224">
        <f>ROUND(I275*H275,2)</f>
        <v>0</v>
      </c>
      <c r="K275" s="220" t="s">
        <v>133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1.03955</v>
      </c>
      <c r="R275" s="227">
        <f>Q275*H275</f>
        <v>0.97925609999999996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134</v>
      </c>
      <c r="AT275" s="229" t="s">
        <v>129</v>
      </c>
      <c r="AU275" s="229" t="s">
        <v>86</v>
      </c>
      <c r="AY275" s="17" t="s">
        <v>127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134</v>
      </c>
      <c r="BM275" s="229" t="s">
        <v>321</v>
      </c>
    </row>
    <row r="276" s="2" customFormat="1">
      <c r="A276" s="38"/>
      <c r="B276" s="39"/>
      <c r="C276" s="40"/>
      <c r="D276" s="231" t="s">
        <v>136</v>
      </c>
      <c r="E276" s="40"/>
      <c r="F276" s="232" t="s">
        <v>322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136</v>
      </c>
      <c r="AU276" s="17" t="s">
        <v>86</v>
      </c>
    </row>
    <row r="277" s="2" customFormat="1">
      <c r="A277" s="38"/>
      <c r="B277" s="39"/>
      <c r="C277" s="40"/>
      <c r="D277" s="236" t="s">
        <v>138</v>
      </c>
      <c r="E277" s="40"/>
      <c r="F277" s="237" t="s">
        <v>323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138</v>
      </c>
      <c r="AU277" s="17" t="s">
        <v>86</v>
      </c>
    </row>
    <row r="278" s="13" customFormat="1">
      <c r="A278" s="13"/>
      <c r="B278" s="238"/>
      <c r="C278" s="239"/>
      <c r="D278" s="231" t="s">
        <v>140</v>
      </c>
      <c r="E278" s="240" t="s">
        <v>1</v>
      </c>
      <c r="F278" s="241" t="s">
        <v>324</v>
      </c>
      <c r="G278" s="239"/>
      <c r="H278" s="242">
        <v>0.27500000000000002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140</v>
      </c>
      <c r="AU278" s="248" t="s">
        <v>86</v>
      </c>
      <c r="AV278" s="13" t="s">
        <v>86</v>
      </c>
      <c r="AW278" s="13" t="s">
        <v>32</v>
      </c>
      <c r="AX278" s="13" t="s">
        <v>76</v>
      </c>
      <c r="AY278" s="248" t="s">
        <v>127</v>
      </c>
    </row>
    <row r="279" s="14" customFormat="1">
      <c r="A279" s="14"/>
      <c r="B279" s="249"/>
      <c r="C279" s="250"/>
      <c r="D279" s="231" t="s">
        <v>140</v>
      </c>
      <c r="E279" s="251" t="s">
        <v>1</v>
      </c>
      <c r="F279" s="252" t="s">
        <v>325</v>
      </c>
      <c r="G279" s="250"/>
      <c r="H279" s="251" t="s">
        <v>1</v>
      </c>
      <c r="I279" s="253"/>
      <c r="J279" s="250"/>
      <c r="K279" s="250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140</v>
      </c>
      <c r="AU279" s="258" t="s">
        <v>86</v>
      </c>
      <c r="AV279" s="14" t="s">
        <v>84</v>
      </c>
      <c r="AW279" s="14" t="s">
        <v>32</v>
      </c>
      <c r="AX279" s="14" t="s">
        <v>76</v>
      </c>
      <c r="AY279" s="258" t="s">
        <v>127</v>
      </c>
    </row>
    <row r="280" s="13" customFormat="1">
      <c r="A280" s="13"/>
      <c r="B280" s="238"/>
      <c r="C280" s="239"/>
      <c r="D280" s="231" t="s">
        <v>140</v>
      </c>
      <c r="E280" s="240" t="s">
        <v>1</v>
      </c>
      <c r="F280" s="241" t="s">
        <v>326</v>
      </c>
      <c r="G280" s="239"/>
      <c r="H280" s="242">
        <v>0.66700000000000004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140</v>
      </c>
      <c r="AU280" s="248" t="s">
        <v>86</v>
      </c>
      <c r="AV280" s="13" t="s">
        <v>86</v>
      </c>
      <c r="AW280" s="13" t="s">
        <v>32</v>
      </c>
      <c r="AX280" s="13" t="s">
        <v>76</v>
      </c>
      <c r="AY280" s="248" t="s">
        <v>127</v>
      </c>
    </row>
    <row r="281" s="14" customFormat="1">
      <c r="A281" s="14"/>
      <c r="B281" s="249"/>
      <c r="C281" s="250"/>
      <c r="D281" s="231" t="s">
        <v>140</v>
      </c>
      <c r="E281" s="251" t="s">
        <v>1</v>
      </c>
      <c r="F281" s="252" t="s">
        <v>327</v>
      </c>
      <c r="G281" s="250"/>
      <c r="H281" s="251" t="s">
        <v>1</v>
      </c>
      <c r="I281" s="253"/>
      <c r="J281" s="250"/>
      <c r="K281" s="250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140</v>
      </c>
      <c r="AU281" s="258" t="s">
        <v>86</v>
      </c>
      <c r="AV281" s="14" t="s">
        <v>84</v>
      </c>
      <c r="AW281" s="14" t="s">
        <v>32</v>
      </c>
      <c r="AX281" s="14" t="s">
        <v>76</v>
      </c>
      <c r="AY281" s="258" t="s">
        <v>127</v>
      </c>
    </row>
    <row r="282" s="15" customFormat="1">
      <c r="A282" s="15"/>
      <c r="B282" s="259"/>
      <c r="C282" s="260"/>
      <c r="D282" s="231" t="s">
        <v>140</v>
      </c>
      <c r="E282" s="261" t="s">
        <v>1</v>
      </c>
      <c r="F282" s="262" t="s">
        <v>168</v>
      </c>
      <c r="G282" s="260"/>
      <c r="H282" s="263">
        <v>0.94199999999999995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9" t="s">
        <v>140</v>
      </c>
      <c r="AU282" s="269" t="s">
        <v>86</v>
      </c>
      <c r="AV282" s="15" t="s">
        <v>134</v>
      </c>
      <c r="AW282" s="15" t="s">
        <v>32</v>
      </c>
      <c r="AX282" s="15" t="s">
        <v>84</v>
      </c>
      <c r="AY282" s="269" t="s">
        <v>127</v>
      </c>
    </row>
    <row r="283" s="12" customFormat="1" ht="22.8" customHeight="1">
      <c r="A283" s="12"/>
      <c r="B283" s="202"/>
      <c r="C283" s="203"/>
      <c r="D283" s="204" t="s">
        <v>75</v>
      </c>
      <c r="E283" s="216" t="s">
        <v>134</v>
      </c>
      <c r="F283" s="216" t="s">
        <v>328</v>
      </c>
      <c r="G283" s="203"/>
      <c r="H283" s="203"/>
      <c r="I283" s="206"/>
      <c r="J283" s="217">
        <f>BK283</f>
        <v>0</v>
      </c>
      <c r="K283" s="203"/>
      <c r="L283" s="208"/>
      <c r="M283" s="209"/>
      <c r="N283" s="210"/>
      <c r="O283" s="210"/>
      <c r="P283" s="211">
        <f>SUM(P284:P313)</f>
        <v>0</v>
      </c>
      <c r="Q283" s="210"/>
      <c r="R283" s="211">
        <f>SUM(R284:R313)</f>
        <v>295.15385700000002</v>
      </c>
      <c r="S283" s="210"/>
      <c r="T283" s="212">
        <f>SUM(T284:T313)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3" t="s">
        <v>84</v>
      </c>
      <c r="AT283" s="214" t="s">
        <v>75</v>
      </c>
      <c r="AU283" s="214" t="s">
        <v>84</v>
      </c>
      <c r="AY283" s="213" t="s">
        <v>127</v>
      </c>
      <c r="BK283" s="215">
        <f>SUM(BK284:BK313)</f>
        <v>0</v>
      </c>
    </row>
    <row r="284" s="2" customFormat="1" ht="24.15" customHeight="1">
      <c r="A284" s="38"/>
      <c r="B284" s="39"/>
      <c r="C284" s="218" t="s">
        <v>329</v>
      </c>
      <c r="D284" s="218" t="s">
        <v>129</v>
      </c>
      <c r="E284" s="219" t="s">
        <v>330</v>
      </c>
      <c r="F284" s="220" t="s">
        <v>331</v>
      </c>
      <c r="G284" s="221" t="s">
        <v>195</v>
      </c>
      <c r="H284" s="222">
        <v>165.09999999999999</v>
      </c>
      <c r="I284" s="223"/>
      <c r="J284" s="224">
        <f>ROUND(I284*H284,2)</f>
        <v>0</v>
      </c>
      <c r="K284" s="220" t="s">
        <v>133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0.24787000000000001</v>
      </c>
      <c r="R284" s="227">
        <f>Q284*H284</f>
        <v>40.923336999999997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134</v>
      </c>
      <c r="AT284" s="229" t="s">
        <v>129</v>
      </c>
      <c r="AU284" s="229" t="s">
        <v>86</v>
      </c>
      <c r="AY284" s="17" t="s">
        <v>127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134</v>
      </c>
      <c r="BM284" s="229" t="s">
        <v>332</v>
      </c>
    </row>
    <row r="285" s="2" customFormat="1">
      <c r="A285" s="38"/>
      <c r="B285" s="39"/>
      <c r="C285" s="40"/>
      <c r="D285" s="231" t="s">
        <v>136</v>
      </c>
      <c r="E285" s="40"/>
      <c r="F285" s="232" t="s">
        <v>333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136</v>
      </c>
      <c r="AU285" s="17" t="s">
        <v>86</v>
      </c>
    </row>
    <row r="286" s="2" customFormat="1">
      <c r="A286" s="38"/>
      <c r="B286" s="39"/>
      <c r="C286" s="40"/>
      <c r="D286" s="236" t="s">
        <v>138</v>
      </c>
      <c r="E286" s="40"/>
      <c r="F286" s="237" t="s">
        <v>334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138</v>
      </c>
      <c r="AU286" s="17" t="s">
        <v>86</v>
      </c>
    </row>
    <row r="287" s="13" customFormat="1">
      <c r="A287" s="13"/>
      <c r="B287" s="238"/>
      <c r="C287" s="239"/>
      <c r="D287" s="231" t="s">
        <v>140</v>
      </c>
      <c r="E287" s="240" t="s">
        <v>1</v>
      </c>
      <c r="F287" s="241" t="s">
        <v>335</v>
      </c>
      <c r="G287" s="239"/>
      <c r="H287" s="242">
        <v>68.599999999999994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140</v>
      </c>
      <c r="AU287" s="248" t="s">
        <v>86</v>
      </c>
      <c r="AV287" s="13" t="s">
        <v>86</v>
      </c>
      <c r="AW287" s="13" t="s">
        <v>32</v>
      </c>
      <c r="AX287" s="13" t="s">
        <v>76</v>
      </c>
      <c r="AY287" s="248" t="s">
        <v>127</v>
      </c>
    </row>
    <row r="288" s="14" customFormat="1">
      <c r="A288" s="14"/>
      <c r="B288" s="249"/>
      <c r="C288" s="250"/>
      <c r="D288" s="231" t="s">
        <v>140</v>
      </c>
      <c r="E288" s="251" t="s">
        <v>1</v>
      </c>
      <c r="F288" s="252" t="s">
        <v>186</v>
      </c>
      <c r="G288" s="250"/>
      <c r="H288" s="251" t="s">
        <v>1</v>
      </c>
      <c r="I288" s="253"/>
      <c r="J288" s="250"/>
      <c r="K288" s="250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140</v>
      </c>
      <c r="AU288" s="258" t="s">
        <v>86</v>
      </c>
      <c r="AV288" s="14" t="s">
        <v>84</v>
      </c>
      <c r="AW288" s="14" t="s">
        <v>32</v>
      </c>
      <c r="AX288" s="14" t="s">
        <v>76</v>
      </c>
      <c r="AY288" s="258" t="s">
        <v>127</v>
      </c>
    </row>
    <row r="289" s="13" customFormat="1">
      <c r="A289" s="13"/>
      <c r="B289" s="238"/>
      <c r="C289" s="239"/>
      <c r="D289" s="231" t="s">
        <v>140</v>
      </c>
      <c r="E289" s="240" t="s">
        <v>1</v>
      </c>
      <c r="F289" s="241" t="s">
        <v>336</v>
      </c>
      <c r="G289" s="239"/>
      <c r="H289" s="242">
        <v>64.5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140</v>
      </c>
      <c r="AU289" s="248" t="s">
        <v>86</v>
      </c>
      <c r="AV289" s="13" t="s">
        <v>86</v>
      </c>
      <c r="AW289" s="13" t="s">
        <v>32</v>
      </c>
      <c r="AX289" s="13" t="s">
        <v>76</v>
      </c>
      <c r="AY289" s="248" t="s">
        <v>127</v>
      </c>
    </row>
    <row r="290" s="14" customFormat="1">
      <c r="A290" s="14"/>
      <c r="B290" s="249"/>
      <c r="C290" s="250"/>
      <c r="D290" s="231" t="s">
        <v>140</v>
      </c>
      <c r="E290" s="251" t="s">
        <v>1</v>
      </c>
      <c r="F290" s="252" t="s">
        <v>188</v>
      </c>
      <c r="G290" s="250"/>
      <c r="H290" s="251" t="s">
        <v>1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140</v>
      </c>
      <c r="AU290" s="258" t="s">
        <v>86</v>
      </c>
      <c r="AV290" s="14" t="s">
        <v>84</v>
      </c>
      <c r="AW290" s="14" t="s">
        <v>32</v>
      </c>
      <c r="AX290" s="14" t="s">
        <v>76</v>
      </c>
      <c r="AY290" s="258" t="s">
        <v>127</v>
      </c>
    </row>
    <row r="291" s="13" customFormat="1">
      <c r="A291" s="13"/>
      <c r="B291" s="238"/>
      <c r="C291" s="239"/>
      <c r="D291" s="231" t="s">
        <v>140</v>
      </c>
      <c r="E291" s="240" t="s">
        <v>1</v>
      </c>
      <c r="F291" s="241" t="s">
        <v>337</v>
      </c>
      <c r="G291" s="239"/>
      <c r="H291" s="242">
        <v>6.4000000000000004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140</v>
      </c>
      <c r="AU291" s="248" t="s">
        <v>86</v>
      </c>
      <c r="AV291" s="13" t="s">
        <v>86</v>
      </c>
      <c r="AW291" s="13" t="s">
        <v>32</v>
      </c>
      <c r="AX291" s="13" t="s">
        <v>76</v>
      </c>
      <c r="AY291" s="248" t="s">
        <v>127</v>
      </c>
    </row>
    <row r="292" s="14" customFormat="1">
      <c r="A292" s="14"/>
      <c r="B292" s="249"/>
      <c r="C292" s="250"/>
      <c r="D292" s="231" t="s">
        <v>140</v>
      </c>
      <c r="E292" s="251" t="s">
        <v>1</v>
      </c>
      <c r="F292" s="252" t="s">
        <v>165</v>
      </c>
      <c r="G292" s="250"/>
      <c r="H292" s="251" t="s">
        <v>1</v>
      </c>
      <c r="I292" s="253"/>
      <c r="J292" s="250"/>
      <c r="K292" s="250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140</v>
      </c>
      <c r="AU292" s="258" t="s">
        <v>86</v>
      </c>
      <c r="AV292" s="14" t="s">
        <v>84</v>
      </c>
      <c r="AW292" s="14" t="s">
        <v>32</v>
      </c>
      <c r="AX292" s="14" t="s">
        <v>76</v>
      </c>
      <c r="AY292" s="258" t="s">
        <v>127</v>
      </c>
    </row>
    <row r="293" s="13" customFormat="1">
      <c r="A293" s="13"/>
      <c r="B293" s="238"/>
      <c r="C293" s="239"/>
      <c r="D293" s="231" t="s">
        <v>140</v>
      </c>
      <c r="E293" s="240" t="s">
        <v>1</v>
      </c>
      <c r="F293" s="241" t="s">
        <v>338</v>
      </c>
      <c r="G293" s="239"/>
      <c r="H293" s="242">
        <v>25.600000000000001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140</v>
      </c>
      <c r="AU293" s="248" t="s">
        <v>86</v>
      </c>
      <c r="AV293" s="13" t="s">
        <v>86</v>
      </c>
      <c r="AW293" s="13" t="s">
        <v>32</v>
      </c>
      <c r="AX293" s="13" t="s">
        <v>76</v>
      </c>
      <c r="AY293" s="248" t="s">
        <v>127</v>
      </c>
    </row>
    <row r="294" s="14" customFormat="1">
      <c r="A294" s="14"/>
      <c r="B294" s="249"/>
      <c r="C294" s="250"/>
      <c r="D294" s="231" t="s">
        <v>140</v>
      </c>
      <c r="E294" s="251" t="s">
        <v>1</v>
      </c>
      <c r="F294" s="252" t="s">
        <v>167</v>
      </c>
      <c r="G294" s="250"/>
      <c r="H294" s="251" t="s">
        <v>1</v>
      </c>
      <c r="I294" s="253"/>
      <c r="J294" s="250"/>
      <c r="K294" s="250"/>
      <c r="L294" s="254"/>
      <c r="M294" s="255"/>
      <c r="N294" s="256"/>
      <c r="O294" s="256"/>
      <c r="P294" s="256"/>
      <c r="Q294" s="256"/>
      <c r="R294" s="256"/>
      <c r="S294" s="256"/>
      <c r="T294" s="25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8" t="s">
        <v>140</v>
      </c>
      <c r="AU294" s="258" t="s">
        <v>86</v>
      </c>
      <c r="AV294" s="14" t="s">
        <v>84</v>
      </c>
      <c r="AW294" s="14" t="s">
        <v>32</v>
      </c>
      <c r="AX294" s="14" t="s">
        <v>76</v>
      </c>
      <c r="AY294" s="258" t="s">
        <v>127</v>
      </c>
    </row>
    <row r="295" s="15" customFormat="1">
      <c r="A295" s="15"/>
      <c r="B295" s="259"/>
      <c r="C295" s="260"/>
      <c r="D295" s="231" t="s">
        <v>140</v>
      </c>
      <c r="E295" s="261" t="s">
        <v>1</v>
      </c>
      <c r="F295" s="262" t="s">
        <v>168</v>
      </c>
      <c r="G295" s="260"/>
      <c r="H295" s="263">
        <v>165.09999999999999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9" t="s">
        <v>140</v>
      </c>
      <c r="AU295" s="269" t="s">
        <v>86</v>
      </c>
      <c r="AV295" s="15" t="s">
        <v>134</v>
      </c>
      <c r="AW295" s="15" t="s">
        <v>32</v>
      </c>
      <c r="AX295" s="15" t="s">
        <v>84</v>
      </c>
      <c r="AY295" s="269" t="s">
        <v>127</v>
      </c>
    </row>
    <row r="296" s="2" customFormat="1" ht="37.8" customHeight="1">
      <c r="A296" s="38"/>
      <c r="B296" s="39"/>
      <c r="C296" s="218" t="s">
        <v>339</v>
      </c>
      <c r="D296" s="218" t="s">
        <v>129</v>
      </c>
      <c r="E296" s="219" t="s">
        <v>340</v>
      </c>
      <c r="F296" s="220" t="s">
        <v>341</v>
      </c>
      <c r="G296" s="221" t="s">
        <v>160</v>
      </c>
      <c r="H296" s="222">
        <v>99.030000000000001</v>
      </c>
      <c r="I296" s="223"/>
      <c r="J296" s="224">
        <f>ROUND(I296*H296,2)</f>
        <v>0</v>
      </c>
      <c r="K296" s="220" t="s">
        <v>133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1.8480000000000001</v>
      </c>
      <c r="R296" s="227">
        <f>Q296*H296</f>
        <v>183.00744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134</v>
      </c>
      <c r="AT296" s="229" t="s">
        <v>129</v>
      </c>
      <c r="AU296" s="229" t="s">
        <v>86</v>
      </c>
      <c r="AY296" s="17" t="s">
        <v>127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134</v>
      </c>
      <c r="BM296" s="229" t="s">
        <v>342</v>
      </c>
    </row>
    <row r="297" s="2" customFormat="1">
      <c r="A297" s="38"/>
      <c r="B297" s="39"/>
      <c r="C297" s="40"/>
      <c r="D297" s="231" t="s">
        <v>136</v>
      </c>
      <c r="E297" s="40"/>
      <c r="F297" s="232" t="s">
        <v>343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136</v>
      </c>
      <c r="AU297" s="17" t="s">
        <v>86</v>
      </c>
    </row>
    <row r="298" s="2" customFormat="1">
      <c r="A298" s="38"/>
      <c r="B298" s="39"/>
      <c r="C298" s="40"/>
      <c r="D298" s="236" t="s">
        <v>138</v>
      </c>
      <c r="E298" s="40"/>
      <c r="F298" s="237" t="s">
        <v>344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138</v>
      </c>
      <c r="AU298" s="17" t="s">
        <v>86</v>
      </c>
    </row>
    <row r="299" s="13" customFormat="1">
      <c r="A299" s="13"/>
      <c r="B299" s="238"/>
      <c r="C299" s="239"/>
      <c r="D299" s="231" t="s">
        <v>140</v>
      </c>
      <c r="E299" s="240" t="s">
        <v>1</v>
      </c>
      <c r="F299" s="241" t="s">
        <v>345</v>
      </c>
      <c r="G299" s="239"/>
      <c r="H299" s="242">
        <v>99.030000000000001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140</v>
      </c>
      <c r="AU299" s="248" t="s">
        <v>86</v>
      </c>
      <c r="AV299" s="13" t="s">
        <v>86</v>
      </c>
      <c r="AW299" s="13" t="s">
        <v>32</v>
      </c>
      <c r="AX299" s="13" t="s">
        <v>84</v>
      </c>
      <c r="AY299" s="248" t="s">
        <v>127</v>
      </c>
    </row>
    <row r="300" s="14" customFormat="1">
      <c r="A300" s="14"/>
      <c r="B300" s="249"/>
      <c r="C300" s="250"/>
      <c r="D300" s="231" t="s">
        <v>140</v>
      </c>
      <c r="E300" s="251" t="s">
        <v>1</v>
      </c>
      <c r="F300" s="252" t="s">
        <v>184</v>
      </c>
      <c r="G300" s="250"/>
      <c r="H300" s="251" t="s">
        <v>1</v>
      </c>
      <c r="I300" s="253"/>
      <c r="J300" s="250"/>
      <c r="K300" s="250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140</v>
      </c>
      <c r="AU300" s="258" t="s">
        <v>86</v>
      </c>
      <c r="AV300" s="14" t="s">
        <v>84</v>
      </c>
      <c r="AW300" s="14" t="s">
        <v>32</v>
      </c>
      <c r="AX300" s="14" t="s">
        <v>76</v>
      </c>
      <c r="AY300" s="258" t="s">
        <v>127</v>
      </c>
    </row>
    <row r="301" s="2" customFormat="1" ht="33" customHeight="1">
      <c r="A301" s="38"/>
      <c r="B301" s="39"/>
      <c r="C301" s="218" t="s">
        <v>346</v>
      </c>
      <c r="D301" s="218" t="s">
        <v>129</v>
      </c>
      <c r="E301" s="219" t="s">
        <v>347</v>
      </c>
      <c r="F301" s="220" t="s">
        <v>348</v>
      </c>
      <c r="G301" s="221" t="s">
        <v>160</v>
      </c>
      <c r="H301" s="222">
        <v>8.0999999999999996</v>
      </c>
      <c r="I301" s="223"/>
      <c r="J301" s="224">
        <f>ROUND(I301*H301,2)</f>
        <v>0</v>
      </c>
      <c r="K301" s="220" t="s">
        <v>133</v>
      </c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1.54</v>
      </c>
      <c r="R301" s="227">
        <f>Q301*H301</f>
        <v>12.474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134</v>
      </c>
      <c r="AT301" s="229" t="s">
        <v>129</v>
      </c>
      <c r="AU301" s="229" t="s">
        <v>86</v>
      </c>
      <c r="AY301" s="17" t="s">
        <v>127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134</v>
      </c>
      <c r="BM301" s="229" t="s">
        <v>349</v>
      </c>
    </row>
    <row r="302" s="2" customFormat="1">
      <c r="A302" s="38"/>
      <c r="B302" s="39"/>
      <c r="C302" s="40"/>
      <c r="D302" s="231" t="s">
        <v>136</v>
      </c>
      <c r="E302" s="40"/>
      <c r="F302" s="232" t="s">
        <v>350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136</v>
      </c>
      <c r="AU302" s="17" t="s">
        <v>86</v>
      </c>
    </row>
    <row r="303" s="2" customFormat="1">
      <c r="A303" s="38"/>
      <c r="B303" s="39"/>
      <c r="C303" s="40"/>
      <c r="D303" s="236" t="s">
        <v>138</v>
      </c>
      <c r="E303" s="40"/>
      <c r="F303" s="237" t="s">
        <v>351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138</v>
      </c>
      <c r="AU303" s="17" t="s">
        <v>86</v>
      </c>
    </row>
    <row r="304" s="13" customFormat="1">
      <c r="A304" s="13"/>
      <c r="B304" s="238"/>
      <c r="C304" s="239"/>
      <c r="D304" s="231" t="s">
        <v>140</v>
      </c>
      <c r="E304" s="240" t="s">
        <v>1</v>
      </c>
      <c r="F304" s="241" t="s">
        <v>189</v>
      </c>
      <c r="G304" s="239"/>
      <c r="H304" s="242">
        <v>8.0999999999999996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140</v>
      </c>
      <c r="AU304" s="248" t="s">
        <v>86</v>
      </c>
      <c r="AV304" s="13" t="s">
        <v>86</v>
      </c>
      <c r="AW304" s="13" t="s">
        <v>32</v>
      </c>
      <c r="AX304" s="13" t="s">
        <v>84</v>
      </c>
      <c r="AY304" s="248" t="s">
        <v>127</v>
      </c>
    </row>
    <row r="305" s="14" customFormat="1">
      <c r="A305" s="14"/>
      <c r="B305" s="249"/>
      <c r="C305" s="250"/>
      <c r="D305" s="231" t="s">
        <v>140</v>
      </c>
      <c r="E305" s="251" t="s">
        <v>1</v>
      </c>
      <c r="F305" s="252" t="s">
        <v>190</v>
      </c>
      <c r="G305" s="250"/>
      <c r="H305" s="251" t="s">
        <v>1</v>
      </c>
      <c r="I305" s="253"/>
      <c r="J305" s="250"/>
      <c r="K305" s="250"/>
      <c r="L305" s="254"/>
      <c r="M305" s="255"/>
      <c r="N305" s="256"/>
      <c r="O305" s="256"/>
      <c r="P305" s="256"/>
      <c r="Q305" s="256"/>
      <c r="R305" s="256"/>
      <c r="S305" s="256"/>
      <c r="T305" s="25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8" t="s">
        <v>140</v>
      </c>
      <c r="AU305" s="258" t="s">
        <v>86</v>
      </c>
      <c r="AV305" s="14" t="s">
        <v>84</v>
      </c>
      <c r="AW305" s="14" t="s">
        <v>32</v>
      </c>
      <c r="AX305" s="14" t="s">
        <v>76</v>
      </c>
      <c r="AY305" s="258" t="s">
        <v>127</v>
      </c>
    </row>
    <row r="306" s="2" customFormat="1" ht="24.15" customHeight="1">
      <c r="A306" s="38"/>
      <c r="B306" s="39"/>
      <c r="C306" s="218" t="s">
        <v>352</v>
      </c>
      <c r="D306" s="218" t="s">
        <v>129</v>
      </c>
      <c r="E306" s="219" t="s">
        <v>353</v>
      </c>
      <c r="F306" s="220" t="s">
        <v>354</v>
      </c>
      <c r="G306" s="221" t="s">
        <v>195</v>
      </c>
      <c r="H306" s="222">
        <v>52</v>
      </c>
      <c r="I306" s="223"/>
      <c r="J306" s="224">
        <f>ROUND(I306*H306,2)</f>
        <v>0</v>
      </c>
      <c r="K306" s="220" t="s">
        <v>133</v>
      </c>
      <c r="L306" s="44"/>
      <c r="M306" s="225" t="s">
        <v>1</v>
      </c>
      <c r="N306" s="226" t="s">
        <v>41</v>
      </c>
      <c r="O306" s="91"/>
      <c r="P306" s="227">
        <f>O306*H306</f>
        <v>0</v>
      </c>
      <c r="Q306" s="227">
        <v>1.1297900000000001</v>
      </c>
      <c r="R306" s="227">
        <f>Q306*H306</f>
        <v>58.749080000000006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134</v>
      </c>
      <c r="AT306" s="229" t="s">
        <v>129</v>
      </c>
      <c r="AU306" s="229" t="s">
        <v>86</v>
      </c>
      <c r="AY306" s="17" t="s">
        <v>127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84</v>
      </c>
      <c r="BK306" s="230">
        <f>ROUND(I306*H306,2)</f>
        <v>0</v>
      </c>
      <c r="BL306" s="17" t="s">
        <v>134</v>
      </c>
      <c r="BM306" s="229" t="s">
        <v>355</v>
      </c>
    </row>
    <row r="307" s="2" customFormat="1">
      <c r="A307" s="38"/>
      <c r="B307" s="39"/>
      <c r="C307" s="40"/>
      <c r="D307" s="231" t="s">
        <v>136</v>
      </c>
      <c r="E307" s="40"/>
      <c r="F307" s="232" t="s">
        <v>356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136</v>
      </c>
      <c r="AU307" s="17" t="s">
        <v>86</v>
      </c>
    </row>
    <row r="308" s="2" customFormat="1">
      <c r="A308" s="38"/>
      <c r="B308" s="39"/>
      <c r="C308" s="40"/>
      <c r="D308" s="236" t="s">
        <v>138</v>
      </c>
      <c r="E308" s="40"/>
      <c r="F308" s="237" t="s">
        <v>357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138</v>
      </c>
      <c r="AU308" s="17" t="s">
        <v>86</v>
      </c>
    </row>
    <row r="309" s="13" customFormat="1">
      <c r="A309" s="13"/>
      <c r="B309" s="238"/>
      <c r="C309" s="239"/>
      <c r="D309" s="231" t="s">
        <v>140</v>
      </c>
      <c r="E309" s="240" t="s">
        <v>1</v>
      </c>
      <c r="F309" s="241" t="s">
        <v>358</v>
      </c>
      <c r="G309" s="239"/>
      <c r="H309" s="242">
        <v>27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140</v>
      </c>
      <c r="AU309" s="248" t="s">
        <v>86</v>
      </c>
      <c r="AV309" s="13" t="s">
        <v>86</v>
      </c>
      <c r="AW309" s="13" t="s">
        <v>32</v>
      </c>
      <c r="AX309" s="13" t="s">
        <v>76</v>
      </c>
      <c r="AY309" s="248" t="s">
        <v>127</v>
      </c>
    </row>
    <row r="310" s="14" customFormat="1">
      <c r="A310" s="14"/>
      <c r="B310" s="249"/>
      <c r="C310" s="250"/>
      <c r="D310" s="231" t="s">
        <v>140</v>
      </c>
      <c r="E310" s="251" t="s">
        <v>1</v>
      </c>
      <c r="F310" s="252" t="s">
        <v>359</v>
      </c>
      <c r="G310" s="250"/>
      <c r="H310" s="251" t="s">
        <v>1</v>
      </c>
      <c r="I310" s="253"/>
      <c r="J310" s="250"/>
      <c r="K310" s="250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140</v>
      </c>
      <c r="AU310" s="258" t="s">
        <v>86</v>
      </c>
      <c r="AV310" s="14" t="s">
        <v>84</v>
      </c>
      <c r="AW310" s="14" t="s">
        <v>32</v>
      </c>
      <c r="AX310" s="14" t="s">
        <v>76</v>
      </c>
      <c r="AY310" s="258" t="s">
        <v>127</v>
      </c>
    </row>
    <row r="311" s="13" customFormat="1">
      <c r="A311" s="13"/>
      <c r="B311" s="238"/>
      <c r="C311" s="239"/>
      <c r="D311" s="231" t="s">
        <v>140</v>
      </c>
      <c r="E311" s="240" t="s">
        <v>1</v>
      </c>
      <c r="F311" s="241" t="s">
        <v>360</v>
      </c>
      <c r="G311" s="239"/>
      <c r="H311" s="242">
        <v>25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140</v>
      </c>
      <c r="AU311" s="248" t="s">
        <v>86</v>
      </c>
      <c r="AV311" s="13" t="s">
        <v>86</v>
      </c>
      <c r="AW311" s="13" t="s">
        <v>32</v>
      </c>
      <c r="AX311" s="13" t="s">
        <v>76</v>
      </c>
      <c r="AY311" s="248" t="s">
        <v>127</v>
      </c>
    </row>
    <row r="312" s="14" customFormat="1">
      <c r="A312" s="14"/>
      <c r="B312" s="249"/>
      <c r="C312" s="250"/>
      <c r="D312" s="231" t="s">
        <v>140</v>
      </c>
      <c r="E312" s="251" t="s">
        <v>1</v>
      </c>
      <c r="F312" s="252" t="s">
        <v>361</v>
      </c>
      <c r="G312" s="250"/>
      <c r="H312" s="251" t="s">
        <v>1</v>
      </c>
      <c r="I312" s="253"/>
      <c r="J312" s="250"/>
      <c r="K312" s="250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140</v>
      </c>
      <c r="AU312" s="258" t="s">
        <v>86</v>
      </c>
      <c r="AV312" s="14" t="s">
        <v>84</v>
      </c>
      <c r="AW312" s="14" t="s">
        <v>32</v>
      </c>
      <c r="AX312" s="14" t="s">
        <v>76</v>
      </c>
      <c r="AY312" s="258" t="s">
        <v>127</v>
      </c>
    </row>
    <row r="313" s="15" customFormat="1">
      <c r="A313" s="15"/>
      <c r="B313" s="259"/>
      <c r="C313" s="260"/>
      <c r="D313" s="231" t="s">
        <v>140</v>
      </c>
      <c r="E313" s="261" t="s">
        <v>1</v>
      </c>
      <c r="F313" s="262" t="s">
        <v>168</v>
      </c>
      <c r="G313" s="260"/>
      <c r="H313" s="263">
        <v>52</v>
      </c>
      <c r="I313" s="264"/>
      <c r="J313" s="260"/>
      <c r="K313" s="260"/>
      <c r="L313" s="265"/>
      <c r="M313" s="266"/>
      <c r="N313" s="267"/>
      <c r="O313" s="267"/>
      <c r="P313" s="267"/>
      <c r="Q313" s="267"/>
      <c r="R313" s="267"/>
      <c r="S313" s="267"/>
      <c r="T313" s="26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9" t="s">
        <v>140</v>
      </c>
      <c r="AU313" s="269" t="s">
        <v>86</v>
      </c>
      <c r="AV313" s="15" t="s">
        <v>134</v>
      </c>
      <c r="AW313" s="15" t="s">
        <v>32</v>
      </c>
      <c r="AX313" s="15" t="s">
        <v>84</v>
      </c>
      <c r="AY313" s="269" t="s">
        <v>127</v>
      </c>
    </row>
    <row r="314" s="12" customFormat="1" ht="22.8" customHeight="1">
      <c r="A314" s="12"/>
      <c r="B314" s="202"/>
      <c r="C314" s="203"/>
      <c r="D314" s="204" t="s">
        <v>75</v>
      </c>
      <c r="E314" s="216" t="s">
        <v>205</v>
      </c>
      <c r="F314" s="216" t="s">
        <v>362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SUM(P315:P333)</f>
        <v>0</v>
      </c>
      <c r="Q314" s="210"/>
      <c r="R314" s="211">
        <f>SUM(R315:R333)</f>
        <v>0.0023939999999999999</v>
      </c>
      <c r="S314" s="210"/>
      <c r="T314" s="212">
        <f>SUM(T315:T333)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84</v>
      </c>
      <c r="AT314" s="214" t="s">
        <v>75</v>
      </c>
      <c r="AU314" s="214" t="s">
        <v>84</v>
      </c>
      <c r="AY314" s="213" t="s">
        <v>127</v>
      </c>
      <c r="BK314" s="215">
        <f>SUM(BK315:BK333)</f>
        <v>0</v>
      </c>
    </row>
    <row r="315" s="2" customFormat="1" ht="24.15" customHeight="1">
      <c r="A315" s="38"/>
      <c r="B315" s="39"/>
      <c r="C315" s="218" t="s">
        <v>363</v>
      </c>
      <c r="D315" s="218" t="s">
        <v>129</v>
      </c>
      <c r="E315" s="219" t="s">
        <v>364</v>
      </c>
      <c r="F315" s="220" t="s">
        <v>365</v>
      </c>
      <c r="G315" s="221" t="s">
        <v>132</v>
      </c>
      <c r="H315" s="222">
        <v>7.7999999999999998</v>
      </c>
      <c r="I315" s="223"/>
      <c r="J315" s="224">
        <f>ROUND(I315*H315,2)</f>
        <v>0</v>
      </c>
      <c r="K315" s="220" t="s">
        <v>133</v>
      </c>
      <c r="L315" s="44"/>
      <c r="M315" s="225" t="s">
        <v>1</v>
      </c>
      <c r="N315" s="226" t="s">
        <v>41</v>
      </c>
      <c r="O315" s="91"/>
      <c r="P315" s="227">
        <f>O315*H315</f>
        <v>0</v>
      </c>
      <c r="Q315" s="227">
        <v>3.0000000000000001E-05</v>
      </c>
      <c r="R315" s="227">
        <f>Q315*H315</f>
        <v>0.000234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134</v>
      </c>
      <c r="AT315" s="229" t="s">
        <v>129</v>
      </c>
      <c r="AU315" s="229" t="s">
        <v>86</v>
      </c>
      <c r="AY315" s="17" t="s">
        <v>127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84</v>
      </c>
      <c r="BK315" s="230">
        <f>ROUND(I315*H315,2)</f>
        <v>0</v>
      </c>
      <c r="BL315" s="17" t="s">
        <v>134</v>
      </c>
      <c r="BM315" s="229" t="s">
        <v>366</v>
      </c>
    </row>
    <row r="316" s="2" customFormat="1">
      <c r="A316" s="38"/>
      <c r="B316" s="39"/>
      <c r="C316" s="40"/>
      <c r="D316" s="231" t="s">
        <v>136</v>
      </c>
      <c r="E316" s="40"/>
      <c r="F316" s="232" t="s">
        <v>367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136</v>
      </c>
      <c r="AU316" s="17" t="s">
        <v>86</v>
      </c>
    </row>
    <row r="317" s="2" customFormat="1">
      <c r="A317" s="38"/>
      <c r="B317" s="39"/>
      <c r="C317" s="40"/>
      <c r="D317" s="236" t="s">
        <v>138</v>
      </c>
      <c r="E317" s="40"/>
      <c r="F317" s="237" t="s">
        <v>368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86</v>
      </c>
    </row>
    <row r="318" s="13" customFormat="1">
      <c r="A318" s="13"/>
      <c r="B318" s="238"/>
      <c r="C318" s="239"/>
      <c r="D318" s="231" t="s">
        <v>140</v>
      </c>
      <c r="E318" s="240" t="s">
        <v>1</v>
      </c>
      <c r="F318" s="241" t="s">
        <v>369</v>
      </c>
      <c r="G318" s="239"/>
      <c r="H318" s="242">
        <v>7.7999999999999998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140</v>
      </c>
      <c r="AU318" s="248" t="s">
        <v>86</v>
      </c>
      <c r="AV318" s="13" t="s">
        <v>86</v>
      </c>
      <c r="AW318" s="13" t="s">
        <v>32</v>
      </c>
      <c r="AX318" s="13" t="s">
        <v>84</v>
      </c>
      <c r="AY318" s="248" t="s">
        <v>127</v>
      </c>
    </row>
    <row r="319" s="14" customFormat="1">
      <c r="A319" s="14"/>
      <c r="B319" s="249"/>
      <c r="C319" s="250"/>
      <c r="D319" s="231" t="s">
        <v>140</v>
      </c>
      <c r="E319" s="251" t="s">
        <v>1</v>
      </c>
      <c r="F319" s="252" t="s">
        <v>165</v>
      </c>
      <c r="G319" s="250"/>
      <c r="H319" s="251" t="s">
        <v>1</v>
      </c>
      <c r="I319" s="253"/>
      <c r="J319" s="250"/>
      <c r="K319" s="250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140</v>
      </c>
      <c r="AU319" s="258" t="s">
        <v>86</v>
      </c>
      <c r="AV319" s="14" t="s">
        <v>84</v>
      </c>
      <c r="AW319" s="14" t="s">
        <v>32</v>
      </c>
      <c r="AX319" s="14" t="s">
        <v>76</v>
      </c>
      <c r="AY319" s="258" t="s">
        <v>127</v>
      </c>
    </row>
    <row r="320" s="2" customFormat="1" ht="37.8" customHeight="1">
      <c r="A320" s="38"/>
      <c r="B320" s="39"/>
      <c r="C320" s="218" t="s">
        <v>370</v>
      </c>
      <c r="D320" s="218" t="s">
        <v>129</v>
      </c>
      <c r="E320" s="219" t="s">
        <v>371</v>
      </c>
      <c r="F320" s="220" t="s">
        <v>372</v>
      </c>
      <c r="G320" s="221" t="s">
        <v>195</v>
      </c>
      <c r="H320" s="222">
        <v>67.200000000000003</v>
      </c>
      <c r="I320" s="223"/>
      <c r="J320" s="224">
        <f>ROUND(I320*H320,2)</f>
        <v>0</v>
      </c>
      <c r="K320" s="220" t="s">
        <v>133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134</v>
      </c>
      <c r="AT320" s="229" t="s">
        <v>129</v>
      </c>
      <c r="AU320" s="229" t="s">
        <v>86</v>
      </c>
      <c r="AY320" s="17" t="s">
        <v>127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134</v>
      </c>
      <c r="BM320" s="229" t="s">
        <v>373</v>
      </c>
    </row>
    <row r="321" s="2" customFormat="1">
      <c r="A321" s="38"/>
      <c r="B321" s="39"/>
      <c r="C321" s="40"/>
      <c r="D321" s="231" t="s">
        <v>136</v>
      </c>
      <c r="E321" s="40"/>
      <c r="F321" s="232" t="s">
        <v>374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136</v>
      </c>
      <c r="AU321" s="17" t="s">
        <v>86</v>
      </c>
    </row>
    <row r="322" s="2" customFormat="1">
      <c r="A322" s="38"/>
      <c r="B322" s="39"/>
      <c r="C322" s="40"/>
      <c r="D322" s="236" t="s">
        <v>138</v>
      </c>
      <c r="E322" s="40"/>
      <c r="F322" s="237" t="s">
        <v>375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138</v>
      </c>
      <c r="AU322" s="17" t="s">
        <v>86</v>
      </c>
    </row>
    <row r="323" s="13" customFormat="1">
      <c r="A323" s="13"/>
      <c r="B323" s="238"/>
      <c r="C323" s="239"/>
      <c r="D323" s="231" t="s">
        <v>140</v>
      </c>
      <c r="E323" s="240" t="s">
        <v>1</v>
      </c>
      <c r="F323" s="241" t="s">
        <v>376</v>
      </c>
      <c r="G323" s="239"/>
      <c r="H323" s="242">
        <v>67.200000000000003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140</v>
      </c>
      <c r="AU323" s="248" t="s">
        <v>86</v>
      </c>
      <c r="AV323" s="13" t="s">
        <v>86</v>
      </c>
      <c r="AW323" s="13" t="s">
        <v>32</v>
      </c>
      <c r="AX323" s="13" t="s">
        <v>84</v>
      </c>
      <c r="AY323" s="248" t="s">
        <v>127</v>
      </c>
    </row>
    <row r="324" s="2" customFormat="1" ht="33" customHeight="1">
      <c r="A324" s="38"/>
      <c r="B324" s="39"/>
      <c r="C324" s="218" t="s">
        <v>377</v>
      </c>
      <c r="D324" s="218" t="s">
        <v>129</v>
      </c>
      <c r="E324" s="219" t="s">
        <v>378</v>
      </c>
      <c r="F324" s="220" t="s">
        <v>379</v>
      </c>
      <c r="G324" s="221" t="s">
        <v>195</v>
      </c>
      <c r="H324" s="222">
        <v>67.200000000000003</v>
      </c>
      <c r="I324" s="223"/>
      <c r="J324" s="224">
        <f>ROUND(I324*H324,2)</f>
        <v>0</v>
      </c>
      <c r="K324" s="220" t="s">
        <v>133</v>
      </c>
      <c r="L324" s="44"/>
      <c r="M324" s="225" t="s">
        <v>1</v>
      </c>
      <c r="N324" s="226" t="s">
        <v>41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134</v>
      </c>
      <c r="AT324" s="229" t="s">
        <v>129</v>
      </c>
      <c r="AU324" s="229" t="s">
        <v>86</v>
      </c>
      <c r="AY324" s="17" t="s">
        <v>127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134</v>
      </c>
      <c r="BM324" s="229" t="s">
        <v>380</v>
      </c>
    </row>
    <row r="325" s="2" customFormat="1">
      <c r="A325" s="38"/>
      <c r="B325" s="39"/>
      <c r="C325" s="40"/>
      <c r="D325" s="231" t="s">
        <v>136</v>
      </c>
      <c r="E325" s="40"/>
      <c r="F325" s="232" t="s">
        <v>381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136</v>
      </c>
      <c r="AU325" s="17" t="s">
        <v>86</v>
      </c>
    </row>
    <row r="326" s="2" customFormat="1">
      <c r="A326" s="38"/>
      <c r="B326" s="39"/>
      <c r="C326" s="40"/>
      <c r="D326" s="236" t="s">
        <v>138</v>
      </c>
      <c r="E326" s="40"/>
      <c r="F326" s="237" t="s">
        <v>382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138</v>
      </c>
      <c r="AU326" s="17" t="s">
        <v>86</v>
      </c>
    </row>
    <row r="327" s="13" customFormat="1">
      <c r="A327" s="13"/>
      <c r="B327" s="238"/>
      <c r="C327" s="239"/>
      <c r="D327" s="231" t="s">
        <v>140</v>
      </c>
      <c r="E327" s="240" t="s">
        <v>1</v>
      </c>
      <c r="F327" s="241" t="s">
        <v>376</v>
      </c>
      <c r="G327" s="239"/>
      <c r="H327" s="242">
        <v>67.200000000000003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140</v>
      </c>
      <c r="AU327" s="248" t="s">
        <v>86</v>
      </c>
      <c r="AV327" s="13" t="s">
        <v>86</v>
      </c>
      <c r="AW327" s="13" t="s">
        <v>32</v>
      </c>
      <c r="AX327" s="13" t="s">
        <v>84</v>
      </c>
      <c r="AY327" s="248" t="s">
        <v>127</v>
      </c>
    </row>
    <row r="328" s="2" customFormat="1" ht="37.8" customHeight="1">
      <c r="A328" s="38"/>
      <c r="B328" s="39"/>
      <c r="C328" s="218" t="s">
        <v>383</v>
      </c>
      <c r="D328" s="218" t="s">
        <v>129</v>
      </c>
      <c r="E328" s="219" t="s">
        <v>384</v>
      </c>
      <c r="F328" s="220" t="s">
        <v>385</v>
      </c>
      <c r="G328" s="221" t="s">
        <v>195</v>
      </c>
      <c r="H328" s="222">
        <v>67.200000000000003</v>
      </c>
      <c r="I328" s="223"/>
      <c r="J328" s="224">
        <f>ROUND(I328*H328,2)</f>
        <v>0</v>
      </c>
      <c r="K328" s="220" t="s">
        <v>133</v>
      </c>
      <c r="L328" s="44"/>
      <c r="M328" s="225" t="s">
        <v>1</v>
      </c>
      <c r="N328" s="226" t="s">
        <v>41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134</v>
      </c>
      <c r="AT328" s="229" t="s">
        <v>129</v>
      </c>
      <c r="AU328" s="229" t="s">
        <v>86</v>
      </c>
      <c r="AY328" s="17" t="s">
        <v>127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134</v>
      </c>
      <c r="BM328" s="229" t="s">
        <v>386</v>
      </c>
    </row>
    <row r="329" s="2" customFormat="1">
      <c r="A329" s="38"/>
      <c r="B329" s="39"/>
      <c r="C329" s="40"/>
      <c r="D329" s="231" t="s">
        <v>136</v>
      </c>
      <c r="E329" s="40"/>
      <c r="F329" s="232" t="s">
        <v>387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136</v>
      </c>
      <c r="AU329" s="17" t="s">
        <v>86</v>
      </c>
    </row>
    <row r="330" s="2" customFormat="1">
      <c r="A330" s="38"/>
      <c r="B330" s="39"/>
      <c r="C330" s="40"/>
      <c r="D330" s="236" t="s">
        <v>138</v>
      </c>
      <c r="E330" s="40"/>
      <c r="F330" s="237" t="s">
        <v>388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138</v>
      </c>
      <c r="AU330" s="17" t="s">
        <v>86</v>
      </c>
    </row>
    <row r="331" s="13" customFormat="1">
      <c r="A331" s="13"/>
      <c r="B331" s="238"/>
      <c r="C331" s="239"/>
      <c r="D331" s="231" t="s">
        <v>140</v>
      </c>
      <c r="E331" s="240" t="s">
        <v>1</v>
      </c>
      <c r="F331" s="241" t="s">
        <v>376</v>
      </c>
      <c r="G331" s="239"/>
      <c r="H331" s="242">
        <v>67.200000000000003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140</v>
      </c>
      <c r="AU331" s="248" t="s">
        <v>86</v>
      </c>
      <c r="AV331" s="13" t="s">
        <v>86</v>
      </c>
      <c r="AW331" s="13" t="s">
        <v>32</v>
      </c>
      <c r="AX331" s="13" t="s">
        <v>84</v>
      </c>
      <c r="AY331" s="248" t="s">
        <v>127</v>
      </c>
    </row>
    <row r="332" s="2" customFormat="1" ht="24.15" customHeight="1">
      <c r="A332" s="38"/>
      <c r="B332" s="39"/>
      <c r="C332" s="218" t="s">
        <v>389</v>
      </c>
      <c r="D332" s="218" t="s">
        <v>129</v>
      </c>
      <c r="E332" s="219" t="s">
        <v>390</v>
      </c>
      <c r="F332" s="220" t="s">
        <v>391</v>
      </c>
      <c r="G332" s="221" t="s">
        <v>392</v>
      </c>
      <c r="H332" s="222">
        <v>108</v>
      </c>
      <c r="I332" s="223"/>
      <c r="J332" s="224">
        <f>ROUND(I332*H332,2)</f>
        <v>0</v>
      </c>
      <c r="K332" s="220" t="s">
        <v>1</v>
      </c>
      <c r="L332" s="44"/>
      <c r="M332" s="225" t="s">
        <v>1</v>
      </c>
      <c r="N332" s="226" t="s">
        <v>41</v>
      </c>
      <c r="O332" s="91"/>
      <c r="P332" s="227">
        <f>O332*H332</f>
        <v>0</v>
      </c>
      <c r="Q332" s="227">
        <v>2.0000000000000002E-05</v>
      </c>
      <c r="R332" s="227">
        <f>Q332*H332</f>
        <v>0.00216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134</v>
      </c>
      <c r="AT332" s="229" t="s">
        <v>129</v>
      </c>
      <c r="AU332" s="229" t="s">
        <v>86</v>
      </c>
      <c r="AY332" s="17" t="s">
        <v>127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134</v>
      </c>
      <c r="BM332" s="229" t="s">
        <v>393</v>
      </c>
    </row>
    <row r="333" s="2" customFormat="1">
      <c r="A333" s="38"/>
      <c r="B333" s="39"/>
      <c r="C333" s="40"/>
      <c r="D333" s="231" t="s">
        <v>136</v>
      </c>
      <c r="E333" s="40"/>
      <c r="F333" s="232" t="s">
        <v>394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136</v>
      </c>
      <c r="AU333" s="17" t="s">
        <v>86</v>
      </c>
    </row>
    <row r="334" s="12" customFormat="1" ht="22.8" customHeight="1">
      <c r="A334" s="12"/>
      <c r="B334" s="202"/>
      <c r="C334" s="203"/>
      <c r="D334" s="204" t="s">
        <v>75</v>
      </c>
      <c r="E334" s="216" t="s">
        <v>395</v>
      </c>
      <c r="F334" s="216" t="s">
        <v>396</v>
      </c>
      <c r="G334" s="203"/>
      <c r="H334" s="203"/>
      <c r="I334" s="206"/>
      <c r="J334" s="217">
        <f>BK334</f>
        <v>0</v>
      </c>
      <c r="K334" s="203"/>
      <c r="L334" s="208"/>
      <c r="M334" s="209"/>
      <c r="N334" s="210"/>
      <c r="O334" s="210"/>
      <c r="P334" s="211">
        <f>SUM(P335:P339)</f>
        <v>0</v>
      </c>
      <c r="Q334" s="210"/>
      <c r="R334" s="211">
        <f>SUM(R335:R339)</f>
        <v>0</v>
      </c>
      <c r="S334" s="210"/>
      <c r="T334" s="212">
        <f>SUM(T335:T339)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3" t="s">
        <v>84</v>
      </c>
      <c r="AT334" s="214" t="s">
        <v>75</v>
      </c>
      <c r="AU334" s="214" t="s">
        <v>84</v>
      </c>
      <c r="AY334" s="213" t="s">
        <v>127</v>
      </c>
      <c r="BK334" s="215">
        <f>SUM(BK335:BK339)</f>
        <v>0</v>
      </c>
    </row>
    <row r="335" s="2" customFormat="1" ht="44.25" customHeight="1">
      <c r="A335" s="38"/>
      <c r="B335" s="39"/>
      <c r="C335" s="218" t="s">
        <v>397</v>
      </c>
      <c r="D335" s="218" t="s">
        <v>129</v>
      </c>
      <c r="E335" s="219" t="s">
        <v>398</v>
      </c>
      <c r="F335" s="220" t="s">
        <v>399</v>
      </c>
      <c r="G335" s="221" t="s">
        <v>173</v>
      </c>
      <c r="H335" s="222">
        <v>348</v>
      </c>
      <c r="I335" s="223"/>
      <c r="J335" s="224">
        <f>ROUND(I335*H335,2)</f>
        <v>0</v>
      </c>
      <c r="K335" s="220" t="s">
        <v>133</v>
      </c>
      <c r="L335" s="44"/>
      <c r="M335" s="225" t="s">
        <v>1</v>
      </c>
      <c r="N335" s="226" t="s">
        <v>41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134</v>
      </c>
      <c r="AT335" s="229" t="s">
        <v>129</v>
      </c>
      <c r="AU335" s="229" t="s">
        <v>86</v>
      </c>
      <c r="AY335" s="17" t="s">
        <v>127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134</v>
      </c>
      <c r="BM335" s="229" t="s">
        <v>400</v>
      </c>
    </row>
    <row r="336" s="2" customFormat="1">
      <c r="A336" s="38"/>
      <c r="B336" s="39"/>
      <c r="C336" s="40"/>
      <c r="D336" s="231" t="s">
        <v>136</v>
      </c>
      <c r="E336" s="40"/>
      <c r="F336" s="232" t="s">
        <v>399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136</v>
      </c>
      <c r="AU336" s="17" t="s">
        <v>86</v>
      </c>
    </row>
    <row r="337" s="2" customFormat="1">
      <c r="A337" s="38"/>
      <c r="B337" s="39"/>
      <c r="C337" s="40"/>
      <c r="D337" s="236" t="s">
        <v>138</v>
      </c>
      <c r="E337" s="40"/>
      <c r="F337" s="237" t="s">
        <v>401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138</v>
      </c>
      <c r="AU337" s="17" t="s">
        <v>86</v>
      </c>
    </row>
    <row r="338" s="13" customFormat="1">
      <c r="A338" s="13"/>
      <c r="B338" s="238"/>
      <c r="C338" s="239"/>
      <c r="D338" s="231" t="s">
        <v>140</v>
      </c>
      <c r="E338" s="240" t="s">
        <v>1</v>
      </c>
      <c r="F338" s="241" t="s">
        <v>402</v>
      </c>
      <c r="G338" s="239"/>
      <c r="H338" s="242">
        <v>348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140</v>
      </c>
      <c r="AU338" s="248" t="s">
        <v>86</v>
      </c>
      <c r="AV338" s="13" t="s">
        <v>86</v>
      </c>
      <c r="AW338" s="13" t="s">
        <v>32</v>
      </c>
      <c r="AX338" s="13" t="s">
        <v>84</v>
      </c>
      <c r="AY338" s="248" t="s">
        <v>127</v>
      </c>
    </row>
    <row r="339" s="14" customFormat="1">
      <c r="A339" s="14"/>
      <c r="B339" s="249"/>
      <c r="C339" s="250"/>
      <c r="D339" s="231" t="s">
        <v>140</v>
      </c>
      <c r="E339" s="251" t="s">
        <v>1</v>
      </c>
      <c r="F339" s="252" t="s">
        <v>220</v>
      </c>
      <c r="G339" s="250"/>
      <c r="H339" s="251" t="s">
        <v>1</v>
      </c>
      <c r="I339" s="253"/>
      <c r="J339" s="250"/>
      <c r="K339" s="250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140</v>
      </c>
      <c r="AU339" s="258" t="s">
        <v>86</v>
      </c>
      <c r="AV339" s="14" t="s">
        <v>84</v>
      </c>
      <c r="AW339" s="14" t="s">
        <v>32</v>
      </c>
      <c r="AX339" s="14" t="s">
        <v>76</v>
      </c>
      <c r="AY339" s="258" t="s">
        <v>127</v>
      </c>
    </row>
    <row r="340" s="12" customFormat="1" ht="22.8" customHeight="1">
      <c r="A340" s="12"/>
      <c r="B340" s="202"/>
      <c r="C340" s="203"/>
      <c r="D340" s="204" t="s">
        <v>75</v>
      </c>
      <c r="E340" s="216" t="s">
        <v>403</v>
      </c>
      <c r="F340" s="216" t="s">
        <v>404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SUM(P341:P343)</f>
        <v>0</v>
      </c>
      <c r="Q340" s="210"/>
      <c r="R340" s="211">
        <f>SUM(R341:R343)</f>
        <v>0</v>
      </c>
      <c r="S340" s="210"/>
      <c r="T340" s="212">
        <f>SUM(T341:T343)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3" t="s">
        <v>84</v>
      </c>
      <c r="AT340" s="214" t="s">
        <v>75</v>
      </c>
      <c r="AU340" s="214" t="s">
        <v>84</v>
      </c>
      <c r="AY340" s="213" t="s">
        <v>127</v>
      </c>
      <c r="BK340" s="215">
        <f>SUM(BK341:BK343)</f>
        <v>0</v>
      </c>
    </row>
    <row r="341" s="2" customFormat="1" ht="16.5" customHeight="1">
      <c r="A341" s="38"/>
      <c r="B341" s="39"/>
      <c r="C341" s="218" t="s">
        <v>405</v>
      </c>
      <c r="D341" s="218" t="s">
        <v>129</v>
      </c>
      <c r="E341" s="219" t="s">
        <v>406</v>
      </c>
      <c r="F341" s="220" t="s">
        <v>407</v>
      </c>
      <c r="G341" s="221" t="s">
        <v>173</v>
      </c>
      <c r="H341" s="222">
        <v>591.61400000000003</v>
      </c>
      <c r="I341" s="223"/>
      <c r="J341" s="224">
        <f>ROUND(I341*H341,2)</f>
        <v>0</v>
      </c>
      <c r="K341" s="220" t="s">
        <v>133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134</v>
      </c>
      <c r="AT341" s="229" t="s">
        <v>129</v>
      </c>
      <c r="AU341" s="229" t="s">
        <v>86</v>
      </c>
      <c r="AY341" s="17" t="s">
        <v>127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84</v>
      </c>
      <c r="BK341" s="230">
        <f>ROUND(I341*H341,2)</f>
        <v>0</v>
      </c>
      <c r="BL341" s="17" t="s">
        <v>134</v>
      </c>
      <c r="BM341" s="229" t="s">
        <v>408</v>
      </c>
    </row>
    <row r="342" s="2" customFormat="1">
      <c r="A342" s="38"/>
      <c r="B342" s="39"/>
      <c r="C342" s="40"/>
      <c r="D342" s="231" t="s">
        <v>136</v>
      </c>
      <c r="E342" s="40"/>
      <c r="F342" s="232" t="s">
        <v>409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136</v>
      </c>
      <c r="AU342" s="17" t="s">
        <v>86</v>
      </c>
    </row>
    <row r="343" s="2" customFormat="1">
      <c r="A343" s="38"/>
      <c r="B343" s="39"/>
      <c r="C343" s="40"/>
      <c r="D343" s="236" t="s">
        <v>138</v>
      </c>
      <c r="E343" s="40"/>
      <c r="F343" s="237" t="s">
        <v>410</v>
      </c>
      <c r="G343" s="40"/>
      <c r="H343" s="40"/>
      <c r="I343" s="233"/>
      <c r="J343" s="40"/>
      <c r="K343" s="40"/>
      <c r="L343" s="44"/>
      <c r="M343" s="280"/>
      <c r="N343" s="281"/>
      <c r="O343" s="282"/>
      <c r="P343" s="282"/>
      <c r="Q343" s="282"/>
      <c r="R343" s="282"/>
      <c r="S343" s="282"/>
      <c r="T343" s="283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138</v>
      </c>
      <c r="AU343" s="17" t="s">
        <v>86</v>
      </c>
    </row>
    <row r="344" s="2" customFormat="1" ht="6.96" customHeight="1">
      <c r="A344" s="38"/>
      <c r="B344" s="66"/>
      <c r="C344" s="67"/>
      <c r="D344" s="67"/>
      <c r="E344" s="67"/>
      <c r="F344" s="67"/>
      <c r="G344" s="67"/>
      <c r="H344" s="67"/>
      <c r="I344" s="67"/>
      <c r="J344" s="67"/>
      <c r="K344" s="67"/>
      <c r="L344" s="44"/>
      <c r="M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</row>
  </sheetData>
  <sheetProtection sheet="1" autoFilter="0" formatColumns="0" formatRows="0" objects="1" scenarios="1" spinCount="100000" saltValue="pRQGN2UoL9BCNlk+Gqk0ao/qcS0Xe8Ir/Y/jGNN6HIaxUeWw1pVkDemfFPbAJfP6y8lzD9uTw/DXzjj1sWICpA==" hashValue="7sc0eLu7ZDBDKi+3Ebf0bvcgT7T6K/ewvWS+umDPNod+Uw8EIPBf2m0BVtOMkiPMwWT0vvsXYKXKWXKqQbcgvQ==" algorithmName="SHA-512" password="CC35"/>
  <autoFilter ref="C123:K34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2_02/115001105"/>
    <hyperlink ref="F134" r:id="rId2" display="https://podminky.urs.cz/item/CS_URS_2022_02/115101203"/>
    <hyperlink ref="F139" r:id="rId3" display="https://podminky.urs.cz/item/CS_URS_2022_02/115101303"/>
    <hyperlink ref="F142" r:id="rId4" display="https://podminky.urs.cz/item/CS_URS_2022_02/116951201"/>
    <hyperlink ref="F153" r:id="rId5" display="https://podminky.urs.cz/item/CS_URS_2022_02/122151104"/>
    <hyperlink ref="F167" r:id="rId6" display="https://podminky.urs.cz/item/CS_URS_2022_02/151811143"/>
    <hyperlink ref="F172" r:id="rId7" display="https://podminky.urs.cz/item/CS_URS_2022_02/151811243"/>
    <hyperlink ref="F177" r:id="rId8" display="https://podminky.urs.cz/item/CS_URS_2022_02/162351103"/>
    <hyperlink ref="F182" r:id="rId9" display="https://podminky.urs.cz/item/CS_URS_2022_02/162751117"/>
    <hyperlink ref="F187" r:id="rId10" display="https://podminky.urs.cz/item/CS_URS_2022_02/162751119"/>
    <hyperlink ref="F193" r:id="rId11" display="https://podminky.urs.cz/item/CS_URS_2022_02/167151111"/>
    <hyperlink ref="F198" r:id="rId12" display="https://podminky.urs.cz/item/CS_URS_2022_02/174151101"/>
    <hyperlink ref="F203" r:id="rId13" display="https://podminky.urs.cz/item/CS_URS_2022_02/181411123"/>
    <hyperlink ref="F218" r:id="rId14" display="https://podminky.urs.cz/item/CS_URS_2022_02/181951112"/>
    <hyperlink ref="F228" r:id="rId15" display="https://podminky.urs.cz/item/CS_URS_2022_02/182151111"/>
    <hyperlink ref="F238" r:id="rId16" display="https://podminky.urs.cz/item/CS_URS_2022_02/182251101"/>
    <hyperlink ref="F244" r:id="rId17" display="https://podminky.urs.cz/item/CS_URS_2022_02/274326131"/>
    <hyperlink ref="F252" r:id="rId18" display="https://podminky.urs.cz/item/CS_URS_2022_02/274356021"/>
    <hyperlink ref="F260" r:id="rId19" display="https://podminky.urs.cz/item/CS_URS_2022_02/274356022"/>
    <hyperlink ref="F269" r:id="rId20" display="https://podminky.urs.cz/item/CS_URS_2022_02/321213234"/>
    <hyperlink ref="F277" r:id="rId21" display="https://podminky.urs.cz/item/CS_URS_2022_02/321368211"/>
    <hyperlink ref="F286" r:id="rId22" display="https://podminky.urs.cz/item/CS_URS_2022_02/451315117"/>
    <hyperlink ref="F298" r:id="rId23" display="https://podminky.urs.cz/item/CS_URS_2022_02/463211153"/>
    <hyperlink ref="F303" r:id="rId24" display="https://podminky.urs.cz/item/CS_URS_2022_02/463211158"/>
    <hyperlink ref="F308" r:id="rId25" display="https://podminky.urs.cz/item/CS_URS_2022_02/465513427"/>
    <hyperlink ref="F317" r:id="rId26" display="https://podminky.urs.cz/item/CS_URS_2022_02/931994141"/>
    <hyperlink ref="F322" r:id="rId27" display="https://podminky.urs.cz/item/CS_URS_2022_02/941111121"/>
    <hyperlink ref="F326" r:id="rId28" display="https://podminky.urs.cz/item/CS_URS_2022_02/941111221"/>
    <hyperlink ref="F330" r:id="rId29" display="https://podminky.urs.cz/item/CS_URS_2022_02/941111821"/>
    <hyperlink ref="F337" r:id="rId30" display="https://podminky.urs.cz/item/CS_URS_2022_02/997013873"/>
    <hyperlink ref="F343" r:id="rId31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Rakovec, ř. km 14,880 – 15,060, Komořany, oprava koryta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ROUND((SUM(BE127:BE495)),  2)</f>
        <v>0</v>
      </c>
      <c r="G33" s="38"/>
      <c r="H33" s="38"/>
      <c r="I33" s="155">
        <v>0.20999999999999999</v>
      </c>
      <c r="J33" s="154">
        <f>ROUND(((SUM(BE127:BE495))*I33),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ROUND((SUM(BF127:BF495)),  2)</f>
        <v>0</v>
      </c>
      <c r="G34" s="38"/>
      <c r="H34" s="38"/>
      <c r="I34" s="155">
        <v>0.14999999999999999</v>
      </c>
      <c r="J34" s="154">
        <f>ROUND(((SUM(BF127:BF495))*I34),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ROUND((SUM(BG127:BG495)),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ROUND((SUM(BH127:BH495)),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ROUND((SUM(BI127:BI495)),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Rakovec, ř. km 14,880 – 15,060, Komořany,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OPRAVA OPEVNĚNÍ TOKU V KM 0,033-0,161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Komořany na Moravě</v>
      </c>
      <c r="G89" s="40"/>
      <c r="H89" s="40"/>
      <c r="I89" s="32" t="s">
        <v>22</v>
      </c>
      <c r="J89" s="79" t="str">
        <f>IF(J12="","",J12)</f>
        <v>15. 7. 2022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LB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J266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J322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412</v>
      </c>
      <c r="E102" s="188"/>
      <c r="F102" s="188"/>
      <c r="G102" s="188"/>
      <c r="H102" s="188"/>
      <c r="I102" s="188"/>
      <c r="J102" s="189">
        <f>J348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109</v>
      </c>
      <c r="E103" s="188"/>
      <c r="F103" s="188"/>
      <c r="G103" s="188"/>
      <c r="H103" s="188"/>
      <c r="I103" s="188"/>
      <c r="J103" s="189">
        <f>J378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110</v>
      </c>
      <c r="E104" s="188"/>
      <c r="F104" s="188"/>
      <c r="G104" s="188"/>
      <c r="H104" s="188"/>
      <c r="I104" s="188"/>
      <c r="J104" s="189">
        <f>J461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111</v>
      </c>
      <c r="E105" s="188"/>
      <c r="F105" s="188"/>
      <c r="G105" s="188"/>
      <c r="H105" s="188"/>
      <c r="I105" s="188"/>
      <c r="J105" s="189">
        <f>J483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413</v>
      </c>
      <c r="E106" s="182"/>
      <c r="F106" s="182"/>
      <c r="G106" s="182"/>
      <c r="H106" s="182"/>
      <c r="I106" s="182"/>
      <c r="J106" s="183">
        <f>J487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414</v>
      </c>
      <c r="E107" s="188"/>
      <c r="F107" s="188"/>
      <c r="G107" s="188"/>
      <c r="H107" s="188"/>
      <c r="I107" s="188"/>
      <c r="J107" s="189">
        <f>J488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Rakovec, ř. km 14,880 – 15,060, Komořany, oprava koryta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SO-02 - OPRAVA OPEVNĚNÍ TOKU V KM 0,033-0,161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Komořany na Moravě</v>
      </c>
      <c r="G121" s="40"/>
      <c r="H121" s="40"/>
      <c r="I121" s="32" t="s">
        <v>22</v>
      </c>
      <c r="J121" s="79" t="str">
        <f>IF(J12="","",J12)</f>
        <v>15. 7. 2022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Povodí Moravy, s.p.</v>
      </c>
      <c r="G123" s="40"/>
      <c r="H123" s="40"/>
      <c r="I123" s="32" t="s">
        <v>30</v>
      </c>
      <c r="J123" s="36" t="str">
        <f>E21</f>
        <v>LB projekt,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113</v>
      </c>
      <c r="D126" s="194" t="s">
        <v>61</v>
      </c>
      <c r="E126" s="194" t="s">
        <v>57</v>
      </c>
      <c r="F126" s="194" t="s">
        <v>58</v>
      </c>
      <c r="G126" s="194" t="s">
        <v>114</v>
      </c>
      <c r="H126" s="194" t="s">
        <v>115</v>
      </c>
      <c r="I126" s="194" t="s">
        <v>116</v>
      </c>
      <c r="J126" s="194" t="s">
        <v>101</v>
      </c>
      <c r="K126" s="195" t="s">
        <v>117</v>
      </c>
      <c r="L126" s="196"/>
      <c r="M126" s="100" t="s">
        <v>1</v>
      </c>
      <c r="N126" s="101" t="s">
        <v>40</v>
      </c>
      <c r="O126" s="101" t="s">
        <v>118</v>
      </c>
      <c r="P126" s="101" t="s">
        <v>119</v>
      </c>
      <c r="Q126" s="101" t="s">
        <v>120</v>
      </c>
      <c r="R126" s="101" t="s">
        <v>121</v>
      </c>
      <c r="S126" s="101" t="s">
        <v>122</v>
      </c>
      <c r="T126" s="102" t="s">
        <v>123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124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P128+P487</f>
        <v>0</v>
      </c>
      <c r="Q127" s="104"/>
      <c r="R127" s="199">
        <f>R128+R487</f>
        <v>3621.7129372500008</v>
      </c>
      <c r="S127" s="104"/>
      <c r="T127" s="200">
        <f>T128+T487</f>
        <v>1395.5840000000001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103</v>
      </c>
      <c r="BK127" s="201">
        <f>BK128+BK487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125</v>
      </c>
      <c r="F128" s="205" t="s">
        <v>126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P129+P227+P266+P322+P348+P378+P461+P483</f>
        <v>0</v>
      </c>
      <c r="Q128" s="210"/>
      <c r="R128" s="211">
        <f>R129+R227+R266+R322+R348+R378+R461+R483</f>
        <v>3621.6994972500006</v>
      </c>
      <c r="S128" s="210"/>
      <c r="T128" s="212">
        <f>T129+T227+T266+T322+T348+T378+T461+T483</f>
        <v>1392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127</v>
      </c>
      <c r="BK128" s="215">
        <f>BK129+BK227+BK266+BK322+BK348+BK378+BK461+BK483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84</v>
      </c>
      <c r="F129" s="216" t="s">
        <v>128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SUM(P130:P226)</f>
        <v>0</v>
      </c>
      <c r="Q129" s="210"/>
      <c r="R129" s="211">
        <f>SUM(R130:R226)</f>
        <v>10.221959999999999</v>
      </c>
      <c r="S129" s="210"/>
      <c r="T129" s="212">
        <f>SUM(T130:T226)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127</v>
      </c>
      <c r="BK129" s="215">
        <f>SUM(BK130:BK226)</f>
        <v>0</v>
      </c>
    </row>
    <row r="130" s="2" customFormat="1" ht="16.5" customHeight="1">
      <c r="A130" s="38"/>
      <c r="B130" s="39"/>
      <c r="C130" s="218" t="s">
        <v>84</v>
      </c>
      <c r="D130" s="218" t="s">
        <v>129</v>
      </c>
      <c r="E130" s="219" t="s">
        <v>130</v>
      </c>
      <c r="F130" s="220" t="s">
        <v>131</v>
      </c>
      <c r="G130" s="221" t="s">
        <v>132</v>
      </c>
      <c r="H130" s="222">
        <v>272</v>
      </c>
      <c r="I130" s="223"/>
      <c r="J130" s="224">
        <f>ROUND(I130*H130,2)</f>
        <v>0</v>
      </c>
      <c r="K130" s="220" t="s">
        <v>133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0.021930000000000002</v>
      </c>
      <c r="R130" s="227">
        <f>Q130*H130</f>
        <v>5.9649600000000005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129</v>
      </c>
      <c r="AU130" s="229" t="s">
        <v>86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134</v>
      </c>
      <c r="BM130" s="229" t="s">
        <v>415</v>
      </c>
    </row>
    <row r="131" s="2" customFormat="1">
      <c r="A131" s="38"/>
      <c r="B131" s="39"/>
      <c r="C131" s="40"/>
      <c r="D131" s="231" t="s">
        <v>136</v>
      </c>
      <c r="E131" s="40"/>
      <c r="F131" s="232" t="s">
        <v>137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136</v>
      </c>
      <c r="AU131" s="17" t="s">
        <v>86</v>
      </c>
    </row>
    <row r="132" s="2" customFormat="1">
      <c r="A132" s="38"/>
      <c r="B132" s="39"/>
      <c r="C132" s="40"/>
      <c r="D132" s="236" t="s">
        <v>138</v>
      </c>
      <c r="E132" s="40"/>
      <c r="F132" s="237" t="s">
        <v>139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138</v>
      </c>
      <c r="AU132" s="17" t="s">
        <v>86</v>
      </c>
    </row>
    <row r="133" s="13" customFormat="1">
      <c r="A133" s="13"/>
      <c r="B133" s="238"/>
      <c r="C133" s="239"/>
      <c r="D133" s="231" t="s">
        <v>140</v>
      </c>
      <c r="E133" s="240" t="s">
        <v>1</v>
      </c>
      <c r="F133" s="241" t="s">
        <v>416</v>
      </c>
      <c r="G133" s="239"/>
      <c r="H133" s="242">
        <v>272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140</v>
      </c>
      <c r="AU133" s="248" t="s">
        <v>86</v>
      </c>
      <c r="AV133" s="13" t="s">
        <v>86</v>
      </c>
      <c r="AW133" s="13" t="s">
        <v>32</v>
      </c>
      <c r="AX133" s="13" t="s">
        <v>84</v>
      </c>
      <c r="AY133" s="248" t="s">
        <v>127</v>
      </c>
    </row>
    <row r="134" s="14" customFormat="1">
      <c r="A134" s="14"/>
      <c r="B134" s="249"/>
      <c r="C134" s="250"/>
      <c r="D134" s="231" t="s">
        <v>140</v>
      </c>
      <c r="E134" s="251" t="s">
        <v>1</v>
      </c>
      <c r="F134" s="252" t="s">
        <v>142</v>
      </c>
      <c r="G134" s="250"/>
      <c r="H134" s="251" t="s">
        <v>1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140</v>
      </c>
      <c r="AU134" s="258" t="s">
        <v>86</v>
      </c>
      <c r="AV134" s="14" t="s">
        <v>84</v>
      </c>
      <c r="AW134" s="14" t="s">
        <v>32</v>
      </c>
      <c r="AX134" s="14" t="s">
        <v>76</v>
      </c>
      <c r="AY134" s="258" t="s">
        <v>127</v>
      </c>
    </row>
    <row r="135" s="2" customFormat="1" ht="24.15" customHeight="1">
      <c r="A135" s="38"/>
      <c r="B135" s="39"/>
      <c r="C135" s="218" t="s">
        <v>86</v>
      </c>
      <c r="D135" s="218" t="s">
        <v>129</v>
      </c>
      <c r="E135" s="219" t="s">
        <v>143</v>
      </c>
      <c r="F135" s="220" t="s">
        <v>144</v>
      </c>
      <c r="G135" s="221" t="s">
        <v>145</v>
      </c>
      <c r="H135" s="222">
        <v>600</v>
      </c>
      <c r="I135" s="223"/>
      <c r="J135" s="224">
        <f>ROUND(I135*H135,2)</f>
        <v>0</v>
      </c>
      <c r="K135" s="220" t="s">
        <v>133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5.0000000000000002E-05</v>
      </c>
      <c r="R135" s="227">
        <f>Q135*H135</f>
        <v>0.030000000000000002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134</v>
      </c>
      <c r="AT135" s="229" t="s">
        <v>129</v>
      </c>
      <c r="AU135" s="229" t="s">
        <v>86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134</v>
      </c>
      <c r="BM135" s="229" t="s">
        <v>417</v>
      </c>
    </row>
    <row r="136" s="2" customFormat="1">
      <c r="A136" s="38"/>
      <c r="B136" s="39"/>
      <c r="C136" s="40"/>
      <c r="D136" s="231" t="s">
        <v>136</v>
      </c>
      <c r="E136" s="40"/>
      <c r="F136" s="232" t="s">
        <v>147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136</v>
      </c>
      <c r="AU136" s="17" t="s">
        <v>86</v>
      </c>
    </row>
    <row r="137" s="2" customFormat="1">
      <c r="A137" s="38"/>
      <c r="B137" s="39"/>
      <c r="C137" s="40"/>
      <c r="D137" s="236" t="s">
        <v>138</v>
      </c>
      <c r="E137" s="40"/>
      <c r="F137" s="237" t="s">
        <v>148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138</v>
      </c>
      <c r="AU137" s="17" t="s">
        <v>86</v>
      </c>
    </row>
    <row r="138" s="13" customFormat="1">
      <c r="A138" s="13"/>
      <c r="B138" s="238"/>
      <c r="C138" s="239"/>
      <c r="D138" s="231" t="s">
        <v>140</v>
      </c>
      <c r="E138" s="240" t="s">
        <v>1</v>
      </c>
      <c r="F138" s="241" t="s">
        <v>418</v>
      </c>
      <c r="G138" s="239"/>
      <c r="H138" s="242">
        <v>600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140</v>
      </c>
      <c r="AU138" s="248" t="s">
        <v>86</v>
      </c>
      <c r="AV138" s="13" t="s">
        <v>86</v>
      </c>
      <c r="AW138" s="13" t="s">
        <v>32</v>
      </c>
      <c r="AX138" s="13" t="s">
        <v>84</v>
      </c>
      <c r="AY138" s="248" t="s">
        <v>127</v>
      </c>
    </row>
    <row r="139" s="14" customFormat="1">
      <c r="A139" s="14"/>
      <c r="B139" s="249"/>
      <c r="C139" s="250"/>
      <c r="D139" s="231" t="s">
        <v>140</v>
      </c>
      <c r="E139" s="251" t="s">
        <v>1</v>
      </c>
      <c r="F139" s="252" t="s">
        <v>150</v>
      </c>
      <c r="G139" s="250"/>
      <c r="H139" s="251" t="s">
        <v>1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140</v>
      </c>
      <c r="AU139" s="258" t="s">
        <v>86</v>
      </c>
      <c r="AV139" s="14" t="s">
        <v>84</v>
      </c>
      <c r="AW139" s="14" t="s">
        <v>32</v>
      </c>
      <c r="AX139" s="14" t="s">
        <v>76</v>
      </c>
      <c r="AY139" s="258" t="s">
        <v>127</v>
      </c>
    </row>
    <row r="140" s="2" customFormat="1" ht="24.15" customHeight="1">
      <c r="A140" s="38"/>
      <c r="B140" s="39"/>
      <c r="C140" s="218" t="s">
        <v>151</v>
      </c>
      <c r="D140" s="218" t="s">
        <v>129</v>
      </c>
      <c r="E140" s="219" t="s">
        <v>152</v>
      </c>
      <c r="F140" s="220" t="s">
        <v>153</v>
      </c>
      <c r="G140" s="221" t="s">
        <v>154</v>
      </c>
      <c r="H140" s="222">
        <v>150</v>
      </c>
      <c r="I140" s="223"/>
      <c r="J140" s="224">
        <f>ROUND(I140*H140,2)</f>
        <v>0</v>
      </c>
      <c r="K140" s="220" t="s">
        <v>133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134</v>
      </c>
      <c r="AT140" s="229" t="s">
        <v>129</v>
      </c>
      <c r="AU140" s="229" t="s">
        <v>86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134</v>
      </c>
      <c r="BM140" s="229" t="s">
        <v>419</v>
      </c>
    </row>
    <row r="141" s="2" customFormat="1">
      <c r="A141" s="38"/>
      <c r="B141" s="39"/>
      <c r="C141" s="40"/>
      <c r="D141" s="231" t="s">
        <v>136</v>
      </c>
      <c r="E141" s="40"/>
      <c r="F141" s="232" t="s">
        <v>156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136</v>
      </c>
      <c r="AU141" s="17" t="s">
        <v>86</v>
      </c>
    </row>
    <row r="142" s="2" customFormat="1">
      <c r="A142" s="38"/>
      <c r="B142" s="39"/>
      <c r="C142" s="40"/>
      <c r="D142" s="236" t="s">
        <v>138</v>
      </c>
      <c r="E142" s="40"/>
      <c r="F142" s="237" t="s">
        <v>157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86</v>
      </c>
    </row>
    <row r="143" s="2" customFormat="1" ht="24.15" customHeight="1">
      <c r="A143" s="38"/>
      <c r="B143" s="39"/>
      <c r="C143" s="218" t="s">
        <v>134</v>
      </c>
      <c r="D143" s="218" t="s">
        <v>129</v>
      </c>
      <c r="E143" s="219" t="s">
        <v>158</v>
      </c>
      <c r="F143" s="220" t="s">
        <v>159</v>
      </c>
      <c r="G143" s="221" t="s">
        <v>160</v>
      </c>
      <c r="H143" s="222">
        <v>120.432</v>
      </c>
      <c r="I143" s="223"/>
      <c r="J143" s="224">
        <f>ROUND(I143*H143,2)</f>
        <v>0</v>
      </c>
      <c r="K143" s="220" t="s">
        <v>133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86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134</v>
      </c>
      <c r="BM143" s="229" t="s">
        <v>420</v>
      </c>
    </row>
    <row r="144" s="2" customFormat="1">
      <c r="A144" s="38"/>
      <c r="B144" s="39"/>
      <c r="C144" s="40"/>
      <c r="D144" s="231" t="s">
        <v>136</v>
      </c>
      <c r="E144" s="40"/>
      <c r="F144" s="232" t="s">
        <v>162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136</v>
      </c>
      <c r="AU144" s="17" t="s">
        <v>86</v>
      </c>
    </row>
    <row r="145" s="2" customFormat="1">
      <c r="A145" s="38"/>
      <c r="B145" s="39"/>
      <c r="C145" s="40"/>
      <c r="D145" s="236" t="s">
        <v>138</v>
      </c>
      <c r="E145" s="40"/>
      <c r="F145" s="237" t="s">
        <v>163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138</v>
      </c>
      <c r="AU145" s="17" t="s">
        <v>86</v>
      </c>
    </row>
    <row r="146" s="13" customFormat="1">
      <c r="A146" s="13"/>
      <c r="B146" s="238"/>
      <c r="C146" s="239"/>
      <c r="D146" s="231" t="s">
        <v>140</v>
      </c>
      <c r="E146" s="240" t="s">
        <v>1</v>
      </c>
      <c r="F146" s="241" t="s">
        <v>421</v>
      </c>
      <c r="G146" s="239"/>
      <c r="H146" s="242">
        <v>118.31999999999999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140</v>
      </c>
      <c r="AU146" s="248" t="s">
        <v>86</v>
      </c>
      <c r="AV146" s="13" t="s">
        <v>86</v>
      </c>
      <c r="AW146" s="13" t="s">
        <v>32</v>
      </c>
      <c r="AX146" s="13" t="s">
        <v>76</v>
      </c>
      <c r="AY146" s="248" t="s">
        <v>127</v>
      </c>
    </row>
    <row r="147" s="14" customFormat="1">
      <c r="A147" s="14"/>
      <c r="B147" s="249"/>
      <c r="C147" s="250"/>
      <c r="D147" s="231" t="s">
        <v>140</v>
      </c>
      <c r="E147" s="251" t="s">
        <v>1</v>
      </c>
      <c r="F147" s="252" t="s">
        <v>422</v>
      </c>
      <c r="G147" s="250"/>
      <c r="H147" s="251" t="s">
        <v>1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140</v>
      </c>
      <c r="AU147" s="258" t="s">
        <v>86</v>
      </c>
      <c r="AV147" s="14" t="s">
        <v>84</v>
      </c>
      <c r="AW147" s="14" t="s">
        <v>32</v>
      </c>
      <c r="AX147" s="14" t="s">
        <v>76</v>
      </c>
      <c r="AY147" s="258" t="s">
        <v>127</v>
      </c>
    </row>
    <row r="148" s="13" customFormat="1">
      <c r="A148" s="13"/>
      <c r="B148" s="238"/>
      <c r="C148" s="239"/>
      <c r="D148" s="231" t="s">
        <v>140</v>
      </c>
      <c r="E148" s="240" t="s">
        <v>1</v>
      </c>
      <c r="F148" s="241" t="s">
        <v>423</v>
      </c>
      <c r="G148" s="239"/>
      <c r="H148" s="242">
        <v>2.1120000000000001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140</v>
      </c>
      <c r="AU148" s="248" t="s">
        <v>86</v>
      </c>
      <c r="AV148" s="13" t="s">
        <v>86</v>
      </c>
      <c r="AW148" s="13" t="s">
        <v>32</v>
      </c>
      <c r="AX148" s="13" t="s">
        <v>76</v>
      </c>
      <c r="AY148" s="248" t="s">
        <v>127</v>
      </c>
    </row>
    <row r="149" s="14" customFormat="1">
      <c r="A149" s="14"/>
      <c r="B149" s="249"/>
      <c r="C149" s="250"/>
      <c r="D149" s="231" t="s">
        <v>140</v>
      </c>
      <c r="E149" s="251" t="s">
        <v>1</v>
      </c>
      <c r="F149" s="252" t="s">
        <v>424</v>
      </c>
      <c r="G149" s="250"/>
      <c r="H149" s="251" t="s">
        <v>1</v>
      </c>
      <c r="I149" s="253"/>
      <c r="J149" s="250"/>
      <c r="K149" s="250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140</v>
      </c>
      <c r="AU149" s="258" t="s">
        <v>86</v>
      </c>
      <c r="AV149" s="14" t="s">
        <v>84</v>
      </c>
      <c r="AW149" s="14" t="s">
        <v>32</v>
      </c>
      <c r="AX149" s="14" t="s">
        <v>76</v>
      </c>
      <c r="AY149" s="258" t="s">
        <v>127</v>
      </c>
    </row>
    <row r="150" s="15" customFormat="1">
      <c r="A150" s="15"/>
      <c r="B150" s="259"/>
      <c r="C150" s="260"/>
      <c r="D150" s="231" t="s">
        <v>140</v>
      </c>
      <c r="E150" s="261" t="s">
        <v>1</v>
      </c>
      <c r="F150" s="262" t="s">
        <v>168</v>
      </c>
      <c r="G150" s="260"/>
      <c r="H150" s="263">
        <v>120.432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9" t="s">
        <v>140</v>
      </c>
      <c r="AU150" s="269" t="s">
        <v>86</v>
      </c>
      <c r="AV150" s="15" t="s">
        <v>134</v>
      </c>
      <c r="AW150" s="15" t="s">
        <v>32</v>
      </c>
      <c r="AX150" s="15" t="s">
        <v>84</v>
      </c>
      <c r="AY150" s="269" t="s">
        <v>127</v>
      </c>
    </row>
    <row r="151" s="2" customFormat="1" ht="21.75" customHeight="1">
      <c r="A151" s="38"/>
      <c r="B151" s="39"/>
      <c r="C151" s="270" t="s">
        <v>169</v>
      </c>
      <c r="D151" s="270" t="s">
        <v>170</v>
      </c>
      <c r="E151" s="271" t="s">
        <v>171</v>
      </c>
      <c r="F151" s="272" t="s">
        <v>172</v>
      </c>
      <c r="G151" s="273" t="s">
        <v>173</v>
      </c>
      <c r="H151" s="274">
        <v>4.2149999999999999</v>
      </c>
      <c r="I151" s="275"/>
      <c r="J151" s="276">
        <f>ROUND(I151*H151,2)</f>
        <v>0</v>
      </c>
      <c r="K151" s="272" t="s">
        <v>133</v>
      </c>
      <c r="L151" s="277"/>
      <c r="M151" s="278" t="s">
        <v>1</v>
      </c>
      <c r="N151" s="279" t="s">
        <v>41</v>
      </c>
      <c r="O151" s="91"/>
      <c r="P151" s="227">
        <f>O151*H151</f>
        <v>0</v>
      </c>
      <c r="Q151" s="227">
        <v>1</v>
      </c>
      <c r="R151" s="227">
        <f>Q151*H151</f>
        <v>4.2149999999999999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174</v>
      </c>
      <c r="AT151" s="229" t="s">
        <v>170</v>
      </c>
      <c r="AU151" s="229" t="s">
        <v>86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134</v>
      </c>
      <c r="BM151" s="229" t="s">
        <v>425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172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86</v>
      </c>
    </row>
    <row r="153" s="13" customFormat="1">
      <c r="A153" s="13"/>
      <c r="B153" s="238"/>
      <c r="C153" s="239"/>
      <c r="D153" s="231" t="s">
        <v>140</v>
      </c>
      <c r="E153" s="239"/>
      <c r="F153" s="241" t="s">
        <v>426</v>
      </c>
      <c r="G153" s="239"/>
      <c r="H153" s="242">
        <v>4.2149999999999999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140</v>
      </c>
      <c r="AU153" s="248" t="s">
        <v>86</v>
      </c>
      <c r="AV153" s="13" t="s">
        <v>86</v>
      </c>
      <c r="AW153" s="13" t="s">
        <v>4</v>
      </c>
      <c r="AX153" s="13" t="s">
        <v>84</v>
      </c>
      <c r="AY153" s="248" t="s">
        <v>127</v>
      </c>
    </row>
    <row r="154" s="2" customFormat="1" ht="24.15" customHeight="1">
      <c r="A154" s="38"/>
      <c r="B154" s="39"/>
      <c r="C154" s="218" t="s">
        <v>177</v>
      </c>
      <c r="D154" s="218" t="s">
        <v>129</v>
      </c>
      <c r="E154" s="219" t="s">
        <v>427</v>
      </c>
      <c r="F154" s="220" t="s">
        <v>428</v>
      </c>
      <c r="G154" s="221" t="s">
        <v>160</v>
      </c>
      <c r="H154" s="222">
        <v>29</v>
      </c>
      <c r="I154" s="223"/>
      <c r="J154" s="224">
        <f>ROUND(I154*H154,2)</f>
        <v>0</v>
      </c>
      <c r="K154" s="220" t="s">
        <v>133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134</v>
      </c>
      <c r="AT154" s="229" t="s">
        <v>129</v>
      </c>
      <c r="AU154" s="229" t="s">
        <v>86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134</v>
      </c>
      <c r="BM154" s="229" t="s">
        <v>429</v>
      </c>
    </row>
    <row r="155" s="2" customFormat="1">
      <c r="A155" s="38"/>
      <c r="B155" s="39"/>
      <c r="C155" s="40"/>
      <c r="D155" s="231" t="s">
        <v>136</v>
      </c>
      <c r="E155" s="40"/>
      <c r="F155" s="232" t="s">
        <v>430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86</v>
      </c>
    </row>
    <row r="156" s="2" customFormat="1">
      <c r="A156" s="38"/>
      <c r="B156" s="39"/>
      <c r="C156" s="40"/>
      <c r="D156" s="236" t="s">
        <v>138</v>
      </c>
      <c r="E156" s="40"/>
      <c r="F156" s="237" t="s">
        <v>431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86</v>
      </c>
    </row>
    <row r="157" s="13" customFormat="1">
      <c r="A157" s="13"/>
      <c r="B157" s="238"/>
      <c r="C157" s="239"/>
      <c r="D157" s="231" t="s">
        <v>140</v>
      </c>
      <c r="E157" s="240" t="s">
        <v>1</v>
      </c>
      <c r="F157" s="241" t="s">
        <v>432</v>
      </c>
      <c r="G157" s="239"/>
      <c r="H157" s="242">
        <v>29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140</v>
      </c>
      <c r="AU157" s="248" t="s">
        <v>86</v>
      </c>
      <c r="AV157" s="13" t="s">
        <v>86</v>
      </c>
      <c r="AW157" s="13" t="s">
        <v>32</v>
      </c>
      <c r="AX157" s="13" t="s">
        <v>84</v>
      </c>
      <c r="AY157" s="248" t="s">
        <v>127</v>
      </c>
    </row>
    <row r="158" s="14" customFormat="1">
      <c r="A158" s="14"/>
      <c r="B158" s="249"/>
      <c r="C158" s="250"/>
      <c r="D158" s="231" t="s">
        <v>140</v>
      </c>
      <c r="E158" s="251" t="s">
        <v>1</v>
      </c>
      <c r="F158" s="252" t="s">
        <v>433</v>
      </c>
      <c r="G158" s="250"/>
      <c r="H158" s="251" t="s">
        <v>1</v>
      </c>
      <c r="I158" s="253"/>
      <c r="J158" s="250"/>
      <c r="K158" s="250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140</v>
      </c>
      <c r="AU158" s="258" t="s">
        <v>86</v>
      </c>
      <c r="AV158" s="14" t="s">
        <v>84</v>
      </c>
      <c r="AW158" s="14" t="s">
        <v>32</v>
      </c>
      <c r="AX158" s="14" t="s">
        <v>76</v>
      </c>
      <c r="AY158" s="258" t="s">
        <v>127</v>
      </c>
    </row>
    <row r="159" s="2" customFormat="1" ht="33" customHeight="1">
      <c r="A159" s="38"/>
      <c r="B159" s="39"/>
      <c r="C159" s="218" t="s">
        <v>192</v>
      </c>
      <c r="D159" s="218" t="s">
        <v>129</v>
      </c>
      <c r="E159" s="219" t="s">
        <v>434</v>
      </c>
      <c r="F159" s="220" t="s">
        <v>435</v>
      </c>
      <c r="G159" s="221" t="s">
        <v>160</v>
      </c>
      <c r="H159" s="222">
        <v>1648</v>
      </c>
      <c r="I159" s="223"/>
      <c r="J159" s="224">
        <f>ROUND(I159*H159,2)</f>
        <v>0</v>
      </c>
      <c r="K159" s="220" t="s">
        <v>133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134</v>
      </c>
      <c r="AT159" s="229" t="s">
        <v>129</v>
      </c>
      <c r="AU159" s="229" t="s">
        <v>86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134</v>
      </c>
      <c r="BM159" s="229" t="s">
        <v>436</v>
      </c>
    </row>
    <row r="160" s="2" customFormat="1">
      <c r="A160" s="38"/>
      <c r="B160" s="39"/>
      <c r="C160" s="40"/>
      <c r="D160" s="231" t="s">
        <v>136</v>
      </c>
      <c r="E160" s="40"/>
      <c r="F160" s="232" t="s">
        <v>437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86</v>
      </c>
    </row>
    <row r="161" s="2" customFormat="1">
      <c r="A161" s="38"/>
      <c r="B161" s="39"/>
      <c r="C161" s="40"/>
      <c r="D161" s="236" t="s">
        <v>138</v>
      </c>
      <c r="E161" s="40"/>
      <c r="F161" s="237" t="s">
        <v>438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3" customFormat="1">
      <c r="A162" s="13"/>
      <c r="B162" s="238"/>
      <c r="C162" s="239"/>
      <c r="D162" s="231" t="s">
        <v>140</v>
      </c>
      <c r="E162" s="240" t="s">
        <v>1</v>
      </c>
      <c r="F162" s="241" t="s">
        <v>439</v>
      </c>
      <c r="G162" s="239"/>
      <c r="H162" s="242">
        <v>928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140</v>
      </c>
      <c r="AU162" s="248" t="s">
        <v>86</v>
      </c>
      <c r="AV162" s="13" t="s">
        <v>86</v>
      </c>
      <c r="AW162" s="13" t="s">
        <v>32</v>
      </c>
      <c r="AX162" s="13" t="s">
        <v>76</v>
      </c>
      <c r="AY162" s="248" t="s">
        <v>127</v>
      </c>
    </row>
    <row r="163" s="14" customFormat="1">
      <c r="A163" s="14"/>
      <c r="B163" s="249"/>
      <c r="C163" s="250"/>
      <c r="D163" s="231" t="s">
        <v>140</v>
      </c>
      <c r="E163" s="251" t="s">
        <v>1</v>
      </c>
      <c r="F163" s="252" t="s">
        <v>440</v>
      </c>
      <c r="G163" s="250"/>
      <c r="H163" s="251" t="s">
        <v>1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140</v>
      </c>
      <c r="AU163" s="258" t="s">
        <v>86</v>
      </c>
      <c r="AV163" s="14" t="s">
        <v>84</v>
      </c>
      <c r="AW163" s="14" t="s">
        <v>32</v>
      </c>
      <c r="AX163" s="14" t="s">
        <v>76</v>
      </c>
      <c r="AY163" s="258" t="s">
        <v>127</v>
      </c>
    </row>
    <row r="164" s="13" customFormat="1">
      <c r="A164" s="13"/>
      <c r="B164" s="238"/>
      <c r="C164" s="239"/>
      <c r="D164" s="231" t="s">
        <v>140</v>
      </c>
      <c r="E164" s="240" t="s">
        <v>1</v>
      </c>
      <c r="F164" s="241" t="s">
        <v>441</v>
      </c>
      <c r="G164" s="239"/>
      <c r="H164" s="242">
        <v>720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140</v>
      </c>
      <c r="AU164" s="248" t="s">
        <v>86</v>
      </c>
      <c r="AV164" s="13" t="s">
        <v>86</v>
      </c>
      <c r="AW164" s="13" t="s">
        <v>32</v>
      </c>
      <c r="AX164" s="13" t="s">
        <v>76</v>
      </c>
      <c r="AY164" s="248" t="s">
        <v>127</v>
      </c>
    </row>
    <row r="165" s="14" customFormat="1">
      <c r="A165" s="14"/>
      <c r="B165" s="249"/>
      <c r="C165" s="250"/>
      <c r="D165" s="231" t="s">
        <v>140</v>
      </c>
      <c r="E165" s="251" t="s">
        <v>1</v>
      </c>
      <c r="F165" s="252" t="s">
        <v>442</v>
      </c>
      <c r="G165" s="250"/>
      <c r="H165" s="251" t="s">
        <v>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140</v>
      </c>
      <c r="AU165" s="258" t="s">
        <v>86</v>
      </c>
      <c r="AV165" s="14" t="s">
        <v>84</v>
      </c>
      <c r="AW165" s="14" t="s">
        <v>32</v>
      </c>
      <c r="AX165" s="14" t="s">
        <v>76</v>
      </c>
      <c r="AY165" s="258" t="s">
        <v>127</v>
      </c>
    </row>
    <row r="166" s="15" customFormat="1">
      <c r="A166" s="15"/>
      <c r="B166" s="259"/>
      <c r="C166" s="260"/>
      <c r="D166" s="231" t="s">
        <v>140</v>
      </c>
      <c r="E166" s="261" t="s">
        <v>1</v>
      </c>
      <c r="F166" s="262" t="s">
        <v>168</v>
      </c>
      <c r="G166" s="260"/>
      <c r="H166" s="263">
        <v>1648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140</v>
      </c>
      <c r="AU166" s="269" t="s">
        <v>86</v>
      </c>
      <c r="AV166" s="15" t="s">
        <v>134</v>
      </c>
      <c r="AW166" s="15" t="s">
        <v>32</v>
      </c>
      <c r="AX166" s="15" t="s">
        <v>84</v>
      </c>
      <c r="AY166" s="269" t="s">
        <v>127</v>
      </c>
    </row>
    <row r="167" s="2" customFormat="1" ht="33" customHeight="1">
      <c r="A167" s="38"/>
      <c r="B167" s="39"/>
      <c r="C167" s="218" t="s">
        <v>174</v>
      </c>
      <c r="D167" s="218" t="s">
        <v>129</v>
      </c>
      <c r="E167" s="219" t="s">
        <v>443</v>
      </c>
      <c r="F167" s="220" t="s">
        <v>444</v>
      </c>
      <c r="G167" s="221" t="s">
        <v>160</v>
      </c>
      <c r="H167" s="222">
        <v>1206.4000000000001</v>
      </c>
      <c r="I167" s="223"/>
      <c r="J167" s="224">
        <f>ROUND(I167*H167,2)</f>
        <v>0</v>
      </c>
      <c r="K167" s="220" t="s">
        <v>133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134</v>
      </c>
      <c r="AT167" s="229" t="s">
        <v>129</v>
      </c>
      <c r="AU167" s="229" t="s">
        <v>86</v>
      </c>
      <c r="AY167" s="17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134</v>
      </c>
      <c r="BM167" s="229" t="s">
        <v>445</v>
      </c>
    </row>
    <row r="168" s="2" customFormat="1">
      <c r="A168" s="38"/>
      <c r="B168" s="39"/>
      <c r="C168" s="40"/>
      <c r="D168" s="231" t="s">
        <v>136</v>
      </c>
      <c r="E168" s="40"/>
      <c r="F168" s="232" t="s">
        <v>446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136</v>
      </c>
      <c r="AU168" s="17" t="s">
        <v>86</v>
      </c>
    </row>
    <row r="169" s="2" customFormat="1">
      <c r="A169" s="38"/>
      <c r="B169" s="39"/>
      <c r="C169" s="40"/>
      <c r="D169" s="236" t="s">
        <v>138</v>
      </c>
      <c r="E169" s="40"/>
      <c r="F169" s="237" t="s">
        <v>447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138</v>
      </c>
      <c r="AU169" s="17" t="s">
        <v>86</v>
      </c>
    </row>
    <row r="170" s="13" customFormat="1">
      <c r="A170" s="13"/>
      <c r="B170" s="238"/>
      <c r="C170" s="239"/>
      <c r="D170" s="231" t="s">
        <v>140</v>
      </c>
      <c r="E170" s="240" t="s">
        <v>1</v>
      </c>
      <c r="F170" s="241" t="s">
        <v>448</v>
      </c>
      <c r="G170" s="239"/>
      <c r="H170" s="242">
        <v>1206.4000000000001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140</v>
      </c>
      <c r="AU170" s="248" t="s">
        <v>86</v>
      </c>
      <c r="AV170" s="13" t="s">
        <v>86</v>
      </c>
      <c r="AW170" s="13" t="s">
        <v>32</v>
      </c>
      <c r="AX170" s="13" t="s">
        <v>84</v>
      </c>
      <c r="AY170" s="248" t="s">
        <v>127</v>
      </c>
    </row>
    <row r="171" s="14" customFormat="1">
      <c r="A171" s="14"/>
      <c r="B171" s="249"/>
      <c r="C171" s="250"/>
      <c r="D171" s="231" t="s">
        <v>140</v>
      </c>
      <c r="E171" s="251" t="s">
        <v>1</v>
      </c>
      <c r="F171" s="252" t="s">
        <v>449</v>
      </c>
      <c r="G171" s="250"/>
      <c r="H171" s="251" t="s">
        <v>1</v>
      </c>
      <c r="I171" s="253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140</v>
      </c>
      <c r="AU171" s="258" t="s">
        <v>86</v>
      </c>
      <c r="AV171" s="14" t="s">
        <v>84</v>
      </c>
      <c r="AW171" s="14" t="s">
        <v>32</v>
      </c>
      <c r="AX171" s="14" t="s">
        <v>76</v>
      </c>
      <c r="AY171" s="258" t="s">
        <v>127</v>
      </c>
    </row>
    <row r="172" s="2" customFormat="1" ht="24.15" customHeight="1">
      <c r="A172" s="38"/>
      <c r="B172" s="39"/>
      <c r="C172" s="218" t="s">
        <v>205</v>
      </c>
      <c r="D172" s="218" t="s">
        <v>129</v>
      </c>
      <c r="E172" s="219" t="s">
        <v>450</v>
      </c>
      <c r="F172" s="220" t="s">
        <v>451</v>
      </c>
      <c r="G172" s="221" t="s">
        <v>160</v>
      </c>
      <c r="H172" s="222">
        <v>260</v>
      </c>
      <c r="I172" s="223"/>
      <c r="J172" s="224">
        <f>ROUND(I172*H172,2)</f>
        <v>0</v>
      </c>
      <c r="K172" s="220" t="s">
        <v>133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134</v>
      </c>
      <c r="AT172" s="229" t="s">
        <v>129</v>
      </c>
      <c r="AU172" s="229" t="s">
        <v>86</v>
      </c>
      <c r="AY172" s="17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134</v>
      </c>
      <c r="BM172" s="229" t="s">
        <v>452</v>
      </c>
    </row>
    <row r="173" s="2" customFormat="1">
      <c r="A173" s="38"/>
      <c r="B173" s="39"/>
      <c r="C173" s="40"/>
      <c r="D173" s="231" t="s">
        <v>136</v>
      </c>
      <c r="E173" s="40"/>
      <c r="F173" s="232" t="s">
        <v>453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136</v>
      </c>
      <c r="AU173" s="17" t="s">
        <v>86</v>
      </c>
    </row>
    <row r="174" s="2" customFormat="1">
      <c r="A174" s="38"/>
      <c r="B174" s="39"/>
      <c r="C174" s="40"/>
      <c r="D174" s="236" t="s">
        <v>138</v>
      </c>
      <c r="E174" s="40"/>
      <c r="F174" s="237" t="s">
        <v>454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86</v>
      </c>
    </row>
    <row r="175" s="13" customFormat="1">
      <c r="A175" s="13"/>
      <c r="B175" s="238"/>
      <c r="C175" s="239"/>
      <c r="D175" s="231" t="s">
        <v>140</v>
      </c>
      <c r="E175" s="240" t="s">
        <v>1</v>
      </c>
      <c r="F175" s="241" t="s">
        <v>455</v>
      </c>
      <c r="G175" s="239"/>
      <c r="H175" s="242">
        <v>260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140</v>
      </c>
      <c r="AU175" s="248" t="s">
        <v>86</v>
      </c>
      <c r="AV175" s="13" t="s">
        <v>86</v>
      </c>
      <c r="AW175" s="13" t="s">
        <v>32</v>
      </c>
      <c r="AX175" s="13" t="s">
        <v>84</v>
      </c>
      <c r="AY175" s="248" t="s">
        <v>127</v>
      </c>
    </row>
    <row r="176" s="14" customFormat="1">
      <c r="A176" s="14"/>
      <c r="B176" s="249"/>
      <c r="C176" s="250"/>
      <c r="D176" s="231" t="s">
        <v>140</v>
      </c>
      <c r="E176" s="251" t="s">
        <v>1</v>
      </c>
      <c r="F176" s="252" t="s">
        <v>456</v>
      </c>
      <c r="G176" s="250"/>
      <c r="H176" s="251" t="s">
        <v>1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140</v>
      </c>
      <c r="AU176" s="258" t="s">
        <v>86</v>
      </c>
      <c r="AV176" s="14" t="s">
        <v>84</v>
      </c>
      <c r="AW176" s="14" t="s">
        <v>32</v>
      </c>
      <c r="AX176" s="14" t="s">
        <v>76</v>
      </c>
      <c r="AY176" s="258" t="s">
        <v>127</v>
      </c>
    </row>
    <row r="177" s="2" customFormat="1" ht="37.8" customHeight="1">
      <c r="A177" s="38"/>
      <c r="B177" s="39"/>
      <c r="C177" s="218" t="s">
        <v>213</v>
      </c>
      <c r="D177" s="218" t="s">
        <v>129</v>
      </c>
      <c r="E177" s="219" t="s">
        <v>457</v>
      </c>
      <c r="F177" s="220" t="s">
        <v>458</v>
      </c>
      <c r="G177" s="221" t="s">
        <v>160</v>
      </c>
      <c r="H177" s="222">
        <v>64.909999999999997</v>
      </c>
      <c r="I177" s="223"/>
      <c r="J177" s="224">
        <f>ROUND(I177*H177,2)</f>
        <v>0</v>
      </c>
      <c r="K177" s="220" t="s">
        <v>133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134</v>
      </c>
      <c r="AT177" s="229" t="s">
        <v>129</v>
      </c>
      <c r="AU177" s="229" t="s">
        <v>86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134</v>
      </c>
      <c r="BM177" s="229" t="s">
        <v>459</v>
      </c>
    </row>
    <row r="178" s="2" customFormat="1">
      <c r="A178" s="38"/>
      <c r="B178" s="39"/>
      <c r="C178" s="40"/>
      <c r="D178" s="231" t="s">
        <v>136</v>
      </c>
      <c r="E178" s="40"/>
      <c r="F178" s="232" t="s">
        <v>460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86</v>
      </c>
    </row>
    <row r="179" s="2" customFormat="1">
      <c r="A179" s="38"/>
      <c r="B179" s="39"/>
      <c r="C179" s="40"/>
      <c r="D179" s="236" t="s">
        <v>138</v>
      </c>
      <c r="E179" s="40"/>
      <c r="F179" s="237" t="s">
        <v>461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138</v>
      </c>
      <c r="AU179" s="17" t="s">
        <v>86</v>
      </c>
    </row>
    <row r="180" s="13" customFormat="1">
      <c r="A180" s="13"/>
      <c r="B180" s="238"/>
      <c r="C180" s="239"/>
      <c r="D180" s="231" t="s">
        <v>140</v>
      </c>
      <c r="E180" s="240" t="s">
        <v>1</v>
      </c>
      <c r="F180" s="241" t="s">
        <v>432</v>
      </c>
      <c r="G180" s="239"/>
      <c r="H180" s="242">
        <v>29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140</v>
      </c>
      <c r="AU180" s="248" t="s">
        <v>86</v>
      </c>
      <c r="AV180" s="13" t="s">
        <v>86</v>
      </c>
      <c r="AW180" s="13" t="s">
        <v>32</v>
      </c>
      <c r="AX180" s="13" t="s">
        <v>76</v>
      </c>
      <c r="AY180" s="248" t="s">
        <v>127</v>
      </c>
    </row>
    <row r="181" s="14" customFormat="1">
      <c r="A181" s="14"/>
      <c r="B181" s="249"/>
      <c r="C181" s="250"/>
      <c r="D181" s="231" t="s">
        <v>140</v>
      </c>
      <c r="E181" s="251" t="s">
        <v>1</v>
      </c>
      <c r="F181" s="252" t="s">
        <v>433</v>
      </c>
      <c r="G181" s="250"/>
      <c r="H181" s="251" t="s">
        <v>1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140</v>
      </c>
      <c r="AU181" s="258" t="s">
        <v>86</v>
      </c>
      <c r="AV181" s="14" t="s">
        <v>84</v>
      </c>
      <c r="AW181" s="14" t="s">
        <v>32</v>
      </c>
      <c r="AX181" s="14" t="s">
        <v>76</v>
      </c>
      <c r="AY181" s="258" t="s">
        <v>127</v>
      </c>
    </row>
    <row r="182" s="13" customFormat="1">
      <c r="A182" s="13"/>
      <c r="B182" s="238"/>
      <c r="C182" s="239"/>
      <c r="D182" s="231" t="s">
        <v>140</v>
      </c>
      <c r="E182" s="240" t="s">
        <v>1</v>
      </c>
      <c r="F182" s="241" t="s">
        <v>462</v>
      </c>
      <c r="G182" s="239"/>
      <c r="H182" s="242">
        <v>35.909999999999997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140</v>
      </c>
      <c r="AU182" s="248" t="s">
        <v>86</v>
      </c>
      <c r="AV182" s="13" t="s">
        <v>86</v>
      </c>
      <c r="AW182" s="13" t="s">
        <v>32</v>
      </c>
      <c r="AX182" s="13" t="s">
        <v>76</v>
      </c>
      <c r="AY182" s="248" t="s">
        <v>127</v>
      </c>
    </row>
    <row r="183" s="14" customFormat="1">
      <c r="A183" s="14"/>
      <c r="B183" s="249"/>
      <c r="C183" s="250"/>
      <c r="D183" s="231" t="s">
        <v>140</v>
      </c>
      <c r="E183" s="251" t="s">
        <v>1</v>
      </c>
      <c r="F183" s="252" t="s">
        <v>463</v>
      </c>
      <c r="G183" s="250"/>
      <c r="H183" s="251" t="s">
        <v>1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140</v>
      </c>
      <c r="AU183" s="258" t="s">
        <v>86</v>
      </c>
      <c r="AV183" s="14" t="s">
        <v>84</v>
      </c>
      <c r="AW183" s="14" t="s">
        <v>32</v>
      </c>
      <c r="AX183" s="14" t="s">
        <v>76</v>
      </c>
      <c r="AY183" s="258" t="s">
        <v>127</v>
      </c>
    </row>
    <row r="184" s="15" customFormat="1">
      <c r="A184" s="15"/>
      <c r="B184" s="259"/>
      <c r="C184" s="260"/>
      <c r="D184" s="231" t="s">
        <v>140</v>
      </c>
      <c r="E184" s="261" t="s">
        <v>1</v>
      </c>
      <c r="F184" s="262" t="s">
        <v>168</v>
      </c>
      <c r="G184" s="260"/>
      <c r="H184" s="263">
        <v>64.909999999999997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140</v>
      </c>
      <c r="AU184" s="269" t="s">
        <v>86</v>
      </c>
      <c r="AV184" s="15" t="s">
        <v>134</v>
      </c>
      <c r="AW184" s="15" t="s">
        <v>32</v>
      </c>
      <c r="AX184" s="15" t="s">
        <v>84</v>
      </c>
      <c r="AY184" s="269" t="s">
        <v>127</v>
      </c>
    </row>
    <row r="185" s="2" customFormat="1" ht="37.8" customHeight="1">
      <c r="A185" s="38"/>
      <c r="B185" s="39"/>
      <c r="C185" s="218" t="s">
        <v>221</v>
      </c>
      <c r="D185" s="218" t="s">
        <v>129</v>
      </c>
      <c r="E185" s="219" t="s">
        <v>206</v>
      </c>
      <c r="F185" s="220" t="s">
        <v>207</v>
      </c>
      <c r="G185" s="221" t="s">
        <v>160</v>
      </c>
      <c r="H185" s="222">
        <v>2336.0799999999999</v>
      </c>
      <c r="I185" s="223"/>
      <c r="J185" s="224">
        <f>ROUND(I185*H185,2)</f>
        <v>0</v>
      </c>
      <c r="K185" s="220" t="s">
        <v>133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134</v>
      </c>
      <c r="AT185" s="229" t="s">
        <v>129</v>
      </c>
      <c r="AU185" s="229" t="s">
        <v>86</v>
      </c>
      <c r="AY185" s="17" t="s">
        <v>127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134</v>
      </c>
      <c r="BM185" s="229" t="s">
        <v>464</v>
      </c>
    </row>
    <row r="186" s="2" customFormat="1">
      <c r="A186" s="38"/>
      <c r="B186" s="39"/>
      <c r="C186" s="40"/>
      <c r="D186" s="231" t="s">
        <v>136</v>
      </c>
      <c r="E186" s="40"/>
      <c r="F186" s="232" t="s">
        <v>209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136</v>
      </c>
      <c r="AU186" s="17" t="s">
        <v>86</v>
      </c>
    </row>
    <row r="187" s="2" customFormat="1">
      <c r="A187" s="38"/>
      <c r="B187" s="39"/>
      <c r="C187" s="40"/>
      <c r="D187" s="236" t="s">
        <v>138</v>
      </c>
      <c r="E187" s="40"/>
      <c r="F187" s="237" t="s">
        <v>210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138</v>
      </c>
      <c r="AU187" s="17" t="s">
        <v>86</v>
      </c>
    </row>
    <row r="188" s="13" customFormat="1">
      <c r="A188" s="13"/>
      <c r="B188" s="238"/>
      <c r="C188" s="239"/>
      <c r="D188" s="231" t="s">
        <v>140</v>
      </c>
      <c r="E188" s="240" t="s">
        <v>1</v>
      </c>
      <c r="F188" s="241" t="s">
        <v>465</v>
      </c>
      <c r="G188" s="239"/>
      <c r="H188" s="242">
        <v>2336.0799999999999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140</v>
      </c>
      <c r="AU188" s="248" t="s">
        <v>86</v>
      </c>
      <c r="AV188" s="13" t="s">
        <v>86</v>
      </c>
      <c r="AW188" s="13" t="s">
        <v>32</v>
      </c>
      <c r="AX188" s="13" t="s">
        <v>84</v>
      </c>
      <c r="AY188" s="248" t="s">
        <v>127</v>
      </c>
    </row>
    <row r="189" s="14" customFormat="1">
      <c r="A189" s="14"/>
      <c r="B189" s="249"/>
      <c r="C189" s="250"/>
      <c r="D189" s="231" t="s">
        <v>140</v>
      </c>
      <c r="E189" s="251" t="s">
        <v>1</v>
      </c>
      <c r="F189" s="252" t="s">
        <v>212</v>
      </c>
      <c r="G189" s="250"/>
      <c r="H189" s="251" t="s">
        <v>1</v>
      </c>
      <c r="I189" s="253"/>
      <c r="J189" s="250"/>
      <c r="K189" s="250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140</v>
      </c>
      <c r="AU189" s="258" t="s">
        <v>86</v>
      </c>
      <c r="AV189" s="14" t="s">
        <v>84</v>
      </c>
      <c r="AW189" s="14" t="s">
        <v>32</v>
      </c>
      <c r="AX189" s="14" t="s">
        <v>76</v>
      </c>
      <c r="AY189" s="258" t="s">
        <v>127</v>
      </c>
    </row>
    <row r="190" s="2" customFormat="1" ht="37.8" customHeight="1">
      <c r="A190" s="38"/>
      <c r="B190" s="39"/>
      <c r="C190" s="218" t="s">
        <v>228</v>
      </c>
      <c r="D190" s="218" t="s">
        <v>129</v>
      </c>
      <c r="E190" s="219" t="s">
        <v>214</v>
      </c>
      <c r="F190" s="220" t="s">
        <v>215</v>
      </c>
      <c r="G190" s="221" t="s">
        <v>160</v>
      </c>
      <c r="H190" s="222">
        <v>995.36000000000001</v>
      </c>
      <c r="I190" s="223"/>
      <c r="J190" s="224">
        <f>ROUND(I190*H190,2)</f>
        <v>0</v>
      </c>
      <c r="K190" s="220" t="s">
        <v>133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134</v>
      </c>
      <c r="AT190" s="229" t="s">
        <v>129</v>
      </c>
      <c r="AU190" s="229" t="s">
        <v>86</v>
      </c>
      <c r="AY190" s="17" t="s">
        <v>127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134</v>
      </c>
      <c r="BM190" s="229" t="s">
        <v>466</v>
      </c>
    </row>
    <row r="191" s="2" customFormat="1">
      <c r="A191" s="38"/>
      <c r="B191" s="39"/>
      <c r="C191" s="40"/>
      <c r="D191" s="231" t="s">
        <v>136</v>
      </c>
      <c r="E191" s="40"/>
      <c r="F191" s="232" t="s">
        <v>217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136</v>
      </c>
      <c r="AU191" s="17" t="s">
        <v>86</v>
      </c>
    </row>
    <row r="192" s="2" customFormat="1">
      <c r="A192" s="38"/>
      <c r="B192" s="39"/>
      <c r="C192" s="40"/>
      <c r="D192" s="236" t="s">
        <v>138</v>
      </c>
      <c r="E192" s="40"/>
      <c r="F192" s="237" t="s">
        <v>218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138</v>
      </c>
      <c r="AU192" s="17" t="s">
        <v>86</v>
      </c>
    </row>
    <row r="193" s="13" customFormat="1">
      <c r="A193" s="13"/>
      <c r="B193" s="238"/>
      <c r="C193" s="239"/>
      <c r="D193" s="231" t="s">
        <v>140</v>
      </c>
      <c r="E193" s="240" t="s">
        <v>1</v>
      </c>
      <c r="F193" s="241" t="s">
        <v>467</v>
      </c>
      <c r="G193" s="239"/>
      <c r="H193" s="242">
        <v>995.36000000000001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140</v>
      </c>
      <c r="AU193" s="248" t="s">
        <v>86</v>
      </c>
      <c r="AV193" s="13" t="s">
        <v>86</v>
      </c>
      <c r="AW193" s="13" t="s">
        <v>32</v>
      </c>
      <c r="AX193" s="13" t="s">
        <v>84</v>
      </c>
      <c r="AY193" s="248" t="s">
        <v>127</v>
      </c>
    </row>
    <row r="194" s="14" customFormat="1">
      <c r="A194" s="14"/>
      <c r="B194" s="249"/>
      <c r="C194" s="250"/>
      <c r="D194" s="231" t="s">
        <v>140</v>
      </c>
      <c r="E194" s="251" t="s">
        <v>1</v>
      </c>
      <c r="F194" s="252" t="s">
        <v>220</v>
      </c>
      <c r="G194" s="250"/>
      <c r="H194" s="251" t="s">
        <v>1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140</v>
      </c>
      <c r="AU194" s="258" t="s">
        <v>86</v>
      </c>
      <c r="AV194" s="14" t="s">
        <v>84</v>
      </c>
      <c r="AW194" s="14" t="s">
        <v>32</v>
      </c>
      <c r="AX194" s="14" t="s">
        <v>76</v>
      </c>
      <c r="AY194" s="258" t="s">
        <v>127</v>
      </c>
    </row>
    <row r="195" s="2" customFormat="1" ht="37.8" customHeight="1">
      <c r="A195" s="38"/>
      <c r="B195" s="39"/>
      <c r="C195" s="218" t="s">
        <v>236</v>
      </c>
      <c r="D195" s="218" t="s">
        <v>129</v>
      </c>
      <c r="E195" s="219" t="s">
        <v>222</v>
      </c>
      <c r="F195" s="220" t="s">
        <v>223</v>
      </c>
      <c r="G195" s="221" t="s">
        <v>160</v>
      </c>
      <c r="H195" s="222">
        <v>2986.0799999999999</v>
      </c>
      <c r="I195" s="223"/>
      <c r="J195" s="224">
        <f>ROUND(I195*H195,2)</f>
        <v>0</v>
      </c>
      <c r="K195" s="220" t="s">
        <v>133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134</v>
      </c>
      <c r="AT195" s="229" t="s">
        <v>129</v>
      </c>
      <c r="AU195" s="229" t="s">
        <v>86</v>
      </c>
      <c r="AY195" s="17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134</v>
      </c>
      <c r="BM195" s="229" t="s">
        <v>468</v>
      </c>
    </row>
    <row r="196" s="2" customFormat="1">
      <c r="A196" s="38"/>
      <c r="B196" s="39"/>
      <c r="C196" s="40"/>
      <c r="D196" s="231" t="s">
        <v>136</v>
      </c>
      <c r="E196" s="40"/>
      <c r="F196" s="232" t="s">
        <v>225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136</v>
      </c>
      <c r="AU196" s="17" t="s">
        <v>86</v>
      </c>
    </row>
    <row r="197" s="2" customFormat="1">
      <c r="A197" s="38"/>
      <c r="B197" s="39"/>
      <c r="C197" s="40"/>
      <c r="D197" s="236" t="s">
        <v>138</v>
      </c>
      <c r="E197" s="40"/>
      <c r="F197" s="237" t="s">
        <v>226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13" customFormat="1">
      <c r="A198" s="13"/>
      <c r="B198" s="238"/>
      <c r="C198" s="239"/>
      <c r="D198" s="231" t="s">
        <v>140</v>
      </c>
      <c r="E198" s="240" t="s">
        <v>1</v>
      </c>
      <c r="F198" s="241" t="s">
        <v>467</v>
      </c>
      <c r="G198" s="239"/>
      <c r="H198" s="242">
        <v>995.36000000000001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140</v>
      </c>
      <c r="AU198" s="248" t="s">
        <v>86</v>
      </c>
      <c r="AV198" s="13" t="s">
        <v>86</v>
      </c>
      <c r="AW198" s="13" t="s">
        <v>32</v>
      </c>
      <c r="AX198" s="13" t="s">
        <v>84</v>
      </c>
      <c r="AY198" s="248" t="s">
        <v>127</v>
      </c>
    </row>
    <row r="199" s="14" customFormat="1">
      <c r="A199" s="14"/>
      <c r="B199" s="249"/>
      <c r="C199" s="250"/>
      <c r="D199" s="231" t="s">
        <v>140</v>
      </c>
      <c r="E199" s="251" t="s">
        <v>1</v>
      </c>
      <c r="F199" s="252" t="s">
        <v>220</v>
      </c>
      <c r="G199" s="250"/>
      <c r="H199" s="251" t="s">
        <v>1</v>
      </c>
      <c r="I199" s="253"/>
      <c r="J199" s="250"/>
      <c r="K199" s="250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140</v>
      </c>
      <c r="AU199" s="258" t="s">
        <v>86</v>
      </c>
      <c r="AV199" s="14" t="s">
        <v>84</v>
      </c>
      <c r="AW199" s="14" t="s">
        <v>32</v>
      </c>
      <c r="AX199" s="14" t="s">
        <v>76</v>
      </c>
      <c r="AY199" s="258" t="s">
        <v>127</v>
      </c>
    </row>
    <row r="200" s="13" customFormat="1">
      <c r="A200" s="13"/>
      <c r="B200" s="238"/>
      <c r="C200" s="239"/>
      <c r="D200" s="231" t="s">
        <v>140</v>
      </c>
      <c r="E200" s="239"/>
      <c r="F200" s="241" t="s">
        <v>469</v>
      </c>
      <c r="G200" s="239"/>
      <c r="H200" s="242">
        <v>2986.0799999999999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140</v>
      </c>
      <c r="AU200" s="248" t="s">
        <v>86</v>
      </c>
      <c r="AV200" s="13" t="s">
        <v>86</v>
      </c>
      <c r="AW200" s="13" t="s">
        <v>4</v>
      </c>
      <c r="AX200" s="13" t="s">
        <v>84</v>
      </c>
      <c r="AY200" s="248" t="s">
        <v>127</v>
      </c>
    </row>
    <row r="201" s="2" customFormat="1" ht="24.15" customHeight="1">
      <c r="A201" s="38"/>
      <c r="B201" s="39"/>
      <c r="C201" s="218" t="s">
        <v>242</v>
      </c>
      <c r="D201" s="218" t="s">
        <v>129</v>
      </c>
      <c r="E201" s="219" t="s">
        <v>229</v>
      </c>
      <c r="F201" s="220" t="s">
        <v>230</v>
      </c>
      <c r="G201" s="221" t="s">
        <v>160</v>
      </c>
      <c r="H201" s="222">
        <v>1168.04</v>
      </c>
      <c r="I201" s="223"/>
      <c r="J201" s="224">
        <f>ROUND(I201*H201,2)</f>
        <v>0</v>
      </c>
      <c r="K201" s="220" t="s">
        <v>133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134</v>
      </c>
      <c r="AT201" s="229" t="s">
        <v>129</v>
      </c>
      <c r="AU201" s="229" t="s">
        <v>86</v>
      </c>
      <c r="AY201" s="17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134</v>
      </c>
      <c r="BM201" s="229" t="s">
        <v>470</v>
      </c>
    </row>
    <row r="202" s="2" customFormat="1">
      <c r="A202" s="38"/>
      <c r="B202" s="39"/>
      <c r="C202" s="40"/>
      <c r="D202" s="231" t="s">
        <v>136</v>
      </c>
      <c r="E202" s="40"/>
      <c r="F202" s="232" t="s">
        <v>232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136</v>
      </c>
      <c r="AU202" s="17" t="s">
        <v>86</v>
      </c>
    </row>
    <row r="203" s="2" customFormat="1">
      <c r="A203" s="38"/>
      <c r="B203" s="39"/>
      <c r="C203" s="40"/>
      <c r="D203" s="236" t="s">
        <v>138</v>
      </c>
      <c r="E203" s="40"/>
      <c r="F203" s="237" t="s">
        <v>233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138</v>
      </c>
      <c r="AU203" s="17" t="s">
        <v>86</v>
      </c>
    </row>
    <row r="204" s="13" customFormat="1">
      <c r="A204" s="13"/>
      <c r="B204" s="238"/>
      <c r="C204" s="239"/>
      <c r="D204" s="231" t="s">
        <v>140</v>
      </c>
      <c r="E204" s="240" t="s">
        <v>1</v>
      </c>
      <c r="F204" s="241" t="s">
        <v>471</v>
      </c>
      <c r="G204" s="239"/>
      <c r="H204" s="242">
        <v>1168.04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140</v>
      </c>
      <c r="AU204" s="248" t="s">
        <v>86</v>
      </c>
      <c r="AV204" s="13" t="s">
        <v>86</v>
      </c>
      <c r="AW204" s="13" t="s">
        <v>32</v>
      </c>
      <c r="AX204" s="13" t="s">
        <v>84</v>
      </c>
      <c r="AY204" s="248" t="s">
        <v>127</v>
      </c>
    </row>
    <row r="205" s="14" customFormat="1">
      <c r="A205" s="14"/>
      <c r="B205" s="249"/>
      <c r="C205" s="250"/>
      <c r="D205" s="231" t="s">
        <v>140</v>
      </c>
      <c r="E205" s="251" t="s">
        <v>1</v>
      </c>
      <c r="F205" s="252" t="s">
        <v>472</v>
      </c>
      <c r="G205" s="250"/>
      <c r="H205" s="251" t="s">
        <v>1</v>
      </c>
      <c r="I205" s="253"/>
      <c r="J205" s="250"/>
      <c r="K205" s="250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140</v>
      </c>
      <c r="AU205" s="258" t="s">
        <v>86</v>
      </c>
      <c r="AV205" s="14" t="s">
        <v>84</v>
      </c>
      <c r="AW205" s="14" t="s">
        <v>32</v>
      </c>
      <c r="AX205" s="14" t="s">
        <v>76</v>
      </c>
      <c r="AY205" s="258" t="s">
        <v>127</v>
      </c>
    </row>
    <row r="206" s="2" customFormat="1" ht="24.15" customHeight="1">
      <c r="A206" s="38"/>
      <c r="B206" s="39"/>
      <c r="C206" s="218" t="s">
        <v>8</v>
      </c>
      <c r="D206" s="218" t="s">
        <v>129</v>
      </c>
      <c r="E206" s="219" t="s">
        <v>237</v>
      </c>
      <c r="F206" s="220" t="s">
        <v>238</v>
      </c>
      <c r="G206" s="221" t="s">
        <v>160</v>
      </c>
      <c r="H206" s="222">
        <v>1168.04</v>
      </c>
      <c r="I206" s="223"/>
      <c r="J206" s="224">
        <f>ROUND(I206*H206,2)</f>
        <v>0</v>
      </c>
      <c r="K206" s="220" t="s">
        <v>133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134</v>
      </c>
      <c r="AT206" s="229" t="s">
        <v>129</v>
      </c>
      <c r="AU206" s="229" t="s">
        <v>86</v>
      </c>
      <c r="AY206" s="17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134</v>
      </c>
      <c r="BM206" s="229" t="s">
        <v>473</v>
      </c>
    </row>
    <row r="207" s="2" customFormat="1">
      <c r="A207" s="38"/>
      <c r="B207" s="39"/>
      <c r="C207" s="40"/>
      <c r="D207" s="231" t="s">
        <v>136</v>
      </c>
      <c r="E207" s="40"/>
      <c r="F207" s="232" t="s">
        <v>240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136</v>
      </c>
      <c r="AU207" s="17" t="s">
        <v>86</v>
      </c>
    </row>
    <row r="208" s="2" customFormat="1">
      <c r="A208" s="38"/>
      <c r="B208" s="39"/>
      <c r="C208" s="40"/>
      <c r="D208" s="236" t="s">
        <v>138</v>
      </c>
      <c r="E208" s="40"/>
      <c r="F208" s="237" t="s">
        <v>241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86</v>
      </c>
    </row>
    <row r="209" s="13" customFormat="1">
      <c r="A209" s="13"/>
      <c r="B209" s="238"/>
      <c r="C209" s="239"/>
      <c r="D209" s="231" t="s">
        <v>140</v>
      </c>
      <c r="E209" s="240" t="s">
        <v>1</v>
      </c>
      <c r="F209" s="241" t="s">
        <v>471</v>
      </c>
      <c r="G209" s="239"/>
      <c r="H209" s="242">
        <v>1168.04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140</v>
      </c>
      <c r="AU209" s="248" t="s">
        <v>86</v>
      </c>
      <c r="AV209" s="13" t="s">
        <v>86</v>
      </c>
      <c r="AW209" s="13" t="s">
        <v>32</v>
      </c>
      <c r="AX209" s="13" t="s">
        <v>84</v>
      </c>
      <c r="AY209" s="248" t="s">
        <v>127</v>
      </c>
    </row>
    <row r="210" s="14" customFormat="1">
      <c r="A210" s="14"/>
      <c r="B210" s="249"/>
      <c r="C210" s="250"/>
      <c r="D210" s="231" t="s">
        <v>140</v>
      </c>
      <c r="E210" s="251" t="s">
        <v>1</v>
      </c>
      <c r="F210" s="252" t="s">
        <v>472</v>
      </c>
      <c r="G210" s="250"/>
      <c r="H210" s="251" t="s">
        <v>1</v>
      </c>
      <c r="I210" s="253"/>
      <c r="J210" s="250"/>
      <c r="K210" s="250"/>
      <c r="L210" s="254"/>
      <c r="M210" s="255"/>
      <c r="N210" s="256"/>
      <c r="O210" s="256"/>
      <c r="P210" s="256"/>
      <c r="Q210" s="256"/>
      <c r="R210" s="256"/>
      <c r="S210" s="256"/>
      <c r="T210" s="25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8" t="s">
        <v>140</v>
      </c>
      <c r="AU210" s="258" t="s">
        <v>86</v>
      </c>
      <c r="AV210" s="14" t="s">
        <v>84</v>
      </c>
      <c r="AW210" s="14" t="s">
        <v>32</v>
      </c>
      <c r="AX210" s="14" t="s">
        <v>76</v>
      </c>
      <c r="AY210" s="258" t="s">
        <v>127</v>
      </c>
    </row>
    <row r="211" s="2" customFormat="1" ht="24.15" customHeight="1">
      <c r="A211" s="38"/>
      <c r="B211" s="39"/>
      <c r="C211" s="218" t="s">
        <v>261</v>
      </c>
      <c r="D211" s="218" t="s">
        <v>129</v>
      </c>
      <c r="E211" s="219" t="s">
        <v>474</v>
      </c>
      <c r="F211" s="220" t="s">
        <v>475</v>
      </c>
      <c r="G211" s="221" t="s">
        <v>195</v>
      </c>
      <c r="H211" s="222">
        <v>600</v>
      </c>
      <c r="I211" s="223"/>
      <c r="J211" s="224">
        <f>ROUND(I211*H211,2)</f>
        <v>0</v>
      </c>
      <c r="K211" s="220" t="s">
        <v>133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134</v>
      </c>
      <c r="AT211" s="229" t="s">
        <v>129</v>
      </c>
      <c r="AU211" s="229" t="s">
        <v>86</v>
      </c>
      <c r="AY211" s="17" t="s">
        <v>127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134</v>
      </c>
      <c r="BM211" s="229" t="s">
        <v>476</v>
      </c>
    </row>
    <row r="212" s="2" customFormat="1">
      <c r="A212" s="38"/>
      <c r="B212" s="39"/>
      <c r="C212" s="40"/>
      <c r="D212" s="231" t="s">
        <v>136</v>
      </c>
      <c r="E212" s="40"/>
      <c r="F212" s="232" t="s">
        <v>477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136</v>
      </c>
      <c r="AU212" s="17" t="s">
        <v>86</v>
      </c>
    </row>
    <row r="213" s="2" customFormat="1">
      <c r="A213" s="38"/>
      <c r="B213" s="39"/>
      <c r="C213" s="40"/>
      <c r="D213" s="236" t="s">
        <v>138</v>
      </c>
      <c r="E213" s="40"/>
      <c r="F213" s="237" t="s">
        <v>478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138</v>
      </c>
      <c r="AU213" s="17" t="s">
        <v>86</v>
      </c>
    </row>
    <row r="214" s="13" customFormat="1">
      <c r="A214" s="13"/>
      <c r="B214" s="238"/>
      <c r="C214" s="239"/>
      <c r="D214" s="231" t="s">
        <v>140</v>
      </c>
      <c r="E214" s="240" t="s">
        <v>1</v>
      </c>
      <c r="F214" s="241" t="s">
        <v>479</v>
      </c>
      <c r="G214" s="239"/>
      <c r="H214" s="242">
        <v>600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140</v>
      </c>
      <c r="AU214" s="248" t="s">
        <v>86</v>
      </c>
      <c r="AV214" s="13" t="s">
        <v>86</v>
      </c>
      <c r="AW214" s="13" t="s">
        <v>32</v>
      </c>
      <c r="AX214" s="13" t="s">
        <v>84</v>
      </c>
      <c r="AY214" s="248" t="s">
        <v>127</v>
      </c>
    </row>
    <row r="215" s="14" customFormat="1">
      <c r="A215" s="14"/>
      <c r="B215" s="249"/>
      <c r="C215" s="250"/>
      <c r="D215" s="231" t="s">
        <v>140</v>
      </c>
      <c r="E215" s="251" t="s">
        <v>1</v>
      </c>
      <c r="F215" s="252" t="s">
        <v>480</v>
      </c>
      <c r="G215" s="250"/>
      <c r="H215" s="251" t="s">
        <v>1</v>
      </c>
      <c r="I215" s="253"/>
      <c r="J215" s="250"/>
      <c r="K215" s="250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140</v>
      </c>
      <c r="AU215" s="258" t="s">
        <v>86</v>
      </c>
      <c r="AV215" s="14" t="s">
        <v>84</v>
      </c>
      <c r="AW215" s="14" t="s">
        <v>32</v>
      </c>
      <c r="AX215" s="14" t="s">
        <v>76</v>
      </c>
      <c r="AY215" s="258" t="s">
        <v>127</v>
      </c>
    </row>
    <row r="216" s="2" customFormat="1" ht="16.5" customHeight="1">
      <c r="A216" s="38"/>
      <c r="B216" s="39"/>
      <c r="C216" s="270" t="s">
        <v>271</v>
      </c>
      <c r="D216" s="270" t="s">
        <v>170</v>
      </c>
      <c r="E216" s="271" t="s">
        <v>256</v>
      </c>
      <c r="F216" s="272" t="s">
        <v>257</v>
      </c>
      <c r="G216" s="273" t="s">
        <v>258</v>
      </c>
      <c r="H216" s="274">
        <v>12</v>
      </c>
      <c r="I216" s="275"/>
      <c r="J216" s="276">
        <f>ROUND(I216*H216,2)</f>
        <v>0</v>
      </c>
      <c r="K216" s="272" t="s">
        <v>133</v>
      </c>
      <c r="L216" s="277"/>
      <c r="M216" s="278" t="s">
        <v>1</v>
      </c>
      <c r="N216" s="279" t="s">
        <v>41</v>
      </c>
      <c r="O216" s="91"/>
      <c r="P216" s="227">
        <f>O216*H216</f>
        <v>0</v>
      </c>
      <c r="Q216" s="227">
        <v>0.001</v>
      </c>
      <c r="R216" s="227">
        <f>Q216*H216</f>
        <v>0.012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174</v>
      </c>
      <c r="AT216" s="229" t="s">
        <v>170</v>
      </c>
      <c r="AU216" s="229" t="s">
        <v>86</v>
      </c>
      <c r="AY216" s="17" t="s">
        <v>127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134</v>
      </c>
      <c r="BM216" s="229" t="s">
        <v>481</v>
      </c>
    </row>
    <row r="217" s="2" customFormat="1">
      <c r="A217" s="38"/>
      <c r="B217" s="39"/>
      <c r="C217" s="40"/>
      <c r="D217" s="231" t="s">
        <v>136</v>
      </c>
      <c r="E217" s="40"/>
      <c r="F217" s="232" t="s">
        <v>257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86</v>
      </c>
    </row>
    <row r="218" s="13" customFormat="1">
      <c r="A218" s="13"/>
      <c r="B218" s="238"/>
      <c r="C218" s="239"/>
      <c r="D218" s="231" t="s">
        <v>140</v>
      </c>
      <c r="E218" s="239"/>
      <c r="F218" s="241" t="s">
        <v>482</v>
      </c>
      <c r="G218" s="239"/>
      <c r="H218" s="242">
        <v>12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140</v>
      </c>
      <c r="AU218" s="248" t="s">
        <v>86</v>
      </c>
      <c r="AV218" s="13" t="s">
        <v>86</v>
      </c>
      <c r="AW218" s="13" t="s">
        <v>4</v>
      </c>
      <c r="AX218" s="13" t="s">
        <v>84</v>
      </c>
      <c r="AY218" s="248" t="s">
        <v>127</v>
      </c>
    </row>
    <row r="219" s="2" customFormat="1" ht="24.15" customHeight="1">
      <c r="A219" s="38"/>
      <c r="B219" s="39"/>
      <c r="C219" s="218" t="s">
        <v>279</v>
      </c>
      <c r="D219" s="218" t="s">
        <v>129</v>
      </c>
      <c r="E219" s="219" t="s">
        <v>262</v>
      </c>
      <c r="F219" s="220" t="s">
        <v>263</v>
      </c>
      <c r="G219" s="221" t="s">
        <v>195</v>
      </c>
      <c r="H219" s="222">
        <v>120.432</v>
      </c>
      <c r="I219" s="223"/>
      <c r="J219" s="224">
        <f>ROUND(I219*H219,2)</f>
        <v>0</v>
      </c>
      <c r="K219" s="220" t="s">
        <v>133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134</v>
      </c>
      <c r="AT219" s="229" t="s">
        <v>129</v>
      </c>
      <c r="AU219" s="229" t="s">
        <v>86</v>
      </c>
      <c r="AY219" s="17" t="s">
        <v>127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134</v>
      </c>
      <c r="BM219" s="229" t="s">
        <v>483</v>
      </c>
    </row>
    <row r="220" s="2" customFormat="1">
      <c r="A220" s="38"/>
      <c r="B220" s="39"/>
      <c r="C220" s="40"/>
      <c r="D220" s="231" t="s">
        <v>136</v>
      </c>
      <c r="E220" s="40"/>
      <c r="F220" s="232" t="s">
        <v>265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136</v>
      </c>
      <c r="AU220" s="17" t="s">
        <v>86</v>
      </c>
    </row>
    <row r="221" s="2" customFormat="1">
      <c r="A221" s="38"/>
      <c r="B221" s="39"/>
      <c r="C221" s="40"/>
      <c r="D221" s="236" t="s">
        <v>138</v>
      </c>
      <c r="E221" s="40"/>
      <c r="F221" s="237" t="s">
        <v>266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138</v>
      </c>
      <c r="AU221" s="17" t="s">
        <v>86</v>
      </c>
    </row>
    <row r="222" s="13" customFormat="1">
      <c r="A222" s="13"/>
      <c r="B222" s="238"/>
      <c r="C222" s="239"/>
      <c r="D222" s="231" t="s">
        <v>140</v>
      </c>
      <c r="E222" s="240" t="s">
        <v>1</v>
      </c>
      <c r="F222" s="241" t="s">
        <v>421</v>
      </c>
      <c r="G222" s="239"/>
      <c r="H222" s="242">
        <v>118.31999999999999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140</v>
      </c>
      <c r="AU222" s="248" t="s">
        <v>86</v>
      </c>
      <c r="AV222" s="13" t="s">
        <v>86</v>
      </c>
      <c r="AW222" s="13" t="s">
        <v>32</v>
      </c>
      <c r="AX222" s="13" t="s">
        <v>76</v>
      </c>
      <c r="AY222" s="248" t="s">
        <v>127</v>
      </c>
    </row>
    <row r="223" s="14" customFormat="1">
      <c r="A223" s="14"/>
      <c r="B223" s="249"/>
      <c r="C223" s="250"/>
      <c r="D223" s="231" t="s">
        <v>140</v>
      </c>
      <c r="E223" s="251" t="s">
        <v>1</v>
      </c>
      <c r="F223" s="252" t="s">
        <v>422</v>
      </c>
      <c r="G223" s="250"/>
      <c r="H223" s="251" t="s">
        <v>1</v>
      </c>
      <c r="I223" s="253"/>
      <c r="J223" s="250"/>
      <c r="K223" s="250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140</v>
      </c>
      <c r="AU223" s="258" t="s">
        <v>86</v>
      </c>
      <c r="AV223" s="14" t="s">
        <v>84</v>
      </c>
      <c r="AW223" s="14" t="s">
        <v>32</v>
      </c>
      <c r="AX223" s="14" t="s">
        <v>76</v>
      </c>
      <c r="AY223" s="258" t="s">
        <v>127</v>
      </c>
    </row>
    <row r="224" s="13" customFormat="1">
      <c r="A224" s="13"/>
      <c r="B224" s="238"/>
      <c r="C224" s="239"/>
      <c r="D224" s="231" t="s">
        <v>140</v>
      </c>
      <c r="E224" s="240" t="s">
        <v>1</v>
      </c>
      <c r="F224" s="241" t="s">
        <v>423</v>
      </c>
      <c r="G224" s="239"/>
      <c r="H224" s="242">
        <v>2.1120000000000001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140</v>
      </c>
      <c r="AU224" s="248" t="s">
        <v>86</v>
      </c>
      <c r="AV224" s="13" t="s">
        <v>86</v>
      </c>
      <c r="AW224" s="13" t="s">
        <v>32</v>
      </c>
      <c r="AX224" s="13" t="s">
        <v>76</v>
      </c>
      <c r="AY224" s="248" t="s">
        <v>127</v>
      </c>
    </row>
    <row r="225" s="14" customFormat="1">
      <c r="A225" s="14"/>
      <c r="B225" s="249"/>
      <c r="C225" s="250"/>
      <c r="D225" s="231" t="s">
        <v>140</v>
      </c>
      <c r="E225" s="251" t="s">
        <v>1</v>
      </c>
      <c r="F225" s="252" t="s">
        <v>424</v>
      </c>
      <c r="G225" s="250"/>
      <c r="H225" s="251" t="s">
        <v>1</v>
      </c>
      <c r="I225" s="253"/>
      <c r="J225" s="250"/>
      <c r="K225" s="250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140</v>
      </c>
      <c r="AU225" s="258" t="s">
        <v>86</v>
      </c>
      <c r="AV225" s="14" t="s">
        <v>84</v>
      </c>
      <c r="AW225" s="14" t="s">
        <v>32</v>
      </c>
      <c r="AX225" s="14" t="s">
        <v>76</v>
      </c>
      <c r="AY225" s="258" t="s">
        <v>127</v>
      </c>
    </row>
    <row r="226" s="15" customFormat="1">
      <c r="A226" s="15"/>
      <c r="B226" s="259"/>
      <c r="C226" s="260"/>
      <c r="D226" s="231" t="s">
        <v>140</v>
      </c>
      <c r="E226" s="261" t="s">
        <v>1</v>
      </c>
      <c r="F226" s="262" t="s">
        <v>168</v>
      </c>
      <c r="G226" s="260"/>
      <c r="H226" s="263">
        <v>120.432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9" t="s">
        <v>140</v>
      </c>
      <c r="AU226" s="269" t="s">
        <v>86</v>
      </c>
      <c r="AV226" s="15" t="s">
        <v>134</v>
      </c>
      <c r="AW226" s="15" t="s">
        <v>32</v>
      </c>
      <c r="AX226" s="15" t="s">
        <v>84</v>
      </c>
      <c r="AY226" s="269" t="s">
        <v>127</v>
      </c>
    </row>
    <row r="227" s="12" customFormat="1" ht="22.8" customHeight="1">
      <c r="A227" s="12"/>
      <c r="B227" s="202"/>
      <c r="C227" s="203"/>
      <c r="D227" s="204" t="s">
        <v>75</v>
      </c>
      <c r="E227" s="216" t="s">
        <v>86</v>
      </c>
      <c r="F227" s="216" t="s">
        <v>285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SUM(P228:P265)</f>
        <v>0</v>
      </c>
      <c r="Q227" s="210"/>
      <c r="R227" s="211">
        <f>SUM(R228:R265)</f>
        <v>647.24569440000005</v>
      </c>
      <c r="S227" s="210"/>
      <c r="T227" s="212">
        <f>SUM(T228:T265)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84</v>
      </c>
      <c r="AT227" s="214" t="s">
        <v>75</v>
      </c>
      <c r="AU227" s="214" t="s">
        <v>84</v>
      </c>
      <c r="AY227" s="213" t="s">
        <v>127</v>
      </c>
      <c r="BK227" s="215">
        <f>SUM(BK228:BK265)</f>
        <v>0</v>
      </c>
    </row>
    <row r="228" s="2" customFormat="1" ht="33" customHeight="1">
      <c r="A228" s="38"/>
      <c r="B228" s="39"/>
      <c r="C228" s="218" t="s">
        <v>286</v>
      </c>
      <c r="D228" s="218" t="s">
        <v>129</v>
      </c>
      <c r="E228" s="219" t="s">
        <v>484</v>
      </c>
      <c r="F228" s="220" t="s">
        <v>485</v>
      </c>
      <c r="G228" s="221" t="s">
        <v>195</v>
      </c>
      <c r="H228" s="222">
        <v>580</v>
      </c>
      <c r="I228" s="223"/>
      <c r="J228" s="224">
        <f>ROUND(I228*H228,2)</f>
        <v>0</v>
      </c>
      <c r="K228" s="220" t="s">
        <v>133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0.00031</v>
      </c>
      <c r="R228" s="227">
        <f>Q228*H228</f>
        <v>0.17979999999999999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134</v>
      </c>
      <c r="AT228" s="229" t="s">
        <v>129</v>
      </c>
      <c r="AU228" s="229" t="s">
        <v>86</v>
      </c>
      <c r="AY228" s="17" t="s">
        <v>127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134</v>
      </c>
      <c r="BM228" s="229" t="s">
        <v>486</v>
      </c>
    </row>
    <row r="229" s="2" customFormat="1">
      <c r="A229" s="38"/>
      <c r="B229" s="39"/>
      <c r="C229" s="40"/>
      <c r="D229" s="231" t="s">
        <v>136</v>
      </c>
      <c r="E229" s="40"/>
      <c r="F229" s="232" t="s">
        <v>487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86</v>
      </c>
    </row>
    <row r="230" s="2" customFormat="1">
      <c r="A230" s="38"/>
      <c r="B230" s="39"/>
      <c r="C230" s="40"/>
      <c r="D230" s="236" t="s">
        <v>138</v>
      </c>
      <c r="E230" s="40"/>
      <c r="F230" s="237" t="s">
        <v>488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86</v>
      </c>
    </row>
    <row r="231" s="13" customFormat="1">
      <c r="A231" s="13"/>
      <c r="B231" s="238"/>
      <c r="C231" s="239"/>
      <c r="D231" s="231" t="s">
        <v>140</v>
      </c>
      <c r="E231" s="240" t="s">
        <v>1</v>
      </c>
      <c r="F231" s="241" t="s">
        <v>489</v>
      </c>
      <c r="G231" s="239"/>
      <c r="H231" s="242">
        <v>580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140</v>
      </c>
      <c r="AU231" s="248" t="s">
        <v>86</v>
      </c>
      <c r="AV231" s="13" t="s">
        <v>86</v>
      </c>
      <c r="AW231" s="13" t="s">
        <v>32</v>
      </c>
      <c r="AX231" s="13" t="s">
        <v>84</v>
      </c>
      <c r="AY231" s="248" t="s">
        <v>127</v>
      </c>
    </row>
    <row r="232" s="2" customFormat="1" ht="24.15" customHeight="1">
      <c r="A232" s="38"/>
      <c r="B232" s="39"/>
      <c r="C232" s="270" t="s">
        <v>294</v>
      </c>
      <c r="D232" s="270" t="s">
        <v>170</v>
      </c>
      <c r="E232" s="271" t="s">
        <v>490</v>
      </c>
      <c r="F232" s="272" t="s">
        <v>491</v>
      </c>
      <c r="G232" s="273" t="s">
        <v>195</v>
      </c>
      <c r="H232" s="274">
        <v>687.00999999999999</v>
      </c>
      <c r="I232" s="275"/>
      <c r="J232" s="276">
        <f>ROUND(I232*H232,2)</f>
        <v>0</v>
      </c>
      <c r="K232" s="272" t="s">
        <v>133</v>
      </c>
      <c r="L232" s="277"/>
      <c r="M232" s="278" t="s">
        <v>1</v>
      </c>
      <c r="N232" s="279" t="s">
        <v>41</v>
      </c>
      <c r="O232" s="91"/>
      <c r="P232" s="227">
        <f>O232*H232</f>
        <v>0</v>
      </c>
      <c r="Q232" s="227">
        <v>0.00040000000000000002</v>
      </c>
      <c r="R232" s="227">
        <f>Q232*H232</f>
        <v>0.27480399999999999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174</v>
      </c>
      <c r="AT232" s="229" t="s">
        <v>170</v>
      </c>
      <c r="AU232" s="229" t="s">
        <v>86</v>
      </c>
      <c r="AY232" s="17" t="s">
        <v>127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134</v>
      </c>
      <c r="BM232" s="229" t="s">
        <v>492</v>
      </c>
    </row>
    <row r="233" s="2" customFormat="1">
      <c r="A233" s="38"/>
      <c r="B233" s="39"/>
      <c r="C233" s="40"/>
      <c r="D233" s="231" t="s">
        <v>136</v>
      </c>
      <c r="E233" s="40"/>
      <c r="F233" s="232" t="s">
        <v>491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136</v>
      </c>
      <c r="AU233" s="17" t="s">
        <v>86</v>
      </c>
    </row>
    <row r="234" s="13" customFormat="1">
      <c r="A234" s="13"/>
      <c r="B234" s="238"/>
      <c r="C234" s="239"/>
      <c r="D234" s="231" t="s">
        <v>140</v>
      </c>
      <c r="E234" s="239"/>
      <c r="F234" s="241" t="s">
        <v>493</v>
      </c>
      <c r="G234" s="239"/>
      <c r="H234" s="242">
        <v>687.00999999999999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140</v>
      </c>
      <c r="AU234" s="248" t="s">
        <v>86</v>
      </c>
      <c r="AV234" s="13" t="s">
        <v>86</v>
      </c>
      <c r="AW234" s="13" t="s">
        <v>4</v>
      </c>
      <c r="AX234" s="13" t="s">
        <v>84</v>
      </c>
      <c r="AY234" s="248" t="s">
        <v>127</v>
      </c>
    </row>
    <row r="235" s="2" customFormat="1" ht="44.25" customHeight="1">
      <c r="A235" s="38"/>
      <c r="B235" s="39"/>
      <c r="C235" s="218" t="s">
        <v>7</v>
      </c>
      <c r="D235" s="218" t="s">
        <v>129</v>
      </c>
      <c r="E235" s="219" t="s">
        <v>494</v>
      </c>
      <c r="F235" s="220" t="s">
        <v>495</v>
      </c>
      <c r="G235" s="221" t="s">
        <v>132</v>
      </c>
      <c r="H235" s="222">
        <v>232</v>
      </c>
      <c r="I235" s="223"/>
      <c r="J235" s="224">
        <f>ROUND(I235*H235,2)</f>
        <v>0</v>
      </c>
      <c r="K235" s="220" t="s">
        <v>133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0.28714000000000001</v>
      </c>
      <c r="R235" s="227">
        <f>Q235*H235</f>
        <v>66.616479999999996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134</v>
      </c>
      <c r="AT235" s="229" t="s">
        <v>129</v>
      </c>
      <c r="AU235" s="229" t="s">
        <v>86</v>
      </c>
      <c r="AY235" s="17" t="s">
        <v>127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134</v>
      </c>
      <c r="BM235" s="229" t="s">
        <v>496</v>
      </c>
    </row>
    <row r="236" s="2" customFormat="1">
      <c r="A236" s="38"/>
      <c r="B236" s="39"/>
      <c r="C236" s="40"/>
      <c r="D236" s="231" t="s">
        <v>136</v>
      </c>
      <c r="E236" s="40"/>
      <c r="F236" s="232" t="s">
        <v>497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136</v>
      </c>
      <c r="AU236" s="17" t="s">
        <v>86</v>
      </c>
    </row>
    <row r="237" s="2" customFormat="1">
      <c r="A237" s="38"/>
      <c r="B237" s="39"/>
      <c r="C237" s="40"/>
      <c r="D237" s="236" t="s">
        <v>138</v>
      </c>
      <c r="E237" s="40"/>
      <c r="F237" s="237" t="s">
        <v>498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138</v>
      </c>
      <c r="AU237" s="17" t="s">
        <v>86</v>
      </c>
    </row>
    <row r="238" s="13" customFormat="1">
      <c r="A238" s="13"/>
      <c r="B238" s="238"/>
      <c r="C238" s="239"/>
      <c r="D238" s="231" t="s">
        <v>140</v>
      </c>
      <c r="E238" s="240" t="s">
        <v>1</v>
      </c>
      <c r="F238" s="241" t="s">
        <v>499</v>
      </c>
      <c r="G238" s="239"/>
      <c r="H238" s="242">
        <v>232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140</v>
      </c>
      <c r="AU238" s="248" t="s">
        <v>86</v>
      </c>
      <c r="AV238" s="13" t="s">
        <v>86</v>
      </c>
      <c r="AW238" s="13" t="s">
        <v>32</v>
      </c>
      <c r="AX238" s="13" t="s">
        <v>84</v>
      </c>
      <c r="AY238" s="248" t="s">
        <v>127</v>
      </c>
    </row>
    <row r="239" s="14" customFormat="1">
      <c r="A239" s="14"/>
      <c r="B239" s="249"/>
      <c r="C239" s="250"/>
      <c r="D239" s="231" t="s">
        <v>140</v>
      </c>
      <c r="E239" s="251" t="s">
        <v>1</v>
      </c>
      <c r="F239" s="252" t="s">
        <v>500</v>
      </c>
      <c r="G239" s="250"/>
      <c r="H239" s="251" t="s">
        <v>1</v>
      </c>
      <c r="I239" s="253"/>
      <c r="J239" s="250"/>
      <c r="K239" s="250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140</v>
      </c>
      <c r="AU239" s="258" t="s">
        <v>86</v>
      </c>
      <c r="AV239" s="14" t="s">
        <v>84</v>
      </c>
      <c r="AW239" s="14" t="s">
        <v>32</v>
      </c>
      <c r="AX239" s="14" t="s">
        <v>76</v>
      </c>
      <c r="AY239" s="258" t="s">
        <v>127</v>
      </c>
    </row>
    <row r="240" s="2" customFormat="1" ht="24.15" customHeight="1">
      <c r="A240" s="38"/>
      <c r="B240" s="39"/>
      <c r="C240" s="218" t="s">
        <v>308</v>
      </c>
      <c r="D240" s="218" t="s">
        <v>129</v>
      </c>
      <c r="E240" s="219" t="s">
        <v>287</v>
      </c>
      <c r="F240" s="220" t="s">
        <v>288</v>
      </c>
      <c r="G240" s="221" t="s">
        <v>160</v>
      </c>
      <c r="H240" s="222">
        <v>226.44</v>
      </c>
      <c r="I240" s="223"/>
      <c r="J240" s="224">
        <f>ROUND(I240*H240,2)</f>
        <v>0</v>
      </c>
      <c r="K240" s="220" t="s">
        <v>133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2.55328</v>
      </c>
      <c r="R240" s="227">
        <f>Q240*H240</f>
        <v>578.16472320000003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134</v>
      </c>
      <c r="AT240" s="229" t="s">
        <v>129</v>
      </c>
      <c r="AU240" s="229" t="s">
        <v>86</v>
      </c>
      <c r="AY240" s="17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134</v>
      </c>
      <c r="BM240" s="229" t="s">
        <v>501</v>
      </c>
    </row>
    <row r="241" s="2" customFormat="1">
      <c r="A241" s="38"/>
      <c r="B241" s="39"/>
      <c r="C241" s="40"/>
      <c r="D241" s="231" t="s">
        <v>136</v>
      </c>
      <c r="E241" s="40"/>
      <c r="F241" s="232" t="s">
        <v>290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86</v>
      </c>
    </row>
    <row r="242" s="2" customFormat="1">
      <c r="A242" s="38"/>
      <c r="B242" s="39"/>
      <c r="C242" s="40"/>
      <c r="D242" s="236" t="s">
        <v>138</v>
      </c>
      <c r="E242" s="40"/>
      <c r="F242" s="237" t="s">
        <v>291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138</v>
      </c>
      <c r="AU242" s="17" t="s">
        <v>86</v>
      </c>
    </row>
    <row r="243" s="13" customFormat="1">
      <c r="A243" s="13"/>
      <c r="B243" s="238"/>
      <c r="C243" s="239"/>
      <c r="D243" s="231" t="s">
        <v>140</v>
      </c>
      <c r="E243" s="240" t="s">
        <v>1</v>
      </c>
      <c r="F243" s="241" t="s">
        <v>502</v>
      </c>
      <c r="G243" s="239"/>
      <c r="H243" s="242">
        <v>222.72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140</v>
      </c>
      <c r="AU243" s="248" t="s">
        <v>86</v>
      </c>
      <c r="AV243" s="13" t="s">
        <v>86</v>
      </c>
      <c r="AW243" s="13" t="s">
        <v>32</v>
      </c>
      <c r="AX243" s="13" t="s">
        <v>76</v>
      </c>
      <c r="AY243" s="248" t="s">
        <v>127</v>
      </c>
    </row>
    <row r="244" s="14" customFormat="1">
      <c r="A244" s="14"/>
      <c r="B244" s="249"/>
      <c r="C244" s="250"/>
      <c r="D244" s="231" t="s">
        <v>140</v>
      </c>
      <c r="E244" s="251" t="s">
        <v>1</v>
      </c>
      <c r="F244" s="252" t="s">
        <v>503</v>
      </c>
      <c r="G244" s="250"/>
      <c r="H244" s="251" t="s">
        <v>1</v>
      </c>
      <c r="I244" s="253"/>
      <c r="J244" s="250"/>
      <c r="K244" s="250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140</v>
      </c>
      <c r="AU244" s="258" t="s">
        <v>86</v>
      </c>
      <c r="AV244" s="14" t="s">
        <v>84</v>
      </c>
      <c r="AW244" s="14" t="s">
        <v>32</v>
      </c>
      <c r="AX244" s="14" t="s">
        <v>76</v>
      </c>
      <c r="AY244" s="258" t="s">
        <v>127</v>
      </c>
    </row>
    <row r="245" s="13" customFormat="1">
      <c r="A245" s="13"/>
      <c r="B245" s="238"/>
      <c r="C245" s="239"/>
      <c r="D245" s="231" t="s">
        <v>140</v>
      </c>
      <c r="E245" s="240" t="s">
        <v>1</v>
      </c>
      <c r="F245" s="241" t="s">
        <v>504</v>
      </c>
      <c r="G245" s="239"/>
      <c r="H245" s="242">
        <v>3.7200000000000002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140</v>
      </c>
      <c r="AU245" s="248" t="s">
        <v>86</v>
      </c>
      <c r="AV245" s="13" t="s">
        <v>86</v>
      </c>
      <c r="AW245" s="13" t="s">
        <v>32</v>
      </c>
      <c r="AX245" s="13" t="s">
        <v>76</v>
      </c>
      <c r="AY245" s="248" t="s">
        <v>127</v>
      </c>
    </row>
    <row r="246" s="14" customFormat="1">
      <c r="A246" s="14"/>
      <c r="B246" s="249"/>
      <c r="C246" s="250"/>
      <c r="D246" s="231" t="s">
        <v>140</v>
      </c>
      <c r="E246" s="251" t="s">
        <v>1</v>
      </c>
      <c r="F246" s="252" t="s">
        <v>505</v>
      </c>
      <c r="G246" s="250"/>
      <c r="H246" s="251" t="s">
        <v>1</v>
      </c>
      <c r="I246" s="253"/>
      <c r="J246" s="250"/>
      <c r="K246" s="250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140</v>
      </c>
      <c r="AU246" s="258" t="s">
        <v>86</v>
      </c>
      <c r="AV246" s="14" t="s">
        <v>84</v>
      </c>
      <c r="AW246" s="14" t="s">
        <v>32</v>
      </c>
      <c r="AX246" s="14" t="s">
        <v>76</v>
      </c>
      <c r="AY246" s="258" t="s">
        <v>127</v>
      </c>
    </row>
    <row r="247" s="15" customFormat="1">
      <c r="A247" s="15"/>
      <c r="B247" s="259"/>
      <c r="C247" s="260"/>
      <c r="D247" s="231" t="s">
        <v>140</v>
      </c>
      <c r="E247" s="261" t="s">
        <v>1</v>
      </c>
      <c r="F247" s="262" t="s">
        <v>168</v>
      </c>
      <c r="G247" s="260"/>
      <c r="H247" s="263">
        <v>226.44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9" t="s">
        <v>140</v>
      </c>
      <c r="AU247" s="269" t="s">
        <v>86</v>
      </c>
      <c r="AV247" s="15" t="s">
        <v>134</v>
      </c>
      <c r="AW247" s="15" t="s">
        <v>32</v>
      </c>
      <c r="AX247" s="15" t="s">
        <v>84</v>
      </c>
      <c r="AY247" s="269" t="s">
        <v>127</v>
      </c>
    </row>
    <row r="248" s="2" customFormat="1" ht="16.5" customHeight="1">
      <c r="A248" s="38"/>
      <c r="B248" s="39"/>
      <c r="C248" s="218" t="s">
        <v>318</v>
      </c>
      <c r="D248" s="218" t="s">
        <v>129</v>
      </c>
      <c r="E248" s="219" t="s">
        <v>295</v>
      </c>
      <c r="F248" s="220" t="s">
        <v>296</v>
      </c>
      <c r="G248" s="221" t="s">
        <v>195</v>
      </c>
      <c r="H248" s="222">
        <v>438.83999999999998</v>
      </c>
      <c r="I248" s="223"/>
      <c r="J248" s="224">
        <f>ROUND(I248*H248,2)</f>
        <v>0</v>
      </c>
      <c r="K248" s="220" t="s">
        <v>133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0.0045799999999999999</v>
      </c>
      <c r="R248" s="227">
        <f>Q248*H248</f>
        <v>2.0098871999999997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134</v>
      </c>
      <c r="AT248" s="229" t="s">
        <v>129</v>
      </c>
      <c r="AU248" s="229" t="s">
        <v>86</v>
      </c>
      <c r="AY248" s="17" t="s">
        <v>127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134</v>
      </c>
      <c r="BM248" s="229" t="s">
        <v>506</v>
      </c>
    </row>
    <row r="249" s="2" customFormat="1">
      <c r="A249" s="38"/>
      <c r="B249" s="39"/>
      <c r="C249" s="40"/>
      <c r="D249" s="231" t="s">
        <v>136</v>
      </c>
      <c r="E249" s="40"/>
      <c r="F249" s="232" t="s">
        <v>298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136</v>
      </c>
      <c r="AU249" s="17" t="s">
        <v>86</v>
      </c>
    </row>
    <row r="250" s="2" customFormat="1">
      <c r="A250" s="38"/>
      <c r="B250" s="39"/>
      <c r="C250" s="40"/>
      <c r="D250" s="236" t="s">
        <v>138</v>
      </c>
      <c r="E250" s="40"/>
      <c r="F250" s="237" t="s">
        <v>299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138</v>
      </c>
      <c r="AU250" s="17" t="s">
        <v>86</v>
      </c>
    </row>
    <row r="251" s="13" customFormat="1">
      <c r="A251" s="13"/>
      <c r="B251" s="238"/>
      <c r="C251" s="239"/>
      <c r="D251" s="231" t="s">
        <v>140</v>
      </c>
      <c r="E251" s="240" t="s">
        <v>1</v>
      </c>
      <c r="F251" s="241" t="s">
        <v>507</v>
      </c>
      <c r="G251" s="239"/>
      <c r="H251" s="242">
        <v>432.63999999999999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140</v>
      </c>
      <c r="AU251" s="248" t="s">
        <v>86</v>
      </c>
      <c r="AV251" s="13" t="s">
        <v>86</v>
      </c>
      <c r="AW251" s="13" t="s">
        <v>32</v>
      </c>
      <c r="AX251" s="13" t="s">
        <v>76</v>
      </c>
      <c r="AY251" s="248" t="s">
        <v>127</v>
      </c>
    </row>
    <row r="252" s="14" customFormat="1">
      <c r="A252" s="14"/>
      <c r="B252" s="249"/>
      <c r="C252" s="250"/>
      <c r="D252" s="231" t="s">
        <v>140</v>
      </c>
      <c r="E252" s="251" t="s">
        <v>1</v>
      </c>
      <c r="F252" s="252" t="s">
        <v>503</v>
      </c>
      <c r="G252" s="250"/>
      <c r="H252" s="251" t="s">
        <v>1</v>
      </c>
      <c r="I252" s="253"/>
      <c r="J252" s="250"/>
      <c r="K252" s="250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140</v>
      </c>
      <c r="AU252" s="258" t="s">
        <v>86</v>
      </c>
      <c r="AV252" s="14" t="s">
        <v>84</v>
      </c>
      <c r="AW252" s="14" t="s">
        <v>32</v>
      </c>
      <c r="AX252" s="14" t="s">
        <v>76</v>
      </c>
      <c r="AY252" s="258" t="s">
        <v>127</v>
      </c>
    </row>
    <row r="253" s="13" customFormat="1">
      <c r="A253" s="13"/>
      <c r="B253" s="238"/>
      <c r="C253" s="239"/>
      <c r="D253" s="231" t="s">
        <v>140</v>
      </c>
      <c r="E253" s="240" t="s">
        <v>1</v>
      </c>
      <c r="F253" s="241" t="s">
        <v>508</v>
      </c>
      <c r="G253" s="239"/>
      <c r="H253" s="242">
        <v>6.2000000000000002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140</v>
      </c>
      <c r="AU253" s="248" t="s">
        <v>86</v>
      </c>
      <c r="AV253" s="13" t="s">
        <v>86</v>
      </c>
      <c r="AW253" s="13" t="s">
        <v>32</v>
      </c>
      <c r="AX253" s="13" t="s">
        <v>76</v>
      </c>
      <c r="AY253" s="248" t="s">
        <v>127</v>
      </c>
    </row>
    <row r="254" s="14" customFormat="1">
      <c r="A254" s="14"/>
      <c r="B254" s="249"/>
      <c r="C254" s="250"/>
      <c r="D254" s="231" t="s">
        <v>140</v>
      </c>
      <c r="E254" s="251" t="s">
        <v>1</v>
      </c>
      <c r="F254" s="252" t="s">
        <v>505</v>
      </c>
      <c r="G254" s="250"/>
      <c r="H254" s="251" t="s">
        <v>1</v>
      </c>
      <c r="I254" s="253"/>
      <c r="J254" s="250"/>
      <c r="K254" s="250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140</v>
      </c>
      <c r="AU254" s="258" t="s">
        <v>86</v>
      </c>
      <c r="AV254" s="14" t="s">
        <v>84</v>
      </c>
      <c r="AW254" s="14" t="s">
        <v>32</v>
      </c>
      <c r="AX254" s="14" t="s">
        <v>76</v>
      </c>
      <c r="AY254" s="258" t="s">
        <v>127</v>
      </c>
    </row>
    <row r="255" s="15" customFormat="1">
      <c r="A255" s="15"/>
      <c r="B255" s="259"/>
      <c r="C255" s="260"/>
      <c r="D255" s="231" t="s">
        <v>140</v>
      </c>
      <c r="E255" s="261" t="s">
        <v>1</v>
      </c>
      <c r="F255" s="262" t="s">
        <v>168</v>
      </c>
      <c r="G255" s="260"/>
      <c r="H255" s="263">
        <v>438.83999999999998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9" t="s">
        <v>140</v>
      </c>
      <c r="AU255" s="269" t="s">
        <v>86</v>
      </c>
      <c r="AV255" s="15" t="s">
        <v>134</v>
      </c>
      <c r="AW255" s="15" t="s">
        <v>32</v>
      </c>
      <c r="AX255" s="15" t="s">
        <v>84</v>
      </c>
      <c r="AY255" s="269" t="s">
        <v>127</v>
      </c>
    </row>
    <row r="256" s="2" customFormat="1" ht="21.75" customHeight="1">
      <c r="A256" s="38"/>
      <c r="B256" s="39"/>
      <c r="C256" s="218" t="s">
        <v>329</v>
      </c>
      <c r="D256" s="218" t="s">
        <v>129</v>
      </c>
      <c r="E256" s="219" t="s">
        <v>302</v>
      </c>
      <c r="F256" s="220" t="s">
        <v>303</v>
      </c>
      <c r="G256" s="221" t="s">
        <v>195</v>
      </c>
      <c r="H256" s="222">
        <v>438.83999999999998</v>
      </c>
      <c r="I256" s="223"/>
      <c r="J256" s="224">
        <f>ROUND(I256*H256,2)</f>
        <v>0</v>
      </c>
      <c r="K256" s="220" t="s">
        <v>133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134</v>
      </c>
      <c r="AT256" s="229" t="s">
        <v>129</v>
      </c>
      <c r="AU256" s="229" t="s">
        <v>86</v>
      </c>
      <c r="AY256" s="17" t="s">
        <v>127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134</v>
      </c>
      <c r="BM256" s="229" t="s">
        <v>509</v>
      </c>
    </row>
    <row r="257" s="2" customFormat="1">
      <c r="A257" s="38"/>
      <c r="B257" s="39"/>
      <c r="C257" s="40"/>
      <c r="D257" s="231" t="s">
        <v>136</v>
      </c>
      <c r="E257" s="40"/>
      <c r="F257" s="232" t="s">
        <v>305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136</v>
      </c>
      <c r="AU257" s="17" t="s">
        <v>86</v>
      </c>
    </row>
    <row r="258" s="2" customFormat="1">
      <c r="A258" s="38"/>
      <c r="B258" s="39"/>
      <c r="C258" s="40"/>
      <c r="D258" s="236" t="s">
        <v>138</v>
      </c>
      <c r="E258" s="40"/>
      <c r="F258" s="237" t="s">
        <v>306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138</v>
      </c>
      <c r="AU258" s="17" t="s">
        <v>86</v>
      </c>
    </row>
    <row r="259" s="13" customFormat="1">
      <c r="A259" s="13"/>
      <c r="B259" s="238"/>
      <c r="C259" s="239"/>
      <c r="D259" s="231" t="s">
        <v>140</v>
      </c>
      <c r="E259" s="240" t="s">
        <v>1</v>
      </c>
      <c r="F259" s="241" t="s">
        <v>507</v>
      </c>
      <c r="G259" s="239"/>
      <c r="H259" s="242">
        <v>432.63999999999999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140</v>
      </c>
      <c r="AU259" s="248" t="s">
        <v>86</v>
      </c>
      <c r="AV259" s="13" t="s">
        <v>86</v>
      </c>
      <c r="AW259" s="13" t="s">
        <v>32</v>
      </c>
      <c r="AX259" s="13" t="s">
        <v>76</v>
      </c>
      <c r="AY259" s="248" t="s">
        <v>127</v>
      </c>
    </row>
    <row r="260" s="14" customFormat="1">
      <c r="A260" s="14"/>
      <c r="B260" s="249"/>
      <c r="C260" s="250"/>
      <c r="D260" s="231" t="s">
        <v>140</v>
      </c>
      <c r="E260" s="251" t="s">
        <v>1</v>
      </c>
      <c r="F260" s="252" t="s">
        <v>503</v>
      </c>
      <c r="G260" s="250"/>
      <c r="H260" s="251" t="s">
        <v>1</v>
      </c>
      <c r="I260" s="253"/>
      <c r="J260" s="250"/>
      <c r="K260" s="250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140</v>
      </c>
      <c r="AU260" s="258" t="s">
        <v>86</v>
      </c>
      <c r="AV260" s="14" t="s">
        <v>84</v>
      </c>
      <c r="AW260" s="14" t="s">
        <v>32</v>
      </c>
      <c r="AX260" s="14" t="s">
        <v>76</v>
      </c>
      <c r="AY260" s="258" t="s">
        <v>127</v>
      </c>
    </row>
    <row r="261" s="13" customFormat="1">
      <c r="A261" s="13"/>
      <c r="B261" s="238"/>
      <c r="C261" s="239"/>
      <c r="D261" s="231" t="s">
        <v>140</v>
      </c>
      <c r="E261" s="240" t="s">
        <v>1</v>
      </c>
      <c r="F261" s="241" t="s">
        <v>508</v>
      </c>
      <c r="G261" s="239"/>
      <c r="H261" s="242">
        <v>6.2000000000000002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140</v>
      </c>
      <c r="AU261" s="248" t="s">
        <v>86</v>
      </c>
      <c r="AV261" s="13" t="s">
        <v>86</v>
      </c>
      <c r="AW261" s="13" t="s">
        <v>32</v>
      </c>
      <c r="AX261" s="13" t="s">
        <v>76</v>
      </c>
      <c r="AY261" s="248" t="s">
        <v>127</v>
      </c>
    </row>
    <row r="262" s="14" customFormat="1">
      <c r="A262" s="14"/>
      <c r="B262" s="249"/>
      <c r="C262" s="250"/>
      <c r="D262" s="231" t="s">
        <v>140</v>
      </c>
      <c r="E262" s="251" t="s">
        <v>1</v>
      </c>
      <c r="F262" s="252" t="s">
        <v>505</v>
      </c>
      <c r="G262" s="250"/>
      <c r="H262" s="251" t="s">
        <v>1</v>
      </c>
      <c r="I262" s="253"/>
      <c r="J262" s="250"/>
      <c r="K262" s="250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140</v>
      </c>
      <c r="AU262" s="258" t="s">
        <v>86</v>
      </c>
      <c r="AV262" s="14" t="s">
        <v>84</v>
      </c>
      <c r="AW262" s="14" t="s">
        <v>32</v>
      </c>
      <c r="AX262" s="14" t="s">
        <v>76</v>
      </c>
      <c r="AY262" s="258" t="s">
        <v>127</v>
      </c>
    </row>
    <row r="263" s="15" customFormat="1">
      <c r="A263" s="15"/>
      <c r="B263" s="259"/>
      <c r="C263" s="260"/>
      <c r="D263" s="231" t="s">
        <v>140</v>
      </c>
      <c r="E263" s="261" t="s">
        <v>1</v>
      </c>
      <c r="F263" s="262" t="s">
        <v>168</v>
      </c>
      <c r="G263" s="260"/>
      <c r="H263" s="263">
        <v>438.83999999999998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9" t="s">
        <v>140</v>
      </c>
      <c r="AU263" s="269" t="s">
        <v>86</v>
      </c>
      <c r="AV263" s="15" t="s">
        <v>134</v>
      </c>
      <c r="AW263" s="15" t="s">
        <v>32</v>
      </c>
      <c r="AX263" s="15" t="s">
        <v>84</v>
      </c>
      <c r="AY263" s="269" t="s">
        <v>127</v>
      </c>
    </row>
    <row r="264" s="2" customFormat="1" ht="24.15" customHeight="1">
      <c r="A264" s="38"/>
      <c r="B264" s="39"/>
      <c r="C264" s="218" t="s">
        <v>339</v>
      </c>
      <c r="D264" s="218" t="s">
        <v>129</v>
      </c>
      <c r="E264" s="219" t="s">
        <v>510</v>
      </c>
      <c r="F264" s="220" t="s">
        <v>511</v>
      </c>
      <c r="G264" s="221" t="s">
        <v>512</v>
      </c>
      <c r="H264" s="222">
        <v>1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134</v>
      </c>
      <c r="AT264" s="229" t="s">
        <v>129</v>
      </c>
      <c r="AU264" s="229" t="s">
        <v>86</v>
      </c>
      <c r="AY264" s="17" t="s">
        <v>127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134</v>
      </c>
      <c r="BM264" s="229" t="s">
        <v>513</v>
      </c>
    </row>
    <row r="265" s="2" customFormat="1">
      <c r="A265" s="38"/>
      <c r="B265" s="39"/>
      <c r="C265" s="40"/>
      <c r="D265" s="231" t="s">
        <v>136</v>
      </c>
      <c r="E265" s="40"/>
      <c r="F265" s="232" t="s">
        <v>514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136</v>
      </c>
      <c r="AU265" s="17" t="s">
        <v>86</v>
      </c>
    </row>
    <row r="266" s="12" customFormat="1" ht="22.8" customHeight="1">
      <c r="A266" s="12"/>
      <c r="B266" s="202"/>
      <c r="C266" s="203"/>
      <c r="D266" s="204" t="s">
        <v>75</v>
      </c>
      <c r="E266" s="216" t="s">
        <v>151</v>
      </c>
      <c r="F266" s="216" t="s">
        <v>307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SUM(P267:P321)</f>
        <v>0</v>
      </c>
      <c r="Q266" s="210"/>
      <c r="R266" s="211">
        <f>SUM(R267:R321)</f>
        <v>1065.78204185</v>
      </c>
      <c r="S266" s="210"/>
      <c r="T266" s="212">
        <f>SUM(T267:T321)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84</v>
      </c>
      <c r="AT266" s="214" t="s">
        <v>75</v>
      </c>
      <c r="AU266" s="214" t="s">
        <v>84</v>
      </c>
      <c r="AY266" s="213" t="s">
        <v>127</v>
      </c>
      <c r="BK266" s="215">
        <f>SUM(BK267:BK321)</f>
        <v>0</v>
      </c>
    </row>
    <row r="267" s="2" customFormat="1" ht="16.5" customHeight="1">
      <c r="A267" s="38"/>
      <c r="B267" s="39"/>
      <c r="C267" s="218" t="s">
        <v>346</v>
      </c>
      <c r="D267" s="218" t="s">
        <v>129</v>
      </c>
      <c r="E267" s="219" t="s">
        <v>515</v>
      </c>
      <c r="F267" s="220" t="s">
        <v>516</v>
      </c>
      <c r="G267" s="221" t="s">
        <v>160</v>
      </c>
      <c r="H267" s="222">
        <v>22.039999999999999</v>
      </c>
      <c r="I267" s="223"/>
      <c r="J267" s="224">
        <f>ROUND(I267*H267,2)</f>
        <v>0</v>
      </c>
      <c r="K267" s="220" t="s">
        <v>133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2.5021499999999999</v>
      </c>
      <c r="R267" s="227">
        <f>Q267*H267</f>
        <v>55.147385999999997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134</v>
      </c>
      <c r="AT267" s="229" t="s">
        <v>129</v>
      </c>
      <c r="AU267" s="229" t="s">
        <v>86</v>
      </c>
      <c r="AY267" s="17" t="s">
        <v>127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134</v>
      </c>
      <c r="BM267" s="229" t="s">
        <v>517</v>
      </c>
    </row>
    <row r="268" s="2" customFormat="1">
      <c r="A268" s="38"/>
      <c r="B268" s="39"/>
      <c r="C268" s="40"/>
      <c r="D268" s="231" t="s">
        <v>136</v>
      </c>
      <c r="E268" s="40"/>
      <c r="F268" s="232" t="s">
        <v>518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136</v>
      </c>
      <c r="AU268" s="17" t="s">
        <v>86</v>
      </c>
    </row>
    <row r="269" s="2" customFormat="1">
      <c r="A269" s="38"/>
      <c r="B269" s="39"/>
      <c r="C269" s="40"/>
      <c r="D269" s="236" t="s">
        <v>138</v>
      </c>
      <c r="E269" s="40"/>
      <c r="F269" s="237" t="s">
        <v>519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138</v>
      </c>
      <c r="AU269" s="17" t="s">
        <v>86</v>
      </c>
    </row>
    <row r="270" s="13" customFormat="1">
      <c r="A270" s="13"/>
      <c r="B270" s="238"/>
      <c r="C270" s="239"/>
      <c r="D270" s="231" t="s">
        <v>140</v>
      </c>
      <c r="E270" s="240" t="s">
        <v>1</v>
      </c>
      <c r="F270" s="241" t="s">
        <v>520</v>
      </c>
      <c r="G270" s="239"/>
      <c r="H270" s="242">
        <v>22.039999999999999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140</v>
      </c>
      <c r="AU270" s="248" t="s">
        <v>86</v>
      </c>
      <c r="AV270" s="13" t="s">
        <v>86</v>
      </c>
      <c r="AW270" s="13" t="s">
        <v>32</v>
      </c>
      <c r="AX270" s="13" t="s">
        <v>84</v>
      </c>
      <c r="AY270" s="248" t="s">
        <v>127</v>
      </c>
    </row>
    <row r="271" s="14" customFormat="1">
      <c r="A271" s="14"/>
      <c r="B271" s="249"/>
      <c r="C271" s="250"/>
      <c r="D271" s="231" t="s">
        <v>140</v>
      </c>
      <c r="E271" s="251" t="s">
        <v>1</v>
      </c>
      <c r="F271" s="252" t="s">
        <v>521</v>
      </c>
      <c r="G271" s="250"/>
      <c r="H271" s="251" t="s">
        <v>1</v>
      </c>
      <c r="I271" s="253"/>
      <c r="J271" s="250"/>
      <c r="K271" s="250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140</v>
      </c>
      <c r="AU271" s="258" t="s">
        <v>86</v>
      </c>
      <c r="AV271" s="14" t="s">
        <v>84</v>
      </c>
      <c r="AW271" s="14" t="s">
        <v>32</v>
      </c>
      <c r="AX271" s="14" t="s">
        <v>76</v>
      </c>
      <c r="AY271" s="258" t="s">
        <v>127</v>
      </c>
    </row>
    <row r="272" s="2" customFormat="1" ht="24.15" customHeight="1">
      <c r="A272" s="38"/>
      <c r="B272" s="39"/>
      <c r="C272" s="218" t="s">
        <v>352</v>
      </c>
      <c r="D272" s="218" t="s">
        <v>129</v>
      </c>
      <c r="E272" s="219" t="s">
        <v>522</v>
      </c>
      <c r="F272" s="220" t="s">
        <v>523</v>
      </c>
      <c r="G272" s="221" t="s">
        <v>195</v>
      </c>
      <c r="H272" s="222">
        <v>75.109999999999999</v>
      </c>
      <c r="I272" s="223"/>
      <c r="J272" s="224">
        <f>ROUND(I272*H272,2)</f>
        <v>0</v>
      </c>
      <c r="K272" s="220" t="s">
        <v>133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0.025190000000000001</v>
      </c>
      <c r="R272" s="227">
        <f>Q272*H272</f>
        <v>1.8920209000000001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134</v>
      </c>
      <c r="AT272" s="229" t="s">
        <v>129</v>
      </c>
      <c r="AU272" s="229" t="s">
        <v>86</v>
      </c>
      <c r="AY272" s="17" t="s">
        <v>127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134</v>
      </c>
      <c r="BM272" s="229" t="s">
        <v>524</v>
      </c>
    </row>
    <row r="273" s="2" customFormat="1">
      <c r="A273" s="38"/>
      <c r="B273" s="39"/>
      <c r="C273" s="40"/>
      <c r="D273" s="231" t="s">
        <v>136</v>
      </c>
      <c r="E273" s="40"/>
      <c r="F273" s="232" t="s">
        <v>525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136</v>
      </c>
      <c r="AU273" s="17" t="s">
        <v>86</v>
      </c>
    </row>
    <row r="274" s="2" customFormat="1">
      <c r="A274" s="38"/>
      <c r="B274" s="39"/>
      <c r="C274" s="40"/>
      <c r="D274" s="236" t="s">
        <v>138</v>
      </c>
      <c r="E274" s="40"/>
      <c r="F274" s="237" t="s">
        <v>526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86</v>
      </c>
    </row>
    <row r="275" s="13" customFormat="1">
      <c r="A275" s="13"/>
      <c r="B275" s="238"/>
      <c r="C275" s="239"/>
      <c r="D275" s="231" t="s">
        <v>140</v>
      </c>
      <c r="E275" s="240" t="s">
        <v>1</v>
      </c>
      <c r="F275" s="241" t="s">
        <v>527</v>
      </c>
      <c r="G275" s="239"/>
      <c r="H275" s="242">
        <v>75.109999999999999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140</v>
      </c>
      <c r="AU275" s="248" t="s">
        <v>86</v>
      </c>
      <c r="AV275" s="13" t="s">
        <v>86</v>
      </c>
      <c r="AW275" s="13" t="s">
        <v>32</v>
      </c>
      <c r="AX275" s="13" t="s">
        <v>84</v>
      </c>
      <c r="AY275" s="248" t="s">
        <v>127</v>
      </c>
    </row>
    <row r="276" s="14" customFormat="1">
      <c r="A276" s="14"/>
      <c r="B276" s="249"/>
      <c r="C276" s="250"/>
      <c r="D276" s="231" t="s">
        <v>140</v>
      </c>
      <c r="E276" s="251" t="s">
        <v>1</v>
      </c>
      <c r="F276" s="252" t="s">
        <v>521</v>
      </c>
      <c r="G276" s="250"/>
      <c r="H276" s="251" t="s">
        <v>1</v>
      </c>
      <c r="I276" s="253"/>
      <c r="J276" s="250"/>
      <c r="K276" s="250"/>
      <c r="L276" s="254"/>
      <c r="M276" s="255"/>
      <c r="N276" s="256"/>
      <c r="O276" s="256"/>
      <c r="P276" s="256"/>
      <c r="Q276" s="256"/>
      <c r="R276" s="256"/>
      <c r="S276" s="256"/>
      <c r="T276" s="25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8" t="s">
        <v>140</v>
      </c>
      <c r="AU276" s="258" t="s">
        <v>86</v>
      </c>
      <c r="AV276" s="14" t="s">
        <v>84</v>
      </c>
      <c r="AW276" s="14" t="s">
        <v>32</v>
      </c>
      <c r="AX276" s="14" t="s">
        <v>76</v>
      </c>
      <c r="AY276" s="258" t="s">
        <v>127</v>
      </c>
    </row>
    <row r="277" s="2" customFormat="1" ht="24.15" customHeight="1">
      <c r="A277" s="38"/>
      <c r="B277" s="39"/>
      <c r="C277" s="218" t="s">
        <v>363</v>
      </c>
      <c r="D277" s="218" t="s">
        <v>129</v>
      </c>
      <c r="E277" s="219" t="s">
        <v>528</v>
      </c>
      <c r="F277" s="220" t="s">
        <v>529</v>
      </c>
      <c r="G277" s="221" t="s">
        <v>195</v>
      </c>
      <c r="H277" s="222">
        <v>75.109999999999999</v>
      </c>
      <c r="I277" s="223"/>
      <c r="J277" s="224">
        <f>ROUND(I277*H277,2)</f>
        <v>0</v>
      </c>
      <c r="K277" s="220" t="s">
        <v>133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134</v>
      </c>
      <c r="AT277" s="229" t="s">
        <v>129</v>
      </c>
      <c r="AU277" s="229" t="s">
        <v>86</v>
      </c>
      <c r="AY277" s="17" t="s">
        <v>127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134</v>
      </c>
      <c r="BM277" s="229" t="s">
        <v>530</v>
      </c>
    </row>
    <row r="278" s="2" customFormat="1">
      <c r="A278" s="38"/>
      <c r="B278" s="39"/>
      <c r="C278" s="40"/>
      <c r="D278" s="231" t="s">
        <v>136</v>
      </c>
      <c r="E278" s="40"/>
      <c r="F278" s="232" t="s">
        <v>531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136</v>
      </c>
      <c r="AU278" s="17" t="s">
        <v>86</v>
      </c>
    </row>
    <row r="279" s="2" customFormat="1">
      <c r="A279" s="38"/>
      <c r="B279" s="39"/>
      <c r="C279" s="40"/>
      <c r="D279" s="236" t="s">
        <v>138</v>
      </c>
      <c r="E279" s="40"/>
      <c r="F279" s="237" t="s">
        <v>532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138</v>
      </c>
      <c r="AU279" s="17" t="s">
        <v>86</v>
      </c>
    </row>
    <row r="280" s="13" customFormat="1">
      <c r="A280" s="13"/>
      <c r="B280" s="238"/>
      <c r="C280" s="239"/>
      <c r="D280" s="231" t="s">
        <v>140</v>
      </c>
      <c r="E280" s="240" t="s">
        <v>1</v>
      </c>
      <c r="F280" s="241" t="s">
        <v>527</v>
      </c>
      <c r="G280" s="239"/>
      <c r="H280" s="242">
        <v>75.109999999999999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140</v>
      </c>
      <c r="AU280" s="248" t="s">
        <v>86</v>
      </c>
      <c r="AV280" s="13" t="s">
        <v>86</v>
      </c>
      <c r="AW280" s="13" t="s">
        <v>32</v>
      </c>
      <c r="AX280" s="13" t="s">
        <v>84</v>
      </c>
      <c r="AY280" s="248" t="s">
        <v>127</v>
      </c>
    </row>
    <row r="281" s="14" customFormat="1">
      <c r="A281" s="14"/>
      <c r="B281" s="249"/>
      <c r="C281" s="250"/>
      <c r="D281" s="231" t="s">
        <v>140</v>
      </c>
      <c r="E281" s="251" t="s">
        <v>1</v>
      </c>
      <c r="F281" s="252" t="s">
        <v>521</v>
      </c>
      <c r="G281" s="250"/>
      <c r="H281" s="251" t="s">
        <v>1</v>
      </c>
      <c r="I281" s="253"/>
      <c r="J281" s="250"/>
      <c r="K281" s="250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140</v>
      </c>
      <c r="AU281" s="258" t="s">
        <v>86</v>
      </c>
      <c r="AV281" s="14" t="s">
        <v>84</v>
      </c>
      <c r="AW281" s="14" t="s">
        <v>32</v>
      </c>
      <c r="AX281" s="14" t="s">
        <v>76</v>
      </c>
      <c r="AY281" s="258" t="s">
        <v>127</v>
      </c>
    </row>
    <row r="282" s="2" customFormat="1" ht="24.15" customHeight="1">
      <c r="A282" s="38"/>
      <c r="B282" s="39"/>
      <c r="C282" s="218" t="s">
        <v>370</v>
      </c>
      <c r="D282" s="218" t="s">
        <v>129</v>
      </c>
      <c r="E282" s="219" t="s">
        <v>533</v>
      </c>
      <c r="F282" s="220" t="s">
        <v>534</v>
      </c>
      <c r="G282" s="221" t="s">
        <v>173</v>
      </c>
      <c r="H282" s="222">
        <v>3.6589999999999998</v>
      </c>
      <c r="I282" s="223"/>
      <c r="J282" s="224">
        <f>ROUND(I282*H282,2)</f>
        <v>0</v>
      </c>
      <c r="K282" s="220" t="s">
        <v>133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1.04741</v>
      </c>
      <c r="R282" s="227">
        <f>Q282*H282</f>
        <v>3.8324731899999995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134</v>
      </c>
      <c r="AT282" s="229" t="s">
        <v>129</v>
      </c>
      <c r="AU282" s="229" t="s">
        <v>86</v>
      </c>
      <c r="AY282" s="17" t="s">
        <v>127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134</v>
      </c>
      <c r="BM282" s="229" t="s">
        <v>535</v>
      </c>
    </row>
    <row r="283" s="2" customFormat="1">
      <c r="A283" s="38"/>
      <c r="B283" s="39"/>
      <c r="C283" s="40"/>
      <c r="D283" s="231" t="s">
        <v>136</v>
      </c>
      <c r="E283" s="40"/>
      <c r="F283" s="232" t="s">
        <v>536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136</v>
      </c>
      <c r="AU283" s="17" t="s">
        <v>86</v>
      </c>
    </row>
    <row r="284" s="2" customFormat="1">
      <c r="A284" s="38"/>
      <c r="B284" s="39"/>
      <c r="C284" s="40"/>
      <c r="D284" s="236" t="s">
        <v>138</v>
      </c>
      <c r="E284" s="40"/>
      <c r="F284" s="237" t="s">
        <v>537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138</v>
      </c>
      <c r="AU284" s="17" t="s">
        <v>86</v>
      </c>
    </row>
    <row r="285" s="13" customFormat="1">
      <c r="A285" s="13"/>
      <c r="B285" s="238"/>
      <c r="C285" s="239"/>
      <c r="D285" s="231" t="s">
        <v>140</v>
      </c>
      <c r="E285" s="240" t="s">
        <v>1</v>
      </c>
      <c r="F285" s="241" t="s">
        <v>538</v>
      </c>
      <c r="G285" s="239"/>
      <c r="H285" s="242">
        <v>3.6589999999999998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140</v>
      </c>
      <c r="AU285" s="248" t="s">
        <v>86</v>
      </c>
      <c r="AV285" s="13" t="s">
        <v>86</v>
      </c>
      <c r="AW285" s="13" t="s">
        <v>32</v>
      </c>
      <c r="AX285" s="13" t="s">
        <v>84</v>
      </c>
      <c r="AY285" s="248" t="s">
        <v>127</v>
      </c>
    </row>
    <row r="286" s="14" customFormat="1">
      <c r="A286" s="14"/>
      <c r="B286" s="249"/>
      <c r="C286" s="250"/>
      <c r="D286" s="231" t="s">
        <v>140</v>
      </c>
      <c r="E286" s="251" t="s">
        <v>1</v>
      </c>
      <c r="F286" s="252" t="s">
        <v>539</v>
      </c>
      <c r="G286" s="250"/>
      <c r="H286" s="251" t="s">
        <v>1</v>
      </c>
      <c r="I286" s="253"/>
      <c r="J286" s="250"/>
      <c r="K286" s="250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140</v>
      </c>
      <c r="AU286" s="258" t="s">
        <v>86</v>
      </c>
      <c r="AV286" s="14" t="s">
        <v>84</v>
      </c>
      <c r="AW286" s="14" t="s">
        <v>32</v>
      </c>
      <c r="AX286" s="14" t="s">
        <v>76</v>
      </c>
      <c r="AY286" s="258" t="s">
        <v>127</v>
      </c>
    </row>
    <row r="287" s="2" customFormat="1" ht="24.15" customHeight="1">
      <c r="A287" s="38"/>
      <c r="B287" s="39"/>
      <c r="C287" s="218" t="s">
        <v>377</v>
      </c>
      <c r="D287" s="218" t="s">
        <v>129</v>
      </c>
      <c r="E287" s="219" t="s">
        <v>540</v>
      </c>
      <c r="F287" s="220" t="s">
        <v>541</v>
      </c>
      <c r="G287" s="221" t="s">
        <v>160</v>
      </c>
      <c r="H287" s="222">
        <v>69.599999999999994</v>
      </c>
      <c r="I287" s="223"/>
      <c r="J287" s="224">
        <f>ROUND(I287*H287,2)</f>
        <v>0</v>
      </c>
      <c r="K287" s="220" t="s">
        <v>133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3.11388</v>
      </c>
      <c r="R287" s="227">
        <f>Q287*H287</f>
        <v>216.72604799999999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134</v>
      </c>
      <c r="AT287" s="229" t="s">
        <v>129</v>
      </c>
      <c r="AU287" s="229" t="s">
        <v>86</v>
      </c>
      <c r="AY287" s="17" t="s">
        <v>127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134</v>
      </c>
      <c r="BM287" s="229" t="s">
        <v>542</v>
      </c>
    </row>
    <row r="288" s="2" customFormat="1">
      <c r="A288" s="38"/>
      <c r="B288" s="39"/>
      <c r="C288" s="40"/>
      <c r="D288" s="231" t="s">
        <v>136</v>
      </c>
      <c r="E288" s="40"/>
      <c r="F288" s="232" t="s">
        <v>543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136</v>
      </c>
      <c r="AU288" s="17" t="s">
        <v>86</v>
      </c>
    </row>
    <row r="289" s="2" customFormat="1">
      <c r="A289" s="38"/>
      <c r="B289" s="39"/>
      <c r="C289" s="40"/>
      <c r="D289" s="236" t="s">
        <v>138</v>
      </c>
      <c r="E289" s="40"/>
      <c r="F289" s="237" t="s">
        <v>544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138</v>
      </c>
      <c r="AU289" s="17" t="s">
        <v>86</v>
      </c>
    </row>
    <row r="290" s="13" customFormat="1">
      <c r="A290" s="13"/>
      <c r="B290" s="238"/>
      <c r="C290" s="239"/>
      <c r="D290" s="231" t="s">
        <v>140</v>
      </c>
      <c r="E290" s="240" t="s">
        <v>1</v>
      </c>
      <c r="F290" s="241" t="s">
        <v>545</v>
      </c>
      <c r="G290" s="239"/>
      <c r="H290" s="242">
        <v>69.599999999999994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140</v>
      </c>
      <c r="AU290" s="248" t="s">
        <v>86</v>
      </c>
      <c r="AV290" s="13" t="s">
        <v>86</v>
      </c>
      <c r="AW290" s="13" t="s">
        <v>32</v>
      </c>
      <c r="AX290" s="13" t="s">
        <v>84</v>
      </c>
      <c r="AY290" s="248" t="s">
        <v>127</v>
      </c>
    </row>
    <row r="291" s="14" customFormat="1">
      <c r="A291" s="14"/>
      <c r="B291" s="249"/>
      <c r="C291" s="250"/>
      <c r="D291" s="231" t="s">
        <v>140</v>
      </c>
      <c r="E291" s="251" t="s">
        <v>1</v>
      </c>
      <c r="F291" s="252" t="s">
        <v>546</v>
      </c>
      <c r="G291" s="250"/>
      <c r="H291" s="251" t="s">
        <v>1</v>
      </c>
      <c r="I291" s="253"/>
      <c r="J291" s="250"/>
      <c r="K291" s="250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140</v>
      </c>
      <c r="AU291" s="258" t="s">
        <v>86</v>
      </c>
      <c r="AV291" s="14" t="s">
        <v>84</v>
      </c>
      <c r="AW291" s="14" t="s">
        <v>32</v>
      </c>
      <c r="AX291" s="14" t="s">
        <v>76</v>
      </c>
      <c r="AY291" s="258" t="s">
        <v>127</v>
      </c>
    </row>
    <row r="292" s="2" customFormat="1" ht="24.15" customHeight="1">
      <c r="A292" s="38"/>
      <c r="B292" s="39"/>
      <c r="C292" s="218" t="s">
        <v>383</v>
      </c>
      <c r="D292" s="218" t="s">
        <v>129</v>
      </c>
      <c r="E292" s="219" t="s">
        <v>547</v>
      </c>
      <c r="F292" s="220" t="s">
        <v>548</v>
      </c>
      <c r="G292" s="221" t="s">
        <v>160</v>
      </c>
      <c r="H292" s="222">
        <v>266.80000000000001</v>
      </c>
      <c r="I292" s="223"/>
      <c r="J292" s="224">
        <f>ROUND(I292*H292,2)</f>
        <v>0</v>
      </c>
      <c r="K292" s="220" t="s">
        <v>133</v>
      </c>
      <c r="L292" s="44"/>
      <c r="M292" s="225" t="s">
        <v>1</v>
      </c>
      <c r="N292" s="226" t="s">
        <v>41</v>
      </c>
      <c r="O292" s="91"/>
      <c r="P292" s="227">
        <f>O292*H292</f>
        <v>0</v>
      </c>
      <c r="Q292" s="227">
        <v>2.8332299999999999</v>
      </c>
      <c r="R292" s="227">
        <f>Q292*H292</f>
        <v>755.90576399999998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134</v>
      </c>
      <c r="AT292" s="229" t="s">
        <v>129</v>
      </c>
      <c r="AU292" s="229" t="s">
        <v>86</v>
      </c>
      <c r="AY292" s="17" t="s">
        <v>127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134</v>
      </c>
      <c r="BM292" s="229" t="s">
        <v>549</v>
      </c>
    </row>
    <row r="293" s="2" customFormat="1">
      <c r="A293" s="38"/>
      <c r="B293" s="39"/>
      <c r="C293" s="40"/>
      <c r="D293" s="231" t="s">
        <v>136</v>
      </c>
      <c r="E293" s="40"/>
      <c r="F293" s="232" t="s">
        <v>550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136</v>
      </c>
      <c r="AU293" s="17" t="s">
        <v>86</v>
      </c>
    </row>
    <row r="294" s="2" customFormat="1">
      <c r="A294" s="38"/>
      <c r="B294" s="39"/>
      <c r="C294" s="40"/>
      <c r="D294" s="236" t="s">
        <v>138</v>
      </c>
      <c r="E294" s="40"/>
      <c r="F294" s="237" t="s">
        <v>551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138</v>
      </c>
      <c r="AU294" s="17" t="s">
        <v>86</v>
      </c>
    </row>
    <row r="295" s="13" customFormat="1">
      <c r="A295" s="13"/>
      <c r="B295" s="238"/>
      <c r="C295" s="239"/>
      <c r="D295" s="231" t="s">
        <v>140</v>
      </c>
      <c r="E295" s="240" t="s">
        <v>1</v>
      </c>
      <c r="F295" s="241" t="s">
        <v>552</v>
      </c>
      <c r="G295" s="239"/>
      <c r="H295" s="242">
        <v>266.80000000000001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140</v>
      </c>
      <c r="AU295" s="248" t="s">
        <v>86</v>
      </c>
      <c r="AV295" s="13" t="s">
        <v>86</v>
      </c>
      <c r="AW295" s="13" t="s">
        <v>32</v>
      </c>
      <c r="AX295" s="13" t="s">
        <v>84</v>
      </c>
      <c r="AY295" s="248" t="s">
        <v>127</v>
      </c>
    </row>
    <row r="296" s="14" customFormat="1">
      <c r="A296" s="14"/>
      <c r="B296" s="249"/>
      <c r="C296" s="250"/>
      <c r="D296" s="231" t="s">
        <v>140</v>
      </c>
      <c r="E296" s="251" t="s">
        <v>1</v>
      </c>
      <c r="F296" s="252" t="s">
        <v>553</v>
      </c>
      <c r="G296" s="250"/>
      <c r="H296" s="251" t="s">
        <v>1</v>
      </c>
      <c r="I296" s="253"/>
      <c r="J296" s="250"/>
      <c r="K296" s="250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140</v>
      </c>
      <c r="AU296" s="258" t="s">
        <v>86</v>
      </c>
      <c r="AV296" s="14" t="s">
        <v>84</v>
      </c>
      <c r="AW296" s="14" t="s">
        <v>32</v>
      </c>
      <c r="AX296" s="14" t="s">
        <v>76</v>
      </c>
      <c r="AY296" s="258" t="s">
        <v>127</v>
      </c>
    </row>
    <row r="297" s="2" customFormat="1" ht="21.75" customHeight="1">
      <c r="A297" s="38"/>
      <c r="B297" s="39"/>
      <c r="C297" s="218" t="s">
        <v>389</v>
      </c>
      <c r="D297" s="218" t="s">
        <v>129</v>
      </c>
      <c r="E297" s="219" t="s">
        <v>554</v>
      </c>
      <c r="F297" s="220" t="s">
        <v>555</v>
      </c>
      <c r="G297" s="221" t="s">
        <v>195</v>
      </c>
      <c r="H297" s="222">
        <v>1071.2000000000001</v>
      </c>
      <c r="I297" s="223"/>
      <c r="J297" s="224">
        <f>ROUND(I297*H297,2)</f>
        <v>0</v>
      </c>
      <c r="K297" s="220" t="s">
        <v>133</v>
      </c>
      <c r="L297" s="44"/>
      <c r="M297" s="225" t="s">
        <v>1</v>
      </c>
      <c r="N297" s="226" t="s">
        <v>41</v>
      </c>
      <c r="O297" s="91"/>
      <c r="P297" s="227">
        <f>O297*H297</f>
        <v>0</v>
      </c>
      <c r="Q297" s="227">
        <v>0.00726</v>
      </c>
      <c r="R297" s="227">
        <f>Q297*H297</f>
        <v>7.7769120000000003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134</v>
      </c>
      <c r="AT297" s="229" t="s">
        <v>129</v>
      </c>
      <c r="AU297" s="229" t="s">
        <v>86</v>
      </c>
      <c r="AY297" s="17" t="s">
        <v>127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134</v>
      </c>
      <c r="BM297" s="229" t="s">
        <v>556</v>
      </c>
    </row>
    <row r="298" s="2" customFormat="1">
      <c r="A298" s="38"/>
      <c r="B298" s="39"/>
      <c r="C298" s="40"/>
      <c r="D298" s="231" t="s">
        <v>136</v>
      </c>
      <c r="E298" s="40"/>
      <c r="F298" s="232" t="s">
        <v>557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136</v>
      </c>
      <c r="AU298" s="17" t="s">
        <v>86</v>
      </c>
    </row>
    <row r="299" s="2" customFormat="1">
      <c r="A299" s="38"/>
      <c r="B299" s="39"/>
      <c r="C299" s="40"/>
      <c r="D299" s="236" t="s">
        <v>138</v>
      </c>
      <c r="E299" s="40"/>
      <c r="F299" s="237" t="s">
        <v>558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138</v>
      </c>
      <c r="AU299" s="17" t="s">
        <v>86</v>
      </c>
    </row>
    <row r="300" s="13" customFormat="1">
      <c r="A300" s="13"/>
      <c r="B300" s="238"/>
      <c r="C300" s="239"/>
      <c r="D300" s="231" t="s">
        <v>140</v>
      </c>
      <c r="E300" s="240" t="s">
        <v>1</v>
      </c>
      <c r="F300" s="241" t="s">
        <v>559</v>
      </c>
      <c r="G300" s="239"/>
      <c r="H300" s="242">
        <v>1071.2000000000001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140</v>
      </c>
      <c r="AU300" s="248" t="s">
        <v>86</v>
      </c>
      <c r="AV300" s="13" t="s">
        <v>86</v>
      </c>
      <c r="AW300" s="13" t="s">
        <v>32</v>
      </c>
      <c r="AX300" s="13" t="s">
        <v>84</v>
      </c>
      <c r="AY300" s="248" t="s">
        <v>127</v>
      </c>
    </row>
    <row r="301" s="14" customFormat="1">
      <c r="A301" s="14"/>
      <c r="B301" s="249"/>
      <c r="C301" s="250"/>
      <c r="D301" s="231" t="s">
        <v>140</v>
      </c>
      <c r="E301" s="251" t="s">
        <v>1</v>
      </c>
      <c r="F301" s="252" t="s">
        <v>553</v>
      </c>
      <c r="G301" s="250"/>
      <c r="H301" s="251" t="s">
        <v>1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140</v>
      </c>
      <c r="AU301" s="258" t="s">
        <v>86</v>
      </c>
      <c r="AV301" s="14" t="s">
        <v>84</v>
      </c>
      <c r="AW301" s="14" t="s">
        <v>32</v>
      </c>
      <c r="AX301" s="14" t="s">
        <v>76</v>
      </c>
      <c r="AY301" s="258" t="s">
        <v>127</v>
      </c>
    </row>
    <row r="302" s="2" customFormat="1" ht="21.75" customHeight="1">
      <c r="A302" s="38"/>
      <c r="B302" s="39"/>
      <c r="C302" s="218" t="s">
        <v>397</v>
      </c>
      <c r="D302" s="218" t="s">
        <v>129</v>
      </c>
      <c r="E302" s="219" t="s">
        <v>560</v>
      </c>
      <c r="F302" s="220" t="s">
        <v>561</v>
      </c>
      <c r="G302" s="221" t="s">
        <v>195</v>
      </c>
      <c r="H302" s="222">
        <v>1071.2000000000001</v>
      </c>
      <c r="I302" s="223"/>
      <c r="J302" s="224">
        <f>ROUND(I302*H302,2)</f>
        <v>0</v>
      </c>
      <c r="K302" s="220" t="s">
        <v>133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0.00085999999999999998</v>
      </c>
      <c r="R302" s="227">
        <f>Q302*H302</f>
        <v>0.92123200000000005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134</v>
      </c>
      <c r="AT302" s="229" t="s">
        <v>129</v>
      </c>
      <c r="AU302" s="229" t="s">
        <v>86</v>
      </c>
      <c r="AY302" s="17" t="s">
        <v>127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134</v>
      </c>
      <c r="BM302" s="229" t="s">
        <v>562</v>
      </c>
    </row>
    <row r="303" s="2" customFormat="1">
      <c r="A303" s="38"/>
      <c r="B303" s="39"/>
      <c r="C303" s="40"/>
      <c r="D303" s="231" t="s">
        <v>136</v>
      </c>
      <c r="E303" s="40"/>
      <c r="F303" s="232" t="s">
        <v>563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86</v>
      </c>
    </row>
    <row r="304" s="2" customFormat="1">
      <c r="A304" s="38"/>
      <c r="B304" s="39"/>
      <c r="C304" s="40"/>
      <c r="D304" s="236" t="s">
        <v>138</v>
      </c>
      <c r="E304" s="40"/>
      <c r="F304" s="237" t="s">
        <v>564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138</v>
      </c>
      <c r="AU304" s="17" t="s">
        <v>86</v>
      </c>
    </row>
    <row r="305" s="13" customFormat="1">
      <c r="A305" s="13"/>
      <c r="B305" s="238"/>
      <c r="C305" s="239"/>
      <c r="D305" s="231" t="s">
        <v>140</v>
      </c>
      <c r="E305" s="240" t="s">
        <v>1</v>
      </c>
      <c r="F305" s="241" t="s">
        <v>559</v>
      </c>
      <c r="G305" s="239"/>
      <c r="H305" s="242">
        <v>1071.2000000000001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140</v>
      </c>
      <c r="AU305" s="248" t="s">
        <v>86</v>
      </c>
      <c r="AV305" s="13" t="s">
        <v>86</v>
      </c>
      <c r="AW305" s="13" t="s">
        <v>32</v>
      </c>
      <c r="AX305" s="13" t="s">
        <v>84</v>
      </c>
      <c r="AY305" s="248" t="s">
        <v>127</v>
      </c>
    </row>
    <row r="306" s="14" customFormat="1">
      <c r="A306" s="14"/>
      <c r="B306" s="249"/>
      <c r="C306" s="250"/>
      <c r="D306" s="231" t="s">
        <v>140</v>
      </c>
      <c r="E306" s="251" t="s">
        <v>1</v>
      </c>
      <c r="F306" s="252" t="s">
        <v>553</v>
      </c>
      <c r="G306" s="250"/>
      <c r="H306" s="251" t="s">
        <v>1</v>
      </c>
      <c r="I306" s="253"/>
      <c r="J306" s="250"/>
      <c r="K306" s="250"/>
      <c r="L306" s="254"/>
      <c r="M306" s="255"/>
      <c r="N306" s="256"/>
      <c r="O306" s="256"/>
      <c r="P306" s="256"/>
      <c r="Q306" s="256"/>
      <c r="R306" s="256"/>
      <c r="S306" s="256"/>
      <c r="T306" s="25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8" t="s">
        <v>140</v>
      </c>
      <c r="AU306" s="258" t="s">
        <v>86</v>
      </c>
      <c r="AV306" s="14" t="s">
        <v>84</v>
      </c>
      <c r="AW306" s="14" t="s">
        <v>32</v>
      </c>
      <c r="AX306" s="14" t="s">
        <v>76</v>
      </c>
      <c r="AY306" s="258" t="s">
        <v>127</v>
      </c>
    </row>
    <row r="307" s="2" customFormat="1" ht="24.15" customHeight="1">
      <c r="A307" s="38"/>
      <c r="B307" s="39"/>
      <c r="C307" s="218" t="s">
        <v>405</v>
      </c>
      <c r="D307" s="218" t="s">
        <v>129</v>
      </c>
      <c r="E307" s="219" t="s">
        <v>565</v>
      </c>
      <c r="F307" s="220" t="s">
        <v>566</v>
      </c>
      <c r="G307" s="221" t="s">
        <v>173</v>
      </c>
      <c r="H307" s="222">
        <v>0.34200000000000003</v>
      </c>
      <c r="I307" s="223"/>
      <c r="J307" s="224">
        <f>ROUND(I307*H307,2)</f>
        <v>0</v>
      </c>
      <c r="K307" s="220" t="s">
        <v>133</v>
      </c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1.09528</v>
      </c>
      <c r="R307" s="227">
        <f>Q307*H307</f>
        <v>0.37458576000000005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134</v>
      </c>
      <c r="AT307" s="229" t="s">
        <v>129</v>
      </c>
      <c r="AU307" s="229" t="s">
        <v>86</v>
      </c>
      <c r="AY307" s="17" t="s">
        <v>127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134</v>
      </c>
      <c r="BM307" s="229" t="s">
        <v>567</v>
      </c>
    </row>
    <row r="308" s="2" customFormat="1">
      <c r="A308" s="38"/>
      <c r="B308" s="39"/>
      <c r="C308" s="40"/>
      <c r="D308" s="231" t="s">
        <v>136</v>
      </c>
      <c r="E308" s="40"/>
      <c r="F308" s="232" t="s">
        <v>568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136</v>
      </c>
      <c r="AU308" s="17" t="s">
        <v>86</v>
      </c>
    </row>
    <row r="309" s="2" customFormat="1">
      <c r="A309" s="38"/>
      <c r="B309" s="39"/>
      <c r="C309" s="40"/>
      <c r="D309" s="236" t="s">
        <v>138</v>
      </c>
      <c r="E309" s="40"/>
      <c r="F309" s="237" t="s">
        <v>569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138</v>
      </c>
      <c r="AU309" s="17" t="s">
        <v>86</v>
      </c>
    </row>
    <row r="310" s="13" customFormat="1">
      <c r="A310" s="13"/>
      <c r="B310" s="238"/>
      <c r="C310" s="239"/>
      <c r="D310" s="231" t="s">
        <v>140</v>
      </c>
      <c r="E310" s="240" t="s">
        <v>1</v>
      </c>
      <c r="F310" s="241" t="s">
        <v>570</v>
      </c>
      <c r="G310" s="239"/>
      <c r="H310" s="242">
        <v>0.34200000000000003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140</v>
      </c>
      <c r="AU310" s="248" t="s">
        <v>86</v>
      </c>
      <c r="AV310" s="13" t="s">
        <v>86</v>
      </c>
      <c r="AW310" s="13" t="s">
        <v>32</v>
      </c>
      <c r="AX310" s="13" t="s">
        <v>84</v>
      </c>
      <c r="AY310" s="248" t="s">
        <v>127</v>
      </c>
    </row>
    <row r="311" s="14" customFormat="1">
      <c r="A311" s="14"/>
      <c r="B311" s="249"/>
      <c r="C311" s="250"/>
      <c r="D311" s="231" t="s">
        <v>140</v>
      </c>
      <c r="E311" s="251" t="s">
        <v>1</v>
      </c>
      <c r="F311" s="252" t="s">
        <v>539</v>
      </c>
      <c r="G311" s="250"/>
      <c r="H311" s="251" t="s">
        <v>1</v>
      </c>
      <c r="I311" s="253"/>
      <c r="J311" s="250"/>
      <c r="K311" s="250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140</v>
      </c>
      <c r="AU311" s="258" t="s">
        <v>86</v>
      </c>
      <c r="AV311" s="14" t="s">
        <v>84</v>
      </c>
      <c r="AW311" s="14" t="s">
        <v>32</v>
      </c>
      <c r="AX311" s="14" t="s">
        <v>76</v>
      </c>
      <c r="AY311" s="258" t="s">
        <v>127</v>
      </c>
    </row>
    <row r="312" s="2" customFormat="1" ht="24.15" customHeight="1">
      <c r="A312" s="38"/>
      <c r="B312" s="39"/>
      <c r="C312" s="218" t="s">
        <v>571</v>
      </c>
      <c r="D312" s="218" t="s">
        <v>129</v>
      </c>
      <c r="E312" s="219" t="s">
        <v>572</v>
      </c>
      <c r="F312" s="220" t="s">
        <v>573</v>
      </c>
      <c r="G312" s="221" t="s">
        <v>173</v>
      </c>
      <c r="H312" s="222">
        <v>5.3600000000000003</v>
      </c>
      <c r="I312" s="223"/>
      <c r="J312" s="224">
        <f>ROUND(I312*H312,2)</f>
        <v>0</v>
      </c>
      <c r="K312" s="220" t="s">
        <v>133</v>
      </c>
      <c r="L312" s="44"/>
      <c r="M312" s="225" t="s">
        <v>1</v>
      </c>
      <c r="N312" s="226" t="s">
        <v>41</v>
      </c>
      <c r="O312" s="91"/>
      <c r="P312" s="227">
        <f>O312*H312</f>
        <v>0</v>
      </c>
      <c r="Q312" s="227">
        <v>1.0556000000000001</v>
      </c>
      <c r="R312" s="227">
        <f>Q312*H312</f>
        <v>5.6580160000000008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134</v>
      </c>
      <c r="AT312" s="229" t="s">
        <v>129</v>
      </c>
      <c r="AU312" s="229" t="s">
        <v>86</v>
      </c>
      <c r="AY312" s="17" t="s">
        <v>127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134</v>
      </c>
      <c r="BM312" s="229" t="s">
        <v>574</v>
      </c>
    </row>
    <row r="313" s="2" customFormat="1">
      <c r="A313" s="38"/>
      <c r="B313" s="39"/>
      <c r="C313" s="40"/>
      <c r="D313" s="231" t="s">
        <v>136</v>
      </c>
      <c r="E313" s="40"/>
      <c r="F313" s="232" t="s">
        <v>575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136</v>
      </c>
      <c r="AU313" s="17" t="s">
        <v>86</v>
      </c>
    </row>
    <row r="314" s="2" customFormat="1">
      <c r="A314" s="38"/>
      <c r="B314" s="39"/>
      <c r="C314" s="40"/>
      <c r="D314" s="236" t="s">
        <v>138</v>
      </c>
      <c r="E314" s="40"/>
      <c r="F314" s="237" t="s">
        <v>576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138</v>
      </c>
      <c r="AU314" s="17" t="s">
        <v>86</v>
      </c>
    </row>
    <row r="315" s="13" customFormat="1">
      <c r="A315" s="13"/>
      <c r="B315" s="238"/>
      <c r="C315" s="239"/>
      <c r="D315" s="231" t="s">
        <v>140</v>
      </c>
      <c r="E315" s="240" t="s">
        <v>1</v>
      </c>
      <c r="F315" s="241" t="s">
        <v>577</v>
      </c>
      <c r="G315" s="239"/>
      <c r="H315" s="242">
        <v>5.3600000000000003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140</v>
      </c>
      <c r="AU315" s="248" t="s">
        <v>86</v>
      </c>
      <c r="AV315" s="13" t="s">
        <v>86</v>
      </c>
      <c r="AW315" s="13" t="s">
        <v>32</v>
      </c>
      <c r="AX315" s="13" t="s">
        <v>84</v>
      </c>
      <c r="AY315" s="248" t="s">
        <v>127</v>
      </c>
    </row>
    <row r="316" s="14" customFormat="1">
      <c r="A316" s="14"/>
      <c r="B316" s="249"/>
      <c r="C316" s="250"/>
      <c r="D316" s="231" t="s">
        <v>140</v>
      </c>
      <c r="E316" s="251" t="s">
        <v>1</v>
      </c>
      <c r="F316" s="252" t="s">
        <v>539</v>
      </c>
      <c r="G316" s="250"/>
      <c r="H316" s="251" t="s">
        <v>1</v>
      </c>
      <c r="I316" s="253"/>
      <c r="J316" s="250"/>
      <c r="K316" s="250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140</v>
      </c>
      <c r="AU316" s="258" t="s">
        <v>86</v>
      </c>
      <c r="AV316" s="14" t="s">
        <v>84</v>
      </c>
      <c r="AW316" s="14" t="s">
        <v>32</v>
      </c>
      <c r="AX316" s="14" t="s">
        <v>76</v>
      </c>
      <c r="AY316" s="258" t="s">
        <v>127</v>
      </c>
    </row>
    <row r="317" s="2" customFormat="1" ht="24.15" customHeight="1">
      <c r="A317" s="38"/>
      <c r="B317" s="39"/>
      <c r="C317" s="218" t="s">
        <v>578</v>
      </c>
      <c r="D317" s="218" t="s">
        <v>129</v>
      </c>
      <c r="E317" s="219" t="s">
        <v>319</v>
      </c>
      <c r="F317" s="220" t="s">
        <v>320</v>
      </c>
      <c r="G317" s="221" t="s">
        <v>173</v>
      </c>
      <c r="H317" s="222">
        <v>16.879999999999999</v>
      </c>
      <c r="I317" s="223"/>
      <c r="J317" s="224">
        <f>ROUND(I317*H317,2)</f>
        <v>0</v>
      </c>
      <c r="K317" s="220" t="s">
        <v>133</v>
      </c>
      <c r="L317" s="44"/>
      <c r="M317" s="225" t="s">
        <v>1</v>
      </c>
      <c r="N317" s="226" t="s">
        <v>41</v>
      </c>
      <c r="O317" s="91"/>
      <c r="P317" s="227">
        <f>O317*H317</f>
        <v>0</v>
      </c>
      <c r="Q317" s="227">
        <v>1.03955</v>
      </c>
      <c r="R317" s="227">
        <f>Q317*H317</f>
        <v>17.547604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134</v>
      </c>
      <c r="AT317" s="229" t="s">
        <v>129</v>
      </c>
      <c r="AU317" s="229" t="s">
        <v>86</v>
      </c>
      <c r="AY317" s="17" t="s">
        <v>127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84</v>
      </c>
      <c r="BK317" s="230">
        <f>ROUND(I317*H317,2)</f>
        <v>0</v>
      </c>
      <c r="BL317" s="17" t="s">
        <v>134</v>
      </c>
      <c r="BM317" s="229" t="s">
        <v>579</v>
      </c>
    </row>
    <row r="318" s="2" customFormat="1">
      <c r="A318" s="38"/>
      <c r="B318" s="39"/>
      <c r="C318" s="40"/>
      <c r="D318" s="231" t="s">
        <v>136</v>
      </c>
      <c r="E318" s="40"/>
      <c r="F318" s="232" t="s">
        <v>322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136</v>
      </c>
      <c r="AU318" s="17" t="s">
        <v>86</v>
      </c>
    </row>
    <row r="319" s="2" customFormat="1">
      <c r="A319" s="38"/>
      <c r="B319" s="39"/>
      <c r="C319" s="40"/>
      <c r="D319" s="236" t="s">
        <v>138</v>
      </c>
      <c r="E319" s="40"/>
      <c r="F319" s="237" t="s">
        <v>323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138</v>
      </c>
      <c r="AU319" s="17" t="s">
        <v>86</v>
      </c>
    </row>
    <row r="320" s="13" customFormat="1">
      <c r="A320" s="13"/>
      <c r="B320" s="238"/>
      <c r="C320" s="239"/>
      <c r="D320" s="231" t="s">
        <v>140</v>
      </c>
      <c r="E320" s="240" t="s">
        <v>1</v>
      </c>
      <c r="F320" s="241" t="s">
        <v>580</v>
      </c>
      <c r="G320" s="239"/>
      <c r="H320" s="242">
        <v>16.879999999999999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140</v>
      </c>
      <c r="AU320" s="248" t="s">
        <v>86</v>
      </c>
      <c r="AV320" s="13" t="s">
        <v>86</v>
      </c>
      <c r="AW320" s="13" t="s">
        <v>32</v>
      </c>
      <c r="AX320" s="13" t="s">
        <v>84</v>
      </c>
      <c r="AY320" s="248" t="s">
        <v>127</v>
      </c>
    </row>
    <row r="321" s="14" customFormat="1">
      <c r="A321" s="14"/>
      <c r="B321" s="249"/>
      <c r="C321" s="250"/>
      <c r="D321" s="231" t="s">
        <v>140</v>
      </c>
      <c r="E321" s="251" t="s">
        <v>1</v>
      </c>
      <c r="F321" s="252" t="s">
        <v>539</v>
      </c>
      <c r="G321" s="250"/>
      <c r="H321" s="251" t="s">
        <v>1</v>
      </c>
      <c r="I321" s="253"/>
      <c r="J321" s="250"/>
      <c r="K321" s="250"/>
      <c r="L321" s="254"/>
      <c r="M321" s="255"/>
      <c r="N321" s="256"/>
      <c r="O321" s="256"/>
      <c r="P321" s="256"/>
      <c r="Q321" s="256"/>
      <c r="R321" s="256"/>
      <c r="S321" s="256"/>
      <c r="T321" s="25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8" t="s">
        <v>140</v>
      </c>
      <c r="AU321" s="258" t="s">
        <v>86</v>
      </c>
      <c r="AV321" s="14" t="s">
        <v>84</v>
      </c>
      <c r="AW321" s="14" t="s">
        <v>32</v>
      </c>
      <c r="AX321" s="14" t="s">
        <v>76</v>
      </c>
      <c r="AY321" s="258" t="s">
        <v>127</v>
      </c>
    </row>
    <row r="322" s="12" customFormat="1" ht="22.8" customHeight="1">
      <c r="A322" s="12"/>
      <c r="B322" s="202"/>
      <c r="C322" s="203"/>
      <c r="D322" s="204" t="s">
        <v>75</v>
      </c>
      <c r="E322" s="216" t="s">
        <v>134</v>
      </c>
      <c r="F322" s="216" t="s">
        <v>328</v>
      </c>
      <c r="G322" s="203"/>
      <c r="H322" s="203"/>
      <c r="I322" s="206"/>
      <c r="J322" s="217">
        <f>BK322</f>
        <v>0</v>
      </c>
      <c r="K322" s="203"/>
      <c r="L322" s="208"/>
      <c r="M322" s="209"/>
      <c r="N322" s="210"/>
      <c r="O322" s="210"/>
      <c r="P322" s="211">
        <f>SUM(P323:P347)</f>
        <v>0</v>
      </c>
      <c r="Q322" s="210"/>
      <c r="R322" s="211">
        <f>SUM(R323:R347)</f>
        <v>1890.0193700000004</v>
      </c>
      <c r="S322" s="210"/>
      <c r="T322" s="212">
        <f>SUM(T323:T347)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3" t="s">
        <v>84</v>
      </c>
      <c r="AT322" s="214" t="s">
        <v>75</v>
      </c>
      <c r="AU322" s="214" t="s">
        <v>84</v>
      </c>
      <c r="AY322" s="213" t="s">
        <v>127</v>
      </c>
      <c r="BK322" s="215">
        <f>SUM(BK323:BK347)</f>
        <v>0</v>
      </c>
    </row>
    <row r="323" s="2" customFormat="1" ht="24.15" customHeight="1">
      <c r="A323" s="38"/>
      <c r="B323" s="39"/>
      <c r="C323" s="218" t="s">
        <v>581</v>
      </c>
      <c r="D323" s="218" t="s">
        <v>129</v>
      </c>
      <c r="E323" s="219" t="s">
        <v>330</v>
      </c>
      <c r="F323" s="220" t="s">
        <v>331</v>
      </c>
      <c r="G323" s="221" t="s">
        <v>195</v>
      </c>
      <c r="H323" s="222">
        <v>1360.2000000000001</v>
      </c>
      <c r="I323" s="223"/>
      <c r="J323" s="224">
        <f>ROUND(I323*H323,2)</f>
        <v>0</v>
      </c>
      <c r="K323" s="220" t="s">
        <v>133</v>
      </c>
      <c r="L323" s="44"/>
      <c r="M323" s="225" t="s">
        <v>1</v>
      </c>
      <c r="N323" s="226" t="s">
        <v>41</v>
      </c>
      <c r="O323" s="91"/>
      <c r="P323" s="227">
        <f>O323*H323</f>
        <v>0</v>
      </c>
      <c r="Q323" s="227">
        <v>0.24787000000000001</v>
      </c>
      <c r="R323" s="227">
        <f>Q323*H323</f>
        <v>337.15277400000002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134</v>
      </c>
      <c r="AT323" s="229" t="s">
        <v>129</v>
      </c>
      <c r="AU323" s="229" t="s">
        <v>86</v>
      </c>
      <c r="AY323" s="17" t="s">
        <v>127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134</v>
      </c>
      <c r="BM323" s="229" t="s">
        <v>582</v>
      </c>
    </row>
    <row r="324" s="2" customFormat="1">
      <c r="A324" s="38"/>
      <c r="B324" s="39"/>
      <c r="C324" s="40"/>
      <c r="D324" s="231" t="s">
        <v>136</v>
      </c>
      <c r="E324" s="40"/>
      <c r="F324" s="232" t="s">
        <v>333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136</v>
      </c>
      <c r="AU324" s="17" t="s">
        <v>86</v>
      </c>
    </row>
    <row r="325" s="2" customFormat="1">
      <c r="A325" s="38"/>
      <c r="B325" s="39"/>
      <c r="C325" s="40"/>
      <c r="D325" s="236" t="s">
        <v>138</v>
      </c>
      <c r="E325" s="40"/>
      <c r="F325" s="237" t="s">
        <v>334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138</v>
      </c>
      <c r="AU325" s="17" t="s">
        <v>86</v>
      </c>
    </row>
    <row r="326" s="13" customFormat="1">
      <c r="A326" s="13"/>
      <c r="B326" s="238"/>
      <c r="C326" s="239"/>
      <c r="D326" s="231" t="s">
        <v>140</v>
      </c>
      <c r="E326" s="240" t="s">
        <v>1</v>
      </c>
      <c r="F326" s="241" t="s">
        <v>583</v>
      </c>
      <c r="G326" s="239"/>
      <c r="H326" s="242">
        <v>324.80000000000001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140</v>
      </c>
      <c r="AU326" s="248" t="s">
        <v>86</v>
      </c>
      <c r="AV326" s="13" t="s">
        <v>86</v>
      </c>
      <c r="AW326" s="13" t="s">
        <v>32</v>
      </c>
      <c r="AX326" s="13" t="s">
        <v>76</v>
      </c>
      <c r="AY326" s="248" t="s">
        <v>127</v>
      </c>
    </row>
    <row r="327" s="14" customFormat="1">
      <c r="A327" s="14"/>
      <c r="B327" s="249"/>
      <c r="C327" s="250"/>
      <c r="D327" s="231" t="s">
        <v>140</v>
      </c>
      <c r="E327" s="251" t="s">
        <v>1</v>
      </c>
      <c r="F327" s="252" t="s">
        <v>503</v>
      </c>
      <c r="G327" s="250"/>
      <c r="H327" s="251" t="s">
        <v>1</v>
      </c>
      <c r="I327" s="253"/>
      <c r="J327" s="250"/>
      <c r="K327" s="250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140</v>
      </c>
      <c r="AU327" s="258" t="s">
        <v>86</v>
      </c>
      <c r="AV327" s="14" t="s">
        <v>84</v>
      </c>
      <c r="AW327" s="14" t="s">
        <v>32</v>
      </c>
      <c r="AX327" s="14" t="s">
        <v>76</v>
      </c>
      <c r="AY327" s="258" t="s">
        <v>127</v>
      </c>
    </row>
    <row r="328" s="13" customFormat="1">
      <c r="A328" s="13"/>
      <c r="B328" s="238"/>
      <c r="C328" s="239"/>
      <c r="D328" s="231" t="s">
        <v>140</v>
      </c>
      <c r="E328" s="240" t="s">
        <v>1</v>
      </c>
      <c r="F328" s="241" t="s">
        <v>584</v>
      </c>
      <c r="G328" s="239"/>
      <c r="H328" s="242">
        <v>974.39999999999998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140</v>
      </c>
      <c r="AU328" s="248" t="s">
        <v>86</v>
      </c>
      <c r="AV328" s="13" t="s">
        <v>86</v>
      </c>
      <c r="AW328" s="13" t="s">
        <v>32</v>
      </c>
      <c r="AX328" s="13" t="s">
        <v>76</v>
      </c>
      <c r="AY328" s="248" t="s">
        <v>127</v>
      </c>
    </row>
    <row r="329" s="14" customFormat="1">
      <c r="A329" s="14"/>
      <c r="B329" s="249"/>
      <c r="C329" s="250"/>
      <c r="D329" s="231" t="s">
        <v>140</v>
      </c>
      <c r="E329" s="251" t="s">
        <v>1</v>
      </c>
      <c r="F329" s="252" t="s">
        <v>585</v>
      </c>
      <c r="G329" s="250"/>
      <c r="H329" s="251" t="s">
        <v>1</v>
      </c>
      <c r="I329" s="253"/>
      <c r="J329" s="250"/>
      <c r="K329" s="250"/>
      <c r="L329" s="254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8" t="s">
        <v>140</v>
      </c>
      <c r="AU329" s="258" t="s">
        <v>86</v>
      </c>
      <c r="AV329" s="14" t="s">
        <v>84</v>
      </c>
      <c r="AW329" s="14" t="s">
        <v>32</v>
      </c>
      <c r="AX329" s="14" t="s">
        <v>76</v>
      </c>
      <c r="AY329" s="258" t="s">
        <v>127</v>
      </c>
    </row>
    <row r="330" s="13" customFormat="1">
      <c r="A330" s="13"/>
      <c r="B330" s="238"/>
      <c r="C330" s="239"/>
      <c r="D330" s="231" t="s">
        <v>140</v>
      </c>
      <c r="E330" s="240" t="s">
        <v>1</v>
      </c>
      <c r="F330" s="241" t="s">
        <v>586</v>
      </c>
      <c r="G330" s="239"/>
      <c r="H330" s="242">
        <v>58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140</v>
      </c>
      <c r="AU330" s="248" t="s">
        <v>86</v>
      </c>
      <c r="AV330" s="13" t="s">
        <v>86</v>
      </c>
      <c r="AW330" s="13" t="s">
        <v>32</v>
      </c>
      <c r="AX330" s="13" t="s">
        <v>76</v>
      </c>
      <c r="AY330" s="248" t="s">
        <v>127</v>
      </c>
    </row>
    <row r="331" s="14" customFormat="1">
      <c r="A331" s="14"/>
      <c r="B331" s="249"/>
      <c r="C331" s="250"/>
      <c r="D331" s="231" t="s">
        <v>140</v>
      </c>
      <c r="E331" s="251" t="s">
        <v>1</v>
      </c>
      <c r="F331" s="252" t="s">
        <v>433</v>
      </c>
      <c r="G331" s="250"/>
      <c r="H331" s="251" t="s">
        <v>1</v>
      </c>
      <c r="I331" s="253"/>
      <c r="J331" s="250"/>
      <c r="K331" s="250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140</v>
      </c>
      <c r="AU331" s="258" t="s">
        <v>86</v>
      </c>
      <c r="AV331" s="14" t="s">
        <v>84</v>
      </c>
      <c r="AW331" s="14" t="s">
        <v>32</v>
      </c>
      <c r="AX331" s="14" t="s">
        <v>76</v>
      </c>
      <c r="AY331" s="258" t="s">
        <v>127</v>
      </c>
    </row>
    <row r="332" s="13" customFormat="1">
      <c r="A332" s="13"/>
      <c r="B332" s="238"/>
      <c r="C332" s="239"/>
      <c r="D332" s="231" t="s">
        <v>140</v>
      </c>
      <c r="E332" s="240" t="s">
        <v>1</v>
      </c>
      <c r="F332" s="241" t="s">
        <v>587</v>
      </c>
      <c r="G332" s="239"/>
      <c r="H332" s="242">
        <v>3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140</v>
      </c>
      <c r="AU332" s="248" t="s">
        <v>86</v>
      </c>
      <c r="AV332" s="13" t="s">
        <v>86</v>
      </c>
      <c r="AW332" s="13" t="s">
        <v>32</v>
      </c>
      <c r="AX332" s="13" t="s">
        <v>76</v>
      </c>
      <c r="AY332" s="248" t="s">
        <v>127</v>
      </c>
    </row>
    <row r="333" s="14" customFormat="1">
      <c r="A333" s="14"/>
      <c r="B333" s="249"/>
      <c r="C333" s="250"/>
      <c r="D333" s="231" t="s">
        <v>140</v>
      </c>
      <c r="E333" s="251" t="s">
        <v>1</v>
      </c>
      <c r="F333" s="252" t="s">
        <v>588</v>
      </c>
      <c r="G333" s="250"/>
      <c r="H333" s="251" t="s">
        <v>1</v>
      </c>
      <c r="I333" s="253"/>
      <c r="J333" s="250"/>
      <c r="K333" s="250"/>
      <c r="L333" s="254"/>
      <c r="M333" s="255"/>
      <c r="N333" s="256"/>
      <c r="O333" s="256"/>
      <c r="P333" s="256"/>
      <c r="Q333" s="256"/>
      <c r="R333" s="256"/>
      <c r="S333" s="256"/>
      <c r="T333" s="25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8" t="s">
        <v>140</v>
      </c>
      <c r="AU333" s="258" t="s">
        <v>86</v>
      </c>
      <c r="AV333" s="14" t="s">
        <v>84</v>
      </c>
      <c r="AW333" s="14" t="s">
        <v>32</v>
      </c>
      <c r="AX333" s="14" t="s">
        <v>76</v>
      </c>
      <c r="AY333" s="258" t="s">
        <v>127</v>
      </c>
    </row>
    <row r="334" s="15" customFormat="1">
      <c r="A334" s="15"/>
      <c r="B334" s="259"/>
      <c r="C334" s="260"/>
      <c r="D334" s="231" t="s">
        <v>140</v>
      </c>
      <c r="E334" s="261" t="s">
        <v>1</v>
      </c>
      <c r="F334" s="262" t="s">
        <v>168</v>
      </c>
      <c r="G334" s="260"/>
      <c r="H334" s="263">
        <v>1360.2000000000001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9" t="s">
        <v>140</v>
      </c>
      <c r="AU334" s="269" t="s">
        <v>86</v>
      </c>
      <c r="AV334" s="15" t="s">
        <v>134</v>
      </c>
      <c r="AW334" s="15" t="s">
        <v>32</v>
      </c>
      <c r="AX334" s="15" t="s">
        <v>84</v>
      </c>
      <c r="AY334" s="269" t="s">
        <v>127</v>
      </c>
    </row>
    <row r="335" s="2" customFormat="1" ht="24.15" customHeight="1">
      <c r="A335" s="38"/>
      <c r="B335" s="39"/>
      <c r="C335" s="218" t="s">
        <v>589</v>
      </c>
      <c r="D335" s="218" t="s">
        <v>129</v>
      </c>
      <c r="E335" s="219" t="s">
        <v>590</v>
      </c>
      <c r="F335" s="220" t="s">
        <v>591</v>
      </c>
      <c r="G335" s="221" t="s">
        <v>160</v>
      </c>
      <c r="H335" s="222">
        <v>220.40000000000001</v>
      </c>
      <c r="I335" s="223"/>
      <c r="J335" s="224">
        <f>ROUND(I335*H335,2)</f>
        <v>0</v>
      </c>
      <c r="K335" s="220" t="s">
        <v>133</v>
      </c>
      <c r="L335" s="44"/>
      <c r="M335" s="225" t="s">
        <v>1</v>
      </c>
      <c r="N335" s="226" t="s">
        <v>41</v>
      </c>
      <c r="O335" s="91"/>
      <c r="P335" s="227">
        <f>O335*H335</f>
        <v>0</v>
      </c>
      <c r="Q335" s="227">
        <v>1.7535000000000001</v>
      </c>
      <c r="R335" s="227">
        <f>Q335*H335</f>
        <v>386.47140000000002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134</v>
      </c>
      <c r="AT335" s="229" t="s">
        <v>129</v>
      </c>
      <c r="AU335" s="229" t="s">
        <v>86</v>
      </c>
      <c r="AY335" s="17" t="s">
        <v>127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134</v>
      </c>
      <c r="BM335" s="229" t="s">
        <v>592</v>
      </c>
    </row>
    <row r="336" s="2" customFormat="1">
      <c r="A336" s="38"/>
      <c r="B336" s="39"/>
      <c r="C336" s="40"/>
      <c r="D336" s="231" t="s">
        <v>136</v>
      </c>
      <c r="E336" s="40"/>
      <c r="F336" s="232" t="s">
        <v>593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136</v>
      </c>
      <c r="AU336" s="17" t="s">
        <v>86</v>
      </c>
    </row>
    <row r="337" s="2" customFormat="1">
      <c r="A337" s="38"/>
      <c r="B337" s="39"/>
      <c r="C337" s="40"/>
      <c r="D337" s="236" t="s">
        <v>138</v>
      </c>
      <c r="E337" s="40"/>
      <c r="F337" s="237" t="s">
        <v>594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138</v>
      </c>
      <c r="AU337" s="17" t="s">
        <v>86</v>
      </c>
    </row>
    <row r="338" s="13" customFormat="1">
      <c r="A338" s="13"/>
      <c r="B338" s="238"/>
      <c r="C338" s="239"/>
      <c r="D338" s="231" t="s">
        <v>140</v>
      </c>
      <c r="E338" s="240" t="s">
        <v>1</v>
      </c>
      <c r="F338" s="241" t="s">
        <v>595</v>
      </c>
      <c r="G338" s="239"/>
      <c r="H338" s="242">
        <v>220.40000000000001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140</v>
      </c>
      <c r="AU338" s="248" t="s">
        <v>86</v>
      </c>
      <c r="AV338" s="13" t="s">
        <v>86</v>
      </c>
      <c r="AW338" s="13" t="s">
        <v>32</v>
      </c>
      <c r="AX338" s="13" t="s">
        <v>84</v>
      </c>
      <c r="AY338" s="248" t="s">
        <v>127</v>
      </c>
    </row>
    <row r="339" s="14" customFormat="1">
      <c r="A339" s="14"/>
      <c r="B339" s="249"/>
      <c r="C339" s="250"/>
      <c r="D339" s="231" t="s">
        <v>140</v>
      </c>
      <c r="E339" s="251" t="s">
        <v>1</v>
      </c>
      <c r="F339" s="252" t="s">
        <v>596</v>
      </c>
      <c r="G339" s="250"/>
      <c r="H339" s="251" t="s">
        <v>1</v>
      </c>
      <c r="I339" s="253"/>
      <c r="J339" s="250"/>
      <c r="K339" s="250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140</v>
      </c>
      <c r="AU339" s="258" t="s">
        <v>86</v>
      </c>
      <c r="AV339" s="14" t="s">
        <v>84</v>
      </c>
      <c r="AW339" s="14" t="s">
        <v>32</v>
      </c>
      <c r="AX339" s="14" t="s">
        <v>76</v>
      </c>
      <c r="AY339" s="258" t="s">
        <v>127</v>
      </c>
    </row>
    <row r="340" s="2" customFormat="1" ht="24.15" customHeight="1">
      <c r="A340" s="38"/>
      <c r="B340" s="39"/>
      <c r="C340" s="218" t="s">
        <v>597</v>
      </c>
      <c r="D340" s="218" t="s">
        <v>129</v>
      </c>
      <c r="E340" s="219" t="s">
        <v>353</v>
      </c>
      <c r="F340" s="220" t="s">
        <v>354</v>
      </c>
      <c r="G340" s="221" t="s">
        <v>195</v>
      </c>
      <c r="H340" s="222">
        <v>1032.4000000000001</v>
      </c>
      <c r="I340" s="223"/>
      <c r="J340" s="224">
        <f>ROUND(I340*H340,2)</f>
        <v>0</v>
      </c>
      <c r="K340" s="220" t="s">
        <v>133</v>
      </c>
      <c r="L340" s="44"/>
      <c r="M340" s="225" t="s">
        <v>1</v>
      </c>
      <c r="N340" s="226" t="s">
        <v>41</v>
      </c>
      <c r="O340" s="91"/>
      <c r="P340" s="227">
        <f>O340*H340</f>
        <v>0</v>
      </c>
      <c r="Q340" s="227">
        <v>1.1297900000000001</v>
      </c>
      <c r="R340" s="227">
        <f>Q340*H340</f>
        <v>1166.3951960000002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134</v>
      </c>
      <c r="AT340" s="229" t="s">
        <v>129</v>
      </c>
      <c r="AU340" s="229" t="s">
        <v>86</v>
      </c>
      <c r="AY340" s="17" t="s">
        <v>127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84</v>
      </c>
      <c r="BK340" s="230">
        <f>ROUND(I340*H340,2)</f>
        <v>0</v>
      </c>
      <c r="BL340" s="17" t="s">
        <v>134</v>
      </c>
      <c r="BM340" s="229" t="s">
        <v>598</v>
      </c>
    </row>
    <row r="341" s="2" customFormat="1">
      <c r="A341" s="38"/>
      <c r="B341" s="39"/>
      <c r="C341" s="40"/>
      <c r="D341" s="231" t="s">
        <v>136</v>
      </c>
      <c r="E341" s="40"/>
      <c r="F341" s="232" t="s">
        <v>356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136</v>
      </c>
      <c r="AU341" s="17" t="s">
        <v>86</v>
      </c>
    </row>
    <row r="342" s="2" customFormat="1">
      <c r="A342" s="38"/>
      <c r="B342" s="39"/>
      <c r="C342" s="40"/>
      <c r="D342" s="236" t="s">
        <v>138</v>
      </c>
      <c r="E342" s="40"/>
      <c r="F342" s="237" t="s">
        <v>357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138</v>
      </c>
      <c r="AU342" s="17" t="s">
        <v>86</v>
      </c>
    </row>
    <row r="343" s="13" customFormat="1">
      <c r="A343" s="13"/>
      <c r="B343" s="238"/>
      <c r="C343" s="239"/>
      <c r="D343" s="231" t="s">
        <v>140</v>
      </c>
      <c r="E343" s="240" t="s">
        <v>1</v>
      </c>
      <c r="F343" s="241" t="s">
        <v>584</v>
      </c>
      <c r="G343" s="239"/>
      <c r="H343" s="242">
        <v>974.39999999999998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140</v>
      </c>
      <c r="AU343" s="248" t="s">
        <v>86</v>
      </c>
      <c r="AV343" s="13" t="s">
        <v>86</v>
      </c>
      <c r="AW343" s="13" t="s">
        <v>32</v>
      </c>
      <c r="AX343" s="13" t="s">
        <v>76</v>
      </c>
      <c r="AY343" s="248" t="s">
        <v>127</v>
      </c>
    </row>
    <row r="344" s="14" customFormat="1">
      <c r="A344" s="14"/>
      <c r="B344" s="249"/>
      <c r="C344" s="250"/>
      <c r="D344" s="231" t="s">
        <v>140</v>
      </c>
      <c r="E344" s="251" t="s">
        <v>1</v>
      </c>
      <c r="F344" s="252" t="s">
        <v>585</v>
      </c>
      <c r="G344" s="250"/>
      <c r="H344" s="251" t="s">
        <v>1</v>
      </c>
      <c r="I344" s="253"/>
      <c r="J344" s="250"/>
      <c r="K344" s="250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140</v>
      </c>
      <c r="AU344" s="258" t="s">
        <v>86</v>
      </c>
      <c r="AV344" s="14" t="s">
        <v>84</v>
      </c>
      <c r="AW344" s="14" t="s">
        <v>32</v>
      </c>
      <c r="AX344" s="14" t="s">
        <v>76</v>
      </c>
      <c r="AY344" s="258" t="s">
        <v>127</v>
      </c>
    </row>
    <row r="345" s="13" customFormat="1">
      <c r="A345" s="13"/>
      <c r="B345" s="238"/>
      <c r="C345" s="239"/>
      <c r="D345" s="231" t="s">
        <v>140</v>
      </c>
      <c r="E345" s="240" t="s">
        <v>1</v>
      </c>
      <c r="F345" s="241" t="s">
        <v>586</v>
      </c>
      <c r="G345" s="239"/>
      <c r="H345" s="242">
        <v>58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140</v>
      </c>
      <c r="AU345" s="248" t="s">
        <v>86</v>
      </c>
      <c r="AV345" s="13" t="s">
        <v>86</v>
      </c>
      <c r="AW345" s="13" t="s">
        <v>32</v>
      </c>
      <c r="AX345" s="13" t="s">
        <v>76</v>
      </c>
      <c r="AY345" s="248" t="s">
        <v>127</v>
      </c>
    </row>
    <row r="346" s="14" customFormat="1">
      <c r="A346" s="14"/>
      <c r="B346" s="249"/>
      <c r="C346" s="250"/>
      <c r="D346" s="231" t="s">
        <v>140</v>
      </c>
      <c r="E346" s="251" t="s">
        <v>1</v>
      </c>
      <c r="F346" s="252" t="s">
        <v>433</v>
      </c>
      <c r="G346" s="250"/>
      <c r="H346" s="251" t="s">
        <v>1</v>
      </c>
      <c r="I346" s="253"/>
      <c r="J346" s="250"/>
      <c r="K346" s="250"/>
      <c r="L346" s="254"/>
      <c r="M346" s="255"/>
      <c r="N346" s="256"/>
      <c r="O346" s="256"/>
      <c r="P346" s="256"/>
      <c r="Q346" s="256"/>
      <c r="R346" s="256"/>
      <c r="S346" s="256"/>
      <c r="T346" s="25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8" t="s">
        <v>140</v>
      </c>
      <c r="AU346" s="258" t="s">
        <v>86</v>
      </c>
      <c r="AV346" s="14" t="s">
        <v>84</v>
      </c>
      <c r="AW346" s="14" t="s">
        <v>32</v>
      </c>
      <c r="AX346" s="14" t="s">
        <v>76</v>
      </c>
      <c r="AY346" s="258" t="s">
        <v>127</v>
      </c>
    </row>
    <row r="347" s="15" customFormat="1">
      <c r="A347" s="15"/>
      <c r="B347" s="259"/>
      <c r="C347" s="260"/>
      <c r="D347" s="231" t="s">
        <v>140</v>
      </c>
      <c r="E347" s="261" t="s">
        <v>1</v>
      </c>
      <c r="F347" s="262" t="s">
        <v>168</v>
      </c>
      <c r="G347" s="260"/>
      <c r="H347" s="263">
        <v>1032.4000000000001</v>
      </c>
      <c r="I347" s="264"/>
      <c r="J347" s="260"/>
      <c r="K347" s="260"/>
      <c r="L347" s="265"/>
      <c r="M347" s="266"/>
      <c r="N347" s="267"/>
      <c r="O347" s="267"/>
      <c r="P347" s="267"/>
      <c r="Q347" s="267"/>
      <c r="R347" s="267"/>
      <c r="S347" s="267"/>
      <c r="T347" s="26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9" t="s">
        <v>140</v>
      </c>
      <c r="AU347" s="269" t="s">
        <v>86</v>
      </c>
      <c r="AV347" s="15" t="s">
        <v>134</v>
      </c>
      <c r="AW347" s="15" t="s">
        <v>32</v>
      </c>
      <c r="AX347" s="15" t="s">
        <v>84</v>
      </c>
      <c r="AY347" s="269" t="s">
        <v>127</v>
      </c>
    </row>
    <row r="348" s="12" customFormat="1" ht="22.8" customHeight="1">
      <c r="A348" s="12"/>
      <c r="B348" s="202"/>
      <c r="C348" s="203"/>
      <c r="D348" s="204" t="s">
        <v>75</v>
      </c>
      <c r="E348" s="216" t="s">
        <v>174</v>
      </c>
      <c r="F348" s="216" t="s">
        <v>599</v>
      </c>
      <c r="G348" s="203"/>
      <c r="H348" s="203"/>
      <c r="I348" s="206"/>
      <c r="J348" s="217">
        <f>BK348</f>
        <v>0</v>
      </c>
      <c r="K348" s="203"/>
      <c r="L348" s="208"/>
      <c r="M348" s="209"/>
      <c r="N348" s="210"/>
      <c r="O348" s="210"/>
      <c r="P348" s="211">
        <f>SUM(P349:P377)</f>
        <v>0</v>
      </c>
      <c r="Q348" s="210"/>
      <c r="R348" s="211">
        <f>SUM(R349:R377)</f>
        <v>7.8668639999999996</v>
      </c>
      <c r="S348" s="210"/>
      <c r="T348" s="212">
        <f>SUM(T349:T377)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3" t="s">
        <v>84</v>
      </c>
      <c r="AT348" s="214" t="s">
        <v>75</v>
      </c>
      <c r="AU348" s="214" t="s">
        <v>84</v>
      </c>
      <c r="AY348" s="213" t="s">
        <v>127</v>
      </c>
      <c r="BK348" s="215">
        <f>SUM(BK349:BK377)</f>
        <v>0</v>
      </c>
    </row>
    <row r="349" s="2" customFormat="1" ht="37.8" customHeight="1">
      <c r="A349" s="38"/>
      <c r="B349" s="39"/>
      <c r="C349" s="218" t="s">
        <v>600</v>
      </c>
      <c r="D349" s="218" t="s">
        <v>129</v>
      </c>
      <c r="E349" s="219" t="s">
        <v>601</v>
      </c>
      <c r="F349" s="220" t="s">
        <v>602</v>
      </c>
      <c r="G349" s="221" t="s">
        <v>132</v>
      </c>
      <c r="H349" s="222">
        <v>4.7999999999999998</v>
      </c>
      <c r="I349" s="223"/>
      <c r="J349" s="224">
        <f>ROUND(I349*H349,2)</f>
        <v>0</v>
      </c>
      <c r="K349" s="220" t="s">
        <v>1</v>
      </c>
      <c r="L349" s="44"/>
      <c r="M349" s="225" t="s">
        <v>1</v>
      </c>
      <c r="N349" s="226" t="s">
        <v>41</v>
      </c>
      <c r="O349" s="91"/>
      <c r="P349" s="227">
        <f>O349*H349</f>
        <v>0</v>
      </c>
      <c r="Q349" s="227">
        <v>0.00025000000000000001</v>
      </c>
      <c r="R349" s="227">
        <f>Q349*H349</f>
        <v>0.0011999999999999999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134</v>
      </c>
      <c r="AT349" s="229" t="s">
        <v>129</v>
      </c>
      <c r="AU349" s="229" t="s">
        <v>86</v>
      </c>
      <c r="AY349" s="17" t="s">
        <v>127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84</v>
      </c>
      <c r="BK349" s="230">
        <f>ROUND(I349*H349,2)</f>
        <v>0</v>
      </c>
      <c r="BL349" s="17" t="s">
        <v>134</v>
      </c>
      <c r="BM349" s="229" t="s">
        <v>603</v>
      </c>
    </row>
    <row r="350" s="2" customFormat="1">
      <c r="A350" s="38"/>
      <c r="B350" s="39"/>
      <c r="C350" s="40"/>
      <c r="D350" s="231" t="s">
        <v>136</v>
      </c>
      <c r="E350" s="40"/>
      <c r="F350" s="232" t="s">
        <v>604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136</v>
      </c>
      <c r="AU350" s="17" t="s">
        <v>86</v>
      </c>
    </row>
    <row r="351" s="13" customFormat="1">
      <c r="A351" s="13"/>
      <c r="B351" s="238"/>
      <c r="C351" s="239"/>
      <c r="D351" s="231" t="s">
        <v>140</v>
      </c>
      <c r="E351" s="240" t="s">
        <v>1</v>
      </c>
      <c r="F351" s="241" t="s">
        <v>605</v>
      </c>
      <c r="G351" s="239"/>
      <c r="H351" s="242">
        <v>4.7999999999999998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140</v>
      </c>
      <c r="AU351" s="248" t="s">
        <v>86</v>
      </c>
      <c r="AV351" s="13" t="s">
        <v>86</v>
      </c>
      <c r="AW351" s="13" t="s">
        <v>32</v>
      </c>
      <c r="AX351" s="13" t="s">
        <v>84</v>
      </c>
      <c r="AY351" s="248" t="s">
        <v>127</v>
      </c>
    </row>
    <row r="352" s="14" customFormat="1">
      <c r="A352" s="14"/>
      <c r="B352" s="249"/>
      <c r="C352" s="250"/>
      <c r="D352" s="231" t="s">
        <v>140</v>
      </c>
      <c r="E352" s="251" t="s">
        <v>1</v>
      </c>
      <c r="F352" s="252" t="s">
        <v>606</v>
      </c>
      <c r="G352" s="250"/>
      <c r="H352" s="251" t="s">
        <v>1</v>
      </c>
      <c r="I352" s="253"/>
      <c r="J352" s="250"/>
      <c r="K352" s="250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140</v>
      </c>
      <c r="AU352" s="258" t="s">
        <v>86</v>
      </c>
      <c r="AV352" s="14" t="s">
        <v>84</v>
      </c>
      <c r="AW352" s="14" t="s">
        <v>32</v>
      </c>
      <c r="AX352" s="14" t="s">
        <v>76</v>
      </c>
      <c r="AY352" s="258" t="s">
        <v>127</v>
      </c>
    </row>
    <row r="353" s="2" customFormat="1" ht="16.5" customHeight="1">
      <c r="A353" s="38"/>
      <c r="B353" s="39"/>
      <c r="C353" s="270" t="s">
        <v>607</v>
      </c>
      <c r="D353" s="270" t="s">
        <v>170</v>
      </c>
      <c r="E353" s="271" t="s">
        <v>608</v>
      </c>
      <c r="F353" s="272" t="s">
        <v>609</v>
      </c>
      <c r="G353" s="273" t="s">
        <v>132</v>
      </c>
      <c r="H353" s="274">
        <v>4.7999999999999998</v>
      </c>
      <c r="I353" s="275"/>
      <c r="J353" s="276">
        <f>ROUND(I353*H353,2)</f>
        <v>0</v>
      </c>
      <c r="K353" s="272" t="s">
        <v>133</v>
      </c>
      <c r="L353" s="277"/>
      <c r="M353" s="278" t="s">
        <v>1</v>
      </c>
      <c r="N353" s="279" t="s">
        <v>41</v>
      </c>
      <c r="O353" s="91"/>
      <c r="P353" s="227">
        <f>O353*H353</f>
        <v>0</v>
      </c>
      <c r="Q353" s="227">
        <v>0.52639999999999998</v>
      </c>
      <c r="R353" s="227">
        <f>Q353*H353</f>
        <v>2.5267199999999996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174</v>
      </c>
      <c r="AT353" s="229" t="s">
        <v>170</v>
      </c>
      <c r="AU353" s="229" t="s">
        <v>86</v>
      </c>
      <c r="AY353" s="17" t="s">
        <v>127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84</v>
      </c>
      <c r="BK353" s="230">
        <f>ROUND(I353*H353,2)</f>
        <v>0</v>
      </c>
      <c r="BL353" s="17" t="s">
        <v>134</v>
      </c>
      <c r="BM353" s="229" t="s">
        <v>610</v>
      </c>
    </row>
    <row r="354" s="2" customFormat="1">
      <c r="A354" s="38"/>
      <c r="B354" s="39"/>
      <c r="C354" s="40"/>
      <c r="D354" s="231" t="s">
        <v>136</v>
      </c>
      <c r="E354" s="40"/>
      <c r="F354" s="232" t="s">
        <v>609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136</v>
      </c>
      <c r="AU354" s="17" t="s">
        <v>86</v>
      </c>
    </row>
    <row r="355" s="13" customFormat="1">
      <c r="A355" s="13"/>
      <c r="B355" s="238"/>
      <c r="C355" s="239"/>
      <c r="D355" s="231" t="s">
        <v>140</v>
      </c>
      <c r="E355" s="239"/>
      <c r="F355" s="241" t="s">
        <v>611</v>
      </c>
      <c r="G355" s="239"/>
      <c r="H355" s="242">
        <v>4.7999999999999998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8" t="s">
        <v>140</v>
      </c>
      <c r="AU355" s="248" t="s">
        <v>86</v>
      </c>
      <c r="AV355" s="13" t="s">
        <v>86</v>
      </c>
      <c r="AW355" s="13" t="s">
        <v>4</v>
      </c>
      <c r="AX355" s="13" t="s">
        <v>84</v>
      </c>
      <c r="AY355" s="248" t="s">
        <v>127</v>
      </c>
    </row>
    <row r="356" s="2" customFormat="1" ht="37.8" customHeight="1">
      <c r="A356" s="38"/>
      <c r="B356" s="39"/>
      <c r="C356" s="218" t="s">
        <v>612</v>
      </c>
      <c r="D356" s="218" t="s">
        <v>129</v>
      </c>
      <c r="E356" s="219" t="s">
        <v>613</v>
      </c>
      <c r="F356" s="220" t="s">
        <v>614</v>
      </c>
      <c r="G356" s="221" t="s">
        <v>132</v>
      </c>
      <c r="H356" s="222">
        <v>2.3999999999999999</v>
      </c>
      <c r="I356" s="223"/>
      <c r="J356" s="224">
        <f>ROUND(I356*H356,2)</f>
        <v>0</v>
      </c>
      <c r="K356" s="220" t="s">
        <v>1</v>
      </c>
      <c r="L356" s="44"/>
      <c r="M356" s="225" t="s">
        <v>1</v>
      </c>
      <c r="N356" s="226" t="s">
        <v>41</v>
      </c>
      <c r="O356" s="91"/>
      <c r="P356" s="227">
        <f>O356*H356</f>
        <v>0</v>
      </c>
      <c r="Q356" s="227">
        <v>0.00040000000000000002</v>
      </c>
      <c r="R356" s="227">
        <f>Q356*H356</f>
        <v>0.00096000000000000002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134</v>
      </c>
      <c r="AT356" s="229" t="s">
        <v>129</v>
      </c>
      <c r="AU356" s="229" t="s">
        <v>86</v>
      </c>
      <c r="AY356" s="17" t="s">
        <v>127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84</v>
      </c>
      <c r="BK356" s="230">
        <f>ROUND(I356*H356,2)</f>
        <v>0</v>
      </c>
      <c r="BL356" s="17" t="s">
        <v>134</v>
      </c>
      <c r="BM356" s="229" t="s">
        <v>615</v>
      </c>
    </row>
    <row r="357" s="2" customFormat="1">
      <c r="A357" s="38"/>
      <c r="B357" s="39"/>
      <c r="C357" s="40"/>
      <c r="D357" s="231" t="s">
        <v>136</v>
      </c>
      <c r="E357" s="40"/>
      <c r="F357" s="232" t="s">
        <v>616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136</v>
      </c>
      <c r="AU357" s="17" t="s">
        <v>86</v>
      </c>
    </row>
    <row r="358" s="13" customFormat="1">
      <c r="A358" s="13"/>
      <c r="B358" s="238"/>
      <c r="C358" s="239"/>
      <c r="D358" s="231" t="s">
        <v>140</v>
      </c>
      <c r="E358" s="240" t="s">
        <v>1</v>
      </c>
      <c r="F358" s="241" t="s">
        <v>617</v>
      </c>
      <c r="G358" s="239"/>
      <c r="H358" s="242">
        <v>2.3999999999999999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140</v>
      </c>
      <c r="AU358" s="248" t="s">
        <v>86</v>
      </c>
      <c r="AV358" s="13" t="s">
        <v>86</v>
      </c>
      <c r="AW358" s="13" t="s">
        <v>32</v>
      </c>
      <c r="AX358" s="13" t="s">
        <v>84</v>
      </c>
      <c r="AY358" s="248" t="s">
        <v>127</v>
      </c>
    </row>
    <row r="359" s="14" customFormat="1">
      <c r="A359" s="14"/>
      <c r="B359" s="249"/>
      <c r="C359" s="250"/>
      <c r="D359" s="231" t="s">
        <v>140</v>
      </c>
      <c r="E359" s="251" t="s">
        <v>1</v>
      </c>
      <c r="F359" s="252" t="s">
        <v>588</v>
      </c>
      <c r="G359" s="250"/>
      <c r="H359" s="251" t="s">
        <v>1</v>
      </c>
      <c r="I359" s="253"/>
      <c r="J359" s="250"/>
      <c r="K359" s="250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140</v>
      </c>
      <c r="AU359" s="258" t="s">
        <v>86</v>
      </c>
      <c r="AV359" s="14" t="s">
        <v>84</v>
      </c>
      <c r="AW359" s="14" t="s">
        <v>32</v>
      </c>
      <c r="AX359" s="14" t="s">
        <v>76</v>
      </c>
      <c r="AY359" s="258" t="s">
        <v>127</v>
      </c>
    </row>
    <row r="360" s="2" customFormat="1" ht="16.5" customHeight="1">
      <c r="A360" s="38"/>
      <c r="B360" s="39"/>
      <c r="C360" s="270" t="s">
        <v>618</v>
      </c>
      <c r="D360" s="270" t="s">
        <v>170</v>
      </c>
      <c r="E360" s="271" t="s">
        <v>619</v>
      </c>
      <c r="F360" s="272" t="s">
        <v>620</v>
      </c>
      <c r="G360" s="273" t="s">
        <v>132</v>
      </c>
      <c r="H360" s="274">
        <v>2.3999999999999999</v>
      </c>
      <c r="I360" s="275"/>
      <c r="J360" s="276">
        <f>ROUND(I360*H360,2)</f>
        <v>0</v>
      </c>
      <c r="K360" s="272" t="s">
        <v>133</v>
      </c>
      <c r="L360" s="277"/>
      <c r="M360" s="278" t="s">
        <v>1</v>
      </c>
      <c r="N360" s="279" t="s">
        <v>41</v>
      </c>
      <c r="O360" s="91"/>
      <c r="P360" s="227">
        <f>O360*H360</f>
        <v>0</v>
      </c>
      <c r="Q360" s="227">
        <v>1.024</v>
      </c>
      <c r="R360" s="227">
        <f>Q360*H360</f>
        <v>2.4575999999999998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174</v>
      </c>
      <c r="AT360" s="229" t="s">
        <v>170</v>
      </c>
      <c r="AU360" s="229" t="s">
        <v>86</v>
      </c>
      <c r="AY360" s="17" t="s">
        <v>127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84</v>
      </c>
      <c r="BK360" s="230">
        <f>ROUND(I360*H360,2)</f>
        <v>0</v>
      </c>
      <c r="BL360" s="17" t="s">
        <v>134</v>
      </c>
      <c r="BM360" s="229" t="s">
        <v>621</v>
      </c>
    </row>
    <row r="361" s="2" customFormat="1">
      <c r="A361" s="38"/>
      <c r="B361" s="39"/>
      <c r="C361" s="40"/>
      <c r="D361" s="231" t="s">
        <v>136</v>
      </c>
      <c r="E361" s="40"/>
      <c r="F361" s="232" t="s">
        <v>620</v>
      </c>
      <c r="G361" s="40"/>
      <c r="H361" s="40"/>
      <c r="I361" s="233"/>
      <c r="J361" s="40"/>
      <c r="K361" s="40"/>
      <c r="L361" s="44"/>
      <c r="M361" s="234"/>
      <c r="N361" s="23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136</v>
      </c>
      <c r="AU361" s="17" t="s">
        <v>86</v>
      </c>
    </row>
    <row r="362" s="13" customFormat="1">
      <c r="A362" s="13"/>
      <c r="B362" s="238"/>
      <c r="C362" s="239"/>
      <c r="D362" s="231" t="s">
        <v>140</v>
      </c>
      <c r="E362" s="239"/>
      <c r="F362" s="241" t="s">
        <v>622</v>
      </c>
      <c r="G362" s="239"/>
      <c r="H362" s="242">
        <v>2.3999999999999999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8" t="s">
        <v>140</v>
      </c>
      <c r="AU362" s="248" t="s">
        <v>86</v>
      </c>
      <c r="AV362" s="13" t="s">
        <v>86</v>
      </c>
      <c r="AW362" s="13" t="s">
        <v>4</v>
      </c>
      <c r="AX362" s="13" t="s">
        <v>84</v>
      </c>
      <c r="AY362" s="248" t="s">
        <v>127</v>
      </c>
    </row>
    <row r="363" s="2" customFormat="1" ht="24.15" customHeight="1">
      <c r="A363" s="38"/>
      <c r="B363" s="39"/>
      <c r="C363" s="218" t="s">
        <v>623</v>
      </c>
      <c r="D363" s="218" t="s">
        <v>129</v>
      </c>
      <c r="E363" s="219" t="s">
        <v>624</v>
      </c>
      <c r="F363" s="220" t="s">
        <v>625</v>
      </c>
      <c r="G363" s="221" t="s">
        <v>392</v>
      </c>
      <c r="H363" s="222">
        <v>3</v>
      </c>
      <c r="I363" s="223"/>
      <c r="J363" s="224">
        <f>ROUND(I363*H363,2)</f>
        <v>0</v>
      </c>
      <c r="K363" s="220" t="s">
        <v>133</v>
      </c>
      <c r="L363" s="44"/>
      <c r="M363" s="225" t="s">
        <v>1</v>
      </c>
      <c r="N363" s="226" t="s">
        <v>41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134</v>
      </c>
      <c r="AT363" s="229" t="s">
        <v>129</v>
      </c>
      <c r="AU363" s="229" t="s">
        <v>86</v>
      </c>
      <c r="AY363" s="17" t="s">
        <v>127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84</v>
      </c>
      <c r="BK363" s="230">
        <f>ROUND(I363*H363,2)</f>
        <v>0</v>
      </c>
      <c r="BL363" s="17" t="s">
        <v>134</v>
      </c>
      <c r="BM363" s="229" t="s">
        <v>626</v>
      </c>
    </row>
    <row r="364" s="2" customFormat="1">
      <c r="A364" s="38"/>
      <c r="B364" s="39"/>
      <c r="C364" s="40"/>
      <c r="D364" s="231" t="s">
        <v>136</v>
      </c>
      <c r="E364" s="40"/>
      <c r="F364" s="232" t="s">
        <v>627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136</v>
      </c>
      <c r="AU364" s="17" t="s">
        <v>86</v>
      </c>
    </row>
    <row r="365" s="2" customFormat="1">
      <c r="A365" s="38"/>
      <c r="B365" s="39"/>
      <c r="C365" s="40"/>
      <c r="D365" s="236" t="s">
        <v>138</v>
      </c>
      <c r="E365" s="40"/>
      <c r="F365" s="237" t="s">
        <v>628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138</v>
      </c>
      <c r="AU365" s="17" t="s">
        <v>86</v>
      </c>
    </row>
    <row r="366" s="2" customFormat="1" ht="37.8" customHeight="1">
      <c r="A366" s="38"/>
      <c r="B366" s="39"/>
      <c r="C366" s="218" t="s">
        <v>629</v>
      </c>
      <c r="D366" s="218" t="s">
        <v>129</v>
      </c>
      <c r="E366" s="219" t="s">
        <v>630</v>
      </c>
      <c r="F366" s="220" t="s">
        <v>631</v>
      </c>
      <c r="G366" s="221" t="s">
        <v>132</v>
      </c>
      <c r="H366" s="222">
        <v>19.199999999999999</v>
      </c>
      <c r="I366" s="223"/>
      <c r="J366" s="224">
        <f>ROUND(I366*H366,2)</f>
        <v>0</v>
      </c>
      <c r="K366" s="220" t="s">
        <v>1</v>
      </c>
      <c r="L366" s="44"/>
      <c r="M366" s="225" t="s">
        <v>1</v>
      </c>
      <c r="N366" s="226" t="s">
        <v>41</v>
      </c>
      <c r="O366" s="91"/>
      <c r="P366" s="227">
        <f>O366*H366</f>
        <v>0</v>
      </c>
      <c r="Q366" s="227">
        <v>2.0000000000000002E-05</v>
      </c>
      <c r="R366" s="227">
        <f>Q366*H366</f>
        <v>0.00038400000000000001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134</v>
      </c>
      <c r="AT366" s="229" t="s">
        <v>129</v>
      </c>
      <c r="AU366" s="229" t="s">
        <v>86</v>
      </c>
      <c r="AY366" s="17" t="s">
        <v>127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84</v>
      </c>
      <c r="BK366" s="230">
        <f>ROUND(I366*H366,2)</f>
        <v>0</v>
      </c>
      <c r="BL366" s="17" t="s">
        <v>134</v>
      </c>
      <c r="BM366" s="229" t="s">
        <v>632</v>
      </c>
    </row>
    <row r="367" s="2" customFormat="1">
      <c r="A367" s="38"/>
      <c r="B367" s="39"/>
      <c r="C367" s="40"/>
      <c r="D367" s="231" t="s">
        <v>136</v>
      </c>
      <c r="E367" s="40"/>
      <c r="F367" s="232" t="s">
        <v>633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136</v>
      </c>
      <c r="AU367" s="17" t="s">
        <v>86</v>
      </c>
    </row>
    <row r="368" s="13" customFormat="1">
      <c r="A368" s="13"/>
      <c r="B368" s="238"/>
      <c r="C368" s="239"/>
      <c r="D368" s="231" t="s">
        <v>140</v>
      </c>
      <c r="E368" s="240" t="s">
        <v>1</v>
      </c>
      <c r="F368" s="241" t="s">
        <v>634</v>
      </c>
      <c r="G368" s="239"/>
      <c r="H368" s="242">
        <v>19.199999999999999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140</v>
      </c>
      <c r="AU368" s="248" t="s">
        <v>86</v>
      </c>
      <c r="AV368" s="13" t="s">
        <v>86</v>
      </c>
      <c r="AW368" s="13" t="s">
        <v>32</v>
      </c>
      <c r="AX368" s="13" t="s">
        <v>84</v>
      </c>
      <c r="AY368" s="248" t="s">
        <v>127</v>
      </c>
    </row>
    <row r="369" s="14" customFormat="1">
      <c r="A369" s="14"/>
      <c r="B369" s="249"/>
      <c r="C369" s="250"/>
      <c r="D369" s="231" t="s">
        <v>140</v>
      </c>
      <c r="E369" s="251" t="s">
        <v>1</v>
      </c>
      <c r="F369" s="252" t="s">
        <v>635</v>
      </c>
      <c r="G369" s="250"/>
      <c r="H369" s="251" t="s">
        <v>1</v>
      </c>
      <c r="I369" s="253"/>
      <c r="J369" s="250"/>
      <c r="K369" s="250"/>
      <c r="L369" s="254"/>
      <c r="M369" s="255"/>
      <c r="N369" s="256"/>
      <c r="O369" s="256"/>
      <c r="P369" s="256"/>
      <c r="Q369" s="256"/>
      <c r="R369" s="256"/>
      <c r="S369" s="256"/>
      <c r="T369" s="25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8" t="s">
        <v>140</v>
      </c>
      <c r="AU369" s="258" t="s">
        <v>86</v>
      </c>
      <c r="AV369" s="14" t="s">
        <v>84</v>
      </c>
      <c r="AW369" s="14" t="s">
        <v>32</v>
      </c>
      <c r="AX369" s="14" t="s">
        <v>76</v>
      </c>
      <c r="AY369" s="258" t="s">
        <v>127</v>
      </c>
    </row>
    <row r="370" s="2" customFormat="1" ht="33" customHeight="1">
      <c r="A370" s="38"/>
      <c r="B370" s="39"/>
      <c r="C370" s="218" t="s">
        <v>636</v>
      </c>
      <c r="D370" s="218" t="s">
        <v>129</v>
      </c>
      <c r="E370" s="219" t="s">
        <v>637</v>
      </c>
      <c r="F370" s="220" t="s">
        <v>638</v>
      </c>
      <c r="G370" s="221" t="s">
        <v>160</v>
      </c>
      <c r="H370" s="222">
        <v>2.3999999999999999</v>
      </c>
      <c r="I370" s="223"/>
      <c r="J370" s="224">
        <f>ROUND(I370*H370,2)</f>
        <v>0</v>
      </c>
      <c r="K370" s="220" t="s">
        <v>1</v>
      </c>
      <c r="L370" s="44"/>
      <c r="M370" s="225" t="s">
        <v>1</v>
      </c>
      <c r="N370" s="226" t="s">
        <v>41</v>
      </c>
      <c r="O370" s="91"/>
      <c r="P370" s="227">
        <f>O370*H370</f>
        <v>0</v>
      </c>
      <c r="Q370" s="227">
        <v>0.59999999999999998</v>
      </c>
      <c r="R370" s="227">
        <f>Q370*H370</f>
        <v>1.44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134</v>
      </c>
      <c r="AT370" s="229" t="s">
        <v>129</v>
      </c>
      <c r="AU370" s="229" t="s">
        <v>86</v>
      </c>
      <c r="AY370" s="17" t="s">
        <v>127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84</v>
      </c>
      <c r="BK370" s="230">
        <f>ROUND(I370*H370,2)</f>
        <v>0</v>
      </c>
      <c r="BL370" s="17" t="s">
        <v>134</v>
      </c>
      <c r="BM370" s="229" t="s">
        <v>639</v>
      </c>
    </row>
    <row r="371" s="2" customFormat="1">
      <c r="A371" s="38"/>
      <c r="B371" s="39"/>
      <c r="C371" s="40"/>
      <c r="D371" s="231" t="s">
        <v>136</v>
      </c>
      <c r="E371" s="40"/>
      <c r="F371" s="232" t="s">
        <v>638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136</v>
      </c>
      <c r="AU371" s="17" t="s">
        <v>86</v>
      </c>
    </row>
    <row r="372" s="13" customFormat="1">
      <c r="A372" s="13"/>
      <c r="B372" s="238"/>
      <c r="C372" s="239"/>
      <c r="D372" s="231" t="s">
        <v>140</v>
      </c>
      <c r="E372" s="240" t="s">
        <v>1</v>
      </c>
      <c r="F372" s="241" t="s">
        <v>640</v>
      </c>
      <c r="G372" s="239"/>
      <c r="H372" s="242">
        <v>2.3999999999999999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140</v>
      </c>
      <c r="AU372" s="248" t="s">
        <v>86</v>
      </c>
      <c r="AV372" s="13" t="s">
        <v>86</v>
      </c>
      <c r="AW372" s="13" t="s">
        <v>32</v>
      </c>
      <c r="AX372" s="13" t="s">
        <v>84</v>
      </c>
      <c r="AY372" s="248" t="s">
        <v>127</v>
      </c>
    </row>
    <row r="373" s="14" customFormat="1">
      <c r="A373" s="14"/>
      <c r="B373" s="249"/>
      <c r="C373" s="250"/>
      <c r="D373" s="231" t="s">
        <v>140</v>
      </c>
      <c r="E373" s="251" t="s">
        <v>1</v>
      </c>
      <c r="F373" s="252" t="s">
        <v>641</v>
      </c>
      <c r="G373" s="250"/>
      <c r="H373" s="251" t="s">
        <v>1</v>
      </c>
      <c r="I373" s="253"/>
      <c r="J373" s="250"/>
      <c r="K373" s="250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140</v>
      </c>
      <c r="AU373" s="258" t="s">
        <v>86</v>
      </c>
      <c r="AV373" s="14" t="s">
        <v>84</v>
      </c>
      <c r="AW373" s="14" t="s">
        <v>32</v>
      </c>
      <c r="AX373" s="14" t="s">
        <v>76</v>
      </c>
      <c r="AY373" s="258" t="s">
        <v>127</v>
      </c>
    </row>
    <row r="374" s="2" customFormat="1" ht="24.15" customHeight="1">
      <c r="A374" s="38"/>
      <c r="B374" s="39"/>
      <c r="C374" s="218" t="s">
        <v>642</v>
      </c>
      <c r="D374" s="218" t="s">
        <v>129</v>
      </c>
      <c r="E374" s="219" t="s">
        <v>643</v>
      </c>
      <c r="F374" s="220" t="s">
        <v>644</v>
      </c>
      <c r="G374" s="221" t="s">
        <v>160</v>
      </c>
      <c r="H374" s="222">
        <v>2.3999999999999999</v>
      </c>
      <c r="I374" s="223"/>
      <c r="J374" s="224">
        <f>ROUND(I374*H374,2)</f>
        <v>0</v>
      </c>
      <c r="K374" s="220" t="s">
        <v>1</v>
      </c>
      <c r="L374" s="44"/>
      <c r="M374" s="225" t="s">
        <v>1</v>
      </c>
      <c r="N374" s="226" t="s">
        <v>41</v>
      </c>
      <c r="O374" s="91"/>
      <c r="P374" s="227">
        <f>O374*H374</f>
        <v>0</v>
      </c>
      <c r="Q374" s="227">
        <v>0.59999999999999998</v>
      </c>
      <c r="R374" s="227">
        <f>Q374*H374</f>
        <v>1.44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134</v>
      </c>
      <c r="AT374" s="229" t="s">
        <v>129</v>
      </c>
      <c r="AU374" s="229" t="s">
        <v>86</v>
      </c>
      <c r="AY374" s="17" t="s">
        <v>127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84</v>
      </c>
      <c r="BK374" s="230">
        <f>ROUND(I374*H374,2)</f>
        <v>0</v>
      </c>
      <c r="BL374" s="17" t="s">
        <v>134</v>
      </c>
      <c r="BM374" s="229" t="s">
        <v>645</v>
      </c>
    </row>
    <row r="375" s="2" customFormat="1">
      <c r="A375" s="38"/>
      <c r="B375" s="39"/>
      <c r="C375" s="40"/>
      <c r="D375" s="231" t="s">
        <v>136</v>
      </c>
      <c r="E375" s="40"/>
      <c r="F375" s="232" t="s">
        <v>644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136</v>
      </c>
      <c r="AU375" s="17" t="s">
        <v>86</v>
      </c>
    </row>
    <row r="376" s="13" customFormat="1">
      <c r="A376" s="13"/>
      <c r="B376" s="238"/>
      <c r="C376" s="239"/>
      <c r="D376" s="231" t="s">
        <v>140</v>
      </c>
      <c r="E376" s="240" t="s">
        <v>1</v>
      </c>
      <c r="F376" s="241" t="s">
        <v>640</v>
      </c>
      <c r="G376" s="239"/>
      <c r="H376" s="242">
        <v>2.3999999999999999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140</v>
      </c>
      <c r="AU376" s="248" t="s">
        <v>86</v>
      </c>
      <c r="AV376" s="13" t="s">
        <v>86</v>
      </c>
      <c r="AW376" s="13" t="s">
        <v>32</v>
      </c>
      <c r="AX376" s="13" t="s">
        <v>84</v>
      </c>
      <c r="AY376" s="248" t="s">
        <v>127</v>
      </c>
    </row>
    <row r="377" s="14" customFormat="1">
      <c r="A377" s="14"/>
      <c r="B377" s="249"/>
      <c r="C377" s="250"/>
      <c r="D377" s="231" t="s">
        <v>140</v>
      </c>
      <c r="E377" s="251" t="s">
        <v>1</v>
      </c>
      <c r="F377" s="252" t="s">
        <v>641</v>
      </c>
      <c r="G377" s="250"/>
      <c r="H377" s="251" t="s">
        <v>1</v>
      </c>
      <c r="I377" s="253"/>
      <c r="J377" s="250"/>
      <c r="K377" s="250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140</v>
      </c>
      <c r="AU377" s="258" t="s">
        <v>86</v>
      </c>
      <c r="AV377" s="14" t="s">
        <v>84</v>
      </c>
      <c r="AW377" s="14" t="s">
        <v>32</v>
      </c>
      <c r="AX377" s="14" t="s">
        <v>76</v>
      </c>
      <c r="AY377" s="258" t="s">
        <v>127</v>
      </c>
    </row>
    <row r="378" s="12" customFormat="1" ht="22.8" customHeight="1">
      <c r="A378" s="12"/>
      <c r="B378" s="202"/>
      <c r="C378" s="203"/>
      <c r="D378" s="204" t="s">
        <v>75</v>
      </c>
      <c r="E378" s="216" t="s">
        <v>205</v>
      </c>
      <c r="F378" s="216" t="s">
        <v>362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SUM(P379:P460)</f>
        <v>0</v>
      </c>
      <c r="Q378" s="210"/>
      <c r="R378" s="211">
        <f>SUM(R379:R460)</f>
        <v>0.56356700000000004</v>
      </c>
      <c r="S378" s="210"/>
      <c r="T378" s="212">
        <f>SUM(T379:T460)</f>
        <v>1392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84</v>
      </c>
      <c r="AT378" s="214" t="s">
        <v>75</v>
      </c>
      <c r="AU378" s="214" t="s">
        <v>84</v>
      </c>
      <c r="AY378" s="213" t="s">
        <v>127</v>
      </c>
      <c r="BK378" s="215">
        <f>SUM(BK379:BK460)</f>
        <v>0</v>
      </c>
    </row>
    <row r="379" s="2" customFormat="1" ht="24.15" customHeight="1">
      <c r="A379" s="38"/>
      <c r="B379" s="39"/>
      <c r="C379" s="218" t="s">
        <v>646</v>
      </c>
      <c r="D379" s="218" t="s">
        <v>129</v>
      </c>
      <c r="E379" s="219" t="s">
        <v>647</v>
      </c>
      <c r="F379" s="220" t="s">
        <v>648</v>
      </c>
      <c r="G379" s="221" t="s">
        <v>195</v>
      </c>
      <c r="H379" s="222">
        <v>68.400000000000006</v>
      </c>
      <c r="I379" s="223"/>
      <c r="J379" s="224">
        <f>ROUND(I379*H379,2)</f>
        <v>0</v>
      </c>
      <c r="K379" s="220" t="s">
        <v>133</v>
      </c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0.00063000000000000003</v>
      </c>
      <c r="R379" s="227">
        <f>Q379*H379</f>
        <v>0.043092000000000005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134</v>
      </c>
      <c r="AT379" s="229" t="s">
        <v>129</v>
      </c>
      <c r="AU379" s="229" t="s">
        <v>86</v>
      </c>
      <c r="AY379" s="17" t="s">
        <v>127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134</v>
      </c>
      <c r="BM379" s="229" t="s">
        <v>649</v>
      </c>
    </row>
    <row r="380" s="2" customFormat="1">
      <c r="A380" s="38"/>
      <c r="B380" s="39"/>
      <c r="C380" s="40"/>
      <c r="D380" s="231" t="s">
        <v>136</v>
      </c>
      <c r="E380" s="40"/>
      <c r="F380" s="232" t="s">
        <v>650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136</v>
      </c>
      <c r="AU380" s="17" t="s">
        <v>86</v>
      </c>
    </row>
    <row r="381" s="2" customFormat="1">
      <c r="A381" s="38"/>
      <c r="B381" s="39"/>
      <c r="C381" s="40"/>
      <c r="D381" s="236" t="s">
        <v>138</v>
      </c>
      <c r="E381" s="40"/>
      <c r="F381" s="237" t="s">
        <v>651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138</v>
      </c>
      <c r="AU381" s="17" t="s">
        <v>86</v>
      </c>
    </row>
    <row r="382" s="13" customFormat="1">
      <c r="A382" s="13"/>
      <c r="B382" s="238"/>
      <c r="C382" s="239"/>
      <c r="D382" s="231" t="s">
        <v>140</v>
      </c>
      <c r="E382" s="240" t="s">
        <v>1</v>
      </c>
      <c r="F382" s="241" t="s">
        <v>652</v>
      </c>
      <c r="G382" s="239"/>
      <c r="H382" s="242">
        <v>68.400000000000006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140</v>
      </c>
      <c r="AU382" s="248" t="s">
        <v>86</v>
      </c>
      <c r="AV382" s="13" t="s">
        <v>86</v>
      </c>
      <c r="AW382" s="13" t="s">
        <v>32</v>
      </c>
      <c r="AX382" s="13" t="s">
        <v>84</v>
      </c>
      <c r="AY382" s="248" t="s">
        <v>127</v>
      </c>
    </row>
    <row r="383" s="14" customFormat="1">
      <c r="A383" s="14"/>
      <c r="B383" s="249"/>
      <c r="C383" s="250"/>
      <c r="D383" s="231" t="s">
        <v>140</v>
      </c>
      <c r="E383" s="251" t="s">
        <v>1</v>
      </c>
      <c r="F383" s="252" t="s">
        <v>653</v>
      </c>
      <c r="G383" s="250"/>
      <c r="H383" s="251" t="s">
        <v>1</v>
      </c>
      <c r="I383" s="253"/>
      <c r="J383" s="250"/>
      <c r="K383" s="250"/>
      <c r="L383" s="254"/>
      <c r="M383" s="255"/>
      <c r="N383" s="256"/>
      <c r="O383" s="256"/>
      <c r="P383" s="256"/>
      <c r="Q383" s="256"/>
      <c r="R383" s="256"/>
      <c r="S383" s="256"/>
      <c r="T383" s="25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8" t="s">
        <v>140</v>
      </c>
      <c r="AU383" s="258" t="s">
        <v>86</v>
      </c>
      <c r="AV383" s="14" t="s">
        <v>84</v>
      </c>
      <c r="AW383" s="14" t="s">
        <v>32</v>
      </c>
      <c r="AX383" s="14" t="s">
        <v>76</v>
      </c>
      <c r="AY383" s="258" t="s">
        <v>127</v>
      </c>
    </row>
    <row r="384" s="2" customFormat="1" ht="24.15" customHeight="1">
      <c r="A384" s="38"/>
      <c r="B384" s="39"/>
      <c r="C384" s="218" t="s">
        <v>654</v>
      </c>
      <c r="D384" s="218" t="s">
        <v>129</v>
      </c>
      <c r="E384" s="219" t="s">
        <v>655</v>
      </c>
      <c r="F384" s="220" t="s">
        <v>656</v>
      </c>
      <c r="G384" s="221" t="s">
        <v>132</v>
      </c>
      <c r="H384" s="222">
        <v>131.09999999999999</v>
      </c>
      <c r="I384" s="223"/>
      <c r="J384" s="224">
        <f>ROUND(I384*H384,2)</f>
        <v>0</v>
      </c>
      <c r="K384" s="220" t="s">
        <v>133</v>
      </c>
      <c r="L384" s="44"/>
      <c r="M384" s="225" t="s">
        <v>1</v>
      </c>
      <c r="N384" s="226" t="s">
        <v>41</v>
      </c>
      <c r="O384" s="91"/>
      <c r="P384" s="227">
        <f>O384*H384</f>
        <v>0</v>
      </c>
      <c r="Q384" s="227">
        <v>0.0020799999999999998</v>
      </c>
      <c r="R384" s="227">
        <f>Q384*H384</f>
        <v>0.27268799999999999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134</v>
      </c>
      <c r="AT384" s="229" t="s">
        <v>129</v>
      </c>
      <c r="AU384" s="229" t="s">
        <v>86</v>
      </c>
      <c r="AY384" s="17" t="s">
        <v>127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84</v>
      </c>
      <c r="BK384" s="230">
        <f>ROUND(I384*H384,2)</f>
        <v>0</v>
      </c>
      <c r="BL384" s="17" t="s">
        <v>134</v>
      </c>
      <c r="BM384" s="229" t="s">
        <v>657</v>
      </c>
    </row>
    <row r="385" s="2" customFormat="1">
      <c r="A385" s="38"/>
      <c r="B385" s="39"/>
      <c r="C385" s="40"/>
      <c r="D385" s="231" t="s">
        <v>136</v>
      </c>
      <c r="E385" s="40"/>
      <c r="F385" s="232" t="s">
        <v>658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136</v>
      </c>
      <c r="AU385" s="17" t="s">
        <v>86</v>
      </c>
    </row>
    <row r="386" s="2" customFormat="1">
      <c r="A386" s="38"/>
      <c r="B386" s="39"/>
      <c r="C386" s="40"/>
      <c r="D386" s="236" t="s">
        <v>138</v>
      </c>
      <c r="E386" s="40"/>
      <c r="F386" s="237" t="s">
        <v>659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138</v>
      </c>
      <c r="AU386" s="17" t="s">
        <v>86</v>
      </c>
    </row>
    <row r="387" s="13" customFormat="1">
      <c r="A387" s="13"/>
      <c r="B387" s="238"/>
      <c r="C387" s="239"/>
      <c r="D387" s="231" t="s">
        <v>140</v>
      </c>
      <c r="E387" s="240" t="s">
        <v>1</v>
      </c>
      <c r="F387" s="241" t="s">
        <v>660</v>
      </c>
      <c r="G387" s="239"/>
      <c r="H387" s="242">
        <v>131.09999999999999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140</v>
      </c>
      <c r="AU387" s="248" t="s">
        <v>86</v>
      </c>
      <c r="AV387" s="13" t="s">
        <v>86</v>
      </c>
      <c r="AW387" s="13" t="s">
        <v>32</v>
      </c>
      <c r="AX387" s="13" t="s">
        <v>84</v>
      </c>
      <c r="AY387" s="248" t="s">
        <v>127</v>
      </c>
    </row>
    <row r="388" s="14" customFormat="1">
      <c r="A388" s="14"/>
      <c r="B388" s="249"/>
      <c r="C388" s="250"/>
      <c r="D388" s="231" t="s">
        <v>140</v>
      </c>
      <c r="E388" s="251" t="s">
        <v>1</v>
      </c>
      <c r="F388" s="252" t="s">
        <v>661</v>
      </c>
      <c r="G388" s="250"/>
      <c r="H388" s="251" t="s">
        <v>1</v>
      </c>
      <c r="I388" s="253"/>
      <c r="J388" s="250"/>
      <c r="K388" s="250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140</v>
      </c>
      <c r="AU388" s="258" t="s">
        <v>86</v>
      </c>
      <c r="AV388" s="14" t="s">
        <v>84</v>
      </c>
      <c r="AW388" s="14" t="s">
        <v>32</v>
      </c>
      <c r="AX388" s="14" t="s">
        <v>76</v>
      </c>
      <c r="AY388" s="258" t="s">
        <v>127</v>
      </c>
    </row>
    <row r="389" s="2" customFormat="1" ht="21.75" customHeight="1">
      <c r="A389" s="38"/>
      <c r="B389" s="39"/>
      <c r="C389" s="218" t="s">
        <v>662</v>
      </c>
      <c r="D389" s="218" t="s">
        <v>129</v>
      </c>
      <c r="E389" s="219" t="s">
        <v>663</v>
      </c>
      <c r="F389" s="220" t="s">
        <v>664</v>
      </c>
      <c r="G389" s="221" t="s">
        <v>132</v>
      </c>
      <c r="H389" s="222">
        <v>473.19999999999999</v>
      </c>
      <c r="I389" s="223"/>
      <c r="J389" s="224">
        <f>ROUND(I389*H389,2)</f>
        <v>0</v>
      </c>
      <c r="K389" s="220" t="s">
        <v>133</v>
      </c>
      <c r="L389" s="44"/>
      <c r="M389" s="225" t="s">
        <v>1</v>
      </c>
      <c r="N389" s="226" t="s">
        <v>41</v>
      </c>
      <c r="O389" s="91"/>
      <c r="P389" s="227">
        <f>O389*H389</f>
        <v>0</v>
      </c>
      <c r="Q389" s="227">
        <v>0.00022000000000000001</v>
      </c>
      <c r="R389" s="227">
        <f>Q389*H389</f>
        <v>0.104104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134</v>
      </c>
      <c r="AT389" s="229" t="s">
        <v>129</v>
      </c>
      <c r="AU389" s="229" t="s">
        <v>86</v>
      </c>
      <c r="AY389" s="17" t="s">
        <v>127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134</v>
      </c>
      <c r="BM389" s="229" t="s">
        <v>665</v>
      </c>
    </row>
    <row r="390" s="2" customFormat="1">
      <c r="A390" s="38"/>
      <c r="B390" s="39"/>
      <c r="C390" s="40"/>
      <c r="D390" s="231" t="s">
        <v>136</v>
      </c>
      <c r="E390" s="40"/>
      <c r="F390" s="232" t="s">
        <v>666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136</v>
      </c>
      <c r="AU390" s="17" t="s">
        <v>86</v>
      </c>
    </row>
    <row r="391" s="2" customFormat="1">
      <c r="A391" s="38"/>
      <c r="B391" s="39"/>
      <c r="C391" s="40"/>
      <c r="D391" s="236" t="s">
        <v>138</v>
      </c>
      <c r="E391" s="40"/>
      <c r="F391" s="237" t="s">
        <v>667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138</v>
      </c>
      <c r="AU391" s="17" t="s">
        <v>86</v>
      </c>
    </row>
    <row r="392" s="13" customFormat="1">
      <c r="A392" s="13"/>
      <c r="B392" s="238"/>
      <c r="C392" s="239"/>
      <c r="D392" s="231" t="s">
        <v>140</v>
      </c>
      <c r="E392" s="240" t="s">
        <v>1</v>
      </c>
      <c r="F392" s="241" t="s">
        <v>499</v>
      </c>
      <c r="G392" s="239"/>
      <c r="H392" s="242">
        <v>232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140</v>
      </c>
      <c r="AU392" s="248" t="s">
        <v>86</v>
      </c>
      <c r="AV392" s="13" t="s">
        <v>86</v>
      </c>
      <c r="AW392" s="13" t="s">
        <v>32</v>
      </c>
      <c r="AX392" s="13" t="s">
        <v>76</v>
      </c>
      <c r="AY392" s="248" t="s">
        <v>127</v>
      </c>
    </row>
    <row r="393" s="14" customFormat="1">
      <c r="A393" s="14"/>
      <c r="B393" s="249"/>
      <c r="C393" s="250"/>
      <c r="D393" s="231" t="s">
        <v>140</v>
      </c>
      <c r="E393" s="251" t="s">
        <v>1</v>
      </c>
      <c r="F393" s="252" t="s">
        <v>668</v>
      </c>
      <c r="G393" s="250"/>
      <c r="H393" s="251" t="s">
        <v>1</v>
      </c>
      <c r="I393" s="253"/>
      <c r="J393" s="250"/>
      <c r="K393" s="250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140</v>
      </c>
      <c r="AU393" s="258" t="s">
        <v>86</v>
      </c>
      <c r="AV393" s="14" t="s">
        <v>84</v>
      </c>
      <c r="AW393" s="14" t="s">
        <v>32</v>
      </c>
      <c r="AX393" s="14" t="s">
        <v>76</v>
      </c>
      <c r="AY393" s="258" t="s">
        <v>127</v>
      </c>
    </row>
    <row r="394" s="13" customFormat="1">
      <c r="A394" s="13"/>
      <c r="B394" s="238"/>
      <c r="C394" s="239"/>
      <c r="D394" s="231" t="s">
        <v>140</v>
      </c>
      <c r="E394" s="240" t="s">
        <v>1</v>
      </c>
      <c r="F394" s="241" t="s">
        <v>499</v>
      </c>
      <c r="G394" s="239"/>
      <c r="H394" s="242">
        <v>232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140</v>
      </c>
      <c r="AU394" s="248" t="s">
        <v>86</v>
      </c>
      <c r="AV394" s="13" t="s">
        <v>86</v>
      </c>
      <c r="AW394" s="13" t="s">
        <v>32</v>
      </c>
      <c r="AX394" s="13" t="s">
        <v>76</v>
      </c>
      <c r="AY394" s="248" t="s">
        <v>127</v>
      </c>
    </row>
    <row r="395" s="14" customFormat="1">
      <c r="A395" s="14"/>
      <c r="B395" s="249"/>
      <c r="C395" s="250"/>
      <c r="D395" s="231" t="s">
        <v>140</v>
      </c>
      <c r="E395" s="251" t="s">
        <v>1</v>
      </c>
      <c r="F395" s="252" t="s">
        <v>669</v>
      </c>
      <c r="G395" s="250"/>
      <c r="H395" s="251" t="s">
        <v>1</v>
      </c>
      <c r="I395" s="253"/>
      <c r="J395" s="250"/>
      <c r="K395" s="250"/>
      <c r="L395" s="254"/>
      <c r="M395" s="255"/>
      <c r="N395" s="256"/>
      <c r="O395" s="256"/>
      <c r="P395" s="256"/>
      <c r="Q395" s="256"/>
      <c r="R395" s="256"/>
      <c r="S395" s="256"/>
      <c r="T395" s="25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8" t="s">
        <v>140</v>
      </c>
      <c r="AU395" s="258" t="s">
        <v>86</v>
      </c>
      <c r="AV395" s="14" t="s">
        <v>84</v>
      </c>
      <c r="AW395" s="14" t="s">
        <v>32</v>
      </c>
      <c r="AX395" s="14" t="s">
        <v>76</v>
      </c>
      <c r="AY395" s="258" t="s">
        <v>127</v>
      </c>
    </row>
    <row r="396" s="13" customFormat="1">
      <c r="A396" s="13"/>
      <c r="B396" s="238"/>
      <c r="C396" s="239"/>
      <c r="D396" s="231" t="s">
        <v>140</v>
      </c>
      <c r="E396" s="240" t="s">
        <v>1</v>
      </c>
      <c r="F396" s="241" t="s">
        <v>670</v>
      </c>
      <c r="G396" s="239"/>
      <c r="H396" s="242">
        <v>9.1999999999999993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140</v>
      </c>
      <c r="AU396" s="248" t="s">
        <v>86</v>
      </c>
      <c r="AV396" s="13" t="s">
        <v>86</v>
      </c>
      <c r="AW396" s="13" t="s">
        <v>32</v>
      </c>
      <c r="AX396" s="13" t="s">
        <v>76</v>
      </c>
      <c r="AY396" s="248" t="s">
        <v>127</v>
      </c>
    </row>
    <row r="397" s="14" customFormat="1">
      <c r="A397" s="14"/>
      <c r="B397" s="249"/>
      <c r="C397" s="250"/>
      <c r="D397" s="231" t="s">
        <v>140</v>
      </c>
      <c r="E397" s="251" t="s">
        <v>1</v>
      </c>
      <c r="F397" s="252" t="s">
        <v>671</v>
      </c>
      <c r="G397" s="250"/>
      <c r="H397" s="251" t="s">
        <v>1</v>
      </c>
      <c r="I397" s="253"/>
      <c r="J397" s="250"/>
      <c r="K397" s="250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140</v>
      </c>
      <c r="AU397" s="258" t="s">
        <v>86</v>
      </c>
      <c r="AV397" s="14" t="s">
        <v>84</v>
      </c>
      <c r="AW397" s="14" t="s">
        <v>32</v>
      </c>
      <c r="AX397" s="14" t="s">
        <v>76</v>
      </c>
      <c r="AY397" s="258" t="s">
        <v>127</v>
      </c>
    </row>
    <row r="398" s="15" customFormat="1">
      <c r="A398" s="15"/>
      <c r="B398" s="259"/>
      <c r="C398" s="260"/>
      <c r="D398" s="231" t="s">
        <v>140</v>
      </c>
      <c r="E398" s="261" t="s">
        <v>1</v>
      </c>
      <c r="F398" s="262" t="s">
        <v>168</v>
      </c>
      <c r="G398" s="260"/>
      <c r="H398" s="263">
        <v>473.19999999999999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9" t="s">
        <v>140</v>
      </c>
      <c r="AU398" s="269" t="s">
        <v>86</v>
      </c>
      <c r="AV398" s="15" t="s">
        <v>134</v>
      </c>
      <c r="AW398" s="15" t="s">
        <v>32</v>
      </c>
      <c r="AX398" s="15" t="s">
        <v>84</v>
      </c>
      <c r="AY398" s="269" t="s">
        <v>127</v>
      </c>
    </row>
    <row r="399" s="2" customFormat="1" ht="24.15" customHeight="1">
      <c r="A399" s="38"/>
      <c r="B399" s="39"/>
      <c r="C399" s="218" t="s">
        <v>672</v>
      </c>
      <c r="D399" s="218" t="s">
        <v>129</v>
      </c>
      <c r="E399" s="219" t="s">
        <v>364</v>
      </c>
      <c r="F399" s="220" t="s">
        <v>365</v>
      </c>
      <c r="G399" s="221" t="s">
        <v>132</v>
      </c>
      <c r="H399" s="222">
        <v>473.19999999999999</v>
      </c>
      <c r="I399" s="223"/>
      <c r="J399" s="224">
        <f>ROUND(I399*H399,2)</f>
        <v>0</v>
      </c>
      <c r="K399" s="220" t="s">
        <v>133</v>
      </c>
      <c r="L399" s="44"/>
      <c r="M399" s="225" t="s">
        <v>1</v>
      </c>
      <c r="N399" s="226" t="s">
        <v>41</v>
      </c>
      <c r="O399" s="91"/>
      <c r="P399" s="227">
        <f>O399*H399</f>
        <v>0</v>
      </c>
      <c r="Q399" s="227">
        <v>3.0000000000000001E-05</v>
      </c>
      <c r="R399" s="227">
        <f>Q399*H399</f>
        <v>0.014196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134</v>
      </c>
      <c r="AT399" s="229" t="s">
        <v>129</v>
      </c>
      <c r="AU399" s="229" t="s">
        <v>86</v>
      </c>
      <c r="AY399" s="17" t="s">
        <v>127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84</v>
      </c>
      <c r="BK399" s="230">
        <f>ROUND(I399*H399,2)</f>
        <v>0</v>
      </c>
      <c r="BL399" s="17" t="s">
        <v>134</v>
      </c>
      <c r="BM399" s="229" t="s">
        <v>673</v>
      </c>
    </row>
    <row r="400" s="2" customFormat="1">
      <c r="A400" s="38"/>
      <c r="B400" s="39"/>
      <c r="C400" s="40"/>
      <c r="D400" s="231" t="s">
        <v>136</v>
      </c>
      <c r="E400" s="40"/>
      <c r="F400" s="232" t="s">
        <v>367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136</v>
      </c>
      <c r="AU400" s="17" t="s">
        <v>86</v>
      </c>
    </row>
    <row r="401" s="2" customFormat="1">
      <c r="A401" s="38"/>
      <c r="B401" s="39"/>
      <c r="C401" s="40"/>
      <c r="D401" s="236" t="s">
        <v>138</v>
      </c>
      <c r="E401" s="40"/>
      <c r="F401" s="237" t="s">
        <v>368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138</v>
      </c>
      <c r="AU401" s="17" t="s">
        <v>86</v>
      </c>
    </row>
    <row r="402" s="13" customFormat="1">
      <c r="A402" s="13"/>
      <c r="B402" s="238"/>
      <c r="C402" s="239"/>
      <c r="D402" s="231" t="s">
        <v>140</v>
      </c>
      <c r="E402" s="240" t="s">
        <v>1</v>
      </c>
      <c r="F402" s="241" t="s">
        <v>499</v>
      </c>
      <c r="G402" s="239"/>
      <c r="H402" s="242">
        <v>232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140</v>
      </c>
      <c r="AU402" s="248" t="s">
        <v>86</v>
      </c>
      <c r="AV402" s="13" t="s">
        <v>86</v>
      </c>
      <c r="AW402" s="13" t="s">
        <v>32</v>
      </c>
      <c r="AX402" s="13" t="s">
        <v>76</v>
      </c>
      <c r="AY402" s="248" t="s">
        <v>127</v>
      </c>
    </row>
    <row r="403" s="14" customFormat="1">
      <c r="A403" s="14"/>
      <c r="B403" s="249"/>
      <c r="C403" s="250"/>
      <c r="D403" s="231" t="s">
        <v>140</v>
      </c>
      <c r="E403" s="251" t="s">
        <v>1</v>
      </c>
      <c r="F403" s="252" t="s">
        <v>668</v>
      </c>
      <c r="G403" s="250"/>
      <c r="H403" s="251" t="s">
        <v>1</v>
      </c>
      <c r="I403" s="253"/>
      <c r="J403" s="250"/>
      <c r="K403" s="250"/>
      <c r="L403" s="254"/>
      <c r="M403" s="255"/>
      <c r="N403" s="256"/>
      <c r="O403" s="256"/>
      <c r="P403" s="256"/>
      <c r="Q403" s="256"/>
      <c r="R403" s="256"/>
      <c r="S403" s="256"/>
      <c r="T403" s="25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8" t="s">
        <v>140</v>
      </c>
      <c r="AU403" s="258" t="s">
        <v>86</v>
      </c>
      <c r="AV403" s="14" t="s">
        <v>84</v>
      </c>
      <c r="AW403" s="14" t="s">
        <v>32</v>
      </c>
      <c r="AX403" s="14" t="s">
        <v>76</v>
      </c>
      <c r="AY403" s="258" t="s">
        <v>127</v>
      </c>
    </row>
    <row r="404" s="13" customFormat="1">
      <c r="A404" s="13"/>
      <c r="B404" s="238"/>
      <c r="C404" s="239"/>
      <c r="D404" s="231" t="s">
        <v>140</v>
      </c>
      <c r="E404" s="240" t="s">
        <v>1</v>
      </c>
      <c r="F404" s="241" t="s">
        <v>499</v>
      </c>
      <c r="G404" s="239"/>
      <c r="H404" s="242">
        <v>232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8" t="s">
        <v>140</v>
      </c>
      <c r="AU404" s="248" t="s">
        <v>86</v>
      </c>
      <c r="AV404" s="13" t="s">
        <v>86</v>
      </c>
      <c r="AW404" s="13" t="s">
        <v>32</v>
      </c>
      <c r="AX404" s="13" t="s">
        <v>76</v>
      </c>
      <c r="AY404" s="248" t="s">
        <v>127</v>
      </c>
    </row>
    <row r="405" s="14" customFormat="1">
      <c r="A405" s="14"/>
      <c r="B405" s="249"/>
      <c r="C405" s="250"/>
      <c r="D405" s="231" t="s">
        <v>140</v>
      </c>
      <c r="E405" s="251" t="s">
        <v>1</v>
      </c>
      <c r="F405" s="252" t="s">
        <v>669</v>
      </c>
      <c r="G405" s="250"/>
      <c r="H405" s="251" t="s">
        <v>1</v>
      </c>
      <c r="I405" s="253"/>
      <c r="J405" s="250"/>
      <c r="K405" s="250"/>
      <c r="L405" s="254"/>
      <c r="M405" s="255"/>
      <c r="N405" s="256"/>
      <c r="O405" s="256"/>
      <c r="P405" s="256"/>
      <c r="Q405" s="256"/>
      <c r="R405" s="256"/>
      <c r="S405" s="256"/>
      <c r="T405" s="25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8" t="s">
        <v>140</v>
      </c>
      <c r="AU405" s="258" t="s">
        <v>86</v>
      </c>
      <c r="AV405" s="14" t="s">
        <v>84</v>
      </c>
      <c r="AW405" s="14" t="s">
        <v>32</v>
      </c>
      <c r="AX405" s="14" t="s">
        <v>76</v>
      </c>
      <c r="AY405" s="258" t="s">
        <v>127</v>
      </c>
    </row>
    <row r="406" s="13" customFormat="1">
      <c r="A406" s="13"/>
      <c r="B406" s="238"/>
      <c r="C406" s="239"/>
      <c r="D406" s="231" t="s">
        <v>140</v>
      </c>
      <c r="E406" s="240" t="s">
        <v>1</v>
      </c>
      <c r="F406" s="241" t="s">
        <v>670</v>
      </c>
      <c r="G406" s="239"/>
      <c r="H406" s="242">
        <v>9.1999999999999993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8" t="s">
        <v>140</v>
      </c>
      <c r="AU406" s="248" t="s">
        <v>86</v>
      </c>
      <c r="AV406" s="13" t="s">
        <v>86</v>
      </c>
      <c r="AW406" s="13" t="s">
        <v>32</v>
      </c>
      <c r="AX406" s="13" t="s">
        <v>76</v>
      </c>
      <c r="AY406" s="248" t="s">
        <v>127</v>
      </c>
    </row>
    <row r="407" s="14" customFormat="1">
      <c r="A407" s="14"/>
      <c r="B407" s="249"/>
      <c r="C407" s="250"/>
      <c r="D407" s="231" t="s">
        <v>140</v>
      </c>
      <c r="E407" s="251" t="s">
        <v>1</v>
      </c>
      <c r="F407" s="252" t="s">
        <v>671</v>
      </c>
      <c r="G407" s="250"/>
      <c r="H407" s="251" t="s">
        <v>1</v>
      </c>
      <c r="I407" s="253"/>
      <c r="J407" s="250"/>
      <c r="K407" s="250"/>
      <c r="L407" s="254"/>
      <c r="M407" s="255"/>
      <c r="N407" s="256"/>
      <c r="O407" s="256"/>
      <c r="P407" s="256"/>
      <c r="Q407" s="256"/>
      <c r="R407" s="256"/>
      <c r="S407" s="256"/>
      <c r="T407" s="25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8" t="s">
        <v>140</v>
      </c>
      <c r="AU407" s="258" t="s">
        <v>86</v>
      </c>
      <c r="AV407" s="14" t="s">
        <v>84</v>
      </c>
      <c r="AW407" s="14" t="s">
        <v>32</v>
      </c>
      <c r="AX407" s="14" t="s">
        <v>76</v>
      </c>
      <c r="AY407" s="258" t="s">
        <v>127</v>
      </c>
    </row>
    <row r="408" s="15" customFormat="1">
      <c r="A408" s="15"/>
      <c r="B408" s="259"/>
      <c r="C408" s="260"/>
      <c r="D408" s="231" t="s">
        <v>140</v>
      </c>
      <c r="E408" s="261" t="s">
        <v>1</v>
      </c>
      <c r="F408" s="262" t="s">
        <v>168</v>
      </c>
      <c r="G408" s="260"/>
      <c r="H408" s="263">
        <v>473.19999999999999</v>
      </c>
      <c r="I408" s="264"/>
      <c r="J408" s="260"/>
      <c r="K408" s="260"/>
      <c r="L408" s="265"/>
      <c r="M408" s="266"/>
      <c r="N408" s="267"/>
      <c r="O408" s="267"/>
      <c r="P408" s="267"/>
      <c r="Q408" s="267"/>
      <c r="R408" s="267"/>
      <c r="S408" s="267"/>
      <c r="T408" s="26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9" t="s">
        <v>140</v>
      </c>
      <c r="AU408" s="269" t="s">
        <v>86</v>
      </c>
      <c r="AV408" s="15" t="s">
        <v>134</v>
      </c>
      <c r="AW408" s="15" t="s">
        <v>32</v>
      </c>
      <c r="AX408" s="15" t="s">
        <v>84</v>
      </c>
      <c r="AY408" s="269" t="s">
        <v>127</v>
      </c>
    </row>
    <row r="409" s="2" customFormat="1" ht="24.15" customHeight="1">
      <c r="A409" s="38"/>
      <c r="B409" s="39"/>
      <c r="C409" s="218" t="s">
        <v>674</v>
      </c>
      <c r="D409" s="218" t="s">
        <v>129</v>
      </c>
      <c r="E409" s="219" t="s">
        <v>675</v>
      </c>
      <c r="F409" s="220" t="s">
        <v>676</v>
      </c>
      <c r="G409" s="221" t="s">
        <v>132</v>
      </c>
      <c r="H409" s="222">
        <v>131.09999999999999</v>
      </c>
      <c r="I409" s="223"/>
      <c r="J409" s="224">
        <f>ROUND(I409*H409,2)</f>
        <v>0</v>
      </c>
      <c r="K409" s="220" t="s">
        <v>133</v>
      </c>
      <c r="L409" s="44"/>
      <c r="M409" s="225" t="s">
        <v>1</v>
      </c>
      <c r="N409" s="226" t="s">
        <v>41</v>
      </c>
      <c r="O409" s="91"/>
      <c r="P409" s="227">
        <f>O409*H409</f>
        <v>0</v>
      </c>
      <c r="Q409" s="227">
        <v>0.00017000000000000001</v>
      </c>
      <c r="R409" s="227">
        <f>Q409*H409</f>
        <v>0.022287000000000001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134</v>
      </c>
      <c r="AT409" s="229" t="s">
        <v>129</v>
      </c>
      <c r="AU409" s="229" t="s">
        <v>86</v>
      </c>
      <c r="AY409" s="17" t="s">
        <v>127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84</v>
      </c>
      <c r="BK409" s="230">
        <f>ROUND(I409*H409,2)</f>
        <v>0</v>
      </c>
      <c r="BL409" s="17" t="s">
        <v>134</v>
      </c>
      <c r="BM409" s="229" t="s">
        <v>677</v>
      </c>
    </row>
    <row r="410" s="2" customFormat="1">
      <c r="A410" s="38"/>
      <c r="B410" s="39"/>
      <c r="C410" s="40"/>
      <c r="D410" s="231" t="s">
        <v>136</v>
      </c>
      <c r="E410" s="40"/>
      <c r="F410" s="232" t="s">
        <v>678</v>
      </c>
      <c r="G410" s="40"/>
      <c r="H410" s="40"/>
      <c r="I410" s="233"/>
      <c r="J410" s="40"/>
      <c r="K410" s="40"/>
      <c r="L410" s="44"/>
      <c r="M410" s="234"/>
      <c r="N410" s="235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136</v>
      </c>
      <c r="AU410" s="17" t="s">
        <v>86</v>
      </c>
    </row>
    <row r="411" s="2" customFormat="1">
      <c r="A411" s="38"/>
      <c r="B411" s="39"/>
      <c r="C411" s="40"/>
      <c r="D411" s="236" t="s">
        <v>138</v>
      </c>
      <c r="E411" s="40"/>
      <c r="F411" s="237" t="s">
        <v>679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138</v>
      </c>
      <c r="AU411" s="17" t="s">
        <v>86</v>
      </c>
    </row>
    <row r="412" s="13" customFormat="1">
      <c r="A412" s="13"/>
      <c r="B412" s="238"/>
      <c r="C412" s="239"/>
      <c r="D412" s="231" t="s">
        <v>140</v>
      </c>
      <c r="E412" s="240" t="s">
        <v>1</v>
      </c>
      <c r="F412" s="241" t="s">
        <v>660</v>
      </c>
      <c r="G412" s="239"/>
      <c r="H412" s="242">
        <v>131.09999999999999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140</v>
      </c>
      <c r="AU412" s="248" t="s">
        <v>86</v>
      </c>
      <c r="AV412" s="13" t="s">
        <v>86</v>
      </c>
      <c r="AW412" s="13" t="s">
        <v>32</v>
      </c>
      <c r="AX412" s="13" t="s">
        <v>84</v>
      </c>
      <c r="AY412" s="248" t="s">
        <v>127</v>
      </c>
    </row>
    <row r="413" s="14" customFormat="1">
      <c r="A413" s="14"/>
      <c r="B413" s="249"/>
      <c r="C413" s="250"/>
      <c r="D413" s="231" t="s">
        <v>140</v>
      </c>
      <c r="E413" s="251" t="s">
        <v>1</v>
      </c>
      <c r="F413" s="252" t="s">
        <v>661</v>
      </c>
      <c r="G413" s="250"/>
      <c r="H413" s="251" t="s">
        <v>1</v>
      </c>
      <c r="I413" s="253"/>
      <c r="J413" s="250"/>
      <c r="K413" s="250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140</v>
      </c>
      <c r="AU413" s="258" t="s">
        <v>86</v>
      </c>
      <c r="AV413" s="14" t="s">
        <v>84</v>
      </c>
      <c r="AW413" s="14" t="s">
        <v>32</v>
      </c>
      <c r="AX413" s="14" t="s">
        <v>76</v>
      </c>
      <c r="AY413" s="258" t="s">
        <v>127</v>
      </c>
    </row>
    <row r="414" s="2" customFormat="1" ht="24.15" customHeight="1">
      <c r="A414" s="38"/>
      <c r="B414" s="39"/>
      <c r="C414" s="218" t="s">
        <v>680</v>
      </c>
      <c r="D414" s="218" t="s">
        <v>129</v>
      </c>
      <c r="E414" s="219" t="s">
        <v>681</v>
      </c>
      <c r="F414" s="220" t="s">
        <v>682</v>
      </c>
      <c r="G414" s="221" t="s">
        <v>132</v>
      </c>
      <c r="H414" s="222">
        <v>928</v>
      </c>
      <c r="I414" s="223"/>
      <c r="J414" s="224">
        <f>ROUND(I414*H414,2)</f>
        <v>0</v>
      </c>
      <c r="K414" s="220" t="s">
        <v>133</v>
      </c>
      <c r="L414" s="44"/>
      <c r="M414" s="225" t="s">
        <v>1</v>
      </c>
      <c r="N414" s="226" t="s">
        <v>41</v>
      </c>
      <c r="O414" s="91"/>
      <c r="P414" s="227">
        <f>O414*H414</f>
        <v>0</v>
      </c>
      <c r="Q414" s="227">
        <v>1.0000000000000001E-05</v>
      </c>
      <c r="R414" s="227">
        <f>Q414*H414</f>
        <v>0.0092800000000000001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134</v>
      </c>
      <c r="AT414" s="229" t="s">
        <v>129</v>
      </c>
      <c r="AU414" s="229" t="s">
        <v>86</v>
      </c>
      <c r="AY414" s="17" t="s">
        <v>127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84</v>
      </c>
      <c r="BK414" s="230">
        <f>ROUND(I414*H414,2)</f>
        <v>0</v>
      </c>
      <c r="BL414" s="17" t="s">
        <v>134</v>
      </c>
      <c r="BM414" s="229" t="s">
        <v>683</v>
      </c>
    </row>
    <row r="415" s="2" customFormat="1">
      <c r="A415" s="38"/>
      <c r="B415" s="39"/>
      <c r="C415" s="40"/>
      <c r="D415" s="231" t="s">
        <v>136</v>
      </c>
      <c r="E415" s="40"/>
      <c r="F415" s="232" t="s">
        <v>684</v>
      </c>
      <c r="G415" s="40"/>
      <c r="H415" s="40"/>
      <c r="I415" s="233"/>
      <c r="J415" s="40"/>
      <c r="K415" s="40"/>
      <c r="L415" s="44"/>
      <c r="M415" s="234"/>
      <c r="N415" s="235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136</v>
      </c>
      <c r="AU415" s="17" t="s">
        <v>86</v>
      </c>
    </row>
    <row r="416" s="2" customFormat="1">
      <c r="A416" s="38"/>
      <c r="B416" s="39"/>
      <c r="C416" s="40"/>
      <c r="D416" s="236" t="s">
        <v>138</v>
      </c>
      <c r="E416" s="40"/>
      <c r="F416" s="237" t="s">
        <v>685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138</v>
      </c>
      <c r="AU416" s="17" t="s">
        <v>86</v>
      </c>
    </row>
    <row r="417" s="13" customFormat="1">
      <c r="A417" s="13"/>
      <c r="B417" s="238"/>
      <c r="C417" s="239"/>
      <c r="D417" s="231" t="s">
        <v>140</v>
      </c>
      <c r="E417" s="240" t="s">
        <v>1</v>
      </c>
      <c r="F417" s="241" t="s">
        <v>686</v>
      </c>
      <c r="G417" s="239"/>
      <c r="H417" s="242">
        <v>928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140</v>
      </c>
      <c r="AU417" s="248" t="s">
        <v>86</v>
      </c>
      <c r="AV417" s="13" t="s">
        <v>86</v>
      </c>
      <c r="AW417" s="13" t="s">
        <v>32</v>
      </c>
      <c r="AX417" s="13" t="s">
        <v>84</v>
      </c>
      <c r="AY417" s="248" t="s">
        <v>127</v>
      </c>
    </row>
    <row r="418" s="14" customFormat="1">
      <c r="A418" s="14"/>
      <c r="B418" s="249"/>
      <c r="C418" s="250"/>
      <c r="D418" s="231" t="s">
        <v>140</v>
      </c>
      <c r="E418" s="251" t="s">
        <v>1</v>
      </c>
      <c r="F418" s="252" t="s">
        <v>687</v>
      </c>
      <c r="G418" s="250"/>
      <c r="H418" s="251" t="s">
        <v>1</v>
      </c>
      <c r="I418" s="253"/>
      <c r="J418" s="250"/>
      <c r="K418" s="250"/>
      <c r="L418" s="254"/>
      <c r="M418" s="255"/>
      <c r="N418" s="256"/>
      <c r="O418" s="256"/>
      <c r="P418" s="256"/>
      <c r="Q418" s="256"/>
      <c r="R418" s="256"/>
      <c r="S418" s="256"/>
      <c r="T418" s="25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8" t="s">
        <v>140</v>
      </c>
      <c r="AU418" s="258" t="s">
        <v>86</v>
      </c>
      <c r="AV418" s="14" t="s">
        <v>84</v>
      </c>
      <c r="AW418" s="14" t="s">
        <v>32</v>
      </c>
      <c r="AX418" s="14" t="s">
        <v>76</v>
      </c>
      <c r="AY418" s="258" t="s">
        <v>127</v>
      </c>
    </row>
    <row r="419" s="2" customFormat="1" ht="37.8" customHeight="1">
      <c r="A419" s="38"/>
      <c r="B419" s="39"/>
      <c r="C419" s="218" t="s">
        <v>688</v>
      </c>
      <c r="D419" s="218" t="s">
        <v>129</v>
      </c>
      <c r="E419" s="219" t="s">
        <v>371</v>
      </c>
      <c r="F419" s="220" t="s">
        <v>372</v>
      </c>
      <c r="G419" s="221" t="s">
        <v>195</v>
      </c>
      <c r="H419" s="222">
        <v>487.19999999999999</v>
      </c>
      <c r="I419" s="223"/>
      <c r="J419" s="224">
        <f>ROUND(I419*H419,2)</f>
        <v>0</v>
      </c>
      <c r="K419" s="220" t="s">
        <v>133</v>
      </c>
      <c r="L419" s="44"/>
      <c r="M419" s="225" t="s">
        <v>1</v>
      </c>
      <c r="N419" s="226" t="s">
        <v>41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134</v>
      </c>
      <c r="AT419" s="229" t="s">
        <v>129</v>
      </c>
      <c r="AU419" s="229" t="s">
        <v>86</v>
      </c>
      <c r="AY419" s="17" t="s">
        <v>127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84</v>
      </c>
      <c r="BK419" s="230">
        <f>ROUND(I419*H419,2)</f>
        <v>0</v>
      </c>
      <c r="BL419" s="17" t="s">
        <v>134</v>
      </c>
      <c r="BM419" s="229" t="s">
        <v>689</v>
      </c>
    </row>
    <row r="420" s="2" customFormat="1">
      <c r="A420" s="38"/>
      <c r="B420" s="39"/>
      <c r="C420" s="40"/>
      <c r="D420" s="231" t="s">
        <v>136</v>
      </c>
      <c r="E420" s="40"/>
      <c r="F420" s="232" t="s">
        <v>374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136</v>
      </c>
      <c r="AU420" s="17" t="s">
        <v>86</v>
      </c>
    </row>
    <row r="421" s="2" customFormat="1">
      <c r="A421" s="38"/>
      <c r="B421" s="39"/>
      <c r="C421" s="40"/>
      <c r="D421" s="236" t="s">
        <v>138</v>
      </c>
      <c r="E421" s="40"/>
      <c r="F421" s="237" t="s">
        <v>375</v>
      </c>
      <c r="G421" s="40"/>
      <c r="H421" s="40"/>
      <c r="I421" s="233"/>
      <c r="J421" s="40"/>
      <c r="K421" s="40"/>
      <c r="L421" s="44"/>
      <c r="M421" s="234"/>
      <c r="N421" s="235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138</v>
      </c>
      <c r="AU421" s="17" t="s">
        <v>86</v>
      </c>
    </row>
    <row r="422" s="13" customFormat="1">
      <c r="A422" s="13"/>
      <c r="B422" s="238"/>
      <c r="C422" s="239"/>
      <c r="D422" s="231" t="s">
        <v>140</v>
      </c>
      <c r="E422" s="240" t="s">
        <v>1</v>
      </c>
      <c r="F422" s="241" t="s">
        <v>690</v>
      </c>
      <c r="G422" s="239"/>
      <c r="H422" s="242">
        <v>487.19999999999999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8" t="s">
        <v>140</v>
      </c>
      <c r="AU422" s="248" t="s">
        <v>86</v>
      </c>
      <c r="AV422" s="13" t="s">
        <v>86</v>
      </c>
      <c r="AW422" s="13" t="s">
        <v>32</v>
      </c>
      <c r="AX422" s="13" t="s">
        <v>84</v>
      </c>
      <c r="AY422" s="248" t="s">
        <v>127</v>
      </c>
    </row>
    <row r="423" s="2" customFormat="1" ht="33" customHeight="1">
      <c r="A423" s="38"/>
      <c r="B423" s="39"/>
      <c r="C423" s="218" t="s">
        <v>691</v>
      </c>
      <c r="D423" s="218" t="s">
        <v>129</v>
      </c>
      <c r="E423" s="219" t="s">
        <v>378</v>
      </c>
      <c r="F423" s="220" t="s">
        <v>379</v>
      </c>
      <c r="G423" s="221" t="s">
        <v>195</v>
      </c>
      <c r="H423" s="222">
        <v>43848</v>
      </c>
      <c r="I423" s="223"/>
      <c r="J423" s="224">
        <f>ROUND(I423*H423,2)</f>
        <v>0</v>
      </c>
      <c r="K423" s="220" t="s">
        <v>133</v>
      </c>
      <c r="L423" s="44"/>
      <c r="M423" s="225" t="s">
        <v>1</v>
      </c>
      <c r="N423" s="226" t="s">
        <v>41</v>
      </c>
      <c r="O423" s="91"/>
      <c r="P423" s="227">
        <f>O423*H423</f>
        <v>0</v>
      </c>
      <c r="Q423" s="227">
        <v>0</v>
      </c>
      <c r="R423" s="227">
        <f>Q423*H423</f>
        <v>0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134</v>
      </c>
      <c r="AT423" s="229" t="s">
        <v>129</v>
      </c>
      <c r="AU423" s="229" t="s">
        <v>86</v>
      </c>
      <c r="AY423" s="17" t="s">
        <v>127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84</v>
      </c>
      <c r="BK423" s="230">
        <f>ROUND(I423*H423,2)</f>
        <v>0</v>
      </c>
      <c r="BL423" s="17" t="s">
        <v>134</v>
      </c>
      <c r="BM423" s="229" t="s">
        <v>692</v>
      </c>
    </row>
    <row r="424" s="2" customFormat="1">
      <c r="A424" s="38"/>
      <c r="B424" s="39"/>
      <c r="C424" s="40"/>
      <c r="D424" s="231" t="s">
        <v>136</v>
      </c>
      <c r="E424" s="40"/>
      <c r="F424" s="232" t="s">
        <v>381</v>
      </c>
      <c r="G424" s="40"/>
      <c r="H424" s="40"/>
      <c r="I424" s="233"/>
      <c r="J424" s="40"/>
      <c r="K424" s="40"/>
      <c r="L424" s="44"/>
      <c r="M424" s="234"/>
      <c r="N424" s="23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136</v>
      </c>
      <c r="AU424" s="17" t="s">
        <v>86</v>
      </c>
    </row>
    <row r="425" s="2" customFormat="1">
      <c r="A425" s="38"/>
      <c r="B425" s="39"/>
      <c r="C425" s="40"/>
      <c r="D425" s="236" t="s">
        <v>138</v>
      </c>
      <c r="E425" s="40"/>
      <c r="F425" s="237" t="s">
        <v>382</v>
      </c>
      <c r="G425" s="40"/>
      <c r="H425" s="40"/>
      <c r="I425" s="233"/>
      <c r="J425" s="40"/>
      <c r="K425" s="40"/>
      <c r="L425" s="44"/>
      <c r="M425" s="234"/>
      <c r="N425" s="235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138</v>
      </c>
      <c r="AU425" s="17" t="s">
        <v>86</v>
      </c>
    </row>
    <row r="426" s="13" customFormat="1">
      <c r="A426" s="13"/>
      <c r="B426" s="238"/>
      <c r="C426" s="239"/>
      <c r="D426" s="231" t="s">
        <v>140</v>
      </c>
      <c r="E426" s="240" t="s">
        <v>1</v>
      </c>
      <c r="F426" s="241" t="s">
        <v>693</v>
      </c>
      <c r="G426" s="239"/>
      <c r="H426" s="242">
        <v>43848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140</v>
      </c>
      <c r="AU426" s="248" t="s">
        <v>86</v>
      </c>
      <c r="AV426" s="13" t="s">
        <v>86</v>
      </c>
      <c r="AW426" s="13" t="s">
        <v>32</v>
      </c>
      <c r="AX426" s="13" t="s">
        <v>84</v>
      </c>
      <c r="AY426" s="248" t="s">
        <v>127</v>
      </c>
    </row>
    <row r="427" s="2" customFormat="1" ht="37.8" customHeight="1">
      <c r="A427" s="38"/>
      <c r="B427" s="39"/>
      <c r="C427" s="218" t="s">
        <v>694</v>
      </c>
      <c r="D427" s="218" t="s">
        <v>129</v>
      </c>
      <c r="E427" s="219" t="s">
        <v>384</v>
      </c>
      <c r="F427" s="220" t="s">
        <v>385</v>
      </c>
      <c r="G427" s="221" t="s">
        <v>195</v>
      </c>
      <c r="H427" s="222">
        <v>487.19999999999999</v>
      </c>
      <c r="I427" s="223"/>
      <c r="J427" s="224">
        <f>ROUND(I427*H427,2)</f>
        <v>0</v>
      </c>
      <c r="K427" s="220" t="s">
        <v>133</v>
      </c>
      <c r="L427" s="44"/>
      <c r="M427" s="225" t="s">
        <v>1</v>
      </c>
      <c r="N427" s="226" t="s">
        <v>41</v>
      </c>
      <c r="O427" s="91"/>
      <c r="P427" s="227">
        <f>O427*H427</f>
        <v>0</v>
      </c>
      <c r="Q427" s="227">
        <v>0</v>
      </c>
      <c r="R427" s="227">
        <f>Q427*H427</f>
        <v>0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134</v>
      </c>
      <c r="AT427" s="229" t="s">
        <v>129</v>
      </c>
      <c r="AU427" s="229" t="s">
        <v>86</v>
      </c>
      <c r="AY427" s="17" t="s">
        <v>127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84</v>
      </c>
      <c r="BK427" s="230">
        <f>ROUND(I427*H427,2)</f>
        <v>0</v>
      </c>
      <c r="BL427" s="17" t="s">
        <v>134</v>
      </c>
      <c r="BM427" s="229" t="s">
        <v>695</v>
      </c>
    </row>
    <row r="428" s="2" customFormat="1">
      <c r="A428" s="38"/>
      <c r="B428" s="39"/>
      <c r="C428" s="40"/>
      <c r="D428" s="231" t="s">
        <v>136</v>
      </c>
      <c r="E428" s="40"/>
      <c r="F428" s="232" t="s">
        <v>387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136</v>
      </c>
      <c r="AU428" s="17" t="s">
        <v>86</v>
      </c>
    </row>
    <row r="429" s="2" customFormat="1">
      <c r="A429" s="38"/>
      <c r="B429" s="39"/>
      <c r="C429" s="40"/>
      <c r="D429" s="236" t="s">
        <v>138</v>
      </c>
      <c r="E429" s="40"/>
      <c r="F429" s="237" t="s">
        <v>388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138</v>
      </c>
      <c r="AU429" s="17" t="s">
        <v>86</v>
      </c>
    </row>
    <row r="430" s="13" customFormat="1">
      <c r="A430" s="13"/>
      <c r="B430" s="238"/>
      <c r="C430" s="239"/>
      <c r="D430" s="231" t="s">
        <v>140</v>
      </c>
      <c r="E430" s="240" t="s">
        <v>1</v>
      </c>
      <c r="F430" s="241" t="s">
        <v>690</v>
      </c>
      <c r="G430" s="239"/>
      <c r="H430" s="242">
        <v>487.19999999999999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8" t="s">
        <v>140</v>
      </c>
      <c r="AU430" s="248" t="s">
        <v>86</v>
      </c>
      <c r="AV430" s="13" t="s">
        <v>86</v>
      </c>
      <c r="AW430" s="13" t="s">
        <v>32</v>
      </c>
      <c r="AX430" s="13" t="s">
        <v>84</v>
      </c>
      <c r="AY430" s="248" t="s">
        <v>127</v>
      </c>
    </row>
    <row r="431" s="2" customFormat="1" ht="24.15" customHeight="1">
      <c r="A431" s="38"/>
      <c r="B431" s="39"/>
      <c r="C431" s="218" t="s">
        <v>696</v>
      </c>
      <c r="D431" s="218" t="s">
        <v>129</v>
      </c>
      <c r="E431" s="219" t="s">
        <v>697</v>
      </c>
      <c r="F431" s="220" t="s">
        <v>698</v>
      </c>
      <c r="G431" s="221" t="s">
        <v>392</v>
      </c>
      <c r="H431" s="222">
        <v>232</v>
      </c>
      <c r="I431" s="223"/>
      <c r="J431" s="224">
        <f>ROUND(I431*H431,2)</f>
        <v>0</v>
      </c>
      <c r="K431" s="220" t="s">
        <v>133</v>
      </c>
      <c r="L431" s="44"/>
      <c r="M431" s="225" t="s">
        <v>1</v>
      </c>
      <c r="N431" s="226" t="s">
        <v>41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134</v>
      </c>
      <c r="AT431" s="229" t="s">
        <v>129</v>
      </c>
      <c r="AU431" s="229" t="s">
        <v>86</v>
      </c>
      <c r="AY431" s="17" t="s">
        <v>127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84</v>
      </c>
      <c r="BK431" s="230">
        <f>ROUND(I431*H431,2)</f>
        <v>0</v>
      </c>
      <c r="BL431" s="17" t="s">
        <v>134</v>
      </c>
      <c r="BM431" s="229" t="s">
        <v>699</v>
      </c>
    </row>
    <row r="432" s="2" customFormat="1">
      <c r="A432" s="38"/>
      <c r="B432" s="39"/>
      <c r="C432" s="40"/>
      <c r="D432" s="231" t="s">
        <v>136</v>
      </c>
      <c r="E432" s="40"/>
      <c r="F432" s="232" t="s">
        <v>700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136</v>
      </c>
      <c r="AU432" s="17" t="s">
        <v>86</v>
      </c>
    </row>
    <row r="433" s="2" customFormat="1">
      <c r="A433" s="38"/>
      <c r="B433" s="39"/>
      <c r="C433" s="40"/>
      <c r="D433" s="236" t="s">
        <v>138</v>
      </c>
      <c r="E433" s="40"/>
      <c r="F433" s="237" t="s">
        <v>701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138</v>
      </c>
      <c r="AU433" s="17" t="s">
        <v>86</v>
      </c>
    </row>
    <row r="434" s="13" customFormat="1">
      <c r="A434" s="13"/>
      <c r="B434" s="238"/>
      <c r="C434" s="239"/>
      <c r="D434" s="231" t="s">
        <v>140</v>
      </c>
      <c r="E434" s="240" t="s">
        <v>1</v>
      </c>
      <c r="F434" s="241" t="s">
        <v>702</v>
      </c>
      <c r="G434" s="239"/>
      <c r="H434" s="242">
        <v>232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8" t="s">
        <v>140</v>
      </c>
      <c r="AU434" s="248" t="s">
        <v>86</v>
      </c>
      <c r="AV434" s="13" t="s">
        <v>86</v>
      </c>
      <c r="AW434" s="13" t="s">
        <v>32</v>
      </c>
      <c r="AX434" s="13" t="s">
        <v>84</v>
      </c>
      <c r="AY434" s="248" t="s">
        <v>127</v>
      </c>
    </row>
    <row r="435" s="14" customFormat="1">
      <c r="A435" s="14"/>
      <c r="B435" s="249"/>
      <c r="C435" s="250"/>
      <c r="D435" s="231" t="s">
        <v>140</v>
      </c>
      <c r="E435" s="251" t="s">
        <v>1</v>
      </c>
      <c r="F435" s="252" t="s">
        <v>703</v>
      </c>
      <c r="G435" s="250"/>
      <c r="H435" s="251" t="s">
        <v>1</v>
      </c>
      <c r="I435" s="253"/>
      <c r="J435" s="250"/>
      <c r="K435" s="250"/>
      <c r="L435" s="254"/>
      <c r="M435" s="255"/>
      <c r="N435" s="256"/>
      <c r="O435" s="256"/>
      <c r="P435" s="256"/>
      <c r="Q435" s="256"/>
      <c r="R435" s="256"/>
      <c r="S435" s="256"/>
      <c r="T435" s="25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8" t="s">
        <v>140</v>
      </c>
      <c r="AU435" s="258" t="s">
        <v>86</v>
      </c>
      <c r="AV435" s="14" t="s">
        <v>84</v>
      </c>
      <c r="AW435" s="14" t="s">
        <v>32</v>
      </c>
      <c r="AX435" s="14" t="s">
        <v>76</v>
      </c>
      <c r="AY435" s="258" t="s">
        <v>127</v>
      </c>
    </row>
    <row r="436" s="2" customFormat="1" ht="37.8" customHeight="1">
      <c r="A436" s="38"/>
      <c r="B436" s="39"/>
      <c r="C436" s="270" t="s">
        <v>704</v>
      </c>
      <c r="D436" s="270" t="s">
        <v>170</v>
      </c>
      <c r="E436" s="271" t="s">
        <v>705</v>
      </c>
      <c r="F436" s="272" t="s">
        <v>706</v>
      </c>
      <c r="G436" s="273" t="s">
        <v>392</v>
      </c>
      <c r="H436" s="274">
        <v>232</v>
      </c>
      <c r="I436" s="275"/>
      <c r="J436" s="276">
        <f>ROUND(I436*H436,2)</f>
        <v>0</v>
      </c>
      <c r="K436" s="272" t="s">
        <v>133</v>
      </c>
      <c r="L436" s="277"/>
      <c r="M436" s="278" t="s">
        <v>1</v>
      </c>
      <c r="N436" s="279" t="s">
        <v>41</v>
      </c>
      <c r="O436" s="91"/>
      <c r="P436" s="227">
        <f>O436*H436</f>
        <v>0</v>
      </c>
      <c r="Q436" s="227">
        <v>0.00021000000000000001</v>
      </c>
      <c r="R436" s="227">
        <f>Q436*H436</f>
        <v>0.048719999999999999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174</v>
      </c>
      <c r="AT436" s="229" t="s">
        <v>170</v>
      </c>
      <c r="AU436" s="229" t="s">
        <v>86</v>
      </c>
      <c r="AY436" s="17" t="s">
        <v>127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84</v>
      </c>
      <c r="BK436" s="230">
        <f>ROUND(I436*H436,2)</f>
        <v>0</v>
      </c>
      <c r="BL436" s="17" t="s">
        <v>134</v>
      </c>
      <c r="BM436" s="229" t="s">
        <v>707</v>
      </c>
    </row>
    <row r="437" s="2" customFormat="1">
      <c r="A437" s="38"/>
      <c r="B437" s="39"/>
      <c r="C437" s="40"/>
      <c r="D437" s="231" t="s">
        <v>136</v>
      </c>
      <c r="E437" s="40"/>
      <c r="F437" s="232" t="s">
        <v>706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136</v>
      </c>
      <c r="AU437" s="17" t="s">
        <v>86</v>
      </c>
    </row>
    <row r="438" s="2" customFormat="1" ht="16.5" customHeight="1">
      <c r="A438" s="38"/>
      <c r="B438" s="39"/>
      <c r="C438" s="218" t="s">
        <v>708</v>
      </c>
      <c r="D438" s="218" t="s">
        <v>129</v>
      </c>
      <c r="E438" s="219" t="s">
        <v>709</v>
      </c>
      <c r="F438" s="220" t="s">
        <v>710</v>
      </c>
      <c r="G438" s="221" t="s">
        <v>160</v>
      </c>
      <c r="H438" s="222">
        <v>185.59999999999999</v>
      </c>
      <c r="I438" s="223"/>
      <c r="J438" s="224">
        <f>ROUND(I438*H438,2)</f>
        <v>0</v>
      </c>
      <c r="K438" s="220" t="s">
        <v>133</v>
      </c>
      <c r="L438" s="44"/>
      <c r="M438" s="225" t="s">
        <v>1</v>
      </c>
      <c r="N438" s="226" t="s">
        <v>41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2</v>
      </c>
      <c r="T438" s="228">
        <f>S438*H438</f>
        <v>371.19999999999999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134</v>
      </c>
      <c r="AT438" s="229" t="s">
        <v>129</v>
      </c>
      <c r="AU438" s="229" t="s">
        <v>86</v>
      </c>
      <c r="AY438" s="17" t="s">
        <v>127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84</v>
      </c>
      <c r="BK438" s="230">
        <f>ROUND(I438*H438,2)</f>
        <v>0</v>
      </c>
      <c r="BL438" s="17" t="s">
        <v>134</v>
      </c>
      <c r="BM438" s="229" t="s">
        <v>711</v>
      </c>
    </row>
    <row r="439" s="2" customFormat="1">
      <c r="A439" s="38"/>
      <c r="B439" s="39"/>
      <c r="C439" s="40"/>
      <c r="D439" s="231" t="s">
        <v>136</v>
      </c>
      <c r="E439" s="40"/>
      <c r="F439" s="232" t="s">
        <v>712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136</v>
      </c>
      <c r="AU439" s="17" t="s">
        <v>86</v>
      </c>
    </row>
    <row r="440" s="2" customFormat="1">
      <c r="A440" s="38"/>
      <c r="B440" s="39"/>
      <c r="C440" s="40"/>
      <c r="D440" s="236" t="s">
        <v>138</v>
      </c>
      <c r="E440" s="40"/>
      <c r="F440" s="237" t="s">
        <v>713</v>
      </c>
      <c r="G440" s="40"/>
      <c r="H440" s="40"/>
      <c r="I440" s="233"/>
      <c r="J440" s="40"/>
      <c r="K440" s="40"/>
      <c r="L440" s="44"/>
      <c r="M440" s="234"/>
      <c r="N440" s="235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138</v>
      </c>
      <c r="AU440" s="17" t="s">
        <v>86</v>
      </c>
    </row>
    <row r="441" s="13" customFormat="1">
      <c r="A441" s="13"/>
      <c r="B441" s="238"/>
      <c r="C441" s="239"/>
      <c r="D441" s="231" t="s">
        <v>140</v>
      </c>
      <c r="E441" s="240" t="s">
        <v>1</v>
      </c>
      <c r="F441" s="241" t="s">
        <v>714</v>
      </c>
      <c r="G441" s="239"/>
      <c r="H441" s="242">
        <v>185.59999999999999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140</v>
      </c>
      <c r="AU441" s="248" t="s">
        <v>86</v>
      </c>
      <c r="AV441" s="13" t="s">
        <v>86</v>
      </c>
      <c r="AW441" s="13" t="s">
        <v>32</v>
      </c>
      <c r="AX441" s="13" t="s">
        <v>84</v>
      </c>
      <c r="AY441" s="248" t="s">
        <v>127</v>
      </c>
    </row>
    <row r="442" s="2" customFormat="1" ht="24.15" customHeight="1">
      <c r="A442" s="38"/>
      <c r="B442" s="39"/>
      <c r="C442" s="218" t="s">
        <v>715</v>
      </c>
      <c r="D442" s="218" t="s">
        <v>129</v>
      </c>
      <c r="E442" s="219" t="s">
        <v>716</v>
      </c>
      <c r="F442" s="220" t="s">
        <v>717</v>
      </c>
      <c r="G442" s="221" t="s">
        <v>160</v>
      </c>
      <c r="H442" s="222">
        <v>464</v>
      </c>
      <c r="I442" s="223"/>
      <c r="J442" s="224">
        <f>ROUND(I442*H442,2)</f>
        <v>0</v>
      </c>
      <c r="K442" s="220" t="s">
        <v>133</v>
      </c>
      <c r="L442" s="44"/>
      <c r="M442" s="225" t="s">
        <v>1</v>
      </c>
      <c r="N442" s="226" t="s">
        <v>41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2.2000000000000002</v>
      </c>
      <c r="T442" s="228">
        <f>S442*H442</f>
        <v>1020.8000000000001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134</v>
      </c>
      <c r="AT442" s="229" t="s">
        <v>129</v>
      </c>
      <c r="AU442" s="229" t="s">
        <v>86</v>
      </c>
      <c r="AY442" s="17" t="s">
        <v>127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84</v>
      </c>
      <c r="BK442" s="230">
        <f>ROUND(I442*H442,2)</f>
        <v>0</v>
      </c>
      <c r="BL442" s="17" t="s">
        <v>134</v>
      </c>
      <c r="BM442" s="229" t="s">
        <v>718</v>
      </c>
    </row>
    <row r="443" s="2" customFormat="1">
      <c r="A443" s="38"/>
      <c r="B443" s="39"/>
      <c r="C443" s="40"/>
      <c r="D443" s="231" t="s">
        <v>136</v>
      </c>
      <c r="E443" s="40"/>
      <c r="F443" s="232" t="s">
        <v>719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136</v>
      </c>
      <c r="AU443" s="17" t="s">
        <v>86</v>
      </c>
    </row>
    <row r="444" s="2" customFormat="1">
      <c r="A444" s="38"/>
      <c r="B444" s="39"/>
      <c r="C444" s="40"/>
      <c r="D444" s="236" t="s">
        <v>138</v>
      </c>
      <c r="E444" s="40"/>
      <c r="F444" s="237" t="s">
        <v>720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138</v>
      </c>
      <c r="AU444" s="17" t="s">
        <v>86</v>
      </c>
    </row>
    <row r="445" s="13" customFormat="1">
      <c r="A445" s="13"/>
      <c r="B445" s="238"/>
      <c r="C445" s="239"/>
      <c r="D445" s="231" t="s">
        <v>140</v>
      </c>
      <c r="E445" s="240" t="s">
        <v>1</v>
      </c>
      <c r="F445" s="241" t="s">
        <v>721</v>
      </c>
      <c r="G445" s="239"/>
      <c r="H445" s="242">
        <v>464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140</v>
      </c>
      <c r="AU445" s="248" t="s">
        <v>86</v>
      </c>
      <c r="AV445" s="13" t="s">
        <v>86</v>
      </c>
      <c r="AW445" s="13" t="s">
        <v>32</v>
      </c>
      <c r="AX445" s="13" t="s">
        <v>84</v>
      </c>
      <c r="AY445" s="248" t="s">
        <v>127</v>
      </c>
    </row>
    <row r="446" s="2" customFormat="1" ht="24.15" customHeight="1">
      <c r="A446" s="38"/>
      <c r="B446" s="39"/>
      <c r="C446" s="218" t="s">
        <v>722</v>
      </c>
      <c r="D446" s="218" t="s">
        <v>129</v>
      </c>
      <c r="E446" s="219" t="s">
        <v>723</v>
      </c>
      <c r="F446" s="220" t="s">
        <v>724</v>
      </c>
      <c r="G446" s="221" t="s">
        <v>195</v>
      </c>
      <c r="H446" s="222">
        <v>498.80000000000001</v>
      </c>
      <c r="I446" s="223"/>
      <c r="J446" s="224">
        <f>ROUND(I446*H446,2)</f>
        <v>0</v>
      </c>
      <c r="K446" s="220" t="s">
        <v>133</v>
      </c>
      <c r="L446" s="44"/>
      <c r="M446" s="225" t="s">
        <v>1</v>
      </c>
      <c r="N446" s="226" t="s">
        <v>41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134</v>
      </c>
      <c r="AT446" s="229" t="s">
        <v>129</v>
      </c>
      <c r="AU446" s="229" t="s">
        <v>86</v>
      </c>
      <c r="AY446" s="17" t="s">
        <v>127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84</v>
      </c>
      <c r="BK446" s="230">
        <f>ROUND(I446*H446,2)</f>
        <v>0</v>
      </c>
      <c r="BL446" s="17" t="s">
        <v>134</v>
      </c>
      <c r="BM446" s="229" t="s">
        <v>725</v>
      </c>
    </row>
    <row r="447" s="2" customFormat="1">
      <c r="A447" s="38"/>
      <c r="B447" s="39"/>
      <c r="C447" s="40"/>
      <c r="D447" s="231" t="s">
        <v>136</v>
      </c>
      <c r="E447" s="40"/>
      <c r="F447" s="232" t="s">
        <v>724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136</v>
      </c>
      <c r="AU447" s="17" t="s">
        <v>86</v>
      </c>
    </row>
    <row r="448" s="2" customFormat="1">
      <c r="A448" s="38"/>
      <c r="B448" s="39"/>
      <c r="C448" s="40"/>
      <c r="D448" s="236" t="s">
        <v>138</v>
      </c>
      <c r="E448" s="40"/>
      <c r="F448" s="237" t="s">
        <v>726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138</v>
      </c>
      <c r="AU448" s="17" t="s">
        <v>86</v>
      </c>
    </row>
    <row r="449" s="13" customFormat="1">
      <c r="A449" s="13"/>
      <c r="B449" s="238"/>
      <c r="C449" s="239"/>
      <c r="D449" s="231" t="s">
        <v>140</v>
      </c>
      <c r="E449" s="240" t="s">
        <v>1</v>
      </c>
      <c r="F449" s="241" t="s">
        <v>727</v>
      </c>
      <c r="G449" s="239"/>
      <c r="H449" s="242">
        <v>498.80000000000001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140</v>
      </c>
      <c r="AU449" s="248" t="s">
        <v>86</v>
      </c>
      <c r="AV449" s="13" t="s">
        <v>86</v>
      </c>
      <c r="AW449" s="13" t="s">
        <v>32</v>
      </c>
      <c r="AX449" s="13" t="s">
        <v>84</v>
      </c>
      <c r="AY449" s="248" t="s">
        <v>127</v>
      </c>
    </row>
    <row r="450" s="14" customFormat="1">
      <c r="A450" s="14"/>
      <c r="B450" s="249"/>
      <c r="C450" s="250"/>
      <c r="D450" s="231" t="s">
        <v>140</v>
      </c>
      <c r="E450" s="251" t="s">
        <v>1</v>
      </c>
      <c r="F450" s="252" t="s">
        <v>728</v>
      </c>
      <c r="G450" s="250"/>
      <c r="H450" s="251" t="s">
        <v>1</v>
      </c>
      <c r="I450" s="253"/>
      <c r="J450" s="250"/>
      <c r="K450" s="250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140</v>
      </c>
      <c r="AU450" s="258" t="s">
        <v>86</v>
      </c>
      <c r="AV450" s="14" t="s">
        <v>84</v>
      </c>
      <c r="AW450" s="14" t="s">
        <v>32</v>
      </c>
      <c r="AX450" s="14" t="s">
        <v>76</v>
      </c>
      <c r="AY450" s="258" t="s">
        <v>127</v>
      </c>
    </row>
    <row r="451" s="2" customFormat="1" ht="24.15" customHeight="1">
      <c r="A451" s="38"/>
      <c r="B451" s="39"/>
      <c r="C451" s="218" t="s">
        <v>729</v>
      </c>
      <c r="D451" s="218" t="s">
        <v>129</v>
      </c>
      <c r="E451" s="219" t="s">
        <v>730</v>
      </c>
      <c r="F451" s="220" t="s">
        <v>731</v>
      </c>
      <c r="G451" s="221" t="s">
        <v>195</v>
      </c>
      <c r="H451" s="222">
        <v>498.80000000000001</v>
      </c>
      <c r="I451" s="223"/>
      <c r="J451" s="224">
        <f>ROUND(I451*H451,2)</f>
        <v>0</v>
      </c>
      <c r="K451" s="220" t="s">
        <v>133</v>
      </c>
      <c r="L451" s="44"/>
      <c r="M451" s="225" t="s">
        <v>1</v>
      </c>
      <c r="N451" s="226" t="s">
        <v>41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134</v>
      </c>
      <c r="AT451" s="229" t="s">
        <v>129</v>
      </c>
      <c r="AU451" s="229" t="s">
        <v>86</v>
      </c>
      <c r="AY451" s="17" t="s">
        <v>127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84</v>
      </c>
      <c r="BK451" s="230">
        <f>ROUND(I451*H451,2)</f>
        <v>0</v>
      </c>
      <c r="BL451" s="17" t="s">
        <v>134</v>
      </c>
      <c r="BM451" s="229" t="s">
        <v>732</v>
      </c>
    </row>
    <row r="452" s="2" customFormat="1">
      <c r="A452" s="38"/>
      <c r="B452" s="39"/>
      <c r="C452" s="40"/>
      <c r="D452" s="231" t="s">
        <v>136</v>
      </c>
      <c r="E452" s="40"/>
      <c r="F452" s="232" t="s">
        <v>733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136</v>
      </c>
      <c r="AU452" s="17" t="s">
        <v>86</v>
      </c>
    </row>
    <row r="453" s="2" customFormat="1">
      <c r="A453" s="38"/>
      <c r="B453" s="39"/>
      <c r="C453" s="40"/>
      <c r="D453" s="236" t="s">
        <v>138</v>
      </c>
      <c r="E453" s="40"/>
      <c r="F453" s="237" t="s">
        <v>734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138</v>
      </c>
      <c r="AU453" s="17" t="s">
        <v>86</v>
      </c>
    </row>
    <row r="454" s="13" customFormat="1">
      <c r="A454" s="13"/>
      <c r="B454" s="238"/>
      <c r="C454" s="239"/>
      <c r="D454" s="231" t="s">
        <v>140</v>
      </c>
      <c r="E454" s="240" t="s">
        <v>1</v>
      </c>
      <c r="F454" s="241" t="s">
        <v>727</v>
      </c>
      <c r="G454" s="239"/>
      <c r="H454" s="242">
        <v>498.80000000000001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8" t="s">
        <v>140</v>
      </c>
      <c r="AU454" s="248" t="s">
        <v>86</v>
      </c>
      <c r="AV454" s="13" t="s">
        <v>86</v>
      </c>
      <c r="AW454" s="13" t="s">
        <v>32</v>
      </c>
      <c r="AX454" s="13" t="s">
        <v>84</v>
      </c>
      <c r="AY454" s="248" t="s">
        <v>127</v>
      </c>
    </row>
    <row r="455" s="14" customFormat="1">
      <c r="A455" s="14"/>
      <c r="B455" s="249"/>
      <c r="C455" s="250"/>
      <c r="D455" s="231" t="s">
        <v>140</v>
      </c>
      <c r="E455" s="251" t="s">
        <v>1</v>
      </c>
      <c r="F455" s="252" t="s">
        <v>728</v>
      </c>
      <c r="G455" s="250"/>
      <c r="H455" s="251" t="s">
        <v>1</v>
      </c>
      <c r="I455" s="253"/>
      <c r="J455" s="250"/>
      <c r="K455" s="250"/>
      <c r="L455" s="254"/>
      <c r="M455" s="255"/>
      <c r="N455" s="256"/>
      <c r="O455" s="256"/>
      <c r="P455" s="256"/>
      <c r="Q455" s="256"/>
      <c r="R455" s="256"/>
      <c r="S455" s="256"/>
      <c r="T455" s="25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8" t="s">
        <v>140</v>
      </c>
      <c r="AU455" s="258" t="s">
        <v>86</v>
      </c>
      <c r="AV455" s="14" t="s">
        <v>84</v>
      </c>
      <c r="AW455" s="14" t="s">
        <v>32</v>
      </c>
      <c r="AX455" s="14" t="s">
        <v>76</v>
      </c>
      <c r="AY455" s="258" t="s">
        <v>127</v>
      </c>
    </row>
    <row r="456" s="2" customFormat="1" ht="24.15" customHeight="1">
      <c r="A456" s="38"/>
      <c r="B456" s="39"/>
      <c r="C456" s="218" t="s">
        <v>735</v>
      </c>
      <c r="D456" s="218" t="s">
        <v>129</v>
      </c>
      <c r="E456" s="219" t="s">
        <v>736</v>
      </c>
      <c r="F456" s="220" t="s">
        <v>737</v>
      </c>
      <c r="G456" s="221" t="s">
        <v>195</v>
      </c>
      <c r="H456" s="222">
        <v>12</v>
      </c>
      <c r="I456" s="223"/>
      <c r="J456" s="224">
        <f>ROUND(I456*H456,2)</f>
        <v>0</v>
      </c>
      <c r="K456" s="220" t="s">
        <v>133</v>
      </c>
      <c r="L456" s="44"/>
      <c r="M456" s="225" t="s">
        <v>1</v>
      </c>
      <c r="N456" s="226" t="s">
        <v>41</v>
      </c>
      <c r="O456" s="91"/>
      <c r="P456" s="227">
        <f>O456*H456</f>
        <v>0</v>
      </c>
      <c r="Q456" s="227">
        <v>0.0041000000000000003</v>
      </c>
      <c r="R456" s="227">
        <f>Q456*H456</f>
        <v>0.049200000000000008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134</v>
      </c>
      <c r="AT456" s="229" t="s">
        <v>129</v>
      </c>
      <c r="AU456" s="229" t="s">
        <v>86</v>
      </c>
      <c r="AY456" s="17" t="s">
        <v>127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84</v>
      </c>
      <c r="BK456" s="230">
        <f>ROUND(I456*H456,2)</f>
        <v>0</v>
      </c>
      <c r="BL456" s="17" t="s">
        <v>134</v>
      </c>
      <c r="BM456" s="229" t="s">
        <v>738</v>
      </c>
    </row>
    <row r="457" s="2" customFormat="1">
      <c r="A457" s="38"/>
      <c r="B457" s="39"/>
      <c r="C457" s="40"/>
      <c r="D457" s="231" t="s">
        <v>136</v>
      </c>
      <c r="E457" s="40"/>
      <c r="F457" s="232" t="s">
        <v>739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136</v>
      </c>
      <c r="AU457" s="17" t="s">
        <v>86</v>
      </c>
    </row>
    <row r="458" s="2" customFormat="1">
      <c r="A458" s="38"/>
      <c r="B458" s="39"/>
      <c r="C458" s="40"/>
      <c r="D458" s="236" t="s">
        <v>138</v>
      </c>
      <c r="E458" s="40"/>
      <c r="F458" s="237" t="s">
        <v>740</v>
      </c>
      <c r="G458" s="40"/>
      <c r="H458" s="40"/>
      <c r="I458" s="233"/>
      <c r="J458" s="40"/>
      <c r="K458" s="40"/>
      <c r="L458" s="44"/>
      <c r="M458" s="234"/>
      <c r="N458" s="235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138</v>
      </c>
      <c r="AU458" s="17" t="s">
        <v>86</v>
      </c>
    </row>
    <row r="459" s="13" customFormat="1">
      <c r="A459" s="13"/>
      <c r="B459" s="238"/>
      <c r="C459" s="239"/>
      <c r="D459" s="231" t="s">
        <v>140</v>
      </c>
      <c r="E459" s="240" t="s">
        <v>1</v>
      </c>
      <c r="F459" s="241" t="s">
        <v>741</v>
      </c>
      <c r="G459" s="239"/>
      <c r="H459" s="242">
        <v>12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8" t="s">
        <v>140</v>
      </c>
      <c r="AU459" s="248" t="s">
        <v>86</v>
      </c>
      <c r="AV459" s="13" t="s">
        <v>86</v>
      </c>
      <c r="AW459" s="13" t="s">
        <v>32</v>
      </c>
      <c r="AX459" s="13" t="s">
        <v>84</v>
      </c>
      <c r="AY459" s="248" t="s">
        <v>127</v>
      </c>
    </row>
    <row r="460" s="14" customFormat="1">
      <c r="A460" s="14"/>
      <c r="B460" s="249"/>
      <c r="C460" s="250"/>
      <c r="D460" s="231" t="s">
        <v>140</v>
      </c>
      <c r="E460" s="251" t="s">
        <v>1</v>
      </c>
      <c r="F460" s="252" t="s">
        <v>742</v>
      </c>
      <c r="G460" s="250"/>
      <c r="H460" s="251" t="s">
        <v>1</v>
      </c>
      <c r="I460" s="253"/>
      <c r="J460" s="250"/>
      <c r="K460" s="250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140</v>
      </c>
      <c r="AU460" s="258" t="s">
        <v>86</v>
      </c>
      <c r="AV460" s="14" t="s">
        <v>84</v>
      </c>
      <c r="AW460" s="14" t="s">
        <v>32</v>
      </c>
      <c r="AX460" s="14" t="s">
        <v>76</v>
      </c>
      <c r="AY460" s="258" t="s">
        <v>127</v>
      </c>
    </row>
    <row r="461" s="12" customFormat="1" ht="22.8" customHeight="1">
      <c r="A461" s="12"/>
      <c r="B461" s="202"/>
      <c r="C461" s="203"/>
      <c r="D461" s="204" t="s">
        <v>75</v>
      </c>
      <c r="E461" s="216" t="s">
        <v>395</v>
      </c>
      <c r="F461" s="216" t="s">
        <v>396</v>
      </c>
      <c r="G461" s="203"/>
      <c r="H461" s="203"/>
      <c r="I461" s="206"/>
      <c r="J461" s="217">
        <f>BK461</f>
        <v>0</v>
      </c>
      <c r="K461" s="203"/>
      <c r="L461" s="208"/>
      <c r="M461" s="209"/>
      <c r="N461" s="210"/>
      <c r="O461" s="210"/>
      <c r="P461" s="211">
        <f>SUM(P462:P482)</f>
        <v>0</v>
      </c>
      <c r="Q461" s="210"/>
      <c r="R461" s="211">
        <f>SUM(R462:R482)</f>
        <v>0</v>
      </c>
      <c r="S461" s="210"/>
      <c r="T461" s="212">
        <f>SUM(T462:T482)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3" t="s">
        <v>84</v>
      </c>
      <c r="AT461" s="214" t="s">
        <v>75</v>
      </c>
      <c r="AU461" s="214" t="s">
        <v>84</v>
      </c>
      <c r="AY461" s="213" t="s">
        <v>127</v>
      </c>
      <c r="BK461" s="215">
        <f>SUM(BK462:BK482)</f>
        <v>0</v>
      </c>
    </row>
    <row r="462" s="2" customFormat="1" ht="33" customHeight="1">
      <c r="A462" s="38"/>
      <c r="B462" s="39"/>
      <c r="C462" s="218" t="s">
        <v>743</v>
      </c>
      <c r="D462" s="218" t="s">
        <v>129</v>
      </c>
      <c r="E462" s="219" t="s">
        <v>744</v>
      </c>
      <c r="F462" s="220" t="s">
        <v>745</v>
      </c>
      <c r="G462" s="221" t="s">
        <v>173</v>
      </c>
      <c r="H462" s="222">
        <v>1395.5840000000001</v>
      </c>
      <c r="I462" s="223"/>
      <c r="J462" s="224">
        <f>ROUND(I462*H462,2)</f>
        <v>0</v>
      </c>
      <c r="K462" s="220" t="s">
        <v>133</v>
      </c>
      <c r="L462" s="44"/>
      <c r="M462" s="225" t="s">
        <v>1</v>
      </c>
      <c r="N462" s="226" t="s">
        <v>41</v>
      </c>
      <c r="O462" s="91"/>
      <c r="P462" s="227">
        <f>O462*H462</f>
        <v>0</v>
      </c>
      <c r="Q462" s="227">
        <v>0</v>
      </c>
      <c r="R462" s="227">
        <f>Q462*H462</f>
        <v>0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134</v>
      </c>
      <c r="AT462" s="229" t="s">
        <v>129</v>
      </c>
      <c r="AU462" s="229" t="s">
        <v>86</v>
      </c>
      <c r="AY462" s="17" t="s">
        <v>127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84</v>
      </c>
      <c r="BK462" s="230">
        <f>ROUND(I462*H462,2)</f>
        <v>0</v>
      </c>
      <c r="BL462" s="17" t="s">
        <v>134</v>
      </c>
      <c r="BM462" s="229" t="s">
        <v>746</v>
      </c>
    </row>
    <row r="463" s="2" customFormat="1">
      <c r="A463" s="38"/>
      <c r="B463" s="39"/>
      <c r="C463" s="40"/>
      <c r="D463" s="231" t="s">
        <v>136</v>
      </c>
      <c r="E463" s="40"/>
      <c r="F463" s="232" t="s">
        <v>747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136</v>
      </c>
      <c r="AU463" s="17" t="s">
        <v>86</v>
      </c>
    </row>
    <row r="464" s="2" customFormat="1">
      <c r="A464" s="38"/>
      <c r="B464" s="39"/>
      <c r="C464" s="40"/>
      <c r="D464" s="236" t="s">
        <v>138</v>
      </c>
      <c r="E464" s="40"/>
      <c r="F464" s="237" t="s">
        <v>748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138</v>
      </c>
      <c r="AU464" s="17" t="s">
        <v>86</v>
      </c>
    </row>
    <row r="465" s="2" customFormat="1" ht="21.75" customHeight="1">
      <c r="A465" s="38"/>
      <c r="B465" s="39"/>
      <c r="C465" s="218" t="s">
        <v>749</v>
      </c>
      <c r="D465" s="218" t="s">
        <v>129</v>
      </c>
      <c r="E465" s="219" t="s">
        <v>750</v>
      </c>
      <c r="F465" s="220" t="s">
        <v>751</v>
      </c>
      <c r="G465" s="221" t="s">
        <v>173</v>
      </c>
      <c r="H465" s="222">
        <v>16747.008000000002</v>
      </c>
      <c r="I465" s="223"/>
      <c r="J465" s="224">
        <f>ROUND(I465*H465,2)</f>
        <v>0</v>
      </c>
      <c r="K465" s="220" t="s">
        <v>133</v>
      </c>
      <c r="L465" s="44"/>
      <c r="M465" s="225" t="s">
        <v>1</v>
      </c>
      <c r="N465" s="226" t="s">
        <v>41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134</v>
      </c>
      <c r="AT465" s="229" t="s">
        <v>129</v>
      </c>
      <c r="AU465" s="229" t="s">
        <v>86</v>
      </c>
      <c r="AY465" s="17" t="s">
        <v>127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84</v>
      </c>
      <c r="BK465" s="230">
        <f>ROUND(I465*H465,2)</f>
        <v>0</v>
      </c>
      <c r="BL465" s="17" t="s">
        <v>134</v>
      </c>
      <c r="BM465" s="229" t="s">
        <v>752</v>
      </c>
    </row>
    <row r="466" s="2" customFormat="1">
      <c r="A466" s="38"/>
      <c r="B466" s="39"/>
      <c r="C466" s="40"/>
      <c r="D466" s="231" t="s">
        <v>136</v>
      </c>
      <c r="E466" s="40"/>
      <c r="F466" s="232" t="s">
        <v>753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136</v>
      </c>
      <c r="AU466" s="17" t="s">
        <v>86</v>
      </c>
    </row>
    <row r="467" s="2" customFormat="1">
      <c r="A467" s="38"/>
      <c r="B467" s="39"/>
      <c r="C467" s="40"/>
      <c r="D467" s="236" t="s">
        <v>138</v>
      </c>
      <c r="E467" s="40"/>
      <c r="F467" s="237" t="s">
        <v>754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138</v>
      </c>
      <c r="AU467" s="17" t="s">
        <v>86</v>
      </c>
    </row>
    <row r="468" s="13" customFormat="1">
      <c r="A468" s="13"/>
      <c r="B468" s="238"/>
      <c r="C468" s="239"/>
      <c r="D468" s="231" t="s">
        <v>140</v>
      </c>
      <c r="E468" s="239"/>
      <c r="F468" s="241" t="s">
        <v>755</v>
      </c>
      <c r="G468" s="239"/>
      <c r="H468" s="242">
        <v>16747.008000000002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8" t="s">
        <v>140</v>
      </c>
      <c r="AU468" s="248" t="s">
        <v>86</v>
      </c>
      <c r="AV468" s="13" t="s">
        <v>86</v>
      </c>
      <c r="AW468" s="13" t="s">
        <v>4</v>
      </c>
      <c r="AX468" s="13" t="s">
        <v>84</v>
      </c>
      <c r="AY468" s="248" t="s">
        <v>127</v>
      </c>
    </row>
    <row r="469" s="2" customFormat="1" ht="16.5" customHeight="1">
      <c r="A469" s="38"/>
      <c r="B469" s="39"/>
      <c r="C469" s="218" t="s">
        <v>756</v>
      </c>
      <c r="D469" s="218" t="s">
        <v>129</v>
      </c>
      <c r="E469" s="219" t="s">
        <v>757</v>
      </c>
      <c r="F469" s="220" t="s">
        <v>758</v>
      </c>
      <c r="G469" s="221" t="s">
        <v>173</v>
      </c>
      <c r="H469" s="222">
        <v>1395.5840000000001</v>
      </c>
      <c r="I469" s="223"/>
      <c r="J469" s="224">
        <f>ROUND(I469*H469,2)</f>
        <v>0</v>
      </c>
      <c r="K469" s="220" t="s">
        <v>133</v>
      </c>
      <c r="L469" s="44"/>
      <c r="M469" s="225" t="s">
        <v>1</v>
      </c>
      <c r="N469" s="226" t="s">
        <v>41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134</v>
      </c>
      <c r="AT469" s="229" t="s">
        <v>129</v>
      </c>
      <c r="AU469" s="229" t="s">
        <v>86</v>
      </c>
      <c r="AY469" s="17" t="s">
        <v>127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84</v>
      </c>
      <c r="BK469" s="230">
        <f>ROUND(I469*H469,2)</f>
        <v>0</v>
      </c>
      <c r="BL469" s="17" t="s">
        <v>134</v>
      </c>
      <c r="BM469" s="229" t="s">
        <v>759</v>
      </c>
    </row>
    <row r="470" s="2" customFormat="1">
      <c r="A470" s="38"/>
      <c r="B470" s="39"/>
      <c r="C470" s="40"/>
      <c r="D470" s="231" t="s">
        <v>136</v>
      </c>
      <c r="E470" s="40"/>
      <c r="F470" s="232" t="s">
        <v>760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136</v>
      </c>
      <c r="AU470" s="17" t="s">
        <v>86</v>
      </c>
    </row>
    <row r="471" s="2" customFormat="1">
      <c r="A471" s="38"/>
      <c r="B471" s="39"/>
      <c r="C471" s="40"/>
      <c r="D471" s="236" t="s">
        <v>138</v>
      </c>
      <c r="E471" s="40"/>
      <c r="F471" s="237" t="s">
        <v>761</v>
      </c>
      <c r="G471" s="40"/>
      <c r="H471" s="40"/>
      <c r="I471" s="233"/>
      <c r="J471" s="40"/>
      <c r="K471" s="40"/>
      <c r="L471" s="44"/>
      <c r="M471" s="234"/>
      <c r="N471" s="235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138</v>
      </c>
      <c r="AU471" s="17" t="s">
        <v>86</v>
      </c>
    </row>
    <row r="472" s="2" customFormat="1" ht="37.8" customHeight="1">
      <c r="A472" s="38"/>
      <c r="B472" s="39"/>
      <c r="C472" s="218" t="s">
        <v>762</v>
      </c>
      <c r="D472" s="218" t="s">
        <v>129</v>
      </c>
      <c r="E472" s="219" t="s">
        <v>763</v>
      </c>
      <c r="F472" s="220" t="s">
        <v>764</v>
      </c>
      <c r="G472" s="221" t="s">
        <v>173</v>
      </c>
      <c r="H472" s="222">
        <v>1395.5840000000001</v>
      </c>
      <c r="I472" s="223"/>
      <c r="J472" s="224">
        <f>ROUND(I472*H472,2)</f>
        <v>0</v>
      </c>
      <c r="K472" s="220" t="s">
        <v>133</v>
      </c>
      <c r="L472" s="44"/>
      <c r="M472" s="225" t="s">
        <v>1</v>
      </c>
      <c r="N472" s="226" t="s">
        <v>41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134</v>
      </c>
      <c r="AT472" s="229" t="s">
        <v>129</v>
      </c>
      <c r="AU472" s="229" t="s">
        <v>86</v>
      </c>
      <c r="AY472" s="17" t="s">
        <v>127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84</v>
      </c>
      <c r="BK472" s="230">
        <f>ROUND(I472*H472,2)</f>
        <v>0</v>
      </c>
      <c r="BL472" s="17" t="s">
        <v>134</v>
      </c>
      <c r="BM472" s="229" t="s">
        <v>765</v>
      </c>
    </row>
    <row r="473" s="2" customFormat="1">
      <c r="A473" s="38"/>
      <c r="B473" s="39"/>
      <c r="C473" s="40"/>
      <c r="D473" s="231" t="s">
        <v>136</v>
      </c>
      <c r="E473" s="40"/>
      <c r="F473" s="232" t="s">
        <v>766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136</v>
      </c>
      <c r="AU473" s="17" t="s">
        <v>86</v>
      </c>
    </row>
    <row r="474" s="2" customFormat="1">
      <c r="A474" s="38"/>
      <c r="B474" s="39"/>
      <c r="C474" s="40"/>
      <c r="D474" s="236" t="s">
        <v>138</v>
      </c>
      <c r="E474" s="40"/>
      <c r="F474" s="237" t="s">
        <v>767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138</v>
      </c>
      <c r="AU474" s="17" t="s">
        <v>86</v>
      </c>
    </row>
    <row r="475" s="2" customFormat="1" ht="44.25" customHeight="1">
      <c r="A475" s="38"/>
      <c r="B475" s="39"/>
      <c r="C475" s="218" t="s">
        <v>768</v>
      </c>
      <c r="D475" s="218" t="s">
        <v>129</v>
      </c>
      <c r="E475" s="219" t="s">
        <v>398</v>
      </c>
      <c r="F475" s="220" t="s">
        <v>399</v>
      </c>
      <c r="G475" s="221" t="s">
        <v>173</v>
      </c>
      <c r="H475" s="222">
        <v>1408.3199999999999</v>
      </c>
      <c r="I475" s="223"/>
      <c r="J475" s="224">
        <f>ROUND(I475*H475,2)</f>
        <v>0</v>
      </c>
      <c r="K475" s="220" t="s">
        <v>133</v>
      </c>
      <c r="L475" s="44"/>
      <c r="M475" s="225" t="s">
        <v>1</v>
      </c>
      <c r="N475" s="226" t="s">
        <v>41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134</v>
      </c>
      <c r="AT475" s="229" t="s">
        <v>129</v>
      </c>
      <c r="AU475" s="229" t="s">
        <v>86</v>
      </c>
      <c r="AY475" s="17" t="s">
        <v>127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84</v>
      </c>
      <c r="BK475" s="230">
        <f>ROUND(I475*H475,2)</f>
        <v>0</v>
      </c>
      <c r="BL475" s="17" t="s">
        <v>134</v>
      </c>
      <c r="BM475" s="229" t="s">
        <v>769</v>
      </c>
    </row>
    <row r="476" s="2" customFormat="1">
      <c r="A476" s="38"/>
      <c r="B476" s="39"/>
      <c r="C476" s="40"/>
      <c r="D476" s="231" t="s">
        <v>136</v>
      </c>
      <c r="E476" s="40"/>
      <c r="F476" s="232" t="s">
        <v>399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136</v>
      </c>
      <c r="AU476" s="17" t="s">
        <v>86</v>
      </c>
    </row>
    <row r="477" s="2" customFormat="1">
      <c r="A477" s="38"/>
      <c r="B477" s="39"/>
      <c r="C477" s="40"/>
      <c r="D477" s="236" t="s">
        <v>138</v>
      </c>
      <c r="E477" s="40"/>
      <c r="F477" s="237" t="s">
        <v>401</v>
      </c>
      <c r="G477" s="40"/>
      <c r="H477" s="40"/>
      <c r="I477" s="233"/>
      <c r="J477" s="40"/>
      <c r="K477" s="40"/>
      <c r="L477" s="44"/>
      <c r="M477" s="234"/>
      <c r="N477" s="23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138</v>
      </c>
      <c r="AU477" s="17" t="s">
        <v>86</v>
      </c>
    </row>
    <row r="478" s="13" customFormat="1">
      <c r="A478" s="13"/>
      <c r="B478" s="238"/>
      <c r="C478" s="239"/>
      <c r="D478" s="231" t="s">
        <v>140</v>
      </c>
      <c r="E478" s="240" t="s">
        <v>1</v>
      </c>
      <c r="F478" s="241" t="s">
        <v>770</v>
      </c>
      <c r="G478" s="239"/>
      <c r="H478" s="242">
        <v>1408.3199999999999</v>
      </c>
      <c r="I478" s="243"/>
      <c r="J478" s="239"/>
      <c r="K478" s="239"/>
      <c r="L478" s="244"/>
      <c r="M478" s="245"/>
      <c r="N478" s="246"/>
      <c r="O478" s="246"/>
      <c r="P478" s="246"/>
      <c r="Q478" s="246"/>
      <c r="R478" s="246"/>
      <c r="S478" s="246"/>
      <c r="T478" s="24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8" t="s">
        <v>140</v>
      </c>
      <c r="AU478" s="248" t="s">
        <v>86</v>
      </c>
      <c r="AV478" s="13" t="s">
        <v>86</v>
      </c>
      <c r="AW478" s="13" t="s">
        <v>32</v>
      </c>
      <c r="AX478" s="13" t="s">
        <v>84</v>
      </c>
      <c r="AY478" s="248" t="s">
        <v>127</v>
      </c>
    </row>
    <row r="479" s="14" customFormat="1">
      <c r="A479" s="14"/>
      <c r="B479" s="249"/>
      <c r="C479" s="250"/>
      <c r="D479" s="231" t="s">
        <v>140</v>
      </c>
      <c r="E479" s="251" t="s">
        <v>1</v>
      </c>
      <c r="F479" s="252" t="s">
        <v>220</v>
      </c>
      <c r="G479" s="250"/>
      <c r="H479" s="251" t="s">
        <v>1</v>
      </c>
      <c r="I479" s="253"/>
      <c r="J479" s="250"/>
      <c r="K479" s="250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140</v>
      </c>
      <c r="AU479" s="258" t="s">
        <v>86</v>
      </c>
      <c r="AV479" s="14" t="s">
        <v>84</v>
      </c>
      <c r="AW479" s="14" t="s">
        <v>32</v>
      </c>
      <c r="AX479" s="14" t="s">
        <v>76</v>
      </c>
      <c r="AY479" s="258" t="s">
        <v>127</v>
      </c>
    </row>
    <row r="480" s="2" customFormat="1" ht="21.75" customHeight="1">
      <c r="A480" s="38"/>
      <c r="B480" s="39"/>
      <c r="C480" s="218" t="s">
        <v>771</v>
      </c>
      <c r="D480" s="218" t="s">
        <v>129</v>
      </c>
      <c r="E480" s="219" t="s">
        <v>772</v>
      </c>
      <c r="F480" s="220" t="s">
        <v>773</v>
      </c>
      <c r="G480" s="221" t="s">
        <v>173</v>
      </c>
      <c r="H480" s="222">
        <v>1395.5840000000001</v>
      </c>
      <c r="I480" s="223"/>
      <c r="J480" s="224">
        <f>ROUND(I480*H480,2)</f>
        <v>0</v>
      </c>
      <c r="K480" s="220" t="s">
        <v>133</v>
      </c>
      <c r="L480" s="44"/>
      <c r="M480" s="225" t="s">
        <v>1</v>
      </c>
      <c r="N480" s="226" t="s">
        <v>41</v>
      </c>
      <c r="O480" s="91"/>
      <c r="P480" s="227">
        <f>O480*H480</f>
        <v>0</v>
      </c>
      <c r="Q480" s="227">
        <v>0</v>
      </c>
      <c r="R480" s="227">
        <f>Q480*H480</f>
        <v>0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134</v>
      </c>
      <c r="AT480" s="229" t="s">
        <v>129</v>
      </c>
      <c r="AU480" s="229" t="s">
        <v>86</v>
      </c>
      <c r="AY480" s="17" t="s">
        <v>127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84</v>
      </c>
      <c r="BK480" s="230">
        <f>ROUND(I480*H480,2)</f>
        <v>0</v>
      </c>
      <c r="BL480" s="17" t="s">
        <v>134</v>
      </c>
      <c r="BM480" s="229" t="s">
        <v>774</v>
      </c>
    </row>
    <row r="481" s="2" customFormat="1">
      <c r="A481" s="38"/>
      <c r="B481" s="39"/>
      <c r="C481" s="40"/>
      <c r="D481" s="231" t="s">
        <v>136</v>
      </c>
      <c r="E481" s="40"/>
      <c r="F481" s="232" t="s">
        <v>775</v>
      </c>
      <c r="G481" s="40"/>
      <c r="H481" s="40"/>
      <c r="I481" s="233"/>
      <c r="J481" s="40"/>
      <c r="K481" s="40"/>
      <c r="L481" s="44"/>
      <c r="M481" s="234"/>
      <c r="N481" s="235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136</v>
      </c>
      <c r="AU481" s="17" t="s">
        <v>86</v>
      </c>
    </row>
    <row r="482" s="2" customFormat="1">
      <c r="A482" s="38"/>
      <c r="B482" s="39"/>
      <c r="C482" s="40"/>
      <c r="D482" s="236" t="s">
        <v>138</v>
      </c>
      <c r="E482" s="40"/>
      <c r="F482" s="237" t="s">
        <v>776</v>
      </c>
      <c r="G482" s="40"/>
      <c r="H482" s="40"/>
      <c r="I482" s="233"/>
      <c r="J482" s="40"/>
      <c r="K482" s="40"/>
      <c r="L482" s="44"/>
      <c r="M482" s="234"/>
      <c r="N482" s="235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138</v>
      </c>
      <c r="AU482" s="17" t="s">
        <v>86</v>
      </c>
    </row>
    <row r="483" s="12" customFormat="1" ht="22.8" customHeight="1">
      <c r="A483" s="12"/>
      <c r="B483" s="202"/>
      <c r="C483" s="203"/>
      <c r="D483" s="204" t="s">
        <v>75</v>
      </c>
      <c r="E483" s="216" t="s">
        <v>403</v>
      </c>
      <c r="F483" s="216" t="s">
        <v>404</v>
      </c>
      <c r="G483" s="203"/>
      <c r="H483" s="203"/>
      <c r="I483" s="206"/>
      <c r="J483" s="217">
        <f>BK483</f>
        <v>0</v>
      </c>
      <c r="K483" s="203"/>
      <c r="L483" s="208"/>
      <c r="M483" s="209"/>
      <c r="N483" s="210"/>
      <c r="O483" s="210"/>
      <c r="P483" s="211">
        <f>SUM(P484:P486)</f>
        <v>0</v>
      </c>
      <c r="Q483" s="210"/>
      <c r="R483" s="211">
        <f>SUM(R484:R486)</f>
        <v>0</v>
      </c>
      <c r="S483" s="210"/>
      <c r="T483" s="212">
        <f>SUM(T484:T486)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3" t="s">
        <v>84</v>
      </c>
      <c r="AT483" s="214" t="s">
        <v>75</v>
      </c>
      <c r="AU483" s="214" t="s">
        <v>84</v>
      </c>
      <c r="AY483" s="213" t="s">
        <v>127</v>
      </c>
      <c r="BK483" s="215">
        <f>SUM(BK484:BK486)</f>
        <v>0</v>
      </c>
    </row>
    <row r="484" s="2" customFormat="1" ht="16.5" customHeight="1">
      <c r="A484" s="38"/>
      <c r="B484" s="39"/>
      <c r="C484" s="218" t="s">
        <v>777</v>
      </c>
      <c r="D484" s="218" t="s">
        <v>129</v>
      </c>
      <c r="E484" s="219" t="s">
        <v>406</v>
      </c>
      <c r="F484" s="220" t="s">
        <v>407</v>
      </c>
      <c r="G484" s="221" t="s">
        <v>173</v>
      </c>
      <c r="H484" s="222">
        <v>3621.6990000000001</v>
      </c>
      <c r="I484" s="223"/>
      <c r="J484" s="224">
        <f>ROUND(I484*H484,2)</f>
        <v>0</v>
      </c>
      <c r="K484" s="220" t="s">
        <v>133</v>
      </c>
      <c r="L484" s="44"/>
      <c r="M484" s="225" t="s">
        <v>1</v>
      </c>
      <c r="N484" s="226" t="s">
        <v>41</v>
      </c>
      <c r="O484" s="91"/>
      <c r="P484" s="227">
        <f>O484*H484</f>
        <v>0</v>
      </c>
      <c r="Q484" s="227">
        <v>0</v>
      </c>
      <c r="R484" s="227">
        <f>Q484*H484</f>
        <v>0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134</v>
      </c>
      <c r="AT484" s="229" t="s">
        <v>129</v>
      </c>
      <c r="AU484" s="229" t="s">
        <v>86</v>
      </c>
      <c r="AY484" s="17" t="s">
        <v>127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84</v>
      </c>
      <c r="BK484" s="230">
        <f>ROUND(I484*H484,2)</f>
        <v>0</v>
      </c>
      <c r="BL484" s="17" t="s">
        <v>134</v>
      </c>
      <c r="BM484" s="229" t="s">
        <v>778</v>
      </c>
    </row>
    <row r="485" s="2" customFormat="1">
      <c r="A485" s="38"/>
      <c r="B485" s="39"/>
      <c r="C485" s="40"/>
      <c r="D485" s="231" t="s">
        <v>136</v>
      </c>
      <c r="E485" s="40"/>
      <c r="F485" s="232" t="s">
        <v>409</v>
      </c>
      <c r="G485" s="40"/>
      <c r="H485" s="40"/>
      <c r="I485" s="233"/>
      <c r="J485" s="40"/>
      <c r="K485" s="40"/>
      <c r="L485" s="44"/>
      <c r="M485" s="234"/>
      <c r="N485" s="235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136</v>
      </c>
      <c r="AU485" s="17" t="s">
        <v>86</v>
      </c>
    </row>
    <row r="486" s="2" customFormat="1">
      <c r="A486" s="38"/>
      <c r="B486" s="39"/>
      <c r="C486" s="40"/>
      <c r="D486" s="236" t="s">
        <v>138</v>
      </c>
      <c r="E486" s="40"/>
      <c r="F486" s="237" t="s">
        <v>410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138</v>
      </c>
      <c r="AU486" s="17" t="s">
        <v>86</v>
      </c>
    </row>
    <row r="487" s="12" customFormat="1" ht="25.92" customHeight="1">
      <c r="A487" s="12"/>
      <c r="B487" s="202"/>
      <c r="C487" s="203"/>
      <c r="D487" s="204" t="s">
        <v>75</v>
      </c>
      <c r="E487" s="205" t="s">
        <v>779</v>
      </c>
      <c r="F487" s="205" t="s">
        <v>780</v>
      </c>
      <c r="G487" s="203"/>
      <c r="H487" s="203"/>
      <c r="I487" s="206"/>
      <c r="J487" s="207">
        <f>BK487</f>
        <v>0</v>
      </c>
      <c r="K487" s="203"/>
      <c r="L487" s="208"/>
      <c r="M487" s="209"/>
      <c r="N487" s="210"/>
      <c r="O487" s="210"/>
      <c r="P487" s="211">
        <f>P488</f>
        <v>0</v>
      </c>
      <c r="Q487" s="210"/>
      <c r="R487" s="211">
        <f>R488</f>
        <v>0.013440000000000001</v>
      </c>
      <c r="S487" s="210"/>
      <c r="T487" s="212">
        <f>T488</f>
        <v>3.5840000000000001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3" t="s">
        <v>86</v>
      </c>
      <c r="AT487" s="214" t="s">
        <v>75</v>
      </c>
      <c r="AU487" s="214" t="s">
        <v>76</v>
      </c>
      <c r="AY487" s="213" t="s">
        <v>127</v>
      </c>
      <c r="BK487" s="215">
        <f>BK488</f>
        <v>0</v>
      </c>
    </row>
    <row r="488" s="12" customFormat="1" ht="22.8" customHeight="1">
      <c r="A488" s="12"/>
      <c r="B488" s="202"/>
      <c r="C488" s="203"/>
      <c r="D488" s="204" t="s">
        <v>75</v>
      </c>
      <c r="E488" s="216" t="s">
        <v>781</v>
      </c>
      <c r="F488" s="216" t="s">
        <v>782</v>
      </c>
      <c r="G488" s="203"/>
      <c r="H488" s="203"/>
      <c r="I488" s="206"/>
      <c r="J488" s="217">
        <f>BK488</f>
        <v>0</v>
      </c>
      <c r="K488" s="203"/>
      <c r="L488" s="208"/>
      <c r="M488" s="209"/>
      <c r="N488" s="210"/>
      <c r="O488" s="210"/>
      <c r="P488" s="211">
        <f>SUM(P489:P495)</f>
        <v>0</v>
      </c>
      <c r="Q488" s="210"/>
      <c r="R488" s="211">
        <f>SUM(R489:R495)</f>
        <v>0.013440000000000001</v>
      </c>
      <c r="S488" s="210"/>
      <c r="T488" s="212">
        <f>SUM(T489:T495)</f>
        <v>3.5840000000000001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3" t="s">
        <v>86</v>
      </c>
      <c r="AT488" s="214" t="s">
        <v>75</v>
      </c>
      <c r="AU488" s="214" t="s">
        <v>84</v>
      </c>
      <c r="AY488" s="213" t="s">
        <v>127</v>
      </c>
      <c r="BK488" s="215">
        <f>SUM(BK489:BK495)</f>
        <v>0</v>
      </c>
    </row>
    <row r="489" s="2" customFormat="1" ht="21.75" customHeight="1">
      <c r="A489" s="38"/>
      <c r="B489" s="39"/>
      <c r="C489" s="218" t="s">
        <v>783</v>
      </c>
      <c r="D489" s="218" t="s">
        <v>129</v>
      </c>
      <c r="E489" s="219" t="s">
        <v>784</v>
      </c>
      <c r="F489" s="220" t="s">
        <v>785</v>
      </c>
      <c r="G489" s="221" t="s">
        <v>132</v>
      </c>
      <c r="H489" s="222">
        <v>224</v>
      </c>
      <c r="I489" s="223"/>
      <c r="J489" s="224">
        <f>ROUND(I489*H489,2)</f>
        <v>0</v>
      </c>
      <c r="K489" s="220" t="s">
        <v>133</v>
      </c>
      <c r="L489" s="44"/>
      <c r="M489" s="225" t="s">
        <v>1</v>
      </c>
      <c r="N489" s="226" t="s">
        <v>41</v>
      </c>
      <c r="O489" s="91"/>
      <c r="P489" s="227">
        <f>O489*H489</f>
        <v>0</v>
      </c>
      <c r="Q489" s="227">
        <v>6.0000000000000002E-05</v>
      </c>
      <c r="R489" s="227">
        <f>Q489*H489</f>
        <v>0.013440000000000001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261</v>
      </c>
      <c r="AT489" s="229" t="s">
        <v>129</v>
      </c>
      <c r="AU489" s="229" t="s">
        <v>86</v>
      </c>
      <c r="AY489" s="17" t="s">
        <v>127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84</v>
      </c>
      <c r="BK489" s="230">
        <f>ROUND(I489*H489,2)</f>
        <v>0</v>
      </c>
      <c r="BL489" s="17" t="s">
        <v>261</v>
      </c>
      <c r="BM489" s="229" t="s">
        <v>786</v>
      </c>
    </row>
    <row r="490" s="2" customFormat="1">
      <c r="A490" s="38"/>
      <c r="B490" s="39"/>
      <c r="C490" s="40"/>
      <c r="D490" s="231" t="s">
        <v>136</v>
      </c>
      <c r="E490" s="40"/>
      <c r="F490" s="232" t="s">
        <v>787</v>
      </c>
      <c r="G490" s="40"/>
      <c r="H490" s="40"/>
      <c r="I490" s="233"/>
      <c r="J490" s="40"/>
      <c r="K490" s="40"/>
      <c r="L490" s="44"/>
      <c r="M490" s="234"/>
      <c r="N490" s="235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136</v>
      </c>
      <c r="AU490" s="17" t="s">
        <v>86</v>
      </c>
    </row>
    <row r="491" s="2" customFormat="1">
      <c r="A491" s="38"/>
      <c r="B491" s="39"/>
      <c r="C491" s="40"/>
      <c r="D491" s="236" t="s">
        <v>138</v>
      </c>
      <c r="E491" s="40"/>
      <c r="F491" s="237" t="s">
        <v>788</v>
      </c>
      <c r="G491" s="40"/>
      <c r="H491" s="40"/>
      <c r="I491" s="233"/>
      <c r="J491" s="40"/>
      <c r="K491" s="40"/>
      <c r="L491" s="44"/>
      <c r="M491" s="234"/>
      <c r="N491" s="23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138</v>
      </c>
      <c r="AU491" s="17" t="s">
        <v>86</v>
      </c>
    </row>
    <row r="492" s="2" customFormat="1">
      <c r="A492" s="38"/>
      <c r="B492" s="39"/>
      <c r="C492" s="40"/>
      <c r="D492" s="231" t="s">
        <v>789</v>
      </c>
      <c r="E492" s="40"/>
      <c r="F492" s="284" t="s">
        <v>790</v>
      </c>
      <c r="G492" s="40"/>
      <c r="H492" s="40"/>
      <c r="I492" s="233"/>
      <c r="J492" s="40"/>
      <c r="K492" s="40"/>
      <c r="L492" s="44"/>
      <c r="M492" s="234"/>
      <c r="N492" s="235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789</v>
      </c>
      <c r="AU492" s="17" t="s">
        <v>86</v>
      </c>
    </row>
    <row r="493" s="2" customFormat="1" ht="24.15" customHeight="1">
      <c r="A493" s="38"/>
      <c r="B493" s="39"/>
      <c r="C493" s="218" t="s">
        <v>791</v>
      </c>
      <c r="D493" s="218" t="s">
        <v>129</v>
      </c>
      <c r="E493" s="219" t="s">
        <v>792</v>
      </c>
      <c r="F493" s="220" t="s">
        <v>793</v>
      </c>
      <c r="G493" s="221" t="s">
        <v>132</v>
      </c>
      <c r="H493" s="222">
        <v>224</v>
      </c>
      <c r="I493" s="223"/>
      <c r="J493" s="224">
        <f>ROUND(I493*H493,2)</f>
        <v>0</v>
      </c>
      <c r="K493" s="220" t="s">
        <v>133</v>
      </c>
      <c r="L493" s="44"/>
      <c r="M493" s="225" t="s">
        <v>1</v>
      </c>
      <c r="N493" s="226" t="s">
        <v>41</v>
      </c>
      <c r="O493" s="91"/>
      <c r="P493" s="227">
        <f>O493*H493</f>
        <v>0</v>
      </c>
      <c r="Q493" s="227">
        <v>0</v>
      </c>
      <c r="R493" s="227">
        <f>Q493*H493</f>
        <v>0</v>
      </c>
      <c r="S493" s="227">
        <v>0.016</v>
      </c>
      <c r="T493" s="228">
        <f>S493*H493</f>
        <v>3.5840000000000001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261</v>
      </c>
      <c r="AT493" s="229" t="s">
        <v>129</v>
      </c>
      <c r="AU493" s="229" t="s">
        <v>86</v>
      </c>
      <c r="AY493" s="17" t="s">
        <v>127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84</v>
      </c>
      <c r="BK493" s="230">
        <f>ROUND(I493*H493,2)</f>
        <v>0</v>
      </c>
      <c r="BL493" s="17" t="s">
        <v>261</v>
      </c>
      <c r="BM493" s="229" t="s">
        <v>794</v>
      </c>
    </row>
    <row r="494" s="2" customFormat="1">
      <c r="A494" s="38"/>
      <c r="B494" s="39"/>
      <c r="C494" s="40"/>
      <c r="D494" s="231" t="s">
        <v>136</v>
      </c>
      <c r="E494" s="40"/>
      <c r="F494" s="232" t="s">
        <v>795</v>
      </c>
      <c r="G494" s="40"/>
      <c r="H494" s="40"/>
      <c r="I494" s="233"/>
      <c r="J494" s="40"/>
      <c r="K494" s="40"/>
      <c r="L494" s="44"/>
      <c r="M494" s="234"/>
      <c r="N494" s="235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136</v>
      </c>
      <c r="AU494" s="17" t="s">
        <v>86</v>
      </c>
    </row>
    <row r="495" s="2" customFormat="1">
      <c r="A495" s="38"/>
      <c r="B495" s="39"/>
      <c r="C495" s="40"/>
      <c r="D495" s="236" t="s">
        <v>138</v>
      </c>
      <c r="E495" s="40"/>
      <c r="F495" s="237" t="s">
        <v>796</v>
      </c>
      <c r="G495" s="40"/>
      <c r="H495" s="40"/>
      <c r="I495" s="233"/>
      <c r="J495" s="40"/>
      <c r="K495" s="40"/>
      <c r="L495" s="44"/>
      <c r="M495" s="280"/>
      <c r="N495" s="281"/>
      <c r="O495" s="282"/>
      <c r="P495" s="282"/>
      <c r="Q495" s="282"/>
      <c r="R495" s="282"/>
      <c r="S495" s="282"/>
      <c r="T495" s="283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138</v>
      </c>
      <c r="AU495" s="17" t="s">
        <v>86</v>
      </c>
    </row>
    <row r="496" s="2" customFormat="1" ht="6.96" customHeight="1">
      <c r="A496" s="38"/>
      <c r="B496" s="66"/>
      <c r="C496" s="67"/>
      <c r="D496" s="67"/>
      <c r="E496" s="67"/>
      <c r="F496" s="67"/>
      <c r="G496" s="67"/>
      <c r="H496" s="67"/>
      <c r="I496" s="67"/>
      <c r="J496" s="67"/>
      <c r="K496" s="67"/>
      <c r="L496" s="44"/>
      <c r="M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</row>
  </sheetData>
  <sheetProtection sheet="1" autoFilter="0" formatColumns="0" formatRows="0" objects="1" scenarios="1" spinCount="100000" saltValue="zgTlnLHJvKfsGdCMlCmEveGWeFWKvaLvNX7AHbonNGeRl2nHDT6dsO9SN9BTFcOGIMv+zB3Hai1DDbPcg8QGHQ==" hashValue="sN0E1H2ruROvd6Cqy4v5P1O+iMGb18xdAeCLmm7P/PE4QpeqJoKWqAaKOduXtZvMLEB41v4m6Y4KNuO724Jaaw==" algorithmName="SHA-512" password="CC35"/>
  <autoFilter ref="C126:K49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hyperlinks>
    <hyperlink ref="F132" r:id="rId1" display="https://podminky.urs.cz/item/CS_URS_2022_02/115001105"/>
    <hyperlink ref="F137" r:id="rId2" display="https://podminky.urs.cz/item/CS_URS_2022_02/115101203"/>
    <hyperlink ref="F142" r:id="rId3" display="https://podminky.urs.cz/item/CS_URS_2022_02/115101303"/>
    <hyperlink ref="F145" r:id="rId4" display="https://podminky.urs.cz/item/CS_URS_2022_02/116951201"/>
    <hyperlink ref="F156" r:id="rId5" display="https://podminky.urs.cz/item/CS_URS_2022_02/122111101"/>
    <hyperlink ref="F161" r:id="rId6" display="https://podminky.urs.cz/item/CS_URS_2022_02/122151106"/>
    <hyperlink ref="F169" r:id="rId7" display="https://podminky.urs.cz/item/CS_URS_2022_02/122151506"/>
    <hyperlink ref="F174" r:id="rId8" display="https://podminky.urs.cz/item/CS_URS_2022_02/129001101"/>
    <hyperlink ref="F179" r:id="rId9" display="https://podminky.urs.cz/item/CS_URS_2022_02/162211311"/>
    <hyperlink ref="F187" r:id="rId10" display="https://podminky.urs.cz/item/CS_URS_2022_02/162351103"/>
    <hyperlink ref="F192" r:id="rId11" display="https://podminky.urs.cz/item/CS_URS_2022_02/162751117"/>
    <hyperlink ref="F197" r:id="rId12" display="https://podminky.urs.cz/item/CS_URS_2022_02/162751119"/>
    <hyperlink ref="F203" r:id="rId13" display="https://podminky.urs.cz/item/CS_URS_2022_02/167151111"/>
    <hyperlink ref="F208" r:id="rId14" display="https://podminky.urs.cz/item/CS_URS_2022_02/174151101"/>
    <hyperlink ref="F213" r:id="rId15" display="https://podminky.urs.cz/item/CS_URS_2022_02/181411121"/>
    <hyperlink ref="F221" r:id="rId16" display="https://podminky.urs.cz/item/CS_URS_2022_02/181951112"/>
    <hyperlink ref="F230" r:id="rId17" display="https://podminky.urs.cz/item/CS_URS_2022_02/211971121"/>
    <hyperlink ref="F237" r:id="rId18" display="https://podminky.urs.cz/item/CS_URS_2022_02/212750103"/>
    <hyperlink ref="F242" r:id="rId19" display="https://podminky.urs.cz/item/CS_URS_2022_02/274326131"/>
    <hyperlink ref="F250" r:id="rId20" display="https://podminky.urs.cz/item/CS_URS_2022_02/274356021"/>
    <hyperlink ref="F258" r:id="rId21" display="https://podminky.urs.cz/item/CS_URS_2022_02/274356022"/>
    <hyperlink ref="F269" r:id="rId22" display="https://podminky.urs.cz/item/CS_URS_2022_02/317321018"/>
    <hyperlink ref="F274" r:id="rId23" display="https://podminky.urs.cz/item/CS_URS_2022_02/317353111"/>
    <hyperlink ref="F279" r:id="rId24" display="https://podminky.urs.cz/item/CS_URS_2022_02/317353112"/>
    <hyperlink ref="F284" r:id="rId25" display="https://podminky.urs.cz/item/CS_URS_2022_02/317361016"/>
    <hyperlink ref="F289" r:id="rId26" display="https://podminky.urs.cz/item/CS_URS_2022_02/321213345"/>
    <hyperlink ref="F294" r:id="rId27" display="https://podminky.urs.cz/item/CS_URS_2022_02/321321116"/>
    <hyperlink ref="F299" r:id="rId28" display="https://podminky.urs.cz/item/CS_URS_2022_02/321351010"/>
    <hyperlink ref="F304" r:id="rId29" display="https://podminky.urs.cz/item/CS_URS_2022_02/321352010"/>
    <hyperlink ref="F309" r:id="rId30" display="https://podminky.urs.cz/item/CS_URS_2022_02/321366111"/>
    <hyperlink ref="F314" r:id="rId31" display="https://podminky.urs.cz/item/CS_URS_2022_02/321366112"/>
    <hyperlink ref="F319" r:id="rId32" display="https://podminky.urs.cz/item/CS_URS_2022_02/321368211"/>
    <hyperlink ref="F325" r:id="rId33" display="https://podminky.urs.cz/item/CS_URS_2022_02/451315117"/>
    <hyperlink ref="F337" r:id="rId34" display="https://podminky.urs.cz/item/CS_URS_2022_02/457571211"/>
    <hyperlink ref="F342" r:id="rId35" display="https://podminky.urs.cz/item/CS_URS_2022_02/465513427"/>
    <hyperlink ref="F365" r:id="rId36" display="https://podminky.urs.cz/item/CS_URS_2022_02/820471113"/>
    <hyperlink ref="F381" r:id="rId37" display="https://podminky.urs.cz/item/CS_URS_2022_02/931992121"/>
    <hyperlink ref="F386" r:id="rId38" display="https://podminky.urs.cz/item/CS_URS_2022_02/931994106"/>
    <hyperlink ref="F391" r:id="rId39" display="https://podminky.urs.cz/item/CS_URS_2022_02/931994111"/>
    <hyperlink ref="F401" r:id="rId40" display="https://podminky.urs.cz/item/CS_URS_2022_02/931994141"/>
    <hyperlink ref="F411" r:id="rId41" display="https://podminky.urs.cz/item/CS_URS_2022_02/931994142"/>
    <hyperlink ref="F416" r:id="rId42" display="https://podminky.urs.cz/item/CS_URS_2022_02/931994151"/>
    <hyperlink ref="F421" r:id="rId43" display="https://podminky.urs.cz/item/CS_URS_2022_02/941111121"/>
    <hyperlink ref="F425" r:id="rId44" display="https://podminky.urs.cz/item/CS_URS_2022_02/941111221"/>
    <hyperlink ref="F429" r:id="rId45" display="https://podminky.urs.cz/item/CS_URS_2022_02/941111821"/>
    <hyperlink ref="F433" r:id="rId46" display="https://podminky.urs.cz/item/CS_URS_2022_02/953241211"/>
    <hyperlink ref="F440" r:id="rId47" display="https://podminky.urs.cz/item/CS_URS_2022_02/961044111"/>
    <hyperlink ref="F444" r:id="rId48" display="https://podminky.urs.cz/item/CS_URS_2022_02/962042321"/>
    <hyperlink ref="F448" r:id="rId49" display="https://podminky.urs.cz/item/CS_URS_2022_02/985131111"/>
    <hyperlink ref="F453" r:id="rId50" display="https://podminky.urs.cz/item/CS_URS_2022_02/985131311"/>
    <hyperlink ref="F458" r:id="rId51" display="https://podminky.urs.cz/item/CS_URS_2022_02/985323112"/>
    <hyperlink ref="F464" r:id="rId52" display="https://podminky.urs.cz/item/CS_URS_2022_02/997002511"/>
    <hyperlink ref="F467" r:id="rId53" display="https://podminky.urs.cz/item/CS_URS_2022_02/997002519"/>
    <hyperlink ref="F471" r:id="rId54" display="https://podminky.urs.cz/item/CS_URS_2022_02/997002611"/>
    <hyperlink ref="F474" r:id="rId55" display="https://podminky.urs.cz/item/CS_URS_2022_02/997013861"/>
    <hyperlink ref="F477" r:id="rId56" display="https://podminky.urs.cz/item/CS_URS_2022_02/997013873"/>
    <hyperlink ref="F482" r:id="rId57" display="https://podminky.urs.cz/item/CS_URS_2022_02/997321211"/>
    <hyperlink ref="F486" r:id="rId58" display="https://podminky.urs.cz/item/CS_URS_2022_02/998332011"/>
    <hyperlink ref="F491" r:id="rId59" display="https://podminky.urs.cz/item/CS_URS_2022_02/767161119/R"/>
    <hyperlink ref="F495" r:id="rId60" display="https://podminky.urs.cz/item/CS_URS_2022_02/7671618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Rakovec, ř. km 14,880 – 15,060, Komořany, oprava koryta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797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ROUND((SUM(BE119:BE166)),  2)</f>
        <v>0</v>
      </c>
      <c r="G33" s="38"/>
      <c r="H33" s="38"/>
      <c r="I33" s="155">
        <v>0.20999999999999999</v>
      </c>
      <c r="J33" s="154">
        <f>ROUND(((SUM(BE119:BE166))*I33),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ROUND((SUM(BF119:BF166)),  2)</f>
        <v>0</v>
      </c>
      <c r="G34" s="38"/>
      <c r="H34" s="38"/>
      <c r="I34" s="155">
        <v>0.14999999999999999</v>
      </c>
      <c r="J34" s="154">
        <f>ROUND(((SUM(BF119:BF166))*I34),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Rakovec, ř. km 14,880 – 15,060, Komořany,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SO-03 - ODTĚŽENÍ SEDIMENTŮ, KÁCENÍ A LIKVIDACE NÁLETOVÝCH DŘEVIN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Komořany na Moravě</v>
      </c>
      <c r="G89" s="40"/>
      <c r="H89" s="40"/>
      <c r="I89" s="32" t="s">
        <v>22</v>
      </c>
      <c r="J89" s="79" t="str">
        <f>IF(J12="","",J12)</f>
        <v>15. 7. 2022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LB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Rakovec, ř. km 14,880 – 15,060, Komořany, oprava koryta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SO-03 - ODTĚŽENÍ SEDIMENTŮ, KÁCENÍ A LIKVIDACE NÁLETOVÝCH DŘEVIN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Komořany na Moravě</v>
      </c>
      <c r="G113" s="40"/>
      <c r="H113" s="40"/>
      <c r="I113" s="32" t="s">
        <v>22</v>
      </c>
      <c r="J113" s="79" t="str">
        <f>IF(J12="","",J12)</f>
        <v>15. 7. 2022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30</v>
      </c>
      <c r="J115" s="36" t="str">
        <f>E21</f>
        <v>LB projekt,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113</v>
      </c>
      <c r="D118" s="194" t="s">
        <v>61</v>
      </c>
      <c r="E118" s="194" t="s">
        <v>57</v>
      </c>
      <c r="F118" s="194" t="s">
        <v>58</v>
      </c>
      <c r="G118" s="194" t="s">
        <v>114</v>
      </c>
      <c r="H118" s="194" t="s">
        <v>115</v>
      </c>
      <c r="I118" s="194" t="s">
        <v>116</v>
      </c>
      <c r="J118" s="194" t="s">
        <v>101</v>
      </c>
      <c r="K118" s="195" t="s">
        <v>117</v>
      </c>
      <c r="L118" s="196"/>
      <c r="M118" s="100" t="s">
        <v>1</v>
      </c>
      <c r="N118" s="101" t="s">
        <v>40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125</v>
      </c>
      <c r="F120" s="205" t="s">
        <v>126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P121+P161</f>
        <v>0</v>
      </c>
      <c r="Q120" s="210"/>
      <c r="R120" s="211">
        <f>R121+R161</f>
        <v>0</v>
      </c>
      <c r="S120" s="210"/>
      <c r="T120" s="212">
        <f>T121+T161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76</v>
      </c>
      <c r="AY120" s="213" t="s">
        <v>127</v>
      </c>
      <c r="BK120" s="215">
        <f>BK121+BK161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84</v>
      </c>
      <c r="F121" s="216" t="s">
        <v>128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SUM(P122:P160)</f>
        <v>0</v>
      </c>
      <c r="Q121" s="210"/>
      <c r="R121" s="211">
        <f>SUM(R122:R160)</f>
        <v>0</v>
      </c>
      <c r="S121" s="210"/>
      <c r="T121" s="212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84</v>
      </c>
      <c r="AY121" s="213" t="s">
        <v>127</v>
      </c>
      <c r="BK121" s="215">
        <f>SUM(BK122:BK160)</f>
        <v>0</v>
      </c>
    </row>
    <row r="122" s="2" customFormat="1" ht="37.8" customHeight="1">
      <c r="A122" s="38"/>
      <c r="B122" s="39"/>
      <c r="C122" s="218" t="s">
        <v>84</v>
      </c>
      <c r="D122" s="218" t="s">
        <v>129</v>
      </c>
      <c r="E122" s="219" t="s">
        <v>798</v>
      </c>
      <c r="F122" s="220" t="s">
        <v>799</v>
      </c>
      <c r="G122" s="221" t="s">
        <v>195</v>
      </c>
      <c r="H122" s="222">
        <v>20</v>
      </c>
      <c r="I122" s="223"/>
      <c r="J122" s="224">
        <f>ROUND(I122*H122,2)</f>
        <v>0</v>
      </c>
      <c r="K122" s="220" t="s">
        <v>133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134</v>
      </c>
      <c r="AT122" s="229" t="s">
        <v>129</v>
      </c>
      <c r="AU122" s="229" t="s">
        <v>86</v>
      </c>
      <c r="AY122" s="17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134</v>
      </c>
      <c r="BM122" s="229" t="s">
        <v>800</v>
      </c>
    </row>
    <row r="123" s="2" customFormat="1">
      <c r="A123" s="38"/>
      <c r="B123" s="39"/>
      <c r="C123" s="40"/>
      <c r="D123" s="231" t="s">
        <v>136</v>
      </c>
      <c r="E123" s="40"/>
      <c r="F123" s="232" t="s">
        <v>801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136</v>
      </c>
      <c r="AU123" s="17" t="s">
        <v>86</v>
      </c>
    </row>
    <row r="124" s="2" customFormat="1">
      <c r="A124" s="38"/>
      <c r="B124" s="39"/>
      <c r="C124" s="40"/>
      <c r="D124" s="236" t="s">
        <v>138</v>
      </c>
      <c r="E124" s="40"/>
      <c r="F124" s="237" t="s">
        <v>802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86</v>
      </c>
    </row>
    <row r="125" s="2" customFormat="1" ht="24.15" customHeight="1">
      <c r="A125" s="38"/>
      <c r="B125" s="39"/>
      <c r="C125" s="218" t="s">
        <v>86</v>
      </c>
      <c r="D125" s="218" t="s">
        <v>129</v>
      </c>
      <c r="E125" s="219" t="s">
        <v>803</v>
      </c>
      <c r="F125" s="220" t="s">
        <v>804</v>
      </c>
      <c r="G125" s="221" t="s">
        <v>392</v>
      </c>
      <c r="H125" s="222">
        <v>8</v>
      </c>
      <c r="I125" s="223"/>
      <c r="J125" s="224">
        <f>ROUND(I125*H125,2)</f>
        <v>0</v>
      </c>
      <c r="K125" s="220" t="s">
        <v>133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134</v>
      </c>
      <c r="AT125" s="229" t="s">
        <v>129</v>
      </c>
      <c r="AU125" s="229" t="s">
        <v>86</v>
      </c>
      <c r="AY125" s="17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134</v>
      </c>
      <c r="BM125" s="229" t="s">
        <v>805</v>
      </c>
    </row>
    <row r="126" s="2" customFormat="1">
      <c r="A126" s="38"/>
      <c r="B126" s="39"/>
      <c r="C126" s="40"/>
      <c r="D126" s="231" t="s">
        <v>136</v>
      </c>
      <c r="E126" s="40"/>
      <c r="F126" s="232" t="s">
        <v>806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136</v>
      </c>
      <c r="AU126" s="17" t="s">
        <v>86</v>
      </c>
    </row>
    <row r="127" s="2" customFormat="1">
      <c r="A127" s="38"/>
      <c r="B127" s="39"/>
      <c r="C127" s="40"/>
      <c r="D127" s="236" t="s">
        <v>138</v>
      </c>
      <c r="E127" s="40"/>
      <c r="F127" s="237" t="s">
        <v>807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86</v>
      </c>
    </row>
    <row r="128" s="2" customFormat="1" ht="24.15" customHeight="1">
      <c r="A128" s="38"/>
      <c r="B128" s="39"/>
      <c r="C128" s="218" t="s">
        <v>151</v>
      </c>
      <c r="D128" s="218" t="s">
        <v>129</v>
      </c>
      <c r="E128" s="219" t="s">
        <v>808</v>
      </c>
      <c r="F128" s="220" t="s">
        <v>809</v>
      </c>
      <c r="G128" s="221" t="s">
        <v>392</v>
      </c>
      <c r="H128" s="222">
        <v>2</v>
      </c>
      <c r="I128" s="223"/>
      <c r="J128" s="224">
        <f>ROUND(I128*H128,2)</f>
        <v>0</v>
      </c>
      <c r="K128" s="220" t="s">
        <v>133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129</v>
      </c>
      <c r="AU128" s="229" t="s">
        <v>86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134</v>
      </c>
      <c r="BM128" s="229" t="s">
        <v>810</v>
      </c>
    </row>
    <row r="129" s="2" customFormat="1">
      <c r="A129" s="38"/>
      <c r="B129" s="39"/>
      <c r="C129" s="40"/>
      <c r="D129" s="231" t="s">
        <v>136</v>
      </c>
      <c r="E129" s="40"/>
      <c r="F129" s="232" t="s">
        <v>811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86</v>
      </c>
    </row>
    <row r="130" s="2" customFormat="1">
      <c r="A130" s="38"/>
      <c r="B130" s="39"/>
      <c r="C130" s="40"/>
      <c r="D130" s="236" t="s">
        <v>138</v>
      </c>
      <c r="E130" s="40"/>
      <c r="F130" s="237" t="s">
        <v>812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86</v>
      </c>
    </row>
    <row r="131" s="2" customFormat="1" ht="21.75" customHeight="1">
      <c r="A131" s="38"/>
      <c r="B131" s="39"/>
      <c r="C131" s="218" t="s">
        <v>134</v>
      </c>
      <c r="D131" s="218" t="s">
        <v>129</v>
      </c>
      <c r="E131" s="219" t="s">
        <v>813</v>
      </c>
      <c r="F131" s="220" t="s">
        <v>814</v>
      </c>
      <c r="G131" s="221" t="s">
        <v>392</v>
      </c>
      <c r="H131" s="222">
        <v>8</v>
      </c>
      <c r="I131" s="223"/>
      <c r="J131" s="224">
        <f>ROUND(I131*H131,2)</f>
        <v>0</v>
      </c>
      <c r="K131" s="220" t="s">
        <v>133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129</v>
      </c>
      <c r="AU131" s="229" t="s">
        <v>86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134</v>
      </c>
      <c r="BM131" s="229" t="s">
        <v>815</v>
      </c>
    </row>
    <row r="132" s="2" customFormat="1">
      <c r="A132" s="38"/>
      <c r="B132" s="39"/>
      <c r="C132" s="40"/>
      <c r="D132" s="231" t="s">
        <v>136</v>
      </c>
      <c r="E132" s="40"/>
      <c r="F132" s="232" t="s">
        <v>816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86</v>
      </c>
    </row>
    <row r="133" s="2" customFormat="1">
      <c r="A133" s="38"/>
      <c r="B133" s="39"/>
      <c r="C133" s="40"/>
      <c r="D133" s="236" t="s">
        <v>138</v>
      </c>
      <c r="E133" s="40"/>
      <c r="F133" s="237" t="s">
        <v>817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86</v>
      </c>
    </row>
    <row r="134" s="2" customFormat="1" ht="21.75" customHeight="1">
      <c r="A134" s="38"/>
      <c r="B134" s="39"/>
      <c r="C134" s="218" t="s">
        <v>169</v>
      </c>
      <c r="D134" s="218" t="s">
        <v>129</v>
      </c>
      <c r="E134" s="219" t="s">
        <v>818</v>
      </c>
      <c r="F134" s="220" t="s">
        <v>819</v>
      </c>
      <c r="G134" s="221" t="s">
        <v>392</v>
      </c>
      <c r="H134" s="222">
        <v>2</v>
      </c>
      <c r="I134" s="223"/>
      <c r="J134" s="224">
        <f>ROUND(I134*H134,2)</f>
        <v>0</v>
      </c>
      <c r="K134" s="220" t="s">
        <v>133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129</v>
      </c>
      <c r="AU134" s="229" t="s">
        <v>86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134</v>
      </c>
      <c r="BM134" s="229" t="s">
        <v>820</v>
      </c>
    </row>
    <row r="135" s="2" customFormat="1">
      <c r="A135" s="38"/>
      <c r="B135" s="39"/>
      <c r="C135" s="40"/>
      <c r="D135" s="231" t="s">
        <v>136</v>
      </c>
      <c r="E135" s="40"/>
      <c r="F135" s="232" t="s">
        <v>821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86</v>
      </c>
    </row>
    <row r="136" s="2" customFormat="1">
      <c r="A136" s="38"/>
      <c r="B136" s="39"/>
      <c r="C136" s="40"/>
      <c r="D136" s="236" t="s">
        <v>138</v>
      </c>
      <c r="E136" s="40"/>
      <c r="F136" s="237" t="s">
        <v>822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86</v>
      </c>
    </row>
    <row r="137" s="2" customFormat="1" ht="33" customHeight="1">
      <c r="A137" s="38"/>
      <c r="B137" s="39"/>
      <c r="C137" s="218" t="s">
        <v>177</v>
      </c>
      <c r="D137" s="218" t="s">
        <v>129</v>
      </c>
      <c r="E137" s="219" t="s">
        <v>823</v>
      </c>
      <c r="F137" s="220" t="s">
        <v>824</v>
      </c>
      <c r="G137" s="221" t="s">
        <v>160</v>
      </c>
      <c r="H137" s="222">
        <v>210</v>
      </c>
      <c r="I137" s="223"/>
      <c r="J137" s="224">
        <f>ROUND(I137*H137,2)</f>
        <v>0</v>
      </c>
      <c r="K137" s="220" t="s">
        <v>133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134</v>
      </c>
      <c r="AT137" s="229" t="s">
        <v>129</v>
      </c>
      <c r="AU137" s="229" t="s">
        <v>86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134</v>
      </c>
      <c r="BM137" s="229" t="s">
        <v>825</v>
      </c>
    </row>
    <row r="138" s="2" customFormat="1">
      <c r="A138" s="38"/>
      <c r="B138" s="39"/>
      <c r="C138" s="40"/>
      <c r="D138" s="231" t="s">
        <v>136</v>
      </c>
      <c r="E138" s="40"/>
      <c r="F138" s="232" t="s">
        <v>826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86</v>
      </c>
    </row>
    <row r="139" s="2" customFormat="1">
      <c r="A139" s="38"/>
      <c r="B139" s="39"/>
      <c r="C139" s="40"/>
      <c r="D139" s="236" t="s">
        <v>138</v>
      </c>
      <c r="E139" s="40"/>
      <c r="F139" s="237" t="s">
        <v>827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86</v>
      </c>
    </row>
    <row r="140" s="13" customFormat="1">
      <c r="A140" s="13"/>
      <c r="B140" s="238"/>
      <c r="C140" s="239"/>
      <c r="D140" s="231" t="s">
        <v>140</v>
      </c>
      <c r="E140" s="240" t="s">
        <v>1</v>
      </c>
      <c r="F140" s="241" t="s">
        <v>828</v>
      </c>
      <c r="G140" s="239"/>
      <c r="H140" s="242">
        <v>210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140</v>
      </c>
      <c r="AU140" s="248" t="s">
        <v>86</v>
      </c>
      <c r="AV140" s="13" t="s">
        <v>86</v>
      </c>
      <c r="AW140" s="13" t="s">
        <v>32</v>
      </c>
      <c r="AX140" s="13" t="s">
        <v>84</v>
      </c>
      <c r="AY140" s="248" t="s">
        <v>127</v>
      </c>
    </row>
    <row r="141" s="14" customFormat="1">
      <c r="A141" s="14"/>
      <c r="B141" s="249"/>
      <c r="C141" s="250"/>
      <c r="D141" s="231" t="s">
        <v>140</v>
      </c>
      <c r="E141" s="251" t="s">
        <v>1</v>
      </c>
      <c r="F141" s="252" t="s">
        <v>829</v>
      </c>
      <c r="G141" s="250"/>
      <c r="H141" s="251" t="s">
        <v>1</v>
      </c>
      <c r="I141" s="253"/>
      <c r="J141" s="250"/>
      <c r="K141" s="250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140</v>
      </c>
      <c r="AU141" s="258" t="s">
        <v>86</v>
      </c>
      <c r="AV141" s="14" t="s">
        <v>84</v>
      </c>
      <c r="AW141" s="14" t="s">
        <v>32</v>
      </c>
      <c r="AX141" s="14" t="s">
        <v>76</v>
      </c>
      <c r="AY141" s="258" t="s">
        <v>127</v>
      </c>
    </row>
    <row r="142" s="2" customFormat="1" ht="37.8" customHeight="1">
      <c r="A142" s="38"/>
      <c r="B142" s="39"/>
      <c r="C142" s="218" t="s">
        <v>192</v>
      </c>
      <c r="D142" s="218" t="s">
        <v>129</v>
      </c>
      <c r="E142" s="219" t="s">
        <v>214</v>
      </c>
      <c r="F142" s="220" t="s">
        <v>215</v>
      </c>
      <c r="G142" s="221" t="s">
        <v>160</v>
      </c>
      <c r="H142" s="222">
        <v>210</v>
      </c>
      <c r="I142" s="223"/>
      <c r="J142" s="224">
        <f>ROUND(I142*H142,2)</f>
        <v>0</v>
      </c>
      <c r="K142" s="220" t="s">
        <v>133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134</v>
      </c>
      <c r="AT142" s="229" t="s">
        <v>129</v>
      </c>
      <c r="AU142" s="229" t="s">
        <v>86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134</v>
      </c>
      <c r="BM142" s="229" t="s">
        <v>830</v>
      </c>
    </row>
    <row r="143" s="2" customFormat="1">
      <c r="A143" s="38"/>
      <c r="B143" s="39"/>
      <c r="C143" s="40"/>
      <c r="D143" s="231" t="s">
        <v>136</v>
      </c>
      <c r="E143" s="40"/>
      <c r="F143" s="232" t="s">
        <v>217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86</v>
      </c>
    </row>
    <row r="144" s="2" customFormat="1">
      <c r="A144" s="38"/>
      <c r="B144" s="39"/>
      <c r="C144" s="40"/>
      <c r="D144" s="236" t="s">
        <v>138</v>
      </c>
      <c r="E144" s="40"/>
      <c r="F144" s="237" t="s">
        <v>218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86</v>
      </c>
    </row>
    <row r="145" s="13" customFormat="1">
      <c r="A145" s="13"/>
      <c r="B145" s="238"/>
      <c r="C145" s="239"/>
      <c r="D145" s="231" t="s">
        <v>140</v>
      </c>
      <c r="E145" s="240" t="s">
        <v>1</v>
      </c>
      <c r="F145" s="241" t="s">
        <v>828</v>
      </c>
      <c r="G145" s="239"/>
      <c r="H145" s="242">
        <v>210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140</v>
      </c>
      <c r="AU145" s="248" t="s">
        <v>86</v>
      </c>
      <c r="AV145" s="13" t="s">
        <v>86</v>
      </c>
      <c r="AW145" s="13" t="s">
        <v>32</v>
      </c>
      <c r="AX145" s="13" t="s">
        <v>84</v>
      </c>
      <c r="AY145" s="248" t="s">
        <v>127</v>
      </c>
    </row>
    <row r="146" s="14" customFormat="1">
      <c r="A146" s="14"/>
      <c r="B146" s="249"/>
      <c r="C146" s="250"/>
      <c r="D146" s="231" t="s">
        <v>140</v>
      </c>
      <c r="E146" s="251" t="s">
        <v>1</v>
      </c>
      <c r="F146" s="252" t="s">
        <v>829</v>
      </c>
      <c r="G146" s="250"/>
      <c r="H146" s="251" t="s">
        <v>1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140</v>
      </c>
      <c r="AU146" s="258" t="s">
        <v>86</v>
      </c>
      <c r="AV146" s="14" t="s">
        <v>84</v>
      </c>
      <c r="AW146" s="14" t="s">
        <v>32</v>
      </c>
      <c r="AX146" s="14" t="s">
        <v>76</v>
      </c>
      <c r="AY146" s="258" t="s">
        <v>127</v>
      </c>
    </row>
    <row r="147" s="2" customFormat="1" ht="37.8" customHeight="1">
      <c r="A147" s="38"/>
      <c r="B147" s="39"/>
      <c r="C147" s="218" t="s">
        <v>174</v>
      </c>
      <c r="D147" s="218" t="s">
        <v>129</v>
      </c>
      <c r="E147" s="219" t="s">
        <v>222</v>
      </c>
      <c r="F147" s="220" t="s">
        <v>223</v>
      </c>
      <c r="G147" s="221" t="s">
        <v>160</v>
      </c>
      <c r="H147" s="222">
        <v>630</v>
      </c>
      <c r="I147" s="223"/>
      <c r="J147" s="224">
        <f>ROUND(I147*H147,2)</f>
        <v>0</v>
      </c>
      <c r="K147" s="220" t="s">
        <v>133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134</v>
      </c>
      <c r="AT147" s="229" t="s">
        <v>129</v>
      </c>
      <c r="AU147" s="229" t="s">
        <v>86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134</v>
      </c>
      <c r="BM147" s="229" t="s">
        <v>831</v>
      </c>
    </row>
    <row r="148" s="2" customFormat="1">
      <c r="A148" s="38"/>
      <c r="B148" s="39"/>
      <c r="C148" s="40"/>
      <c r="D148" s="231" t="s">
        <v>136</v>
      </c>
      <c r="E148" s="40"/>
      <c r="F148" s="232" t="s">
        <v>225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136</v>
      </c>
      <c r="AU148" s="17" t="s">
        <v>86</v>
      </c>
    </row>
    <row r="149" s="2" customFormat="1">
      <c r="A149" s="38"/>
      <c r="B149" s="39"/>
      <c r="C149" s="40"/>
      <c r="D149" s="236" t="s">
        <v>138</v>
      </c>
      <c r="E149" s="40"/>
      <c r="F149" s="237" t="s">
        <v>226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138</v>
      </c>
      <c r="AU149" s="17" t="s">
        <v>86</v>
      </c>
    </row>
    <row r="150" s="13" customFormat="1">
      <c r="A150" s="13"/>
      <c r="B150" s="238"/>
      <c r="C150" s="239"/>
      <c r="D150" s="231" t="s">
        <v>140</v>
      </c>
      <c r="E150" s="240" t="s">
        <v>1</v>
      </c>
      <c r="F150" s="241" t="s">
        <v>828</v>
      </c>
      <c r="G150" s="239"/>
      <c r="H150" s="242">
        <v>210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140</v>
      </c>
      <c r="AU150" s="248" t="s">
        <v>86</v>
      </c>
      <c r="AV150" s="13" t="s">
        <v>86</v>
      </c>
      <c r="AW150" s="13" t="s">
        <v>32</v>
      </c>
      <c r="AX150" s="13" t="s">
        <v>84</v>
      </c>
      <c r="AY150" s="248" t="s">
        <v>127</v>
      </c>
    </row>
    <row r="151" s="14" customFormat="1">
      <c r="A151" s="14"/>
      <c r="B151" s="249"/>
      <c r="C151" s="250"/>
      <c r="D151" s="231" t="s">
        <v>140</v>
      </c>
      <c r="E151" s="251" t="s">
        <v>1</v>
      </c>
      <c r="F151" s="252" t="s">
        <v>829</v>
      </c>
      <c r="G151" s="250"/>
      <c r="H151" s="251" t="s">
        <v>1</v>
      </c>
      <c r="I151" s="253"/>
      <c r="J151" s="250"/>
      <c r="K151" s="250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140</v>
      </c>
      <c r="AU151" s="258" t="s">
        <v>86</v>
      </c>
      <c r="AV151" s="14" t="s">
        <v>84</v>
      </c>
      <c r="AW151" s="14" t="s">
        <v>32</v>
      </c>
      <c r="AX151" s="14" t="s">
        <v>76</v>
      </c>
      <c r="AY151" s="258" t="s">
        <v>127</v>
      </c>
    </row>
    <row r="152" s="13" customFormat="1">
      <c r="A152" s="13"/>
      <c r="B152" s="238"/>
      <c r="C152" s="239"/>
      <c r="D152" s="231" t="s">
        <v>140</v>
      </c>
      <c r="E152" s="239"/>
      <c r="F152" s="241" t="s">
        <v>832</v>
      </c>
      <c r="G152" s="239"/>
      <c r="H152" s="242">
        <v>630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140</v>
      </c>
      <c r="AU152" s="248" t="s">
        <v>86</v>
      </c>
      <c r="AV152" s="13" t="s">
        <v>86</v>
      </c>
      <c r="AW152" s="13" t="s">
        <v>4</v>
      </c>
      <c r="AX152" s="13" t="s">
        <v>84</v>
      </c>
      <c r="AY152" s="248" t="s">
        <v>127</v>
      </c>
    </row>
    <row r="153" s="2" customFormat="1" ht="21.75" customHeight="1">
      <c r="A153" s="38"/>
      <c r="B153" s="39"/>
      <c r="C153" s="218" t="s">
        <v>205</v>
      </c>
      <c r="D153" s="218" t="s">
        <v>129</v>
      </c>
      <c r="E153" s="219" t="s">
        <v>833</v>
      </c>
      <c r="F153" s="220" t="s">
        <v>834</v>
      </c>
      <c r="G153" s="221" t="s">
        <v>392</v>
      </c>
      <c r="H153" s="222">
        <v>8</v>
      </c>
      <c r="I153" s="223"/>
      <c r="J153" s="224">
        <f>ROUND(I153*H153,2)</f>
        <v>0</v>
      </c>
      <c r="K153" s="220" t="s">
        <v>133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134</v>
      </c>
      <c r="AT153" s="229" t="s">
        <v>129</v>
      </c>
      <c r="AU153" s="229" t="s">
        <v>86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134</v>
      </c>
      <c r="BM153" s="229" t="s">
        <v>835</v>
      </c>
    </row>
    <row r="154" s="2" customFormat="1">
      <c r="A154" s="38"/>
      <c r="B154" s="39"/>
      <c r="C154" s="40"/>
      <c r="D154" s="231" t="s">
        <v>136</v>
      </c>
      <c r="E154" s="40"/>
      <c r="F154" s="232" t="s">
        <v>836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86</v>
      </c>
    </row>
    <row r="155" s="2" customFormat="1">
      <c r="A155" s="38"/>
      <c r="B155" s="39"/>
      <c r="C155" s="40"/>
      <c r="D155" s="236" t="s">
        <v>138</v>
      </c>
      <c r="E155" s="40"/>
      <c r="F155" s="237" t="s">
        <v>837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86</v>
      </c>
    </row>
    <row r="156" s="2" customFormat="1" ht="24.15" customHeight="1">
      <c r="A156" s="38"/>
      <c r="B156" s="39"/>
      <c r="C156" s="218" t="s">
        <v>213</v>
      </c>
      <c r="D156" s="218" t="s">
        <v>129</v>
      </c>
      <c r="E156" s="219" t="s">
        <v>838</v>
      </c>
      <c r="F156" s="220" t="s">
        <v>839</v>
      </c>
      <c r="G156" s="221" t="s">
        <v>392</v>
      </c>
      <c r="H156" s="222">
        <v>2</v>
      </c>
      <c r="I156" s="223"/>
      <c r="J156" s="224">
        <f>ROUND(I156*H156,2)</f>
        <v>0</v>
      </c>
      <c r="K156" s="220" t="s">
        <v>133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134</v>
      </c>
      <c r="AT156" s="229" t="s">
        <v>129</v>
      </c>
      <c r="AU156" s="229" t="s">
        <v>86</v>
      </c>
      <c r="AY156" s="17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134</v>
      </c>
      <c r="BM156" s="229" t="s">
        <v>840</v>
      </c>
    </row>
    <row r="157" s="2" customFormat="1">
      <c r="A157" s="38"/>
      <c r="B157" s="39"/>
      <c r="C157" s="40"/>
      <c r="D157" s="231" t="s">
        <v>136</v>
      </c>
      <c r="E157" s="40"/>
      <c r="F157" s="232" t="s">
        <v>841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136</v>
      </c>
      <c r="AU157" s="17" t="s">
        <v>86</v>
      </c>
    </row>
    <row r="158" s="2" customFormat="1">
      <c r="A158" s="38"/>
      <c r="B158" s="39"/>
      <c r="C158" s="40"/>
      <c r="D158" s="236" t="s">
        <v>138</v>
      </c>
      <c r="E158" s="40"/>
      <c r="F158" s="237" t="s">
        <v>842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86</v>
      </c>
    </row>
    <row r="159" s="2" customFormat="1" ht="37.8" customHeight="1">
      <c r="A159" s="38"/>
      <c r="B159" s="39"/>
      <c r="C159" s="218" t="s">
        <v>221</v>
      </c>
      <c r="D159" s="218" t="s">
        <v>129</v>
      </c>
      <c r="E159" s="219" t="s">
        <v>843</v>
      </c>
      <c r="F159" s="220" t="s">
        <v>844</v>
      </c>
      <c r="G159" s="221" t="s">
        <v>512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134</v>
      </c>
      <c r="AT159" s="229" t="s">
        <v>129</v>
      </c>
      <c r="AU159" s="229" t="s">
        <v>86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134</v>
      </c>
      <c r="BM159" s="229" t="s">
        <v>845</v>
      </c>
    </row>
    <row r="160" s="2" customFormat="1">
      <c r="A160" s="38"/>
      <c r="B160" s="39"/>
      <c r="C160" s="40"/>
      <c r="D160" s="231" t="s">
        <v>136</v>
      </c>
      <c r="E160" s="40"/>
      <c r="F160" s="232" t="s">
        <v>846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86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395</v>
      </c>
      <c r="F161" s="216" t="s">
        <v>396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SUM(P162:P166)</f>
        <v>0</v>
      </c>
      <c r="Q161" s="210"/>
      <c r="R161" s="211">
        <f>SUM(R162:R166)</f>
        <v>0</v>
      </c>
      <c r="S161" s="210"/>
      <c r="T161" s="212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84</v>
      </c>
      <c r="AT161" s="214" t="s">
        <v>75</v>
      </c>
      <c r="AU161" s="214" t="s">
        <v>84</v>
      </c>
      <c r="AY161" s="213" t="s">
        <v>127</v>
      </c>
      <c r="BK161" s="215">
        <f>SUM(BK162:BK166)</f>
        <v>0</v>
      </c>
    </row>
    <row r="162" s="2" customFormat="1" ht="44.25" customHeight="1">
      <c r="A162" s="38"/>
      <c r="B162" s="39"/>
      <c r="C162" s="218" t="s">
        <v>228</v>
      </c>
      <c r="D162" s="218" t="s">
        <v>129</v>
      </c>
      <c r="E162" s="219" t="s">
        <v>398</v>
      </c>
      <c r="F162" s="220" t="s">
        <v>399</v>
      </c>
      <c r="G162" s="221" t="s">
        <v>173</v>
      </c>
      <c r="H162" s="222">
        <v>420</v>
      </c>
      <c r="I162" s="223"/>
      <c r="J162" s="224">
        <f>ROUND(I162*H162,2)</f>
        <v>0</v>
      </c>
      <c r="K162" s="220" t="s">
        <v>133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134</v>
      </c>
      <c r="AT162" s="229" t="s">
        <v>129</v>
      </c>
      <c r="AU162" s="229" t="s">
        <v>86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134</v>
      </c>
      <c r="BM162" s="229" t="s">
        <v>847</v>
      </c>
    </row>
    <row r="163" s="2" customFormat="1">
      <c r="A163" s="38"/>
      <c r="B163" s="39"/>
      <c r="C163" s="40"/>
      <c r="D163" s="231" t="s">
        <v>136</v>
      </c>
      <c r="E163" s="40"/>
      <c r="F163" s="232" t="s">
        <v>399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86</v>
      </c>
    </row>
    <row r="164" s="2" customFormat="1">
      <c r="A164" s="38"/>
      <c r="B164" s="39"/>
      <c r="C164" s="40"/>
      <c r="D164" s="236" t="s">
        <v>138</v>
      </c>
      <c r="E164" s="40"/>
      <c r="F164" s="237" t="s">
        <v>401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86</v>
      </c>
    </row>
    <row r="165" s="13" customFormat="1">
      <c r="A165" s="13"/>
      <c r="B165" s="238"/>
      <c r="C165" s="239"/>
      <c r="D165" s="231" t="s">
        <v>140</v>
      </c>
      <c r="E165" s="240" t="s">
        <v>1</v>
      </c>
      <c r="F165" s="241" t="s">
        <v>848</v>
      </c>
      <c r="G165" s="239"/>
      <c r="H165" s="242">
        <v>420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140</v>
      </c>
      <c r="AU165" s="248" t="s">
        <v>86</v>
      </c>
      <c r="AV165" s="13" t="s">
        <v>86</v>
      </c>
      <c r="AW165" s="13" t="s">
        <v>32</v>
      </c>
      <c r="AX165" s="13" t="s">
        <v>84</v>
      </c>
      <c r="AY165" s="248" t="s">
        <v>127</v>
      </c>
    </row>
    <row r="166" s="14" customFormat="1">
      <c r="A166" s="14"/>
      <c r="B166" s="249"/>
      <c r="C166" s="250"/>
      <c r="D166" s="231" t="s">
        <v>140</v>
      </c>
      <c r="E166" s="251" t="s">
        <v>1</v>
      </c>
      <c r="F166" s="252" t="s">
        <v>849</v>
      </c>
      <c r="G166" s="250"/>
      <c r="H166" s="251" t="s">
        <v>1</v>
      </c>
      <c r="I166" s="253"/>
      <c r="J166" s="250"/>
      <c r="K166" s="250"/>
      <c r="L166" s="254"/>
      <c r="M166" s="285"/>
      <c r="N166" s="286"/>
      <c r="O166" s="286"/>
      <c r="P166" s="286"/>
      <c r="Q166" s="286"/>
      <c r="R166" s="286"/>
      <c r="S166" s="286"/>
      <c r="T166" s="28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140</v>
      </c>
      <c r="AU166" s="258" t="s">
        <v>86</v>
      </c>
      <c r="AV166" s="14" t="s">
        <v>84</v>
      </c>
      <c r="AW166" s="14" t="s">
        <v>32</v>
      </c>
      <c r="AX166" s="14" t="s">
        <v>76</v>
      </c>
      <c r="AY166" s="258" t="s">
        <v>127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u//cHn4WZFUrn5vepkFs4V06c5gQyskNkFCKuW/tL8z6koSLS0SFa7wrsRIf/fuQKVsU7rON9ptbE845f2m4Tw==" hashValue="BvVZX9CQeuZQD8wkvDoa4LVIRKCISh6LJ9S4aK4Mlc3NAqzOE726fhADSF0KlnsQX35mv+rCMYbLqD78HRtDxg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2_02/111251201"/>
    <hyperlink ref="F127" r:id="rId2" display="https://podminky.urs.cz/item/CS_URS_2022_02/112101101"/>
    <hyperlink ref="F130" r:id="rId3" display="https://podminky.urs.cz/item/CS_URS_2022_02/112101102"/>
    <hyperlink ref="F133" r:id="rId4" display="https://podminky.urs.cz/item/CS_URS_2022_02/112251101"/>
    <hyperlink ref="F136" r:id="rId5" display="https://podminky.urs.cz/item/CS_URS_2022_02/112251102"/>
    <hyperlink ref="F139" r:id="rId6" display="https://podminky.urs.cz/item/CS_URS_2022_02/129153101"/>
    <hyperlink ref="F144" r:id="rId7" display="https://podminky.urs.cz/item/CS_URS_2022_02/162751117"/>
    <hyperlink ref="F149" r:id="rId8" display="https://podminky.urs.cz/item/CS_URS_2022_02/162751119"/>
    <hyperlink ref="F155" r:id="rId9" display="https://podminky.urs.cz/item/CS_URS_2022_02/174251201"/>
    <hyperlink ref="F158" r:id="rId10" display="https://podminky.urs.cz/item/CS_URS_2022_02/174251202"/>
    <hyperlink ref="F164" r:id="rId11" display="https://podminky.urs.cz/item/CS_URS_2022_02/997013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Rakovec, ř. km 14,880 – 15,060, Komořany, oprava koryta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ROUND((SUM(BE125:BE182)),  2)</f>
        <v>0</v>
      </c>
      <c r="G33" s="38"/>
      <c r="H33" s="38"/>
      <c r="I33" s="155">
        <v>0.20999999999999999</v>
      </c>
      <c r="J33" s="154">
        <f>ROUND(((SUM(BE125:BE182))*I33),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ROUND((SUM(BF125:BF182)),  2)</f>
        <v>0</v>
      </c>
      <c r="G34" s="38"/>
      <c r="H34" s="38"/>
      <c r="I34" s="155">
        <v>0.14999999999999999</v>
      </c>
      <c r="J34" s="154">
        <f>ROUND(((SUM(BF125:BF182))*I34),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ROUND((SUM(BG125:BG182)),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ROUND((SUM(BH125:BH182)),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ROUND((SUM(BI125:BI182)),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Rakovec, ř. km 14,880 – 15,060, Komořany,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Komořany na Moravě</v>
      </c>
      <c r="G89" s="40"/>
      <c r="H89" s="40"/>
      <c r="I89" s="32" t="s">
        <v>22</v>
      </c>
      <c r="J89" s="79" t="str">
        <f>IF(J12="","",J12)</f>
        <v>15. 7. 2022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LB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851</v>
      </c>
      <c r="E99" s="182"/>
      <c r="F99" s="182"/>
      <c r="G99" s="182"/>
      <c r="H99" s="182"/>
      <c r="I99" s="182"/>
      <c r="J99" s="183">
        <f>J133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852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853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854</v>
      </c>
      <c r="E102" s="188"/>
      <c r="F102" s="188"/>
      <c r="G102" s="188"/>
      <c r="H102" s="188"/>
      <c r="I102" s="188"/>
      <c r="J102" s="189">
        <f>J161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855</v>
      </c>
      <c r="E103" s="188"/>
      <c r="F103" s="188"/>
      <c r="G103" s="188"/>
      <c r="H103" s="188"/>
      <c r="I103" s="188"/>
      <c r="J103" s="189">
        <f>J168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856</v>
      </c>
      <c r="E104" s="188"/>
      <c r="F104" s="188"/>
      <c r="G104" s="188"/>
      <c r="H104" s="188"/>
      <c r="I104" s="188"/>
      <c r="J104" s="189">
        <f>J172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857</v>
      </c>
      <c r="E105" s="188"/>
      <c r="F105" s="188"/>
      <c r="G105" s="188"/>
      <c r="H105" s="188"/>
      <c r="I105" s="188"/>
      <c r="J105" s="189">
        <f>J179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Rakovec, ř. km 14,880 – 15,060, Komořany, oprava koryta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SO-00 - VEDLEJŠÍ ROZPOČTOVÉ NÁKLADY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Komořany na Moravě</v>
      </c>
      <c r="G119" s="40"/>
      <c r="H119" s="40"/>
      <c r="I119" s="32" t="s">
        <v>22</v>
      </c>
      <c r="J119" s="79" t="str">
        <f>IF(J12="","",J12)</f>
        <v>15. 7. 2022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30</v>
      </c>
      <c r="J121" s="36" t="str">
        <f>E21</f>
        <v>LB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113</v>
      </c>
      <c r="D124" s="194" t="s">
        <v>61</v>
      </c>
      <c r="E124" s="194" t="s">
        <v>57</v>
      </c>
      <c r="F124" s="194" t="s">
        <v>58</v>
      </c>
      <c r="G124" s="194" t="s">
        <v>114</v>
      </c>
      <c r="H124" s="194" t="s">
        <v>115</v>
      </c>
      <c r="I124" s="194" t="s">
        <v>116</v>
      </c>
      <c r="J124" s="194" t="s">
        <v>101</v>
      </c>
      <c r="K124" s="195" t="s">
        <v>117</v>
      </c>
      <c r="L124" s="196"/>
      <c r="M124" s="100" t="s">
        <v>1</v>
      </c>
      <c r="N124" s="101" t="s">
        <v>40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P126+P133</f>
        <v>0</v>
      </c>
      <c r="Q125" s="104"/>
      <c r="R125" s="199">
        <f>R126+R133</f>
        <v>0</v>
      </c>
      <c r="S125" s="104"/>
      <c r="T125" s="200">
        <f>T126+T133</f>
        <v>0.01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103</v>
      </c>
      <c r="BK125" s="201">
        <f>BK126+BK133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125</v>
      </c>
      <c r="F126" s="205" t="s">
        <v>126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</f>
        <v>0</v>
      </c>
      <c r="Q126" s="210"/>
      <c r="R126" s="211">
        <f>R127</f>
        <v>0</v>
      </c>
      <c r="S126" s="210"/>
      <c r="T126" s="212">
        <f>T127</f>
        <v>0.01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127</v>
      </c>
      <c r="BK126" s="215">
        <f>BK127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205</v>
      </c>
      <c r="F127" s="216" t="s">
        <v>362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SUM(P128:P132)</f>
        <v>0</v>
      </c>
      <c r="Q127" s="210"/>
      <c r="R127" s="211">
        <f>SUM(R128:R132)</f>
        <v>0</v>
      </c>
      <c r="S127" s="210"/>
      <c r="T127" s="212">
        <f>SUM(T128:T132)</f>
        <v>0.01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127</v>
      </c>
      <c r="BK127" s="215">
        <f>SUM(BK128:BK132)</f>
        <v>0</v>
      </c>
    </row>
    <row r="128" s="2" customFormat="1" ht="24.15" customHeight="1">
      <c r="A128" s="38"/>
      <c r="B128" s="39"/>
      <c r="C128" s="218" t="s">
        <v>84</v>
      </c>
      <c r="D128" s="218" t="s">
        <v>129</v>
      </c>
      <c r="E128" s="219" t="s">
        <v>858</v>
      </c>
      <c r="F128" s="220" t="s">
        <v>859</v>
      </c>
      <c r="G128" s="221" t="s">
        <v>860</v>
      </c>
      <c r="H128" s="222">
        <v>1</v>
      </c>
      <c r="I128" s="223"/>
      <c r="J128" s="224">
        <f>ROUND(I128*H128,2)</f>
        <v>0</v>
      </c>
      <c r="K128" s="220" t="s">
        <v>133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0.01</v>
      </c>
      <c r="T128" s="228">
        <f>S128*H128</f>
        <v>0.01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129</v>
      </c>
      <c r="AU128" s="229" t="s">
        <v>86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134</v>
      </c>
      <c r="BM128" s="229" t="s">
        <v>861</v>
      </c>
    </row>
    <row r="129" s="2" customFormat="1">
      <c r="A129" s="38"/>
      <c r="B129" s="39"/>
      <c r="C129" s="40"/>
      <c r="D129" s="231" t="s">
        <v>136</v>
      </c>
      <c r="E129" s="40"/>
      <c r="F129" s="232" t="s">
        <v>862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86</v>
      </c>
    </row>
    <row r="130" s="2" customFormat="1">
      <c r="A130" s="38"/>
      <c r="B130" s="39"/>
      <c r="C130" s="40"/>
      <c r="D130" s="236" t="s">
        <v>138</v>
      </c>
      <c r="E130" s="40"/>
      <c r="F130" s="237" t="s">
        <v>863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86</v>
      </c>
    </row>
    <row r="131" s="14" customFormat="1">
      <c r="A131" s="14"/>
      <c r="B131" s="249"/>
      <c r="C131" s="250"/>
      <c r="D131" s="231" t="s">
        <v>140</v>
      </c>
      <c r="E131" s="251" t="s">
        <v>1</v>
      </c>
      <c r="F131" s="252" t="s">
        <v>864</v>
      </c>
      <c r="G131" s="250"/>
      <c r="H131" s="251" t="s">
        <v>1</v>
      </c>
      <c r="I131" s="253"/>
      <c r="J131" s="250"/>
      <c r="K131" s="250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140</v>
      </c>
      <c r="AU131" s="258" t="s">
        <v>86</v>
      </c>
      <c r="AV131" s="14" t="s">
        <v>84</v>
      </c>
      <c r="AW131" s="14" t="s">
        <v>32</v>
      </c>
      <c r="AX131" s="14" t="s">
        <v>76</v>
      </c>
      <c r="AY131" s="258" t="s">
        <v>127</v>
      </c>
    </row>
    <row r="132" s="13" customFormat="1">
      <c r="A132" s="13"/>
      <c r="B132" s="238"/>
      <c r="C132" s="239"/>
      <c r="D132" s="231" t="s">
        <v>140</v>
      </c>
      <c r="E132" s="240" t="s">
        <v>1</v>
      </c>
      <c r="F132" s="241" t="s">
        <v>84</v>
      </c>
      <c r="G132" s="239"/>
      <c r="H132" s="242">
        <v>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140</v>
      </c>
      <c r="AU132" s="248" t="s">
        <v>86</v>
      </c>
      <c r="AV132" s="13" t="s">
        <v>86</v>
      </c>
      <c r="AW132" s="13" t="s">
        <v>32</v>
      </c>
      <c r="AX132" s="13" t="s">
        <v>84</v>
      </c>
      <c r="AY132" s="248" t="s">
        <v>127</v>
      </c>
    </row>
    <row r="133" s="12" customFormat="1" ht="25.92" customHeight="1">
      <c r="A133" s="12"/>
      <c r="B133" s="202"/>
      <c r="C133" s="203"/>
      <c r="D133" s="204" t="s">
        <v>75</v>
      </c>
      <c r="E133" s="205" t="s">
        <v>865</v>
      </c>
      <c r="F133" s="205" t="s">
        <v>866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P134+P154+P161+P168+P172+P179</f>
        <v>0</v>
      </c>
      <c r="Q133" s="210"/>
      <c r="R133" s="211">
        <f>R134+R154+R161+R168+R172+R179</f>
        <v>0</v>
      </c>
      <c r="S133" s="210"/>
      <c r="T133" s="212">
        <f>T134+T154+T161+T168+T172+T179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169</v>
      </c>
      <c r="AT133" s="214" t="s">
        <v>75</v>
      </c>
      <c r="AU133" s="214" t="s">
        <v>76</v>
      </c>
      <c r="AY133" s="213" t="s">
        <v>127</v>
      </c>
      <c r="BK133" s="215">
        <f>BK134+BK154+BK161+BK168+BK172+BK179</f>
        <v>0</v>
      </c>
    </row>
    <row r="134" s="12" customFormat="1" ht="22.8" customHeight="1">
      <c r="A134" s="12"/>
      <c r="B134" s="202"/>
      <c r="C134" s="203"/>
      <c r="D134" s="204" t="s">
        <v>75</v>
      </c>
      <c r="E134" s="216" t="s">
        <v>867</v>
      </c>
      <c r="F134" s="216" t="s">
        <v>868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SUM(P135:P153)</f>
        <v>0</v>
      </c>
      <c r="Q134" s="210"/>
      <c r="R134" s="211">
        <f>SUM(R135:R153)</f>
        <v>0</v>
      </c>
      <c r="S134" s="210"/>
      <c r="T134" s="212">
        <f>SUM(T135:T153)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169</v>
      </c>
      <c r="AT134" s="214" t="s">
        <v>75</v>
      </c>
      <c r="AU134" s="214" t="s">
        <v>84</v>
      </c>
      <c r="AY134" s="213" t="s">
        <v>127</v>
      </c>
      <c r="BK134" s="215">
        <f>SUM(BK135:BK153)</f>
        <v>0</v>
      </c>
    </row>
    <row r="135" s="2" customFormat="1" ht="16.5" customHeight="1">
      <c r="A135" s="38"/>
      <c r="B135" s="39"/>
      <c r="C135" s="218" t="s">
        <v>86</v>
      </c>
      <c r="D135" s="218" t="s">
        <v>129</v>
      </c>
      <c r="E135" s="219" t="s">
        <v>869</v>
      </c>
      <c r="F135" s="220" t="s">
        <v>870</v>
      </c>
      <c r="G135" s="221" t="s">
        <v>512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871</v>
      </c>
      <c r="AT135" s="229" t="s">
        <v>129</v>
      </c>
      <c r="AU135" s="229" t="s">
        <v>86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871</v>
      </c>
      <c r="BM135" s="229" t="s">
        <v>872</v>
      </c>
    </row>
    <row r="136" s="2" customFormat="1" ht="16.5" customHeight="1">
      <c r="A136" s="38"/>
      <c r="B136" s="39"/>
      <c r="C136" s="218" t="s">
        <v>151</v>
      </c>
      <c r="D136" s="218" t="s">
        <v>129</v>
      </c>
      <c r="E136" s="219" t="s">
        <v>873</v>
      </c>
      <c r="F136" s="220" t="s">
        <v>874</v>
      </c>
      <c r="G136" s="221" t="s">
        <v>512</v>
      </c>
      <c r="H136" s="222">
        <v>1</v>
      </c>
      <c r="I136" s="223"/>
      <c r="J136" s="224">
        <f>ROUND(I136*H136,2)</f>
        <v>0</v>
      </c>
      <c r="K136" s="220" t="s">
        <v>875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871</v>
      </c>
      <c r="AT136" s="229" t="s">
        <v>129</v>
      </c>
      <c r="AU136" s="229" t="s">
        <v>86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871</v>
      </c>
      <c r="BM136" s="229" t="s">
        <v>876</v>
      </c>
    </row>
    <row r="137" s="2" customFormat="1">
      <c r="A137" s="38"/>
      <c r="B137" s="39"/>
      <c r="C137" s="40"/>
      <c r="D137" s="231" t="s">
        <v>136</v>
      </c>
      <c r="E137" s="40"/>
      <c r="F137" s="232" t="s">
        <v>874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136</v>
      </c>
      <c r="AU137" s="17" t="s">
        <v>86</v>
      </c>
    </row>
    <row r="138" s="2" customFormat="1">
      <c r="A138" s="38"/>
      <c r="B138" s="39"/>
      <c r="C138" s="40"/>
      <c r="D138" s="236" t="s">
        <v>138</v>
      </c>
      <c r="E138" s="40"/>
      <c r="F138" s="237" t="s">
        <v>877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86</v>
      </c>
    </row>
    <row r="139" s="2" customFormat="1" ht="16.5" customHeight="1">
      <c r="A139" s="38"/>
      <c r="B139" s="39"/>
      <c r="C139" s="218" t="s">
        <v>134</v>
      </c>
      <c r="D139" s="218" t="s">
        <v>129</v>
      </c>
      <c r="E139" s="219" t="s">
        <v>878</v>
      </c>
      <c r="F139" s="220" t="s">
        <v>879</v>
      </c>
      <c r="G139" s="221" t="s">
        <v>512</v>
      </c>
      <c r="H139" s="222">
        <v>1</v>
      </c>
      <c r="I139" s="223"/>
      <c r="J139" s="224">
        <f>ROUND(I139*H139,2)</f>
        <v>0</v>
      </c>
      <c r="K139" s="220" t="s">
        <v>133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871</v>
      </c>
      <c r="AT139" s="229" t="s">
        <v>129</v>
      </c>
      <c r="AU139" s="229" t="s">
        <v>86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871</v>
      </c>
      <c r="BM139" s="229" t="s">
        <v>880</v>
      </c>
    </row>
    <row r="140" s="2" customFormat="1">
      <c r="A140" s="38"/>
      <c r="B140" s="39"/>
      <c r="C140" s="40"/>
      <c r="D140" s="231" t="s">
        <v>136</v>
      </c>
      <c r="E140" s="40"/>
      <c r="F140" s="232" t="s">
        <v>881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136</v>
      </c>
      <c r="AU140" s="17" t="s">
        <v>86</v>
      </c>
    </row>
    <row r="141" s="2" customFormat="1">
      <c r="A141" s="38"/>
      <c r="B141" s="39"/>
      <c r="C141" s="40"/>
      <c r="D141" s="236" t="s">
        <v>138</v>
      </c>
      <c r="E141" s="40"/>
      <c r="F141" s="237" t="s">
        <v>882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138</v>
      </c>
      <c r="AU141" s="17" t="s">
        <v>86</v>
      </c>
    </row>
    <row r="142" s="2" customFormat="1" ht="16.5" customHeight="1">
      <c r="A142" s="38"/>
      <c r="B142" s="39"/>
      <c r="C142" s="218" t="s">
        <v>169</v>
      </c>
      <c r="D142" s="218" t="s">
        <v>129</v>
      </c>
      <c r="E142" s="219" t="s">
        <v>883</v>
      </c>
      <c r="F142" s="220" t="s">
        <v>884</v>
      </c>
      <c r="G142" s="221" t="s">
        <v>512</v>
      </c>
      <c r="H142" s="222">
        <v>1</v>
      </c>
      <c r="I142" s="223"/>
      <c r="J142" s="224">
        <f>ROUND(I142*H142,2)</f>
        <v>0</v>
      </c>
      <c r="K142" s="220" t="s">
        <v>133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871</v>
      </c>
      <c r="AT142" s="229" t="s">
        <v>129</v>
      </c>
      <c r="AU142" s="229" t="s">
        <v>86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871</v>
      </c>
      <c r="BM142" s="229" t="s">
        <v>885</v>
      </c>
    </row>
    <row r="143" s="2" customFormat="1">
      <c r="A143" s="38"/>
      <c r="B143" s="39"/>
      <c r="C143" s="40"/>
      <c r="D143" s="231" t="s">
        <v>136</v>
      </c>
      <c r="E143" s="40"/>
      <c r="F143" s="232" t="s">
        <v>886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86</v>
      </c>
    </row>
    <row r="144" s="2" customFormat="1">
      <c r="A144" s="38"/>
      <c r="B144" s="39"/>
      <c r="C144" s="40"/>
      <c r="D144" s="236" t="s">
        <v>138</v>
      </c>
      <c r="E144" s="40"/>
      <c r="F144" s="237" t="s">
        <v>887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86</v>
      </c>
    </row>
    <row r="145" s="2" customFormat="1" ht="33.75" customHeight="1">
      <c r="A145" s="38"/>
      <c r="B145" s="39"/>
      <c r="C145" s="218" t="s">
        <v>177</v>
      </c>
      <c r="D145" s="218" t="s">
        <v>129</v>
      </c>
      <c r="E145" s="219" t="s">
        <v>888</v>
      </c>
      <c r="F145" s="220" t="s">
        <v>889</v>
      </c>
      <c r="G145" s="221" t="s">
        <v>512</v>
      </c>
      <c r="H145" s="222">
        <v>1</v>
      </c>
      <c r="I145" s="223"/>
      <c r="J145" s="224">
        <f>ROUND(I145*H145,2)</f>
        <v>0</v>
      </c>
      <c r="K145" s="220" t="s">
        <v>133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871</v>
      </c>
      <c r="AT145" s="229" t="s">
        <v>129</v>
      </c>
      <c r="AU145" s="229" t="s">
        <v>86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871</v>
      </c>
      <c r="BM145" s="229" t="s">
        <v>890</v>
      </c>
    </row>
    <row r="146" s="2" customFormat="1">
      <c r="A146" s="38"/>
      <c r="B146" s="39"/>
      <c r="C146" s="40"/>
      <c r="D146" s="231" t="s">
        <v>136</v>
      </c>
      <c r="E146" s="40"/>
      <c r="F146" s="232" t="s">
        <v>889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136</v>
      </c>
      <c r="AU146" s="17" t="s">
        <v>86</v>
      </c>
    </row>
    <row r="147" s="2" customFormat="1">
      <c r="A147" s="38"/>
      <c r="B147" s="39"/>
      <c r="C147" s="40"/>
      <c r="D147" s="236" t="s">
        <v>138</v>
      </c>
      <c r="E147" s="40"/>
      <c r="F147" s="237" t="s">
        <v>891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86</v>
      </c>
    </row>
    <row r="148" s="2" customFormat="1" ht="16.5" customHeight="1">
      <c r="A148" s="38"/>
      <c r="B148" s="39"/>
      <c r="C148" s="218" t="s">
        <v>192</v>
      </c>
      <c r="D148" s="218" t="s">
        <v>129</v>
      </c>
      <c r="E148" s="219" t="s">
        <v>892</v>
      </c>
      <c r="F148" s="220" t="s">
        <v>893</v>
      </c>
      <c r="G148" s="221" t="s">
        <v>512</v>
      </c>
      <c r="H148" s="222">
        <v>1</v>
      </c>
      <c r="I148" s="223"/>
      <c r="J148" s="224">
        <f>ROUND(I148*H148,2)</f>
        <v>0</v>
      </c>
      <c r="K148" s="220" t="s">
        <v>133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871</v>
      </c>
      <c r="AT148" s="229" t="s">
        <v>129</v>
      </c>
      <c r="AU148" s="229" t="s">
        <v>86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871</v>
      </c>
      <c r="BM148" s="229" t="s">
        <v>894</v>
      </c>
    </row>
    <row r="149" s="2" customFormat="1">
      <c r="A149" s="38"/>
      <c r="B149" s="39"/>
      <c r="C149" s="40"/>
      <c r="D149" s="231" t="s">
        <v>136</v>
      </c>
      <c r="E149" s="40"/>
      <c r="F149" s="232" t="s">
        <v>893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86</v>
      </c>
    </row>
    <row r="150" s="2" customFormat="1">
      <c r="A150" s="38"/>
      <c r="B150" s="39"/>
      <c r="C150" s="40"/>
      <c r="D150" s="236" t="s">
        <v>138</v>
      </c>
      <c r="E150" s="40"/>
      <c r="F150" s="237" t="s">
        <v>895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86</v>
      </c>
    </row>
    <row r="151" s="2" customFormat="1" ht="16.5" customHeight="1">
      <c r="A151" s="38"/>
      <c r="B151" s="39"/>
      <c r="C151" s="218" t="s">
        <v>174</v>
      </c>
      <c r="D151" s="218" t="s">
        <v>129</v>
      </c>
      <c r="E151" s="219" t="s">
        <v>896</v>
      </c>
      <c r="F151" s="220" t="s">
        <v>897</v>
      </c>
      <c r="G151" s="221" t="s">
        <v>512</v>
      </c>
      <c r="H151" s="222">
        <v>1</v>
      </c>
      <c r="I151" s="223"/>
      <c r="J151" s="224">
        <f>ROUND(I151*H151,2)</f>
        <v>0</v>
      </c>
      <c r="K151" s="220" t="s">
        <v>875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871</v>
      </c>
      <c r="AT151" s="229" t="s">
        <v>129</v>
      </c>
      <c r="AU151" s="229" t="s">
        <v>86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871</v>
      </c>
      <c r="BM151" s="229" t="s">
        <v>898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899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86</v>
      </c>
    </row>
    <row r="153" s="2" customFormat="1">
      <c r="A153" s="38"/>
      <c r="B153" s="39"/>
      <c r="C153" s="40"/>
      <c r="D153" s="236" t="s">
        <v>138</v>
      </c>
      <c r="E153" s="40"/>
      <c r="F153" s="237" t="s">
        <v>900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86</v>
      </c>
    </row>
    <row r="154" s="12" customFormat="1" ht="22.8" customHeight="1">
      <c r="A154" s="12"/>
      <c r="B154" s="202"/>
      <c r="C154" s="203"/>
      <c r="D154" s="204" t="s">
        <v>75</v>
      </c>
      <c r="E154" s="216" t="s">
        <v>901</v>
      </c>
      <c r="F154" s="216" t="s">
        <v>902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SUM(P155:P160)</f>
        <v>0</v>
      </c>
      <c r="Q154" s="210"/>
      <c r="R154" s="211">
        <f>SUM(R155:R160)</f>
        <v>0</v>
      </c>
      <c r="S154" s="210"/>
      <c r="T154" s="212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169</v>
      </c>
      <c r="AT154" s="214" t="s">
        <v>75</v>
      </c>
      <c r="AU154" s="214" t="s">
        <v>84</v>
      </c>
      <c r="AY154" s="213" t="s">
        <v>127</v>
      </c>
      <c r="BK154" s="215">
        <f>SUM(BK155:BK160)</f>
        <v>0</v>
      </c>
    </row>
    <row r="155" s="2" customFormat="1" ht="16.5" customHeight="1">
      <c r="A155" s="38"/>
      <c r="B155" s="39"/>
      <c r="C155" s="218" t="s">
        <v>205</v>
      </c>
      <c r="D155" s="218" t="s">
        <v>129</v>
      </c>
      <c r="E155" s="219" t="s">
        <v>903</v>
      </c>
      <c r="F155" s="220" t="s">
        <v>902</v>
      </c>
      <c r="G155" s="221" t="s">
        <v>512</v>
      </c>
      <c r="H155" s="222">
        <v>1</v>
      </c>
      <c r="I155" s="223"/>
      <c r="J155" s="224">
        <f>ROUND(I155*H155,2)</f>
        <v>0</v>
      </c>
      <c r="K155" s="220" t="s">
        <v>133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871</v>
      </c>
      <c r="AT155" s="229" t="s">
        <v>129</v>
      </c>
      <c r="AU155" s="229" t="s">
        <v>86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871</v>
      </c>
      <c r="BM155" s="229" t="s">
        <v>904</v>
      </c>
    </row>
    <row r="156" s="2" customFormat="1">
      <c r="A156" s="38"/>
      <c r="B156" s="39"/>
      <c r="C156" s="40"/>
      <c r="D156" s="231" t="s">
        <v>136</v>
      </c>
      <c r="E156" s="40"/>
      <c r="F156" s="232" t="s">
        <v>905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86</v>
      </c>
    </row>
    <row r="157" s="2" customFormat="1">
      <c r="A157" s="38"/>
      <c r="B157" s="39"/>
      <c r="C157" s="40"/>
      <c r="D157" s="236" t="s">
        <v>138</v>
      </c>
      <c r="E157" s="40"/>
      <c r="F157" s="237" t="s">
        <v>906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138</v>
      </c>
      <c r="AU157" s="17" t="s">
        <v>86</v>
      </c>
    </row>
    <row r="158" s="2" customFormat="1" ht="24.15" customHeight="1">
      <c r="A158" s="38"/>
      <c r="B158" s="39"/>
      <c r="C158" s="218" t="s">
        <v>213</v>
      </c>
      <c r="D158" s="218" t="s">
        <v>129</v>
      </c>
      <c r="E158" s="219" t="s">
        <v>907</v>
      </c>
      <c r="F158" s="220" t="s">
        <v>908</v>
      </c>
      <c r="G158" s="221" t="s">
        <v>512</v>
      </c>
      <c r="H158" s="222">
        <v>1</v>
      </c>
      <c r="I158" s="223"/>
      <c r="J158" s="224">
        <f>ROUND(I158*H158,2)</f>
        <v>0</v>
      </c>
      <c r="K158" s="220" t="s">
        <v>133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871</v>
      </c>
      <c r="AT158" s="229" t="s">
        <v>129</v>
      </c>
      <c r="AU158" s="229" t="s">
        <v>86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871</v>
      </c>
      <c r="BM158" s="229" t="s">
        <v>909</v>
      </c>
    </row>
    <row r="159" s="2" customFormat="1">
      <c r="A159" s="38"/>
      <c r="B159" s="39"/>
      <c r="C159" s="40"/>
      <c r="D159" s="231" t="s">
        <v>136</v>
      </c>
      <c r="E159" s="40"/>
      <c r="F159" s="232" t="s">
        <v>908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136</v>
      </c>
      <c r="AU159" s="17" t="s">
        <v>86</v>
      </c>
    </row>
    <row r="160" s="2" customFormat="1">
      <c r="A160" s="38"/>
      <c r="B160" s="39"/>
      <c r="C160" s="40"/>
      <c r="D160" s="236" t="s">
        <v>138</v>
      </c>
      <c r="E160" s="40"/>
      <c r="F160" s="237" t="s">
        <v>910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138</v>
      </c>
      <c r="AU160" s="17" t="s">
        <v>86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911</v>
      </c>
      <c r="F161" s="216" t="s">
        <v>912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SUM(P162:P167)</f>
        <v>0</v>
      </c>
      <c r="Q161" s="210"/>
      <c r="R161" s="211">
        <f>SUM(R162:R167)</f>
        <v>0</v>
      </c>
      <c r="S161" s="210"/>
      <c r="T161" s="212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169</v>
      </c>
      <c r="AT161" s="214" t="s">
        <v>75</v>
      </c>
      <c r="AU161" s="214" t="s">
        <v>84</v>
      </c>
      <c r="AY161" s="213" t="s">
        <v>127</v>
      </c>
      <c r="BK161" s="215">
        <f>SUM(BK162:BK167)</f>
        <v>0</v>
      </c>
    </row>
    <row r="162" s="2" customFormat="1" ht="16.5" customHeight="1">
      <c r="A162" s="38"/>
      <c r="B162" s="39"/>
      <c r="C162" s="218" t="s">
        <v>221</v>
      </c>
      <c r="D162" s="218" t="s">
        <v>129</v>
      </c>
      <c r="E162" s="219" t="s">
        <v>913</v>
      </c>
      <c r="F162" s="220" t="s">
        <v>914</v>
      </c>
      <c r="G162" s="221" t="s">
        <v>512</v>
      </c>
      <c r="H162" s="222">
        <v>1</v>
      </c>
      <c r="I162" s="223"/>
      <c r="J162" s="224">
        <f>ROUND(I162*H162,2)</f>
        <v>0</v>
      </c>
      <c r="K162" s="220" t="s">
        <v>875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871</v>
      </c>
      <c r="AT162" s="229" t="s">
        <v>129</v>
      </c>
      <c r="AU162" s="229" t="s">
        <v>86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871</v>
      </c>
      <c r="BM162" s="229" t="s">
        <v>915</v>
      </c>
    </row>
    <row r="163" s="2" customFormat="1">
      <c r="A163" s="38"/>
      <c r="B163" s="39"/>
      <c r="C163" s="40"/>
      <c r="D163" s="231" t="s">
        <v>136</v>
      </c>
      <c r="E163" s="40"/>
      <c r="F163" s="232" t="s">
        <v>916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86</v>
      </c>
    </row>
    <row r="164" s="2" customFormat="1">
      <c r="A164" s="38"/>
      <c r="B164" s="39"/>
      <c r="C164" s="40"/>
      <c r="D164" s="236" t="s">
        <v>138</v>
      </c>
      <c r="E164" s="40"/>
      <c r="F164" s="237" t="s">
        <v>917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86</v>
      </c>
    </row>
    <row r="165" s="2" customFormat="1" ht="16.5" customHeight="1">
      <c r="A165" s="38"/>
      <c r="B165" s="39"/>
      <c r="C165" s="218" t="s">
        <v>228</v>
      </c>
      <c r="D165" s="218" t="s">
        <v>129</v>
      </c>
      <c r="E165" s="219" t="s">
        <v>918</v>
      </c>
      <c r="F165" s="220" t="s">
        <v>919</v>
      </c>
      <c r="G165" s="221" t="s">
        <v>512</v>
      </c>
      <c r="H165" s="222">
        <v>1</v>
      </c>
      <c r="I165" s="223"/>
      <c r="J165" s="224">
        <f>ROUND(I165*H165,2)</f>
        <v>0</v>
      </c>
      <c r="K165" s="220" t="s">
        <v>133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871</v>
      </c>
      <c r="AT165" s="229" t="s">
        <v>129</v>
      </c>
      <c r="AU165" s="229" t="s">
        <v>86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871</v>
      </c>
      <c r="BM165" s="229" t="s">
        <v>920</v>
      </c>
    </row>
    <row r="166" s="2" customFormat="1">
      <c r="A166" s="38"/>
      <c r="B166" s="39"/>
      <c r="C166" s="40"/>
      <c r="D166" s="231" t="s">
        <v>136</v>
      </c>
      <c r="E166" s="40"/>
      <c r="F166" s="232" t="s">
        <v>921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86</v>
      </c>
    </row>
    <row r="167" s="2" customFormat="1">
      <c r="A167" s="38"/>
      <c r="B167" s="39"/>
      <c r="C167" s="40"/>
      <c r="D167" s="236" t="s">
        <v>138</v>
      </c>
      <c r="E167" s="40"/>
      <c r="F167" s="237" t="s">
        <v>922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86</v>
      </c>
    </row>
    <row r="168" s="12" customFormat="1" ht="22.8" customHeight="1">
      <c r="A168" s="12"/>
      <c r="B168" s="202"/>
      <c r="C168" s="203"/>
      <c r="D168" s="204" t="s">
        <v>75</v>
      </c>
      <c r="E168" s="216" t="s">
        <v>923</v>
      </c>
      <c r="F168" s="216" t="s">
        <v>924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SUM(P169:P171)</f>
        <v>0</v>
      </c>
      <c r="Q168" s="210"/>
      <c r="R168" s="211">
        <f>SUM(R169:R171)</f>
        <v>0</v>
      </c>
      <c r="S168" s="210"/>
      <c r="T168" s="212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169</v>
      </c>
      <c r="AT168" s="214" t="s">
        <v>75</v>
      </c>
      <c r="AU168" s="214" t="s">
        <v>84</v>
      </c>
      <c r="AY168" s="213" t="s">
        <v>127</v>
      </c>
      <c r="BK168" s="215">
        <f>SUM(BK169:BK171)</f>
        <v>0</v>
      </c>
    </row>
    <row r="169" s="2" customFormat="1" ht="16.5" customHeight="1">
      <c r="A169" s="38"/>
      <c r="B169" s="39"/>
      <c r="C169" s="218" t="s">
        <v>236</v>
      </c>
      <c r="D169" s="218" t="s">
        <v>129</v>
      </c>
      <c r="E169" s="219" t="s">
        <v>925</v>
      </c>
      <c r="F169" s="220" t="s">
        <v>926</v>
      </c>
      <c r="G169" s="221" t="s">
        <v>512</v>
      </c>
      <c r="H169" s="222">
        <v>1</v>
      </c>
      <c r="I169" s="223"/>
      <c r="J169" s="224">
        <f>ROUND(I169*H169,2)</f>
        <v>0</v>
      </c>
      <c r="K169" s="220" t="s">
        <v>133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871</v>
      </c>
      <c r="AT169" s="229" t="s">
        <v>129</v>
      </c>
      <c r="AU169" s="229" t="s">
        <v>86</v>
      </c>
      <c r="AY169" s="17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871</v>
      </c>
      <c r="BM169" s="229" t="s">
        <v>927</v>
      </c>
    </row>
    <row r="170" s="2" customFormat="1">
      <c r="A170" s="38"/>
      <c r="B170" s="39"/>
      <c r="C170" s="40"/>
      <c r="D170" s="231" t="s">
        <v>136</v>
      </c>
      <c r="E170" s="40"/>
      <c r="F170" s="232" t="s">
        <v>928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136</v>
      </c>
      <c r="AU170" s="17" t="s">
        <v>86</v>
      </c>
    </row>
    <row r="171" s="2" customFormat="1">
      <c r="A171" s="38"/>
      <c r="B171" s="39"/>
      <c r="C171" s="40"/>
      <c r="D171" s="236" t="s">
        <v>138</v>
      </c>
      <c r="E171" s="40"/>
      <c r="F171" s="237" t="s">
        <v>929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86</v>
      </c>
    </row>
    <row r="172" s="12" customFormat="1" ht="22.8" customHeight="1">
      <c r="A172" s="12"/>
      <c r="B172" s="202"/>
      <c r="C172" s="203"/>
      <c r="D172" s="204" t="s">
        <v>75</v>
      </c>
      <c r="E172" s="216" t="s">
        <v>930</v>
      </c>
      <c r="F172" s="216" t="s">
        <v>931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SUM(P173:P178)</f>
        <v>0</v>
      </c>
      <c r="Q172" s="210"/>
      <c r="R172" s="211">
        <f>SUM(R173:R178)</f>
        <v>0</v>
      </c>
      <c r="S172" s="210"/>
      <c r="T172" s="212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169</v>
      </c>
      <c r="AT172" s="214" t="s">
        <v>75</v>
      </c>
      <c r="AU172" s="214" t="s">
        <v>84</v>
      </c>
      <c r="AY172" s="213" t="s">
        <v>127</v>
      </c>
      <c r="BK172" s="215">
        <f>SUM(BK173:BK178)</f>
        <v>0</v>
      </c>
    </row>
    <row r="173" s="2" customFormat="1" ht="24.15" customHeight="1">
      <c r="A173" s="38"/>
      <c r="B173" s="39"/>
      <c r="C173" s="218" t="s">
        <v>242</v>
      </c>
      <c r="D173" s="218" t="s">
        <v>129</v>
      </c>
      <c r="E173" s="219" t="s">
        <v>932</v>
      </c>
      <c r="F173" s="220" t="s">
        <v>933</v>
      </c>
      <c r="G173" s="221" t="s">
        <v>512</v>
      </c>
      <c r="H173" s="222">
        <v>1</v>
      </c>
      <c r="I173" s="223"/>
      <c r="J173" s="224">
        <f>ROUND(I173*H173,2)</f>
        <v>0</v>
      </c>
      <c r="K173" s="220" t="s">
        <v>133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871</v>
      </c>
      <c r="AT173" s="229" t="s">
        <v>129</v>
      </c>
      <c r="AU173" s="229" t="s">
        <v>86</v>
      </c>
      <c r="AY173" s="17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871</v>
      </c>
      <c r="BM173" s="229" t="s">
        <v>934</v>
      </c>
    </row>
    <row r="174" s="2" customFormat="1">
      <c r="A174" s="38"/>
      <c r="B174" s="39"/>
      <c r="C174" s="40"/>
      <c r="D174" s="231" t="s">
        <v>136</v>
      </c>
      <c r="E174" s="40"/>
      <c r="F174" s="232" t="s">
        <v>935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86</v>
      </c>
    </row>
    <row r="175" s="2" customFormat="1">
      <c r="A175" s="38"/>
      <c r="B175" s="39"/>
      <c r="C175" s="40"/>
      <c r="D175" s="236" t="s">
        <v>138</v>
      </c>
      <c r="E175" s="40"/>
      <c r="F175" s="237" t="s">
        <v>936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86</v>
      </c>
    </row>
    <row r="176" s="2" customFormat="1" ht="16.5" customHeight="1">
      <c r="A176" s="38"/>
      <c r="B176" s="39"/>
      <c r="C176" s="218" t="s">
        <v>8</v>
      </c>
      <c r="D176" s="218" t="s">
        <v>129</v>
      </c>
      <c r="E176" s="219" t="s">
        <v>937</v>
      </c>
      <c r="F176" s="220" t="s">
        <v>938</v>
      </c>
      <c r="G176" s="221" t="s">
        <v>512</v>
      </c>
      <c r="H176" s="222">
        <v>1</v>
      </c>
      <c r="I176" s="223"/>
      <c r="J176" s="224">
        <f>ROUND(I176*H176,2)</f>
        <v>0</v>
      </c>
      <c r="K176" s="220" t="s">
        <v>133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871</v>
      </c>
      <c r="AT176" s="229" t="s">
        <v>129</v>
      </c>
      <c r="AU176" s="229" t="s">
        <v>86</v>
      </c>
      <c r="AY176" s="17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871</v>
      </c>
      <c r="BM176" s="229" t="s">
        <v>939</v>
      </c>
    </row>
    <row r="177" s="2" customFormat="1">
      <c r="A177" s="38"/>
      <c r="B177" s="39"/>
      <c r="C177" s="40"/>
      <c r="D177" s="231" t="s">
        <v>136</v>
      </c>
      <c r="E177" s="40"/>
      <c r="F177" s="232" t="s">
        <v>940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136</v>
      </c>
      <c r="AU177" s="17" t="s">
        <v>86</v>
      </c>
    </row>
    <row r="178" s="2" customFormat="1">
      <c r="A178" s="38"/>
      <c r="B178" s="39"/>
      <c r="C178" s="40"/>
      <c r="D178" s="236" t="s">
        <v>138</v>
      </c>
      <c r="E178" s="40"/>
      <c r="F178" s="237" t="s">
        <v>941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86</v>
      </c>
    </row>
    <row r="179" s="12" customFormat="1" ht="22.8" customHeight="1">
      <c r="A179" s="12"/>
      <c r="B179" s="202"/>
      <c r="C179" s="203"/>
      <c r="D179" s="204" t="s">
        <v>75</v>
      </c>
      <c r="E179" s="216" t="s">
        <v>942</v>
      </c>
      <c r="F179" s="216" t="s">
        <v>943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SUM(P180:P182)</f>
        <v>0</v>
      </c>
      <c r="Q179" s="210"/>
      <c r="R179" s="211">
        <f>SUM(R180:R182)</f>
        <v>0</v>
      </c>
      <c r="S179" s="210"/>
      <c r="T179" s="212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169</v>
      </c>
      <c r="AT179" s="214" t="s">
        <v>75</v>
      </c>
      <c r="AU179" s="214" t="s">
        <v>84</v>
      </c>
      <c r="AY179" s="213" t="s">
        <v>127</v>
      </c>
      <c r="BK179" s="215">
        <f>SUM(BK180:BK182)</f>
        <v>0</v>
      </c>
    </row>
    <row r="180" s="2" customFormat="1" ht="16.5" customHeight="1">
      <c r="A180" s="38"/>
      <c r="B180" s="39"/>
      <c r="C180" s="218" t="s">
        <v>261</v>
      </c>
      <c r="D180" s="218" t="s">
        <v>129</v>
      </c>
      <c r="E180" s="219" t="s">
        <v>944</v>
      </c>
      <c r="F180" s="220" t="s">
        <v>945</v>
      </c>
      <c r="G180" s="221" t="s">
        <v>512</v>
      </c>
      <c r="H180" s="222">
        <v>1</v>
      </c>
      <c r="I180" s="223"/>
      <c r="J180" s="224">
        <f>ROUND(I180*H180,2)</f>
        <v>0</v>
      </c>
      <c r="K180" s="220" t="s">
        <v>133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871</v>
      </c>
      <c r="AT180" s="229" t="s">
        <v>129</v>
      </c>
      <c r="AU180" s="229" t="s">
        <v>86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871</v>
      </c>
      <c r="BM180" s="229" t="s">
        <v>946</v>
      </c>
    </row>
    <row r="181" s="2" customFormat="1">
      <c r="A181" s="38"/>
      <c r="B181" s="39"/>
      <c r="C181" s="40"/>
      <c r="D181" s="231" t="s">
        <v>136</v>
      </c>
      <c r="E181" s="40"/>
      <c r="F181" s="232" t="s">
        <v>947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86</v>
      </c>
    </row>
    <row r="182" s="2" customFormat="1">
      <c r="A182" s="38"/>
      <c r="B182" s="39"/>
      <c r="C182" s="40"/>
      <c r="D182" s="236" t="s">
        <v>138</v>
      </c>
      <c r="E182" s="40"/>
      <c r="F182" s="237" t="s">
        <v>948</v>
      </c>
      <c r="G182" s="40"/>
      <c r="H182" s="40"/>
      <c r="I182" s="233"/>
      <c r="J182" s="40"/>
      <c r="K182" s="40"/>
      <c r="L182" s="44"/>
      <c r="M182" s="280"/>
      <c r="N182" s="281"/>
      <c r="O182" s="282"/>
      <c r="P182" s="282"/>
      <c r="Q182" s="282"/>
      <c r="R182" s="282"/>
      <c r="S182" s="282"/>
      <c r="T182" s="28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86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ldi1K+YN9lbVEyJIHB3cf+JVFNpRSzqYp7T3BzwEKgbTdF3wwoIXuI1oivFPryPBhAs9mvlCIjKG2C1daw7INQ==" hashValue="twwSYCLM9lNIoouLb79SCD7SUf9wg2gbdZlQv9PHBY2/eWuM2AvJwD/bIwiICNWUOQCZvl4uTDrbCCaOjU2RLg==" algorithmName="SHA-512" password="CC35"/>
  <autoFilter ref="C124:K18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2_02/938908411"/>
    <hyperlink ref="F138" r:id="rId2" display="https://podminky.urs.cz/item/CS_URS_2022_01/011303000"/>
    <hyperlink ref="F141" r:id="rId3" display="https://podminky.urs.cz/item/CS_URS_2022_02/012103000"/>
    <hyperlink ref="F144" r:id="rId4" display="https://podminky.urs.cz/item/CS_URS_2022_02/012303000"/>
    <hyperlink ref="F147" r:id="rId5" display="https://podminky.urs.cz/item/CS_URS_2022_02/013194000"/>
    <hyperlink ref="F150" r:id="rId6" display="https://podminky.urs.cz/item/CS_URS_2022_02/013254000"/>
    <hyperlink ref="F153" r:id="rId7" display="https://podminky.urs.cz/item/CS_URS_2022_01/013274000"/>
    <hyperlink ref="F157" r:id="rId8" display="https://podminky.urs.cz/item/CS_URS_2022_02/030001000"/>
    <hyperlink ref="F160" r:id="rId9" display="https://podminky.urs.cz/item/CS_URS_2022_02/034203000"/>
    <hyperlink ref="F164" r:id="rId10" display="https://podminky.urs.cz/item/CS_URS_2022_01/049203000"/>
    <hyperlink ref="F167" r:id="rId11" display="https://podminky.urs.cz/item/CS_URS_2022_02/049303000"/>
    <hyperlink ref="F171" r:id="rId12" display="https://podminky.urs.cz/item/CS_URS_2022_02/062303000"/>
    <hyperlink ref="F175" r:id="rId13" display="https://podminky.urs.cz/item/CS_URS_2022_02/072103011"/>
    <hyperlink ref="F178" r:id="rId14" display="https://podminky.urs.cz/item/CS_URS_2022_02/075002000"/>
    <hyperlink ref="F182" r:id="rId15" display="https://podminky.urs.cz/item/CS_URS_2022_02/091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FRANTISEK\FRANTISEK</dc:creator>
  <cp:lastModifiedBy>FRANTISEK\FRANTISEK</cp:lastModifiedBy>
  <dcterms:created xsi:type="dcterms:W3CDTF">2022-11-16T11:21:35Z</dcterms:created>
  <dcterms:modified xsi:type="dcterms:W3CDTF">2022-11-16T11:21:40Z</dcterms:modified>
</cp:coreProperties>
</file>