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KROSplusData\Export\2022\PAV - Rajská strouha\oprava\oprava 2.2.2023\"/>
    </mc:Choice>
  </mc:AlternateContent>
  <bookViews>
    <workbookView xWindow="0" yWindow="0" windowWidth="0" windowHeight="0"/>
  </bookViews>
  <sheets>
    <sheet name="Rekapitulace stavby" sheetId="1" r:id="rId1"/>
    <sheet name="SO-01 - Odstranění dřevin" sheetId="2" r:id="rId2"/>
    <sheet name="SO-02 - Těžení sedimentů" sheetId="3" r:id="rId3"/>
    <sheet name="SO-03 - Lokální oprava op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'SO-01 - Odstranění dřevin'!$C$80:$K$132</definedName>
    <definedName name="_xlnm.Print_Area" localSheetId="1">'SO-01 - Odstranění dřevin'!$C$4:$J$39,'SO-01 - Odstranění dřevin'!$C$45:$J$62,'SO-01 - Odstranění dřevin'!$C$68:$K$132</definedName>
    <definedName name="_xlnm.Print_Titles" localSheetId="1">'SO-01 - Odstranění dřevin'!$80:$80</definedName>
    <definedName name="_xlnm._FilterDatabase" localSheetId="2" hidden="1">'SO-02 - Těžení sedimentů'!$C$82:$K$111</definedName>
    <definedName name="_xlnm.Print_Area" localSheetId="2">'SO-02 - Těžení sedimentů'!$C$4:$J$39,'SO-02 - Těžení sedimentů'!$C$45:$J$64,'SO-02 - Těžení sedimentů'!$C$70:$K$111</definedName>
    <definedName name="_xlnm.Print_Titles" localSheetId="2">'SO-02 - Těžení sedimentů'!$82:$82</definedName>
    <definedName name="_xlnm._FilterDatabase" localSheetId="3" hidden="1">'SO-03 - Lokální oprava op...'!$C$85:$K$177</definedName>
    <definedName name="_xlnm.Print_Area" localSheetId="3">'SO-03 - Lokální oprava op...'!$C$4:$J$39,'SO-03 - Lokální oprava op...'!$C$45:$J$67,'SO-03 - Lokální oprava op...'!$C$73:$K$177</definedName>
    <definedName name="_xlnm.Print_Titles" localSheetId="3">'SO-03 - Lokální oprava op...'!$85:$85</definedName>
    <definedName name="_xlnm._FilterDatabase" localSheetId="4" hidden="1">'VON - Vedlejší a ostatní ...'!$C$81:$K$107</definedName>
    <definedName name="_xlnm.Print_Area" localSheetId="4">'VON - Vedlejší a ostatní ...'!$C$4:$J$39,'VON - Vedlejší a ostatní ...'!$C$45:$J$63,'VON - Vedlejší a ostatní ...'!$C$69:$K$107</definedName>
    <definedName name="_xlnm.Print_Titles" localSheetId="4">'VON - Vedlejší a ostatní ...'!$81:$81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4" r="J37"/>
  <c r="J36"/>
  <c i="1" r="AY57"/>
  <c i="4" r="J35"/>
  <c i="1" r="AX57"/>
  <c i="4"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T151"/>
  <c r="R157"/>
  <c r="P157"/>
  <c r="BI152"/>
  <c r="BH152"/>
  <c r="BG152"/>
  <c r="BF152"/>
  <c r="T152"/>
  <c r="R152"/>
  <c r="P152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52"/>
  <c r="E7"/>
  <c r="E48"/>
  <c i="3" r="J37"/>
  <c r="J36"/>
  <c i="1" r="AY56"/>
  <c i="3" r="J35"/>
  <c i="1" r="AX56"/>
  <c i="3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48"/>
  <c i="2" r="J37"/>
  <c r="J36"/>
  <c i="1" r="AY55"/>
  <c i="2" r="J35"/>
  <c i="1" r="AX55"/>
  <c i="2"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2" r="BK88"/>
  <c r="J118"/>
  <c i="3" r="J98"/>
  <c i="4" r="J121"/>
  <c r="J102"/>
  <c r="J129"/>
  <c i="5" r="BK85"/>
  <c i="2" r="J96"/>
  <c r="J113"/>
  <c i="3" r="BK90"/>
  <c i="4" r="BK170"/>
  <c r="BK89"/>
  <c r="J175"/>
  <c i="2" r="J124"/>
  <c r="BK84"/>
  <c i="3" r="J109"/>
  <c i="4" r="J125"/>
  <c r="J135"/>
  <c r="J94"/>
  <c i="5" r="J103"/>
  <c i="2" r="J92"/>
  <c r="BK96"/>
  <c i="3" r="BK98"/>
  <c i="4" r="J147"/>
  <c r="J98"/>
  <c i="5" r="BK88"/>
  <c r="BK91"/>
  <c i="2" r="BK110"/>
  <c r="BK130"/>
  <c i="3" r="BK86"/>
  <c i="4" r="BK98"/>
  <c r="J109"/>
  <c i="5" r="J91"/>
  <c r="J88"/>
  <c i="2" r="BK107"/>
  <c r="J115"/>
  <c i="3" r="BK109"/>
  <c i="4" r="BK135"/>
  <c r="BK121"/>
  <c r="BK102"/>
  <c i="5" r="BK98"/>
  <c r="BK95"/>
  <c i="2" r="J88"/>
  <c i="3" r="BK101"/>
  <c i="4" r="J105"/>
  <c r="J166"/>
  <c r="J139"/>
  <c i="2" r="BK118"/>
  <c r="BK124"/>
  <c i="3" r="J86"/>
  <c i="4" r="BK147"/>
  <c r="BK166"/>
  <c r="J117"/>
  <c i="5" r="BK106"/>
  <c i="2" r="BK104"/>
  <c r="BK100"/>
  <c i="3" r="BK106"/>
  <c i="4" r="J157"/>
  <c r="BK162"/>
  <c i="5" r="J101"/>
  <c i="2" r="BK115"/>
  <c r="J121"/>
  <c i="3" r="J94"/>
  <c i="4" r="J152"/>
  <c r="BK94"/>
  <c i="5" r="J85"/>
  <c i="2" r="J100"/>
  <c i="1" r="AS54"/>
  <c i="4" r="BK105"/>
  <c i="5" r="J95"/>
  <c i="2" r="J104"/>
  <c r="J107"/>
  <c i="3" r="J90"/>
  <c i="4" r="BK117"/>
  <c r="J143"/>
  <c i="5" r="J106"/>
  <c i="2" r="BK121"/>
  <c r="BK127"/>
  <c i="3" r="J106"/>
  <c i="4" r="BK152"/>
  <c r="BK143"/>
  <c r="J89"/>
  <c i="5" r="BK101"/>
  <c i="2" r="J130"/>
  <c r="J84"/>
  <c r="BK92"/>
  <c i="4" r="BK175"/>
  <c r="BK129"/>
  <c r="BK125"/>
  <c i="5" r="BK103"/>
  <c i="2" r="BK113"/>
  <c i="3" r="J101"/>
  <c i="4" r="BK157"/>
  <c r="J162"/>
  <c r="BK139"/>
  <c r="BK109"/>
  <c i="2" r="J110"/>
  <c r="J127"/>
  <c i="3" r="BK94"/>
  <c i="4" r="BK113"/>
  <c r="J170"/>
  <c r="J113"/>
  <c i="5" r="J98"/>
  <c i="4" l="1" r="P151"/>
  <c r="R151"/>
  <c i="2" r="P83"/>
  <c r="P82"/>
  <c r="P81"/>
  <c i="1" r="AU55"/>
  <c i="3" r="P85"/>
  <c r="P84"/>
  <c r="P83"/>
  <c i="1" r="AU56"/>
  <c i="4" r="P88"/>
  <c r="T134"/>
  <c i="5" r="BK84"/>
  <c r="BK94"/>
  <c r="J94"/>
  <c r="J62"/>
  <c i="2" r="T83"/>
  <c r="T82"/>
  <c r="T81"/>
  <c i="3" r="T85"/>
  <c r="T84"/>
  <c r="T83"/>
  <c i="4" r="R88"/>
  <c r="R134"/>
  <c r="P161"/>
  <c r="T161"/>
  <c i="5" r="T84"/>
  <c r="P94"/>
  <c i="2" r="R83"/>
  <c r="R82"/>
  <c r="R81"/>
  <c i="3" r="R85"/>
  <c r="R84"/>
  <c r="R83"/>
  <c i="4" r="BK88"/>
  <c r="J88"/>
  <c r="J61"/>
  <c r="BK134"/>
  <c r="J134"/>
  <c r="J62"/>
  <c i="5" r="P84"/>
  <c r="P83"/>
  <c r="P82"/>
  <c i="1" r="AU58"/>
  <c i="5" r="R94"/>
  <c i="2" r="BK83"/>
  <c r="J83"/>
  <c r="J61"/>
  <c i="3" r="BK85"/>
  <c r="J85"/>
  <c r="J61"/>
  <c i="4" r="T88"/>
  <c r="T87"/>
  <c r="T86"/>
  <c r="P134"/>
  <c r="BK161"/>
  <c r="J161"/>
  <c r="J65"/>
  <c r="R161"/>
  <c i="5" r="R84"/>
  <c r="R83"/>
  <c r="R82"/>
  <c r="T94"/>
  <c i="3" r="BK108"/>
  <c r="J108"/>
  <c r="J63"/>
  <c i="4" r="BK146"/>
  <c r="J146"/>
  <c r="J63"/>
  <c i="3" r="BK105"/>
  <c r="J105"/>
  <c r="J62"/>
  <c i="4" r="BK151"/>
  <c r="J151"/>
  <c r="J64"/>
  <c r="BK174"/>
  <c r="J174"/>
  <c r="J66"/>
  <c i="5" r="E72"/>
  <c r="BE101"/>
  <c r="J76"/>
  <c r="BE88"/>
  <c r="BE98"/>
  <c r="J55"/>
  <c r="F79"/>
  <c r="BE103"/>
  <c r="BE106"/>
  <c r="BE85"/>
  <c r="BE91"/>
  <c r="BE95"/>
  <c i="4" r="J80"/>
  <c r="J83"/>
  <c r="BE98"/>
  <c r="BE102"/>
  <c r="BE135"/>
  <c r="BE157"/>
  <c r="E76"/>
  <c r="BE121"/>
  <c r="BE147"/>
  <c r="F83"/>
  <c r="BE94"/>
  <c r="BE105"/>
  <c r="BE109"/>
  <c r="BE152"/>
  <c r="BE175"/>
  <c r="BE89"/>
  <c r="BE113"/>
  <c r="BE117"/>
  <c r="BE125"/>
  <c r="BE129"/>
  <c r="BE139"/>
  <c r="BE143"/>
  <c r="BE162"/>
  <c r="BE166"/>
  <c r="BE170"/>
  <c i="3" r="E73"/>
  <c r="F80"/>
  <c r="BE86"/>
  <c r="BE98"/>
  <c r="J55"/>
  <c r="BE94"/>
  <c r="BE101"/>
  <c r="J77"/>
  <c r="BE90"/>
  <c r="BE106"/>
  <c r="BE109"/>
  <c i="2" r="BE88"/>
  <c r="BE92"/>
  <c r="BE104"/>
  <c r="BE118"/>
  <c r="BE124"/>
  <c r="BE130"/>
  <c r="BE121"/>
  <c r="E48"/>
  <c r="J52"/>
  <c r="F55"/>
  <c r="J55"/>
  <c r="BE84"/>
  <c r="BE96"/>
  <c r="BE100"/>
  <c r="BE107"/>
  <c r="BE110"/>
  <c r="BE113"/>
  <c r="BE115"/>
  <c r="BE127"/>
  <c i="4" r="F37"/>
  <c i="1" r="BD57"/>
  <c i="4" r="J34"/>
  <c i="1" r="AW57"/>
  <c i="2" r="F34"/>
  <c i="1" r="BA55"/>
  <c i="2" r="J34"/>
  <c i="1" r="AW55"/>
  <c i="5" r="J34"/>
  <c i="1" r="AW58"/>
  <c i="2" r="F36"/>
  <c i="1" r="BC55"/>
  <c i="3" r="F36"/>
  <c i="1" r="BC56"/>
  <c i="5" r="F34"/>
  <c i="1" r="BA58"/>
  <c i="3" r="F35"/>
  <c i="1" r="BB56"/>
  <c i="3" r="F37"/>
  <c i="1" r="BD56"/>
  <c i="5" r="F37"/>
  <c i="1" r="BD58"/>
  <c i="2" r="F35"/>
  <c i="1" r="BB55"/>
  <c i="2" r="F37"/>
  <c i="1" r="BD55"/>
  <c i="5" r="F35"/>
  <c i="1" r="BB58"/>
  <c i="4" r="F36"/>
  <c i="1" r="BC57"/>
  <c i="4" r="F34"/>
  <c i="1" r="BA57"/>
  <c i="3" r="J34"/>
  <c i="1" r="AW56"/>
  <c i="3" r="F34"/>
  <c i="1" r="BA56"/>
  <c i="5" r="F36"/>
  <c i="1" r="BC58"/>
  <c i="4" r="F35"/>
  <c i="1" r="BB57"/>
  <c i="4" l="1" r="R87"/>
  <c r="R86"/>
  <c r="P87"/>
  <c r="P86"/>
  <c i="1" r="AU57"/>
  <c i="5" r="BK83"/>
  <c r="BK82"/>
  <c r="J82"/>
  <c r="T83"/>
  <c r="T82"/>
  <c r="J84"/>
  <c r="J61"/>
  <c i="2" r="BK82"/>
  <c r="J82"/>
  <c r="J60"/>
  <c i="3" r="BK84"/>
  <c r="J84"/>
  <c r="J60"/>
  <c i="4" r="BK87"/>
  <c r="J87"/>
  <c r="J60"/>
  <c r="F33"/>
  <c i="1" r="AZ57"/>
  <c i="5" r="J33"/>
  <c i="1" r="AV58"/>
  <c r="AT58"/>
  <c i="3" r="J33"/>
  <c i="1" r="AV56"/>
  <c r="AT56"/>
  <c r="BB54"/>
  <c r="W31"/>
  <c i="2" r="F33"/>
  <c i="1" r="AZ55"/>
  <c r="BC54"/>
  <c r="W32"/>
  <c i="5" r="J30"/>
  <c i="1" r="AG58"/>
  <c r="AU54"/>
  <c i="4" r="J33"/>
  <c i="1" r="AV57"/>
  <c r="AT57"/>
  <c r="BA54"/>
  <c r="W30"/>
  <c r="BD54"/>
  <c r="W33"/>
  <c i="5" r="F33"/>
  <c i="1" r="AZ58"/>
  <c i="3" r="F33"/>
  <c i="1" r="AZ56"/>
  <c i="2" r="J33"/>
  <c i="1" r="AV55"/>
  <c r="AT55"/>
  <c i="2" l="1" r="BK81"/>
  <c r="J81"/>
  <c r="J59"/>
  <c i="3" r="BK83"/>
  <c r="J83"/>
  <c i="5" r="J59"/>
  <c r="J83"/>
  <c r="J60"/>
  <c i="4" r="BK86"/>
  <c r="J86"/>
  <c r="J59"/>
  <c i="5" r="J39"/>
  <c i="1" r="AN58"/>
  <c i="3" r="J30"/>
  <c i="1" r="AG56"/>
  <c r="AZ54"/>
  <c r="W29"/>
  <c r="AX54"/>
  <c r="AW54"/>
  <c r="AK30"/>
  <c r="AY54"/>
  <c i="3" l="1" r="J39"/>
  <c r="J59"/>
  <c i="1" r="AN56"/>
  <c r="AV54"/>
  <c r="AK29"/>
  <c i="4" r="J30"/>
  <c i="1" r="AG57"/>
  <c i="2" r="J30"/>
  <c i="1" r="AG55"/>
  <c i="2" l="1" r="J39"/>
  <c i="4" r="J39"/>
  <c i="1" r="AN57"/>
  <c r="AN55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<sst xmlns="http://schemas.openxmlformats.org/spreadsheetml/2006/main">
  <si>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</si>
  <si>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</si>
  <si>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</si>
  <si>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</si>
  <si>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</si>
  <si>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{24b49599-5f6c-4ece-b21e-e32b6dba7502}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</si>
  <si>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</si>
  <si>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</si>
  <si>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</si>
  <si>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</si>
  <si>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</si>
  <si>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</si>
  <si>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</si>
  <si>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</si>
  <si>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</si>
  <si>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</si>
  <si>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</si>
  <si>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Rajská strouha, Lázně Bohdaneč, odstranění nánosu, ř. km 0,950-1,145</t>
  </si>
  <si>
    <t>KSO:</t>
  </si>
  <si>
    <t/>
  </si>
  <si>
    <t>CC-CZ:</t>
  </si>
  <si>
    <t>Místo:</t>
  </si>
  <si>
    <t xml:space="preserve"> </t>
  </si>
  <si>
    <t>Datum:</t>
  </si>
  <si>
    <t>20. 10. 2022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</si>
  <si>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</si>
  <si>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</si>
  <si>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</si>
  <si>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</si>
  <si>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</si>
  <si>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</si>
  <si>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</si>
  <si>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</si>
  <si>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</si>
  <si>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</si>
  <si>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</si>
  <si>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</si>
  <si>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</si>
  <si>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</si>
  <si>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</si>
  <si>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</si>
  <si>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</si>
  <si>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</si>
  <si>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</si>
  <si>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</si>
  <si>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</si>
  <si>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</si>
  <si>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</si>
  <si>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</si>
  <si>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</si>
  <si>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</si>
  <si>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</si>
  <si>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</si>
  <si>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</si>
  <si>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</si>
  <si>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</si>
  <si>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</si>
  <si>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</si>
  <si>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</si>
  <si>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</si>
  <si>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</si>
  <si>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</si>
  <si>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</si>
  <si>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</si>
  <si>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</si>
  <si>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</si>
  <si>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</si>
  <si>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</si>
  <si>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</si>
  <si>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</si>
  <si>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</si>
  <si>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</si>
  <si>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</si>
  <si>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</si>
  <si>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</si>
  <si>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</si>
  <si>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</si>
  <si>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Odstranění dřevin</t>
  </si>
  <si>
    <t>STA</t>
  </si>
  <si>
    <t>1</t>
  </si>
  <si>
    <t>{8c87eda1-cba1-413a-bd6a-56679ffff3a4}</t>
  </si>
  <si>
    <t>2</t>
  </si>
  <si>
    <t>SO-02</t>
  </si>
  <si>
    <t>Těžení sedimentů</t>
  </si>
  <si>
    <t>{b9104734-52ff-4af0-8195-76a13aee0278}</t>
  </si>
  <si>
    <t>833 2</t>
  </si>
  <si>
    <t>SO-03</t>
  </si>
  <si>
    <t>Lokální oprava opevnění</t>
  </si>
  <si>
    <t>{9697f151-1840-407e-88c5-ac672805d7e8}</t>
  </si>
  <si>
    <t>VON</t>
  </si>
  <si>
    <t>Vedlejší a ostatní náklady</t>
  </si>
  <si>
    <t>{9a64e97b-0181-48e1-92e3-35968031fb31}</t>
  </si>
  <si>
    <t>KRYCÍ LIST SOUPISU PRACÍ</t>
  </si>
  <si>
    <t>Objekt:</t>
  </si>
  <si>
    <t>SO-01 - Odstranění dřevin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</si>
  <si>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</si>
  <si>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</si>
  <si>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</si>
  <si>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</si>
  <si>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</si>
  <si>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</si>
  <si>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</si>
  <si>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</si>
  <si>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</si>
  <si>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</si>
  <si>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</si>
  <si>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</si>
  <si>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</si>
  <si>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</si>
  <si>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</si>
  <si>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</si>
  <si>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</si>
  <si>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</si>
  <si>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</si>
  <si>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</si>
  <si>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</si>
  <si>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</si>
  <si>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</si>
  <si>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</si>
  <si>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</si>
  <si>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</si>
  <si>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</si>
  <si>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2022 02</t>
  </si>
  <si>
    <t>4</t>
  </si>
  <si>
    <t>-2088257668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</si>
  <si>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</si>
  <si>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</si>
  <si>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</si>
  <si>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https://podminky.urs.cz/item/CS_URS_2022_02/111203201</t>
  </si>
  <si>
    <t>VV</t>
  </si>
  <si>
    <t>"viz. TZ D.1.1 a)" 765</t>
  </si>
  <si>
    <t>112101101</t>
  </si>
  <si>
    <t>Odstranění stromů listnatých průměru kmene přes 100 do 300 mm</t>
  </si>
  <si>
    <t>kus</t>
  </si>
  <si>
    <t>-70212602</t>
  </si>
  <si>
    <t>Odstranění stromů s odřezáním kmene a s odvětvením listnatých, průměru kmene přes 100 do 300 mm</t>
  </si>
  <si>
    <t>https://podminky.urs.cz/item/CS_URS_2022_02/112101101</t>
  </si>
  <si>
    <t>"viz. TZ D.1.1 a)" 7</t>
  </si>
  <si>
    <t>3</t>
  </si>
  <si>
    <t>112101102</t>
  </si>
  <si>
    <t>Odstranění stromů listnatých průměru kmene přes 300 do 500 mm</t>
  </si>
  <si>
    <t>420449237</t>
  </si>
  <si>
    <t>Odstranění stromů s odřezáním kmene a s odvětvením listnatých, průměru kmene přes 300 do 500 mm</t>
  </si>
  <si>
    <t>https://podminky.urs.cz/item/CS_URS_2022_02/112101102</t>
  </si>
  <si>
    <t>"viz. TZ D.1.1 a)" 22</t>
  </si>
  <si>
    <t>112101103</t>
  </si>
  <si>
    <t>Odstranění stromů listnatých průměru kmene přes 500 do 700 mm</t>
  </si>
  <si>
    <t>-1172985273</t>
  </si>
  <si>
    <t>Odstranění stromů s odřezáním kmene a s odvětvením listnatých, průměru kmene přes 500 do 700 mm</t>
  </si>
  <si>
    <t>https://podminky.urs.cz/item/CS_URS_2022_02/112101103</t>
  </si>
  <si>
    <t>"viz. TZ D.1.1 a)" 11</t>
  </si>
  <si>
    <t>5</t>
  </si>
  <si>
    <t>112101104</t>
  </si>
  <si>
    <t>Odstranění stromů listnatých průměru kmene přes 700 do 900 mm</t>
  </si>
  <si>
    <t>-1804732</t>
  </si>
  <si>
    <t>Odstranění stromů s odřezáním kmene a s odvětvením listnatých, průměru kmene přes 700 do 900 mm</t>
  </si>
  <si>
    <t>https://podminky.urs.cz/item/CS_URS_2022_02/112101104</t>
  </si>
  <si>
    <t>"viz. TZ D.1.1 a)" 1</t>
  </si>
  <si>
    <t>6</t>
  </si>
  <si>
    <t>112155115</t>
  </si>
  <si>
    <t>Štěpkování stromků a větví v zapojeném porostu průměru kmene do 300 mm s naložením</t>
  </si>
  <si>
    <t>1617569489</t>
  </si>
  <si>
    <t>Štěpkování s naložením na dopravní prostředek a odvozem do 20 km stromků a větví v zapojeném porostu, průměru kmene do 300 mm</t>
  </si>
  <si>
    <t>https://podminky.urs.cz/item/CS_URS_2022_02/112155115</t>
  </si>
  <si>
    <t>7</t>
  </si>
  <si>
    <t>112155121</t>
  </si>
  <si>
    <t>Štěpkování stromků a větví v zapojeném porostu průměru kmene přes 300 do 500 mm s naložením</t>
  </si>
  <si>
    <t>60063313</t>
  </si>
  <si>
    <t>Štěpkování s naložením na dopravní prostředek a odvozem do 20 km stromků a větví v zapojeném porostu, průměru kmene přes 300 do 500 mm</t>
  </si>
  <si>
    <t>https://podminky.urs.cz/item/CS_URS_2022_02/112155121</t>
  </si>
  <si>
    <t>8</t>
  </si>
  <si>
    <t>112155125</t>
  </si>
  <si>
    <t>Štěpkování stromků a větví v zapojeném porostu průměru kmene přes 500 do 700 mm s naložením</t>
  </si>
  <si>
    <t>1010109060</t>
  </si>
  <si>
    <t>Štěpkování s naložením na dopravní prostředek a odvozem do 20 km stromků a větví v zapojeném porostu, průměru kmene přes 500 do 700 mm</t>
  </si>
  <si>
    <t>https://podminky.urs.cz/item/CS_URS_2022_02/112155125</t>
  </si>
  <si>
    <t>9</t>
  </si>
  <si>
    <t>112159999-R</t>
  </si>
  <si>
    <t>Štěpkování stromků a větví v zapojeném porostu průměru kmene přes 700 do 900 mm s naložením</t>
  </si>
  <si>
    <t>1114371048</t>
  </si>
  <si>
    <t>Štěpkování s naložením na dopravní prostředek a odvozem do 20 km stromků a větví v zapojeném porostu, průměru kmene přes 700 do 900 mm</t>
  </si>
  <si>
    <t>10</t>
  </si>
  <si>
    <t>112155311</t>
  </si>
  <si>
    <t>Štěpkování keřového porostu středně hustého s naložením</t>
  </si>
  <si>
    <t>-595133240</t>
  </si>
  <si>
    <t>Štěpkování s naložením na dopravní prostředek a odvozem do 20 km keřového porostu středně hustého</t>
  </si>
  <si>
    <t>https://podminky.urs.cz/item/CS_URS_2022_02/112155311</t>
  </si>
  <si>
    <t>11</t>
  </si>
  <si>
    <t>162201411</t>
  </si>
  <si>
    <t>Vodorovné přemístění kmenů stromů listnatých do 1 km D kmene přes 100 do 300 mm</t>
  </si>
  <si>
    <t>-361564641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</si>
  <si>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</si>
  <si>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</si>
  <si>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12</t>
  </si>
  <si>
    <t>162201412</t>
  </si>
  <si>
    <t>Vodorovné přemístění kmenů stromů listnatých do 1 km D kmene přes 300 do 500 mm</t>
  </si>
  <si>
    <t>1296447731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</si>
  <si>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</si>
  <si>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</si>
  <si>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13</t>
  </si>
  <si>
    <t>162201413</t>
  </si>
  <si>
    <t>Vodorovné přemístění kmenů stromů listnatých do 1 km D kmene přes 500 do 700 mm</t>
  </si>
  <si>
    <t>2075184140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</si>
  <si>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</si>
  <si>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</si>
  <si>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14</t>
  </si>
  <si>
    <t>162201414</t>
  </si>
  <si>
    <t>Vodorovné přemístění kmenů stromů listnatých do 1 km D kmene přes 700 do 900 mm</t>
  </si>
  <si>
    <t>-1670910299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</si>
  <si>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</si>
  <si>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</si>
  <si>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184819999-R</t>
  </si>
  <si>
    <t>Ošetření řezných ploch pařezů proti obrůstání herbicidem</t>
  </si>
  <si>
    <t>-2055683618</t>
  </si>
  <si>
    <t>P</t>
  </si>
  <si>
    <t>Poznámka k položce:_x000d_
Nutné aplikovat do několika hodin po řezu!</t>
  </si>
  <si>
    <t>SO-02 - Těžení sedimentů</t>
  </si>
  <si>
    <t xml:space="preserve">    9 - Ostatní konstrukce a práce, bourání</t>
  </si>
  <si>
    <t xml:space="preserve">    998 - Přesun hmot</t>
  </si>
  <si>
    <t>127253115</t>
  </si>
  <si>
    <t>Vykopávky pod vodou dozerem v hornině třídy těžitelnosti I skupiny 1 až 3 s přemístěním výkopku přes 50 do 100 m</t>
  </si>
  <si>
    <t>m3</t>
  </si>
  <si>
    <t>408504970</t>
  </si>
  <si>
    <t>Vykopávky pod vodou dozerem s vodorovným přemístěním výkopku a jeho složením v hloubce do 6 m pod projektem stanovenou pracovní hladinou vody v hornině třídy těžitelnosti I skupiny 1 až 3, na vzdálenost přes 50 do 100 m</t>
  </si>
  <si>
    <t>https://podminky.urs.cz/item/CS_URS_2022_02/127253115</t>
  </si>
  <si>
    <t>"sediment - viz. TZ D.1.1 a)" 200,0</t>
  </si>
  <si>
    <t>162751114</t>
  </si>
  <si>
    <t>Vodorovné přemístění přes 6 000 do 7000 m výkopku/sypaniny z horniny třídy těžitelnosti I skupiny 1 až 3</t>
  </si>
  <si>
    <t>-1637869512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</si>
  <si>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</si>
  <si>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https://podminky.urs.cz/item/CS_URS_2022_02/162751114</t>
  </si>
  <si>
    <t>"sediment" 200,0</t>
  </si>
  <si>
    <t>167151111</t>
  </si>
  <si>
    <t>Nakládání výkopku z hornin třídy těžitelnosti I skupiny 1 až 3 přes 100 m3</t>
  </si>
  <si>
    <t>-2074634736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</si>
  <si>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</si>
  <si>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</si>
  <si>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171201231-R</t>
  </si>
  <si>
    <t>Uložení odpadu na skládku v souladu s platnou legislativou - rozbor odpadu v PD (skládkovné)</t>
  </si>
  <si>
    <t>t</t>
  </si>
  <si>
    <t>1171730851</t>
  </si>
  <si>
    <t>"sediment" 200,0*2,0</t>
  </si>
  <si>
    <t>171251201</t>
  </si>
  <si>
    <t>Uložení sypaniny na skládky nebo meziskládky</t>
  </si>
  <si>
    <t>-708964299</t>
  </si>
  <si>
    <t>Uložení sypaniny na skládky nebo meziskládky bez hutnění s upravením uložené sypaniny do předepsaného tvaru</t>
  </si>
  <si>
    <t>https://podminky.urs.cz/item/CS_URS_2022_02/171251201</t>
  </si>
  <si>
    <t>Ostatní konstrukce a práce, bourání</t>
  </si>
  <si>
    <t>966999004-R</t>
  </si>
  <si>
    <t>Odstranění přechodného oplocení bez likvidace</t>
  </si>
  <si>
    <t>soubor</t>
  </si>
  <si>
    <t>-1175785967</t>
  </si>
  <si>
    <t>998</t>
  </si>
  <si>
    <t>Přesun hmot</t>
  </si>
  <si>
    <t>998332011</t>
  </si>
  <si>
    <t>Přesun hmot pro úpravy vodních toků a kanály</t>
  </si>
  <si>
    <t>-1560627323</t>
  </si>
  <si>
    <t>Přesun hmot pro úpravy vodních toků a kanály, hráze rybníků apod. dopravní vzdálenost do 500 m</t>
  </si>
  <si>
    <t>https://podminky.urs.cz/item/CS_URS_2022_02/998332011</t>
  </si>
  <si>
    <t>SO-03 - Lokální oprava opevnění</t>
  </si>
  <si>
    <t xml:space="preserve">    4 - Vodorovné konstrukce</t>
  </si>
  <si>
    <t xml:space="preserve">    6 - Úpravy povrchů, podlahy a osazování výplní</t>
  </si>
  <si>
    <t xml:space="preserve">    997 - Přesun sutě</t>
  </si>
  <si>
    <t>111103202</t>
  </si>
  <si>
    <t>Kosení ve vegetačním období travního porostu středně hustého</t>
  </si>
  <si>
    <t>ha</t>
  </si>
  <si>
    <t>-2065119770</t>
  </si>
  <si>
    <t>Kosení travin a vodních rostlin ve vegetačním období travního porostu středně hustého</t>
  </si>
  <si>
    <t>https://podminky.urs.cz/item/CS_URS_2022_02/111103202</t>
  </si>
  <si>
    <t>"před opravou opevnění před mostem - viz. TZ D.1.1 a)" 75,0*0,0001</t>
  </si>
  <si>
    <t>"před přespárováním dlažby - viz. TZ D.1.1 a)" 154,0*0,0001</t>
  </si>
  <si>
    <t>114203101</t>
  </si>
  <si>
    <t>Rozebrání dlažeb z lomového kamene nebo betonových tvárnic na sucho</t>
  </si>
  <si>
    <t>-188319170</t>
  </si>
  <si>
    <t>Rozebrání dlažeb nebo záhozů s naložením na dopravní prostředek dlažeb z lomového kamene nebo betonových tvárnic na sucho nebo se spárami vyplněnými pískem nebo drnem</t>
  </si>
  <si>
    <t>https://podminky.urs.cz/item/CS_URS_2022_02/114203101</t>
  </si>
  <si>
    <t>"oprava opevnění před mostem - viz. TZ D.1.1 a) - 70% plochy" 75,0*0,25*0,7</t>
  </si>
  <si>
    <t>114203201</t>
  </si>
  <si>
    <t>Očištění lomového kamene nebo betonových tvárnic od hlíny nebo písku</t>
  </si>
  <si>
    <t>-51785595</t>
  </si>
  <si>
    <t>Očištění lomového kamene nebo betonových tvárnic získaných při rozebrání dlažeb, záhozů, rovnanin a soustřeďovacích staveb od hlíny nebo písku</t>
  </si>
  <si>
    <t>https://podminky.urs.cz/item/CS_URS_2022_02/114203201</t>
  </si>
  <si>
    <t>115999002-R</t>
  </si>
  <si>
    <t xml:space="preserve">Zřízení a odstranění zajímkování </t>
  </si>
  <si>
    <t>-755877515</t>
  </si>
  <si>
    <t>Poznámka k položce:_x000d_
Převedení vody např. potrubím vč. hrázkování - zřízení a odstranění, vč. čerpání vody po dobu provádění stavby</t>
  </si>
  <si>
    <t>131251102</t>
  </si>
  <si>
    <t>Hloubení jam nezapažených v hornině třídy těžitelnosti I skupiny 3 objem do 50 m3 strojně</t>
  </si>
  <si>
    <t>-246370935</t>
  </si>
  <si>
    <t>Hloubení nezapažených jam a zářezů strojně s urovnáním dna do předepsaného profilu a spádu v hornině třídy těžitelnosti I skupiny 3 přes 20 do 50 m3</t>
  </si>
  <si>
    <t>https://podminky.urs.cz/item/CS_URS_2022_02/131251102</t>
  </si>
  <si>
    <t>"pro lože dlažby před mostem - viz. Tabulka kubatur D.1.1.4." 22,0</t>
  </si>
  <si>
    <t>162351103</t>
  </si>
  <si>
    <t>Vodorovné přemístění přes 50 do 500 m výkopku/sypaniny z horniny třídy těžitelnosti I skupiny 1 až 3</t>
  </si>
  <si>
    <t>281179798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</si>
  <si>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</si>
  <si>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</si>
  <si>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"přiblížení výkopku korytem ke sjezdu" 22,0</t>
  </si>
  <si>
    <t>723418299</t>
  </si>
  <si>
    <t>"přebytečná zemina" 22,0</t>
  </si>
  <si>
    <t>167151101</t>
  </si>
  <si>
    <t>Nakládání výkopku z hornin třídy těžitelnosti I skupiny 1 až 3 do 100 m3</t>
  </si>
  <si>
    <t>-463753481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</si>
  <si>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</si>
  <si>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</si>
  <si>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171201231</t>
  </si>
  <si>
    <t>Poplatek za uložení zeminy a kamení na recyklační skládce (skládkovné) kód odpadu 17 05 04</t>
  </si>
  <si>
    <t>1550405990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</si>
  <si>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</si>
  <si>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</si>
  <si>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"přebytečná zemina" 22,0*1,8</t>
  </si>
  <si>
    <t>-784206128</t>
  </si>
  <si>
    <t>185803105</t>
  </si>
  <si>
    <t>Shrabání pokoseného travního porostu s odvozem do 20 km</t>
  </si>
  <si>
    <t>-626997444</t>
  </si>
  <si>
    <t>Shrabání pokoseného porostu a organických naplavenin s odvozem do 20 km travního porostu</t>
  </si>
  <si>
    <t>https://podminky.urs.cz/item/CS_URS_2022_02/185803105</t>
  </si>
  <si>
    <t>Vodorovné konstrukce</t>
  </si>
  <si>
    <t>451316124</t>
  </si>
  <si>
    <t>Podklad pod dlažbu z betonu prostého se zvýšenými nároky na prostředí C 30/37 tl přes 200 do 250 mm</t>
  </si>
  <si>
    <t>1434233243</t>
  </si>
  <si>
    <t>Podklad pod dlažbu z betonu prostého se zvýšenými nároky na prostředí tř. C 30/37 tl. přes 200 do 250 mm</t>
  </si>
  <si>
    <t>https://podminky.urs.cz/item/CS_URS_2022_02/451316124</t>
  </si>
  <si>
    <t>"oprava opevnění před mostem - viz. Tabulka kubatur D.1.1.4." 22,0/0,25</t>
  </si>
  <si>
    <t>465513227</t>
  </si>
  <si>
    <t>Dlažba z lomového kamene na cementovou maltu s vyspárováním tl 250 mm pro hráze</t>
  </si>
  <si>
    <t>1579827291</t>
  </si>
  <si>
    <t>Dlažba z lomového kamene lomařsky upraveného na cementovou maltu, s vyspárováním cementovou maltou, tl. kamene 250 mm</t>
  </si>
  <si>
    <t>https://podminky.urs.cz/item/CS_URS_2022_02/465513227</t>
  </si>
  <si>
    <t>"oprava opevnění před mostem - viz. TZ D.1.1 a) - doplnění chybějící dlažby 30%" 75,0*0,3</t>
  </si>
  <si>
    <t>465519999-R</t>
  </si>
  <si>
    <t>Dlažba z rozebraného kamene na cementovou maltu s vyspárováním tl 250 mm pro hráze</t>
  </si>
  <si>
    <t>-224858982</t>
  </si>
  <si>
    <t>Dlažba z rozebraného kamene na cementovou maltu, s vyspárováním cementovou maltou, tl. kamene 250 mm</t>
  </si>
  <si>
    <t>"oprava opevnění před mostem - viz. TZ D.1.1 a) - 70%" 75,0*0,7</t>
  </si>
  <si>
    <t>Úpravy povrchů, podlahy a osazování výplní</t>
  </si>
  <si>
    <t>628635512</t>
  </si>
  <si>
    <t>Vyplnění spár zdiva z lomového kamene maltou cementovou na hl do 70 mm s vyspárováním</t>
  </si>
  <si>
    <t>-1489818372</t>
  </si>
  <si>
    <t>Vyplnění spár dosavadních konstrukcí zdiva cementovou maltou s vyčištěním spár hloubky do 70 mm, zdiva z lomového kamene s vyspárováním</t>
  </si>
  <si>
    <t>https://podminky.urs.cz/item/CS_URS_2022_02/628635512</t>
  </si>
  <si>
    <t>"přespárování dlažby - viz. TZ D.1.1 a)" 154,0</t>
  </si>
  <si>
    <t>16</t>
  </si>
  <si>
    <t>938901101</t>
  </si>
  <si>
    <t>Očištění dlažby z lomového kamene nebo z betonových desek od porostu</t>
  </si>
  <si>
    <t>-839310290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</si>
  <si>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</si>
  <si>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https://podminky.urs.cz/item/CS_URS_2022_02/938901101</t>
  </si>
  <si>
    <t>"oprava opevnění před mostem - viz. TZ D.1.1 a) - 70% plochy" 75,0*0,7</t>
  </si>
  <si>
    <t>17</t>
  </si>
  <si>
    <t>938903111</t>
  </si>
  <si>
    <t>Vysekání spár hl do 70 mm v dlažbě z lomového kamene</t>
  </si>
  <si>
    <t>1265897803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</si>
  <si>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</si>
  <si>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https://podminky.urs.cz/item/CS_URS_2022_02/938903111</t>
  </si>
  <si>
    <t>997</t>
  </si>
  <si>
    <t>Přesun sutě</t>
  </si>
  <si>
    <t>18</t>
  </si>
  <si>
    <t>997013861</t>
  </si>
  <si>
    <t>Poplatek za uložení stavebního odpadu na recyklační skládce (skládkovné) z prostého betonu kód odpadu 17 01 01</t>
  </si>
  <si>
    <t>1669791393</t>
  </si>
  <si>
    <t>Poplatek za uložení stavebního odpadu na recyklační skládce (skládkovné) z prostého betonu zatříděného do Katalogu odpadů pod kódem 17 01 01</t>
  </si>
  <si>
    <t>https://podminky.urs.cz/item/CS_URS_2022_02/997013861</t>
  </si>
  <si>
    <t>"suť ze spár" 2,772</t>
  </si>
  <si>
    <t>19</t>
  </si>
  <si>
    <t>997321511</t>
  </si>
  <si>
    <t>Vodorovná doprava suti a vybouraných hmot po suchu do 1 km</t>
  </si>
  <si>
    <t>-1036384556</t>
  </si>
  <si>
    <t>Vodorovná doprava suti a vybouraných hmot bez naložení, s vyložením a hrubým urovnáním po suchu, na vzdálenost do 1 km</t>
  </si>
  <si>
    <t>https://podminky.urs.cz/item/CS_URS_2022_02/997321511</t>
  </si>
  <si>
    <t>20</t>
  </si>
  <si>
    <t>997321519</t>
  </si>
  <si>
    <t>Příplatek ZKD 1 km vodorovné dopravy suti a vybouraných hmot po suchu</t>
  </si>
  <si>
    <t>1901672165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</si>
  <si>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</si>
  <si>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https://podminky.urs.cz/item/CS_URS_2022_02/997321519</t>
  </si>
  <si>
    <t>6*2,772</t>
  </si>
  <si>
    <t>56447607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</si>
  <si>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</si>
  <si>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</si>
  <si>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</si>
  <si>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</si>
  <si>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</si>
  <si>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</si>
  <si>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</si>
  <si>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</si>
  <si>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</si>
  <si>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</si>
  <si>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</si>
  <si>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</si>
  <si>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vč. osetí ploch a případné opravy asfaltových krytů. Náhrada za dočasné zábory ploch. Zřízení a odstranění dočasných sjezdů, nájezdů a lávek přes výkopy. Zajištění výkopů zábradlím. Zřízení čistících zón před výjezdem z obvodu staveniště. Zajištění bezpečnosti práce a ochrany životního prostředí._x000d_
</t>
  </si>
  <si>
    <t>031004000</t>
  </si>
  <si>
    <t>Dopravní značení na staveništi</t>
  </si>
  <si>
    <t>-1203304241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</si>
  <si>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stavby.</t>
  </si>
  <si>
    <t>031005000</t>
  </si>
  <si>
    <t xml:space="preserve">Práce v ochranném pásmu </t>
  </si>
  <si>
    <t>2036770039</t>
  </si>
  <si>
    <t>Práce v ochranném pásmu</t>
  </si>
  <si>
    <t>Poznámka k položce:_x000d_
Práce v ochranném pásmu nadzemního vedení horkovodu.</t>
  </si>
  <si>
    <t>VRN9</t>
  </si>
  <si>
    <t>Ostatní náklady</t>
  </si>
  <si>
    <t>090002000</t>
  </si>
  <si>
    <t xml:space="preserve">Zajištění ochrany a vytýčení podzemních inženýrských sítí </t>
  </si>
  <si>
    <t>-1070183650</t>
  </si>
  <si>
    <t>Poznámka k položce:_x000d_
Zajištění ochrany a vytýčení podzemních inženýrských sítí uvedených v projektové dokumentaci dle podmínek z dokladové části projektu (např. vodovod, podzemní vedení NN a VN)
.</t>
  </si>
  <si>
    <t>091704000</t>
  </si>
  <si>
    <t>Vypracování Plánu opatření pro případ havárie</t>
  </si>
  <si>
    <t>ks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</si>
  <si>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</si>
  <si>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</si>
  <si>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</si>
  <si>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</si>
  <si>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</si>
  <si>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</si>
  <si>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</si>
  <si>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pozemků), výustí, mostních konstrukcí a jejich příslušenství, zajištění fotodokumentace stávajícho stavu přístupových komunikací</t>
  </si>
  <si>
    <t>1387120064</t>
  </si>
  <si>
    <t xml:space="preserve">Poznámka k položce:_x000d_
Před zahájením prací stavebník zdokumentuje stav terénu, stromů, komunikací, obrubníků, stávajícího stavu konstrukcí průtočných profilů mostů, stávajícího stavu lávek, výustí, přístupových pozemků a dalších objektů dotčených stavbou a pohybem techniky. Pokud dojde k jejich poškození, zhotovitel stavby zajistí jejich opravu.  </t>
  </si>
  <si>
    <t>092105000</t>
  </si>
  <si>
    <t>Zajištění povolení ke kácení a zajištění dokladů o předání dřevní hmoty vzniklé smýcením porostů k dalšímu využití</t>
  </si>
  <si>
    <t>1968000428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</si>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</sst>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03201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101102" TargetMode="External" /><Relationship Id="rId4" Type="http://schemas.openxmlformats.org/officeDocument/2006/relationships/hyperlink" Target="https://podminky.urs.cz/item/CS_URS_2022_02/112101103" TargetMode="External" /><Relationship Id="rId5" Type="http://schemas.openxmlformats.org/officeDocument/2006/relationships/hyperlink" Target="https://podminky.urs.cz/item/CS_URS_2022_02/112101104" TargetMode="External" /><Relationship Id="rId6" Type="http://schemas.openxmlformats.org/officeDocument/2006/relationships/hyperlink" Target="https://podminky.urs.cz/item/CS_URS_2022_02/112155115" TargetMode="External" /><Relationship Id="rId7" Type="http://schemas.openxmlformats.org/officeDocument/2006/relationships/hyperlink" Target="https://podminky.urs.cz/item/CS_URS_2022_02/112155121" TargetMode="External" /><Relationship Id="rId8" Type="http://schemas.openxmlformats.org/officeDocument/2006/relationships/hyperlink" Target="https://podminky.urs.cz/item/CS_URS_2022_02/112155125" TargetMode="External" /><Relationship Id="rId9" Type="http://schemas.openxmlformats.org/officeDocument/2006/relationships/hyperlink" Target="https://podminky.urs.cz/item/CS_URS_2022_02/112155311" TargetMode="External" /><Relationship Id="rId10" Type="http://schemas.openxmlformats.org/officeDocument/2006/relationships/hyperlink" Target="https://podminky.urs.cz/item/CS_URS_2022_02/162201411" TargetMode="External" /><Relationship Id="rId11" Type="http://schemas.openxmlformats.org/officeDocument/2006/relationships/hyperlink" Target="https://podminky.urs.cz/item/CS_URS_2022_02/162201412" TargetMode="External" /><Relationship Id="rId12" Type="http://schemas.openxmlformats.org/officeDocument/2006/relationships/hyperlink" Target="https://podminky.urs.cz/item/CS_URS_2022_02/162201413" TargetMode="External" /><Relationship Id="rId13" Type="http://schemas.openxmlformats.org/officeDocument/2006/relationships/hyperlink" Target="https://podminky.urs.cz/item/CS_URS_2022_02/162201414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7253115" TargetMode="External" /><Relationship Id="rId2" Type="http://schemas.openxmlformats.org/officeDocument/2006/relationships/hyperlink" Target="https://podminky.urs.cz/item/CS_URS_2022_02/162751114" TargetMode="External" /><Relationship Id="rId3" Type="http://schemas.openxmlformats.org/officeDocument/2006/relationships/hyperlink" Target="https://podminky.urs.cz/item/CS_URS_2022_02/167151111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99833201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14203101" TargetMode="External" /><Relationship Id="rId3" Type="http://schemas.openxmlformats.org/officeDocument/2006/relationships/hyperlink" Target="https://podminky.urs.cz/item/CS_URS_2022_02/114203201" TargetMode="External" /><Relationship Id="rId4" Type="http://schemas.openxmlformats.org/officeDocument/2006/relationships/hyperlink" Target="https://podminky.urs.cz/item/CS_URS_2022_02/131251102" TargetMode="External" /><Relationship Id="rId5" Type="http://schemas.openxmlformats.org/officeDocument/2006/relationships/hyperlink" Target="https://podminky.urs.cz/item/CS_URS_2022_02/162351103" TargetMode="External" /><Relationship Id="rId6" Type="http://schemas.openxmlformats.org/officeDocument/2006/relationships/hyperlink" Target="https://podminky.urs.cz/item/CS_URS_2022_02/162751114" TargetMode="External" /><Relationship Id="rId7" Type="http://schemas.openxmlformats.org/officeDocument/2006/relationships/hyperlink" Target="https://podminky.urs.cz/item/CS_URS_2022_02/167151101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85803105" TargetMode="External" /><Relationship Id="rId11" Type="http://schemas.openxmlformats.org/officeDocument/2006/relationships/hyperlink" Target="https://podminky.urs.cz/item/CS_URS_2022_02/451316124" TargetMode="External" /><Relationship Id="rId12" Type="http://schemas.openxmlformats.org/officeDocument/2006/relationships/hyperlink" Target="https://podminky.urs.cz/item/CS_URS_2022_02/465513227" TargetMode="External" /><Relationship Id="rId13" Type="http://schemas.openxmlformats.org/officeDocument/2006/relationships/hyperlink" Target="https://podminky.urs.cz/item/CS_URS_2022_02/628635512" TargetMode="External" /><Relationship Id="rId14" Type="http://schemas.openxmlformats.org/officeDocument/2006/relationships/hyperlink" Target="https://podminky.urs.cz/item/CS_URS_2022_02/938901101" TargetMode="External" /><Relationship Id="rId15" Type="http://schemas.openxmlformats.org/officeDocument/2006/relationships/hyperlink" Target="https://podminky.urs.cz/item/CS_URS_2022_02/938903111" TargetMode="External" /><Relationship Id="rId16" Type="http://schemas.openxmlformats.org/officeDocument/2006/relationships/hyperlink" Target="https://podminky.urs.cz/item/CS_URS_2022_02/997013861" TargetMode="External" /><Relationship Id="rId17" Type="http://schemas.openxmlformats.org/officeDocument/2006/relationships/hyperlink" Target="https://podminky.urs.cz/item/CS_URS_2022_02/997321511" TargetMode="External" /><Relationship Id="rId18" Type="http://schemas.openxmlformats.org/officeDocument/2006/relationships/hyperlink" Target="https://podminky.urs.cz/item/CS_URS_2022_02/997321519" TargetMode="External" /><Relationship Id="rId19" Type="http://schemas.openxmlformats.org/officeDocument/2006/relationships/hyperlink" Target="https://podminky.urs.cz/item/CS_URS_2022_02/998332011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PAV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Rajská strouha, Lázně Bohdaneč, odstranění nánosu, ř. km 0,950-1,145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20. 10. 2022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Povodí Labe, státní podnik, Hradec Králové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Agroprojekce Litomyšl, s.r.o.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6.5" customHeight="1">
      <c r="A55" s="110" t="s">
        <v>75</v>
      </c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'SO-01 - Odstranění dřevin'!J30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'SO-01 - Odstranění dřevin'!P81</f>
        <v>0</v>
      </c>
      <c r="AV55" s="119">
        <f>'SO-01 - Odstranění dřevin'!J33</f>
        <v>0</v>
      </c>
      <c r="AW55" s="119">
        <f>'SO-01 - Odstranění dřevin'!J34</f>
        <v>0</v>
      </c>
      <c r="AX55" s="119">
        <f>'SO-01 - Odstranění dřevin'!J35</f>
        <v>0</v>
      </c>
      <c r="AY55" s="119">
        <f>'SO-01 - Odstranění dřevin'!J36</f>
        <v>0</v>
      </c>
      <c r="AZ55" s="119">
        <f>'SO-01 - Odstranění dřevin'!F33</f>
        <v>0</v>
      </c>
      <c r="BA55" s="119">
        <f>'SO-01 - Odstranění dřevin'!F34</f>
        <v>0</v>
      </c>
      <c r="BB55" s="119">
        <f>'SO-01 - Odstranění dřevin'!F35</f>
        <v>0</v>
      </c>
      <c r="BC55" s="119">
        <f>'SO-01 - Odstranění dřevin'!F36</f>
        <v>0</v>
      </c>
      <c r="BD55" s="121">
        <f>'SO-01 - Odstranění dřevin'!F37</f>
        <v>0</v>
      </c>
      <c r="BE55" s="7"/>
      <c r="BT55" s="122" t="s">
        <v>79</v>
      </c>
      <c r="BV55" s="122" t="s">
        <v>73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7" customFormat="1" ht="16.5" customHeight="1">
      <c r="A56" s="110" t="s">
        <v>75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83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'SO-02 - Těžení sedimentů'!J30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78</v>
      </c>
      <c r="AR56" s="117"/>
      <c r="AS56" s="118">
        <v>0</v>
      </c>
      <c r="AT56" s="119">
        <f>ROUND(SUM(AV56:AW56),2)</f>
        <v>0</v>
      </c>
      <c r="AU56" s="120">
        <f>'SO-02 - Těžení sedimentů'!P83</f>
        <v>0</v>
      </c>
      <c r="AV56" s="119">
        <f>'SO-02 - Těžení sedimentů'!J33</f>
        <v>0</v>
      </c>
      <c r="AW56" s="119">
        <f>'SO-02 - Těžení sedimentů'!J34</f>
        <v>0</v>
      </c>
      <c r="AX56" s="119">
        <f>'SO-02 - Těžení sedimentů'!J35</f>
        <v>0</v>
      </c>
      <c r="AY56" s="119">
        <f>'SO-02 - Těžení sedimentů'!J36</f>
        <v>0</v>
      </c>
      <c r="AZ56" s="119">
        <f>'SO-02 - Těžení sedimentů'!F33</f>
        <v>0</v>
      </c>
      <c r="BA56" s="119">
        <f>'SO-02 - Těžení sedimentů'!F34</f>
        <v>0</v>
      </c>
      <c r="BB56" s="119">
        <f>'SO-02 - Těžení sedimentů'!F35</f>
        <v>0</v>
      </c>
      <c r="BC56" s="119">
        <f>'SO-02 - Těžení sedimentů'!F36</f>
        <v>0</v>
      </c>
      <c r="BD56" s="121">
        <f>'SO-02 - Těžení sedimentů'!F37</f>
        <v>0</v>
      </c>
      <c r="BE56" s="7"/>
      <c r="BT56" s="122" t="s">
        <v>79</v>
      </c>
      <c r="BV56" s="122" t="s">
        <v>73</v>
      </c>
      <c r="BW56" s="122" t="s">
        <v>84</v>
      </c>
      <c r="BX56" s="122" t="s">
        <v>5</v>
      </c>
      <c r="CL56" s="122" t="s">
        <v>85</v>
      </c>
      <c r="CM56" s="122" t="s">
        <v>81</v>
      </c>
    </row>
    <row r="57" s="7" customFormat="1" ht="16.5" customHeight="1">
      <c r="A57" s="110" t="s">
        <v>75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'SO-03 - Lokální oprava op...'!J30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78</v>
      </c>
      <c r="AR57" s="117"/>
      <c r="AS57" s="118">
        <v>0</v>
      </c>
      <c r="AT57" s="119">
        <f>ROUND(SUM(AV57:AW57),2)</f>
        <v>0</v>
      </c>
      <c r="AU57" s="120">
        <f>'SO-03 - Lokální oprava op...'!P86</f>
        <v>0</v>
      </c>
      <c r="AV57" s="119">
        <f>'SO-03 - Lokální oprava op...'!J33</f>
        <v>0</v>
      </c>
      <c r="AW57" s="119">
        <f>'SO-03 - Lokální oprava op...'!J34</f>
        <v>0</v>
      </c>
      <c r="AX57" s="119">
        <f>'SO-03 - Lokální oprava op...'!J35</f>
        <v>0</v>
      </c>
      <c r="AY57" s="119">
        <f>'SO-03 - Lokální oprava op...'!J36</f>
        <v>0</v>
      </c>
      <c r="AZ57" s="119">
        <f>'SO-03 - Lokální oprava op...'!F33</f>
        <v>0</v>
      </c>
      <c r="BA57" s="119">
        <f>'SO-03 - Lokální oprava op...'!F34</f>
        <v>0</v>
      </c>
      <c r="BB57" s="119">
        <f>'SO-03 - Lokální oprava op...'!F35</f>
        <v>0</v>
      </c>
      <c r="BC57" s="119">
        <f>'SO-03 - Lokální oprava op...'!F36</f>
        <v>0</v>
      </c>
      <c r="BD57" s="121">
        <f>'SO-03 - Lokální oprava op...'!F37</f>
        <v>0</v>
      </c>
      <c r="BE57" s="7"/>
      <c r="BT57" s="122" t="s">
        <v>79</v>
      </c>
      <c r="BV57" s="122" t="s">
        <v>73</v>
      </c>
      <c r="BW57" s="122" t="s">
        <v>88</v>
      </c>
      <c r="BX57" s="122" t="s">
        <v>5</v>
      </c>
      <c r="CL57" s="122" t="s">
        <v>85</v>
      </c>
      <c r="CM57" s="122" t="s">
        <v>81</v>
      </c>
    </row>
    <row r="58" s="7" customFormat="1" ht="16.5" customHeight="1">
      <c r="A58" s="110" t="s">
        <v>75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'VON - Vedlejší a ostatní 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89</v>
      </c>
      <c r="AR58" s="117"/>
      <c r="AS58" s="123">
        <v>0</v>
      </c>
      <c r="AT58" s="124">
        <f>ROUND(SUM(AV58:AW58),2)</f>
        <v>0</v>
      </c>
      <c r="AU58" s="125">
        <f>'VON - Vedlejší a ostatní ...'!P82</f>
        <v>0</v>
      </c>
      <c r="AV58" s="124">
        <f>'VON - Vedlejší a ostatní ...'!J33</f>
        <v>0</v>
      </c>
      <c r="AW58" s="124">
        <f>'VON - Vedlejší a ostatní ...'!J34</f>
        <v>0</v>
      </c>
      <c r="AX58" s="124">
        <f>'VON - Vedlejší a ostatní ...'!J35</f>
        <v>0</v>
      </c>
      <c r="AY58" s="124">
        <f>'VON - Vedlejší a ostatní ...'!J36</f>
        <v>0</v>
      </c>
      <c r="AZ58" s="124">
        <f>'VON - Vedlejší a ostatní ...'!F33</f>
        <v>0</v>
      </c>
      <c r="BA58" s="124">
        <f>'VON - Vedlejší a ostatní ...'!F34</f>
        <v>0</v>
      </c>
      <c r="BB58" s="124">
        <f>'VON - Vedlejší a ostatní ...'!F35</f>
        <v>0</v>
      </c>
      <c r="BC58" s="124">
        <f>'VON - Vedlejší a ostatní ...'!F36</f>
        <v>0</v>
      </c>
      <c r="BD58" s="126">
        <f>'VON - Vedlejší a ostatní ...'!F37</f>
        <v>0</v>
      </c>
      <c r="BE58" s="7"/>
      <c r="BT58" s="122" t="s">
        <v>79</v>
      </c>
      <c r="BV58" s="122" t="s">
        <v>73</v>
      </c>
      <c r="BW58" s="122" t="s">
        <v>91</v>
      </c>
      <c r="BX58" s="122" t="s">
        <v>5</v>
      </c>
      <c r="CL58" s="122" t="s">
        <v>19</v>
      </c>
      <c r="CM58" s="122" t="s">
        <v>81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gNozT9kPfP/pRpPxJYUk/Ya371ndPiw1NxjiisFvQIADf9MiPO4D/nE128Ti5dXTAQ/P0CSAM492IPCNehxoqA==" hashValue="mG3zU10yoZ8PjoVsXe5lGHZk4cn4vJG3NSzByVnpMrEQvrDQVGXKxDqXaaNgnvJ79Xzq6nEp4nes07RT8b/aH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-01 - Odstranění dřevin'!C2" display="/"/>
    <hyperlink ref="A56" location="'SO-02 - Těžení sedimentů'!C2" display="/"/>
    <hyperlink ref="A57" location="'SO-03 - Lokální oprava op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Rajská strouha, Lázně Bohdaneč, odstranění nánosu, ř. km 0,950-1,145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20. 10. 2022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ROUND((SUM(BE81:BE132)),  2)</f>
        <v>0</v>
      </c>
      <c r="G33" s="37"/>
      <c r="H33" s="37"/>
      <c r="I33" s="147">
        <v>0.20999999999999999</v>
      </c>
      <c r="J33" s="146">
        <f>ROUND(((SUM(BE81:BE132))*I33),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ROUND((SUM(BF81:BF132)),  2)</f>
        <v>0</v>
      </c>
      <c r="G34" s="37"/>
      <c r="H34" s="37"/>
      <c r="I34" s="147">
        <v>0.14999999999999999</v>
      </c>
      <c r="J34" s="146">
        <f>ROUND(((SUM(BF81:BF132))*I34),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ROUND((SUM(BG81:BG132)),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ROUND((SUM(BH81:BH132)),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ROUND((SUM(BI81:BI132)),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Rajská strouha, Lázně Bohdaneč, odstranění nánosu, ř. km 0,950-1,145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SO-01 - Odstranění dřevin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20. 10. 2022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Povodí Labe, státní podnik,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101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Rajská strouha, Lázně Bohdaneč, odstranění nánosu, ř. km 0,950-1,145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SO-01 - Odstranění dřevin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20. 10. 2022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25</v>
      </c>
      <c r="D77" s="39"/>
      <c r="E77" s="39"/>
      <c r="F77" s="26" t="str">
        <f>E15</f>
        <v>Povodí Labe, státní podnik, Hradec Králové</v>
      </c>
      <c r="G77" s="39"/>
      <c r="H77" s="39"/>
      <c r="I77" s="31" t="s">
        <v>31</v>
      </c>
      <c r="J77" s="35" t="str">
        <f>E21</f>
        <v>Agroprojekce Litomyšl,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102</v>
      </c>
      <c r="D80" s="179" t="s">
        <v>56</v>
      </c>
      <c r="E80" s="179" t="s">
        <v>52</v>
      </c>
      <c r="F80" s="179" t="s">
        <v>53</v>
      </c>
      <c r="G80" s="179" t="s">
        <v>103</v>
      </c>
      <c r="H80" s="179" t="s">
        <v>104</v>
      </c>
      <c r="I80" s="179" t="s">
        <v>105</v>
      </c>
      <c r="J80" s="179" t="s">
        <v>97</v>
      </c>
      <c r="K80" s="180" t="s">
        <v>106</v>
      </c>
      <c r="L80" s="181"/>
      <c r="M80" s="91" t="s">
        <v>19</v>
      </c>
      <c r="N80" s="92" t="s">
        <v>41</v>
      </c>
      <c r="O80" s="92" t="s">
        <v>107</v>
      </c>
      <c r="P80" s="92" t="s">
        <v>108</v>
      </c>
      <c r="Q80" s="92" t="s">
        <v>109</v>
      </c>
      <c r="R80" s="92" t="s">
        <v>110</v>
      </c>
      <c r="S80" s="92" t="s">
        <v>111</v>
      </c>
      <c r="T80" s="93" t="s">
        <v>112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113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98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114</v>
      </c>
      <c r="F82" s="190" t="s">
        <v>115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116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117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SUM(P84:P132)</f>
        <v>0</v>
      </c>
      <c r="Q83" s="195"/>
      <c r="R83" s="196">
        <f>SUM(R84:R132)</f>
        <v>0</v>
      </c>
      <c r="S83" s="195"/>
      <c r="T83" s="197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116</v>
      </c>
      <c r="BK83" s="200">
        <f>SUM(BK84:BK132)</f>
        <v>0</v>
      </c>
    </row>
    <row r="84" s="2" customFormat="1" ht="16.5" customHeight="1">
      <c r="A84" s="37"/>
      <c r="B84" s="38"/>
      <c r="C84" s="203" t="s">
        <v>79</v>
      </c>
      <c r="D84" s="203" t="s">
        <v>118</v>
      </c>
      <c r="E84" s="204" t="s">
        <v>119</v>
      </c>
      <c r="F84" s="205" t="s">
        <v>120</v>
      </c>
      <c r="G84" s="206" t="s">
        <v>121</v>
      </c>
      <c r="H84" s="207">
        <v>765</v>
      </c>
      <c r="I84" s="208"/>
      <c r="J84" s="209">
        <f>ROUND(I84*H84,2)</f>
        <v>0</v>
      </c>
      <c r="K84" s="205" t="s">
        <v>122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123</v>
      </c>
      <c r="AT84" s="214" t="s">
        <v>118</v>
      </c>
      <c r="AU84" s="214" t="s">
        <v>81</v>
      </c>
      <c r="AY84" s="16" t="s">
        <v>116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123</v>
      </c>
      <c r="BM84" s="214" t="s">
        <v>124</v>
      </c>
    </row>
    <row r="85" s="2" customFormat="1">
      <c r="A85" s="37"/>
      <c r="B85" s="38"/>
      <c r="C85" s="39"/>
      <c r="D85" s="216" t="s">
        <v>125</v>
      </c>
      <c r="E85" s="39"/>
      <c r="F85" s="217" t="s">
        <v>126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125</v>
      </c>
      <c r="AU85" s="16" t="s">
        <v>81</v>
      </c>
    </row>
    <row r="86" s="2" customFormat="1">
      <c r="A86" s="37"/>
      <c r="B86" s="38"/>
      <c r="C86" s="39"/>
      <c r="D86" s="221" t="s">
        <v>127</v>
      </c>
      <c r="E86" s="39"/>
      <c r="F86" s="222" t="s">
        <v>128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127</v>
      </c>
      <c r="AU86" s="16" t="s">
        <v>81</v>
      </c>
    </row>
    <row r="87" s="13" customFormat="1">
      <c r="A87" s="13"/>
      <c r="B87" s="223"/>
      <c r="C87" s="224"/>
      <c r="D87" s="216" t="s">
        <v>129</v>
      </c>
      <c r="E87" s="225" t="s">
        <v>19</v>
      </c>
      <c r="F87" s="226" t="s">
        <v>130</v>
      </c>
      <c r="G87" s="224"/>
      <c r="H87" s="227">
        <v>765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129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116</v>
      </c>
    </row>
    <row r="88" s="2" customFormat="1" ht="16.5" customHeight="1">
      <c r="A88" s="37"/>
      <c r="B88" s="38"/>
      <c r="C88" s="203" t="s">
        <v>81</v>
      </c>
      <c r="D88" s="203" t="s">
        <v>118</v>
      </c>
      <c r="E88" s="204" t="s">
        <v>131</v>
      </c>
      <c r="F88" s="205" t="s">
        <v>132</v>
      </c>
      <c r="G88" s="206" t="s">
        <v>133</v>
      </c>
      <c r="H88" s="207">
        <v>7</v>
      </c>
      <c r="I88" s="208"/>
      <c r="J88" s="209">
        <f>ROUND(I88*H88,2)</f>
        <v>0</v>
      </c>
      <c r="K88" s="205" t="s">
        <v>122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123</v>
      </c>
      <c r="AT88" s="214" t="s">
        <v>118</v>
      </c>
      <c r="AU88" s="214" t="s">
        <v>81</v>
      </c>
      <c r="AY88" s="16" t="s">
        <v>116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123</v>
      </c>
      <c r="BM88" s="214" t="s">
        <v>134</v>
      </c>
    </row>
    <row r="89" s="2" customFormat="1">
      <c r="A89" s="37"/>
      <c r="B89" s="38"/>
      <c r="C89" s="39"/>
      <c r="D89" s="216" t="s">
        <v>125</v>
      </c>
      <c r="E89" s="39"/>
      <c r="F89" s="217" t="s">
        <v>135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125</v>
      </c>
      <c r="AU89" s="16" t="s">
        <v>81</v>
      </c>
    </row>
    <row r="90" s="2" customFormat="1">
      <c r="A90" s="37"/>
      <c r="B90" s="38"/>
      <c r="C90" s="39"/>
      <c r="D90" s="221" t="s">
        <v>127</v>
      </c>
      <c r="E90" s="39"/>
      <c r="F90" s="222" t="s">
        <v>136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127</v>
      </c>
      <c r="AU90" s="16" t="s">
        <v>81</v>
      </c>
    </row>
    <row r="91" s="13" customFormat="1">
      <c r="A91" s="13"/>
      <c r="B91" s="223"/>
      <c r="C91" s="224"/>
      <c r="D91" s="216" t="s">
        <v>129</v>
      </c>
      <c r="E91" s="225" t="s">
        <v>19</v>
      </c>
      <c r="F91" s="226" t="s">
        <v>137</v>
      </c>
      <c r="G91" s="224"/>
      <c r="H91" s="227">
        <v>7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129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116</v>
      </c>
    </row>
    <row r="92" s="2" customFormat="1" ht="16.5" customHeight="1">
      <c r="A92" s="37"/>
      <c r="B92" s="38"/>
      <c r="C92" s="203" t="s">
        <v>138</v>
      </c>
      <c r="D92" s="203" t="s">
        <v>118</v>
      </c>
      <c r="E92" s="204" t="s">
        <v>139</v>
      </c>
      <c r="F92" s="205" t="s">
        <v>140</v>
      </c>
      <c r="G92" s="206" t="s">
        <v>133</v>
      </c>
      <c r="H92" s="207">
        <v>22</v>
      </c>
      <c r="I92" s="208"/>
      <c r="J92" s="209">
        <f>ROUND(I92*H92,2)</f>
        <v>0</v>
      </c>
      <c r="K92" s="205" t="s">
        <v>122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123</v>
      </c>
      <c r="AT92" s="214" t="s">
        <v>118</v>
      </c>
      <c r="AU92" s="214" t="s">
        <v>81</v>
      </c>
      <c r="AY92" s="16" t="s">
        <v>116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123</v>
      </c>
      <c r="BM92" s="214" t="s">
        <v>141</v>
      </c>
    </row>
    <row r="93" s="2" customFormat="1">
      <c r="A93" s="37"/>
      <c r="B93" s="38"/>
      <c r="C93" s="39"/>
      <c r="D93" s="216" t="s">
        <v>125</v>
      </c>
      <c r="E93" s="39"/>
      <c r="F93" s="217" t="s">
        <v>142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125</v>
      </c>
      <c r="AU93" s="16" t="s">
        <v>81</v>
      </c>
    </row>
    <row r="94" s="2" customFormat="1">
      <c r="A94" s="37"/>
      <c r="B94" s="38"/>
      <c r="C94" s="39"/>
      <c r="D94" s="221" t="s">
        <v>127</v>
      </c>
      <c r="E94" s="39"/>
      <c r="F94" s="222" t="s">
        <v>143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127</v>
      </c>
      <c r="AU94" s="16" t="s">
        <v>81</v>
      </c>
    </row>
    <row r="95" s="13" customFormat="1">
      <c r="A95" s="13"/>
      <c r="B95" s="223"/>
      <c r="C95" s="224"/>
      <c r="D95" s="216" t="s">
        <v>129</v>
      </c>
      <c r="E95" s="225" t="s">
        <v>19</v>
      </c>
      <c r="F95" s="226" t="s">
        <v>144</v>
      </c>
      <c r="G95" s="224"/>
      <c r="H95" s="227">
        <v>22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129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116</v>
      </c>
    </row>
    <row r="96" s="2" customFormat="1" ht="16.5" customHeight="1">
      <c r="A96" s="37"/>
      <c r="B96" s="38"/>
      <c r="C96" s="203" t="s">
        <v>123</v>
      </c>
      <c r="D96" s="203" t="s">
        <v>118</v>
      </c>
      <c r="E96" s="204" t="s">
        <v>145</v>
      </c>
      <c r="F96" s="205" t="s">
        <v>146</v>
      </c>
      <c r="G96" s="206" t="s">
        <v>133</v>
      </c>
      <c r="H96" s="207">
        <v>11</v>
      </c>
      <c r="I96" s="208"/>
      <c r="J96" s="209">
        <f>ROUND(I96*H96,2)</f>
        <v>0</v>
      </c>
      <c r="K96" s="205" t="s">
        <v>122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123</v>
      </c>
      <c r="AT96" s="214" t="s">
        <v>118</v>
      </c>
      <c r="AU96" s="214" t="s">
        <v>81</v>
      </c>
      <c r="AY96" s="16" t="s">
        <v>116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123</v>
      </c>
      <c r="BM96" s="214" t="s">
        <v>147</v>
      </c>
    </row>
    <row r="97" s="2" customFormat="1">
      <c r="A97" s="37"/>
      <c r="B97" s="38"/>
      <c r="C97" s="39"/>
      <c r="D97" s="216" t="s">
        <v>125</v>
      </c>
      <c r="E97" s="39"/>
      <c r="F97" s="217" t="s">
        <v>148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125</v>
      </c>
      <c r="AU97" s="16" t="s">
        <v>81</v>
      </c>
    </row>
    <row r="98" s="2" customFormat="1">
      <c r="A98" s="37"/>
      <c r="B98" s="38"/>
      <c r="C98" s="39"/>
      <c r="D98" s="221" t="s">
        <v>127</v>
      </c>
      <c r="E98" s="39"/>
      <c r="F98" s="222" t="s">
        <v>149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81</v>
      </c>
    </row>
    <row r="99" s="13" customFormat="1">
      <c r="A99" s="13"/>
      <c r="B99" s="223"/>
      <c r="C99" s="224"/>
      <c r="D99" s="216" t="s">
        <v>129</v>
      </c>
      <c r="E99" s="225" t="s">
        <v>19</v>
      </c>
      <c r="F99" s="226" t="s">
        <v>150</v>
      </c>
      <c r="G99" s="224"/>
      <c r="H99" s="227">
        <v>11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129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116</v>
      </c>
    </row>
    <row r="100" s="2" customFormat="1" ht="16.5" customHeight="1">
      <c r="A100" s="37"/>
      <c r="B100" s="38"/>
      <c r="C100" s="203" t="s">
        <v>151</v>
      </c>
      <c r="D100" s="203" t="s">
        <v>118</v>
      </c>
      <c r="E100" s="204" t="s">
        <v>152</v>
      </c>
      <c r="F100" s="205" t="s">
        <v>153</v>
      </c>
      <c r="G100" s="206" t="s">
        <v>133</v>
      </c>
      <c r="H100" s="207">
        <v>1</v>
      </c>
      <c r="I100" s="208"/>
      <c r="J100" s="209">
        <f>ROUND(I100*H100,2)</f>
        <v>0</v>
      </c>
      <c r="K100" s="205" t="s">
        <v>122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123</v>
      </c>
      <c r="AT100" s="214" t="s">
        <v>118</v>
      </c>
      <c r="AU100" s="214" t="s">
        <v>81</v>
      </c>
      <c r="AY100" s="16" t="s">
        <v>116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123</v>
      </c>
      <c r="BM100" s="214" t="s">
        <v>154</v>
      </c>
    </row>
    <row r="101" s="2" customFormat="1">
      <c r="A101" s="37"/>
      <c r="B101" s="38"/>
      <c r="C101" s="39"/>
      <c r="D101" s="216" t="s">
        <v>125</v>
      </c>
      <c r="E101" s="39"/>
      <c r="F101" s="217" t="s">
        <v>155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125</v>
      </c>
      <c r="AU101" s="16" t="s">
        <v>81</v>
      </c>
    </row>
    <row r="102" s="2" customFormat="1">
      <c r="A102" s="37"/>
      <c r="B102" s="38"/>
      <c r="C102" s="39"/>
      <c r="D102" s="221" t="s">
        <v>127</v>
      </c>
      <c r="E102" s="39"/>
      <c r="F102" s="222" t="s">
        <v>156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81</v>
      </c>
    </row>
    <row r="103" s="13" customFormat="1">
      <c r="A103" s="13"/>
      <c r="B103" s="223"/>
      <c r="C103" s="224"/>
      <c r="D103" s="216" t="s">
        <v>129</v>
      </c>
      <c r="E103" s="225" t="s">
        <v>19</v>
      </c>
      <c r="F103" s="226" t="s">
        <v>157</v>
      </c>
      <c r="G103" s="224"/>
      <c r="H103" s="227">
        <v>1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129</v>
      </c>
      <c r="AU103" s="233" t="s">
        <v>81</v>
      </c>
      <c r="AV103" s="13" t="s">
        <v>81</v>
      </c>
      <c r="AW103" s="13" t="s">
        <v>33</v>
      </c>
      <c r="AX103" s="13" t="s">
        <v>79</v>
      </c>
      <c r="AY103" s="233" t="s">
        <v>116</v>
      </c>
    </row>
    <row r="104" s="2" customFormat="1" ht="16.5" customHeight="1">
      <c r="A104" s="37"/>
      <c r="B104" s="38"/>
      <c r="C104" s="203" t="s">
        <v>158</v>
      </c>
      <c r="D104" s="203" t="s">
        <v>118</v>
      </c>
      <c r="E104" s="204" t="s">
        <v>159</v>
      </c>
      <c r="F104" s="205" t="s">
        <v>160</v>
      </c>
      <c r="G104" s="206" t="s">
        <v>133</v>
      </c>
      <c r="H104" s="207">
        <v>7</v>
      </c>
      <c r="I104" s="208"/>
      <c r="J104" s="209">
        <f>ROUND(I104*H104,2)</f>
        <v>0</v>
      </c>
      <c r="K104" s="205" t="s">
        <v>122</v>
      </c>
      <c r="L104" s="43"/>
      <c r="M104" s="210" t="s">
        <v>19</v>
      </c>
      <c r="N104" s="211" t="s">
        <v>42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123</v>
      </c>
      <c r="AT104" s="214" t="s">
        <v>118</v>
      </c>
      <c r="AU104" s="214" t="s">
        <v>81</v>
      </c>
      <c r="AY104" s="16" t="s">
        <v>116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79</v>
      </c>
      <c r="BK104" s="215">
        <f>ROUND(I104*H104,2)</f>
        <v>0</v>
      </c>
      <c r="BL104" s="16" t="s">
        <v>123</v>
      </c>
      <c r="BM104" s="214" t="s">
        <v>161</v>
      </c>
    </row>
    <row r="105" s="2" customFormat="1">
      <c r="A105" s="37"/>
      <c r="B105" s="38"/>
      <c r="C105" s="39"/>
      <c r="D105" s="216" t="s">
        <v>125</v>
      </c>
      <c r="E105" s="39"/>
      <c r="F105" s="217" t="s">
        <v>162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125</v>
      </c>
      <c r="AU105" s="16" t="s">
        <v>81</v>
      </c>
    </row>
    <row r="106" s="2" customFormat="1">
      <c r="A106" s="37"/>
      <c r="B106" s="38"/>
      <c r="C106" s="39"/>
      <c r="D106" s="221" t="s">
        <v>127</v>
      </c>
      <c r="E106" s="39"/>
      <c r="F106" s="222" t="s">
        <v>163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127</v>
      </c>
      <c r="AU106" s="16" t="s">
        <v>81</v>
      </c>
    </row>
    <row r="107" s="2" customFormat="1" ht="21.75" customHeight="1">
      <c r="A107" s="37"/>
      <c r="B107" s="38"/>
      <c r="C107" s="203" t="s">
        <v>164</v>
      </c>
      <c r="D107" s="203" t="s">
        <v>118</v>
      </c>
      <c r="E107" s="204" t="s">
        <v>165</v>
      </c>
      <c r="F107" s="205" t="s">
        <v>166</v>
      </c>
      <c r="G107" s="206" t="s">
        <v>133</v>
      </c>
      <c r="H107" s="207">
        <v>22</v>
      </c>
      <c r="I107" s="208"/>
      <c r="J107" s="209">
        <f>ROUND(I107*H107,2)</f>
        <v>0</v>
      </c>
      <c r="K107" s="205" t="s">
        <v>122</v>
      </c>
      <c r="L107" s="43"/>
      <c r="M107" s="210" t="s">
        <v>19</v>
      </c>
      <c r="N107" s="211" t="s">
        <v>42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123</v>
      </c>
      <c r="AT107" s="214" t="s">
        <v>118</v>
      </c>
      <c r="AU107" s="214" t="s">
        <v>81</v>
      </c>
      <c r="AY107" s="16" t="s">
        <v>116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79</v>
      </c>
      <c r="BK107" s="215">
        <f>ROUND(I107*H107,2)</f>
        <v>0</v>
      </c>
      <c r="BL107" s="16" t="s">
        <v>123</v>
      </c>
      <c r="BM107" s="214" t="s">
        <v>167</v>
      </c>
    </row>
    <row r="108" s="2" customFormat="1">
      <c r="A108" s="37"/>
      <c r="B108" s="38"/>
      <c r="C108" s="39"/>
      <c r="D108" s="216" t="s">
        <v>125</v>
      </c>
      <c r="E108" s="39"/>
      <c r="F108" s="217" t="s">
        <v>168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125</v>
      </c>
      <c r="AU108" s="16" t="s">
        <v>81</v>
      </c>
    </row>
    <row r="109" s="2" customFormat="1">
      <c r="A109" s="37"/>
      <c r="B109" s="38"/>
      <c r="C109" s="39"/>
      <c r="D109" s="221" t="s">
        <v>127</v>
      </c>
      <c r="E109" s="39"/>
      <c r="F109" s="222" t="s">
        <v>169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127</v>
      </c>
      <c r="AU109" s="16" t="s">
        <v>81</v>
      </c>
    </row>
    <row r="110" s="2" customFormat="1" ht="21.75" customHeight="1">
      <c r="A110" s="37"/>
      <c r="B110" s="38"/>
      <c r="C110" s="203" t="s">
        <v>170</v>
      </c>
      <c r="D110" s="203" t="s">
        <v>118</v>
      </c>
      <c r="E110" s="204" t="s">
        <v>171</v>
      </c>
      <c r="F110" s="205" t="s">
        <v>172</v>
      </c>
      <c r="G110" s="206" t="s">
        <v>133</v>
      </c>
      <c r="H110" s="207">
        <v>11</v>
      </c>
      <c r="I110" s="208"/>
      <c r="J110" s="209">
        <f>ROUND(I110*H110,2)</f>
        <v>0</v>
      </c>
      <c r="K110" s="205" t="s">
        <v>122</v>
      </c>
      <c r="L110" s="43"/>
      <c r="M110" s="210" t="s">
        <v>19</v>
      </c>
      <c r="N110" s="211" t="s">
        <v>42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123</v>
      </c>
      <c r="AT110" s="214" t="s">
        <v>118</v>
      </c>
      <c r="AU110" s="214" t="s">
        <v>81</v>
      </c>
      <c r="AY110" s="16" t="s">
        <v>116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79</v>
      </c>
      <c r="BK110" s="215">
        <f>ROUND(I110*H110,2)</f>
        <v>0</v>
      </c>
      <c r="BL110" s="16" t="s">
        <v>123</v>
      </c>
      <c r="BM110" s="214" t="s">
        <v>173</v>
      </c>
    </row>
    <row r="111" s="2" customFormat="1">
      <c r="A111" s="37"/>
      <c r="B111" s="38"/>
      <c r="C111" s="39"/>
      <c r="D111" s="216" t="s">
        <v>125</v>
      </c>
      <c r="E111" s="39"/>
      <c r="F111" s="217" t="s">
        <v>174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125</v>
      </c>
      <c r="AU111" s="16" t="s">
        <v>81</v>
      </c>
    </row>
    <row r="112" s="2" customFormat="1">
      <c r="A112" s="37"/>
      <c r="B112" s="38"/>
      <c r="C112" s="39"/>
      <c r="D112" s="221" t="s">
        <v>127</v>
      </c>
      <c r="E112" s="39"/>
      <c r="F112" s="222" t="s">
        <v>175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127</v>
      </c>
      <c r="AU112" s="16" t="s">
        <v>81</v>
      </c>
    </row>
    <row r="113" s="2" customFormat="1" ht="21.75" customHeight="1">
      <c r="A113" s="37"/>
      <c r="B113" s="38"/>
      <c r="C113" s="203" t="s">
        <v>176</v>
      </c>
      <c r="D113" s="203" t="s">
        <v>118</v>
      </c>
      <c r="E113" s="204" t="s">
        <v>177</v>
      </c>
      <c r="F113" s="205" t="s">
        <v>178</v>
      </c>
      <c r="G113" s="206" t="s">
        <v>133</v>
      </c>
      <c r="H113" s="207">
        <v>1</v>
      </c>
      <c r="I113" s="208"/>
      <c r="J113" s="209">
        <f>ROUND(I113*H113,2)</f>
        <v>0</v>
      </c>
      <c r="K113" s="205" t="s">
        <v>19</v>
      </c>
      <c r="L113" s="43"/>
      <c r="M113" s="210" t="s">
        <v>19</v>
      </c>
      <c r="N113" s="211" t="s">
        <v>42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123</v>
      </c>
      <c r="AT113" s="214" t="s">
        <v>118</v>
      </c>
      <c r="AU113" s="214" t="s">
        <v>81</v>
      </c>
      <c r="AY113" s="16" t="s">
        <v>116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79</v>
      </c>
      <c r="BK113" s="215">
        <f>ROUND(I113*H113,2)</f>
        <v>0</v>
      </c>
      <c r="BL113" s="16" t="s">
        <v>123</v>
      </c>
      <c r="BM113" s="214" t="s">
        <v>179</v>
      </c>
    </row>
    <row r="114" s="2" customFormat="1">
      <c r="A114" s="37"/>
      <c r="B114" s="38"/>
      <c r="C114" s="39"/>
      <c r="D114" s="216" t="s">
        <v>125</v>
      </c>
      <c r="E114" s="39"/>
      <c r="F114" s="217" t="s">
        <v>180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125</v>
      </c>
      <c r="AU114" s="16" t="s">
        <v>81</v>
      </c>
    </row>
    <row r="115" s="2" customFormat="1" ht="16.5" customHeight="1">
      <c r="A115" s="37"/>
      <c r="B115" s="38"/>
      <c r="C115" s="203" t="s">
        <v>181</v>
      </c>
      <c r="D115" s="203" t="s">
        <v>118</v>
      </c>
      <c r="E115" s="204" t="s">
        <v>182</v>
      </c>
      <c r="F115" s="205" t="s">
        <v>183</v>
      </c>
      <c r="G115" s="206" t="s">
        <v>121</v>
      </c>
      <c r="H115" s="207">
        <v>765</v>
      </c>
      <c r="I115" s="208"/>
      <c r="J115" s="209">
        <f>ROUND(I115*H115,2)</f>
        <v>0</v>
      </c>
      <c r="K115" s="205" t="s">
        <v>122</v>
      </c>
      <c r="L115" s="43"/>
      <c r="M115" s="210" t="s">
        <v>19</v>
      </c>
      <c r="N115" s="211" t="s">
        <v>42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123</v>
      </c>
      <c r="AT115" s="214" t="s">
        <v>118</v>
      </c>
      <c r="AU115" s="214" t="s">
        <v>81</v>
      </c>
      <c r="AY115" s="16" t="s">
        <v>116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79</v>
      </c>
      <c r="BK115" s="215">
        <f>ROUND(I115*H115,2)</f>
        <v>0</v>
      </c>
      <c r="BL115" s="16" t="s">
        <v>123</v>
      </c>
      <c r="BM115" s="214" t="s">
        <v>184</v>
      </c>
    </row>
    <row r="116" s="2" customFormat="1">
      <c r="A116" s="37"/>
      <c r="B116" s="38"/>
      <c r="C116" s="39"/>
      <c r="D116" s="216" t="s">
        <v>125</v>
      </c>
      <c r="E116" s="39"/>
      <c r="F116" s="217" t="s">
        <v>185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125</v>
      </c>
      <c r="AU116" s="16" t="s">
        <v>81</v>
      </c>
    </row>
    <row r="117" s="2" customFormat="1">
      <c r="A117" s="37"/>
      <c r="B117" s="38"/>
      <c r="C117" s="39"/>
      <c r="D117" s="221" t="s">
        <v>127</v>
      </c>
      <c r="E117" s="39"/>
      <c r="F117" s="222" t="s">
        <v>186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127</v>
      </c>
      <c r="AU117" s="16" t="s">
        <v>81</v>
      </c>
    </row>
    <row r="118" s="2" customFormat="1" ht="16.5" customHeight="1">
      <c r="A118" s="37"/>
      <c r="B118" s="38"/>
      <c r="C118" s="203" t="s">
        <v>187</v>
      </c>
      <c r="D118" s="203" t="s">
        <v>118</v>
      </c>
      <c r="E118" s="204" t="s">
        <v>188</v>
      </c>
      <c r="F118" s="205" t="s">
        <v>189</v>
      </c>
      <c r="G118" s="206" t="s">
        <v>133</v>
      </c>
      <c r="H118" s="207">
        <v>7</v>
      </c>
      <c r="I118" s="208"/>
      <c r="J118" s="209">
        <f>ROUND(I118*H118,2)</f>
        <v>0</v>
      </c>
      <c r="K118" s="205" t="s">
        <v>122</v>
      </c>
      <c r="L118" s="43"/>
      <c r="M118" s="210" t="s">
        <v>19</v>
      </c>
      <c r="N118" s="211" t="s">
        <v>42</v>
      </c>
      <c r="O118" s="8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123</v>
      </c>
      <c r="AT118" s="214" t="s">
        <v>118</v>
      </c>
      <c r="AU118" s="214" t="s">
        <v>81</v>
      </c>
      <c r="AY118" s="16" t="s">
        <v>116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79</v>
      </c>
      <c r="BK118" s="215">
        <f>ROUND(I118*H118,2)</f>
        <v>0</v>
      </c>
      <c r="BL118" s="16" t="s">
        <v>123</v>
      </c>
      <c r="BM118" s="214" t="s">
        <v>190</v>
      </c>
    </row>
    <row r="119" s="2" customFormat="1">
      <c r="A119" s="37"/>
      <c r="B119" s="38"/>
      <c r="C119" s="39"/>
      <c r="D119" s="216" t="s">
        <v>125</v>
      </c>
      <c r="E119" s="39"/>
      <c r="F119" s="217" t="s">
        <v>191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125</v>
      </c>
      <c r="AU119" s="16" t="s">
        <v>81</v>
      </c>
    </row>
    <row r="120" s="2" customFormat="1">
      <c r="A120" s="37"/>
      <c r="B120" s="38"/>
      <c r="C120" s="39"/>
      <c r="D120" s="221" t="s">
        <v>127</v>
      </c>
      <c r="E120" s="39"/>
      <c r="F120" s="222" t="s">
        <v>192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127</v>
      </c>
      <c r="AU120" s="16" t="s">
        <v>81</v>
      </c>
    </row>
    <row r="121" s="2" customFormat="1" ht="16.5" customHeight="1">
      <c r="A121" s="37"/>
      <c r="B121" s="38"/>
      <c r="C121" s="203" t="s">
        <v>193</v>
      </c>
      <c r="D121" s="203" t="s">
        <v>118</v>
      </c>
      <c r="E121" s="204" t="s">
        <v>194</v>
      </c>
      <c r="F121" s="205" t="s">
        <v>195</v>
      </c>
      <c r="G121" s="206" t="s">
        <v>133</v>
      </c>
      <c r="H121" s="207">
        <v>22</v>
      </c>
      <c r="I121" s="208"/>
      <c r="J121" s="209">
        <f>ROUND(I121*H121,2)</f>
        <v>0</v>
      </c>
      <c r="K121" s="205" t="s">
        <v>122</v>
      </c>
      <c r="L121" s="43"/>
      <c r="M121" s="210" t="s">
        <v>19</v>
      </c>
      <c r="N121" s="211" t="s">
        <v>42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123</v>
      </c>
      <c r="AT121" s="214" t="s">
        <v>118</v>
      </c>
      <c r="AU121" s="214" t="s">
        <v>81</v>
      </c>
      <c r="AY121" s="16" t="s">
        <v>116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79</v>
      </c>
      <c r="BK121" s="215">
        <f>ROUND(I121*H121,2)</f>
        <v>0</v>
      </c>
      <c r="BL121" s="16" t="s">
        <v>123</v>
      </c>
      <c r="BM121" s="214" t="s">
        <v>196</v>
      </c>
    </row>
    <row r="122" s="2" customFormat="1">
      <c r="A122" s="37"/>
      <c r="B122" s="38"/>
      <c r="C122" s="39"/>
      <c r="D122" s="216" t="s">
        <v>125</v>
      </c>
      <c r="E122" s="39"/>
      <c r="F122" s="217" t="s">
        <v>197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125</v>
      </c>
      <c r="AU122" s="16" t="s">
        <v>81</v>
      </c>
    </row>
    <row r="123" s="2" customFormat="1">
      <c r="A123" s="37"/>
      <c r="B123" s="38"/>
      <c r="C123" s="39"/>
      <c r="D123" s="221" t="s">
        <v>127</v>
      </c>
      <c r="E123" s="39"/>
      <c r="F123" s="222" t="s">
        <v>198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127</v>
      </c>
      <c r="AU123" s="16" t="s">
        <v>81</v>
      </c>
    </row>
    <row r="124" s="2" customFormat="1" ht="16.5" customHeight="1">
      <c r="A124" s="37"/>
      <c r="B124" s="38"/>
      <c r="C124" s="203" t="s">
        <v>199</v>
      </c>
      <c r="D124" s="203" t="s">
        <v>118</v>
      </c>
      <c r="E124" s="204" t="s">
        <v>200</v>
      </c>
      <c r="F124" s="205" t="s">
        <v>201</v>
      </c>
      <c r="G124" s="206" t="s">
        <v>133</v>
      </c>
      <c r="H124" s="207">
        <v>11</v>
      </c>
      <c r="I124" s="208"/>
      <c r="J124" s="209">
        <f>ROUND(I124*H124,2)</f>
        <v>0</v>
      </c>
      <c r="K124" s="205" t="s">
        <v>122</v>
      </c>
      <c r="L124" s="43"/>
      <c r="M124" s="210" t="s">
        <v>19</v>
      </c>
      <c r="N124" s="211" t="s">
        <v>42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123</v>
      </c>
      <c r="AT124" s="214" t="s">
        <v>118</v>
      </c>
      <c r="AU124" s="214" t="s">
        <v>81</v>
      </c>
      <c r="AY124" s="16" t="s">
        <v>116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79</v>
      </c>
      <c r="BK124" s="215">
        <f>ROUND(I124*H124,2)</f>
        <v>0</v>
      </c>
      <c r="BL124" s="16" t="s">
        <v>123</v>
      </c>
      <c r="BM124" s="214" t="s">
        <v>202</v>
      </c>
    </row>
    <row r="125" s="2" customFormat="1">
      <c r="A125" s="37"/>
      <c r="B125" s="38"/>
      <c r="C125" s="39"/>
      <c r="D125" s="216" t="s">
        <v>125</v>
      </c>
      <c r="E125" s="39"/>
      <c r="F125" s="217" t="s">
        <v>203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125</v>
      </c>
      <c r="AU125" s="16" t="s">
        <v>81</v>
      </c>
    </row>
    <row r="126" s="2" customFormat="1">
      <c r="A126" s="37"/>
      <c r="B126" s="38"/>
      <c r="C126" s="39"/>
      <c r="D126" s="221" t="s">
        <v>127</v>
      </c>
      <c r="E126" s="39"/>
      <c r="F126" s="222" t="s">
        <v>204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127</v>
      </c>
      <c r="AU126" s="16" t="s">
        <v>81</v>
      </c>
    </row>
    <row r="127" s="2" customFormat="1" ht="16.5" customHeight="1">
      <c r="A127" s="37"/>
      <c r="B127" s="38"/>
      <c r="C127" s="203" t="s">
        <v>205</v>
      </c>
      <c r="D127" s="203" t="s">
        <v>118</v>
      </c>
      <c r="E127" s="204" t="s">
        <v>206</v>
      </c>
      <c r="F127" s="205" t="s">
        <v>207</v>
      </c>
      <c r="G127" s="206" t="s">
        <v>133</v>
      </c>
      <c r="H127" s="207">
        <v>1</v>
      </c>
      <c r="I127" s="208"/>
      <c r="J127" s="209">
        <f>ROUND(I127*H127,2)</f>
        <v>0</v>
      </c>
      <c r="K127" s="205" t="s">
        <v>122</v>
      </c>
      <c r="L127" s="43"/>
      <c r="M127" s="210" t="s">
        <v>19</v>
      </c>
      <c r="N127" s="211" t="s">
        <v>42</v>
      </c>
      <c r="O127" s="8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123</v>
      </c>
      <c r="AT127" s="214" t="s">
        <v>118</v>
      </c>
      <c r="AU127" s="214" t="s">
        <v>81</v>
      </c>
      <c r="AY127" s="16" t="s">
        <v>116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79</v>
      </c>
      <c r="BK127" s="215">
        <f>ROUND(I127*H127,2)</f>
        <v>0</v>
      </c>
      <c r="BL127" s="16" t="s">
        <v>123</v>
      </c>
      <c r="BM127" s="214" t="s">
        <v>208</v>
      </c>
    </row>
    <row r="128" s="2" customFormat="1">
      <c r="A128" s="37"/>
      <c r="B128" s="38"/>
      <c r="C128" s="39"/>
      <c r="D128" s="216" t="s">
        <v>125</v>
      </c>
      <c r="E128" s="39"/>
      <c r="F128" s="217" t="s">
        <v>209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125</v>
      </c>
      <c r="AU128" s="16" t="s">
        <v>81</v>
      </c>
    </row>
    <row r="129" s="2" customFormat="1">
      <c r="A129" s="37"/>
      <c r="B129" s="38"/>
      <c r="C129" s="39"/>
      <c r="D129" s="221" t="s">
        <v>127</v>
      </c>
      <c r="E129" s="39"/>
      <c r="F129" s="222" t="s">
        <v>210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127</v>
      </c>
      <c r="AU129" s="16" t="s">
        <v>81</v>
      </c>
    </row>
    <row r="130" s="2" customFormat="1" ht="16.5" customHeight="1">
      <c r="A130" s="37"/>
      <c r="B130" s="38"/>
      <c r="C130" s="203" t="s">
        <v>8</v>
      </c>
      <c r="D130" s="203" t="s">
        <v>118</v>
      </c>
      <c r="E130" s="204" t="s">
        <v>211</v>
      </c>
      <c r="F130" s="205" t="s">
        <v>212</v>
      </c>
      <c r="G130" s="206" t="s">
        <v>133</v>
      </c>
      <c r="H130" s="207">
        <v>41</v>
      </c>
      <c r="I130" s="208"/>
      <c r="J130" s="209">
        <f>ROUND(I130*H130,2)</f>
        <v>0</v>
      </c>
      <c r="K130" s="205" t="s">
        <v>19</v>
      </c>
      <c r="L130" s="43"/>
      <c r="M130" s="210" t="s">
        <v>19</v>
      </c>
      <c r="N130" s="211" t="s">
        <v>42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123</v>
      </c>
      <c r="AT130" s="214" t="s">
        <v>118</v>
      </c>
      <c r="AU130" s="214" t="s">
        <v>81</v>
      </c>
      <c r="AY130" s="16" t="s">
        <v>116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79</v>
      </c>
      <c r="BK130" s="215">
        <f>ROUND(I130*H130,2)</f>
        <v>0</v>
      </c>
      <c r="BL130" s="16" t="s">
        <v>123</v>
      </c>
      <c r="BM130" s="214" t="s">
        <v>213</v>
      </c>
    </row>
    <row r="131" s="2" customFormat="1">
      <c r="A131" s="37"/>
      <c r="B131" s="38"/>
      <c r="C131" s="39"/>
      <c r="D131" s="216" t="s">
        <v>125</v>
      </c>
      <c r="E131" s="39"/>
      <c r="F131" s="217" t="s">
        <v>212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125</v>
      </c>
      <c r="AU131" s="16" t="s">
        <v>81</v>
      </c>
    </row>
    <row r="132" s="2" customFormat="1">
      <c r="A132" s="37"/>
      <c r="B132" s="38"/>
      <c r="C132" s="39"/>
      <c r="D132" s="216" t="s">
        <v>214</v>
      </c>
      <c r="E132" s="39"/>
      <c r="F132" s="234" t="s">
        <v>215</v>
      </c>
      <c r="G132" s="39"/>
      <c r="H132" s="39"/>
      <c r="I132" s="218"/>
      <c r="J132" s="39"/>
      <c r="K132" s="39"/>
      <c r="L132" s="43"/>
      <c r="M132" s="235"/>
      <c r="N132" s="236"/>
      <c r="O132" s="237"/>
      <c r="P132" s="237"/>
      <c r="Q132" s="237"/>
      <c r="R132" s="237"/>
      <c r="S132" s="237"/>
      <c r="T132" s="23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214</v>
      </c>
      <c r="AU132" s="16" t="s">
        <v>81</v>
      </c>
    </row>
    <row r="133" s="2" customFormat="1" ht="6.96" customHeight="1">
      <c r="A133" s="37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L+mFOrtrlz5rm9Lk4+RC5xWyyvY9dHEOIcWeHVPkqPhqMfPj91YGnDr2kU8QXv0eTe/wpTNUYIRlEoV7+OINVw==" hashValue="XEYB7ZlNc30OQ+4OrSP7BOB4z0Vypjuwpwp6BezSRe70uLysxIs5gfs0slG3yXyxPAn7OCL23zfUelJXdyBiYg==" algorithmName="SHA-512" password="CC35"/>
  <autoFilter ref="C80:K13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203201"/>
    <hyperlink ref="F90" r:id="rId2" display="https://podminky.urs.cz/item/CS_URS_2022_02/112101101"/>
    <hyperlink ref="F94" r:id="rId3" display="https://podminky.urs.cz/item/CS_URS_2022_02/112101102"/>
    <hyperlink ref="F98" r:id="rId4" display="https://podminky.urs.cz/item/CS_URS_2022_02/112101103"/>
    <hyperlink ref="F102" r:id="rId5" display="https://podminky.urs.cz/item/CS_URS_2022_02/112101104"/>
    <hyperlink ref="F106" r:id="rId6" display="https://podminky.urs.cz/item/CS_URS_2022_02/112155115"/>
    <hyperlink ref="F109" r:id="rId7" display="https://podminky.urs.cz/item/CS_URS_2022_02/112155121"/>
    <hyperlink ref="F112" r:id="rId8" display="https://podminky.urs.cz/item/CS_URS_2022_02/112155125"/>
    <hyperlink ref="F117" r:id="rId9" display="https://podminky.urs.cz/item/CS_URS_2022_02/112155311"/>
    <hyperlink ref="F120" r:id="rId10" display="https://podminky.urs.cz/item/CS_URS_2022_02/162201411"/>
    <hyperlink ref="F123" r:id="rId11" display="https://podminky.urs.cz/item/CS_URS_2022_02/162201412"/>
    <hyperlink ref="F126" r:id="rId12" display="https://podminky.urs.cz/item/CS_URS_2022_02/162201413"/>
    <hyperlink ref="F129" r:id="rId13" display="https://podminky.urs.cz/item/CS_URS_2022_02/1622014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Rajská strouha, Lázně Bohdaneč, odstranění nánosu, ř. km 0,950-1,145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216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85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20. 10. 2022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ROUND((SUM(BE83:BE111)),  2)</f>
        <v>0</v>
      </c>
      <c r="G33" s="37"/>
      <c r="H33" s="37"/>
      <c r="I33" s="147">
        <v>0.20999999999999999</v>
      </c>
      <c r="J33" s="146">
        <f>ROUND(((SUM(BE83:BE111))*I33),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ROUND((SUM(BF83:BF111)),  2)</f>
        <v>0</v>
      </c>
      <c r="G34" s="37"/>
      <c r="H34" s="37"/>
      <c r="I34" s="147">
        <v>0.14999999999999999</v>
      </c>
      <c r="J34" s="146">
        <f>ROUND(((SUM(BF83:BF111))*I34),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ROUND((SUM(BG83:BG111)),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ROUND((SUM(BH83:BH111)),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ROUND((SUM(BI83:BI111)),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Rajská strouha, Lázně Bohdaneč, odstranění nánosu, ř. km 0,950-1,145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SO-02 - Těžení sedimentů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20. 10. 2022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Povodí Labe, státní podnik,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217</v>
      </c>
      <c r="E62" s="173"/>
      <c r="F62" s="173"/>
      <c r="G62" s="173"/>
      <c r="H62" s="173"/>
      <c r="I62" s="173"/>
      <c r="J62" s="174">
        <f>J105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218</v>
      </c>
      <c r="E63" s="173"/>
      <c r="F63" s="173"/>
      <c r="G63" s="173"/>
      <c r="H63" s="173"/>
      <c r="I63" s="173"/>
      <c r="J63" s="174">
        <f>J108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101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Rajská strouha, Lázně Bohdaneč, odstranění nánosu, ř. km 0,950-1,145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SO-02 - Těžení sedimentů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20. 10. 2022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25</v>
      </c>
      <c r="D79" s="39"/>
      <c r="E79" s="39"/>
      <c r="F79" s="26" t="str">
        <f>E15</f>
        <v>Povodí Labe, státní podnik, Hradec Králové</v>
      </c>
      <c r="G79" s="39"/>
      <c r="H79" s="39"/>
      <c r="I79" s="31" t="s">
        <v>31</v>
      </c>
      <c r="J79" s="35" t="str">
        <f>E21</f>
        <v>Agroprojekce Litomyšl, s.r.o.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9"/>
      <c r="E80" s="39"/>
      <c r="F80" s="26" t="str">
        <f>IF(E18="","",E18)</f>
        <v>Vyplň údaj</v>
      </c>
      <c r="G80" s="39"/>
      <c r="H80" s="39"/>
      <c r="I80" s="31" t="s">
        <v>34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102</v>
      </c>
      <c r="D82" s="179" t="s">
        <v>56</v>
      </c>
      <c r="E82" s="179" t="s">
        <v>52</v>
      </c>
      <c r="F82" s="179" t="s">
        <v>53</v>
      </c>
      <c r="G82" s="179" t="s">
        <v>103</v>
      </c>
      <c r="H82" s="179" t="s">
        <v>104</v>
      </c>
      <c r="I82" s="179" t="s">
        <v>105</v>
      </c>
      <c r="J82" s="179" t="s">
        <v>97</v>
      </c>
      <c r="K82" s="180" t="s">
        <v>106</v>
      </c>
      <c r="L82" s="181"/>
      <c r="M82" s="91" t="s">
        <v>19</v>
      </c>
      <c r="N82" s="92" t="s">
        <v>41</v>
      </c>
      <c r="O82" s="92" t="s">
        <v>107</v>
      </c>
      <c r="P82" s="92" t="s">
        <v>108</v>
      </c>
      <c r="Q82" s="92" t="s">
        <v>109</v>
      </c>
      <c r="R82" s="92" t="s">
        <v>110</v>
      </c>
      <c r="S82" s="92" t="s">
        <v>111</v>
      </c>
      <c r="T82" s="93" t="s">
        <v>112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113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</f>
        <v>0</v>
      </c>
      <c r="Q83" s="95"/>
      <c r="R83" s="184">
        <f>R84</f>
        <v>0.022000000000000002</v>
      </c>
      <c r="S83" s="95"/>
      <c r="T83" s="185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70</v>
      </c>
      <c r="AU83" s="16" t="s">
        <v>98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70</v>
      </c>
      <c r="E84" s="190" t="s">
        <v>114</v>
      </c>
      <c r="F84" s="190" t="s">
        <v>115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P85+P105+P108</f>
        <v>0</v>
      </c>
      <c r="Q84" s="195"/>
      <c r="R84" s="196">
        <f>R85+R105+R108</f>
        <v>0.022000000000000002</v>
      </c>
      <c r="S84" s="195"/>
      <c r="T84" s="197">
        <f>T85+T105+T108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79</v>
      </c>
      <c r="AT84" s="199" t="s">
        <v>70</v>
      </c>
      <c r="AU84" s="199" t="s">
        <v>71</v>
      </c>
      <c r="AY84" s="198" t="s">
        <v>116</v>
      </c>
      <c r="BK84" s="200">
        <f>BK85+BK105+BK108</f>
        <v>0</v>
      </c>
    </row>
    <row r="85" s="12" customFormat="1" ht="22.8" customHeight="1">
      <c r="A85" s="12"/>
      <c r="B85" s="187"/>
      <c r="C85" s="188"/>
      <c r="D85" s="189" t="s">
        <v>70</v>
      </c>
      <c r="E85" s="201" t="s">
        <v>79</v>
      </c>
      <c r="F85" s="201" t="s">
        <v>117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SUM(P86:P104)</f>
        <v>0</v>
      </c>
      <c r="Q85" s="195"/>
      <c r="R85" s="196">
        <f>SUM(R86:R104)</f>
        <v>0.022000000000000002</v>
      </c>
      <c r="S85" s="195"/>
      <c r="T85" s="197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79</v>
      </c>
      <c r="AT85" s="199" t="s">
        <v>70</v>
      </c>
      <c r="AU85" s="199" t="s">
        <v>79</v>
      </c>
      <c r="AY85" s="198" t="s">
        <v>116</v>
      </c>
      <c r="BK85" s="200">
        <f>SUM(BK86:BK104)</f>
        <v>0</v>
      </c>
    </row>
    <row r="86" s="2" customFormat="1" ht="24.15" customHeight="1">
      <c r="A86" s="37"/>
      <c r="B86" s="38"/>
      <c r="C86" s="203" t="s">
        <v>79</v>
      </c>
      <c r="D86" s="203" t="s">
        <v>118</v>
      </c>
      <c r="E86" s="204" t="s">
        <v>219</v>
      </c>
      <c r="F86" s="205" t="s">
        <v>220</v>
      </c>
      <c r="G86" s="206" t="s">
        <v>221</v>
      </c>
      <c r="H86" s="207">
        <v>200</v>
      </c>
      <c r="I86" s="208"/>
      <c r="J86" s="209">
        <f>ROUND(I86*H86,2)</f>
        <v>0</v>
      </c>
      <c r="K86" s="205" t="s">
        <v>122</v>
      </c>
      <c r="L86" s="43"/>
      <c r="M86" s="210" t="s">
        <v>19</v>
      </c>
      <c r="N86" s="211" t="s">
        <v>42</v>
      </c>
      <c r="O86" s="83"/>
      <c r="P86" s="212">
        <f>O86*H86</f>
        <v>0</v>
      </c>
      <c r="Q86" s="212">
        <v>0.00011</v>
      </c>
      <c r="R86" s="212">
        <f>Q86*H86</f>
        <v>0.022000000000000002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123</v>
      </c>
      <c r="AT86" s="214" t="s">
        <v>118</v>
      </c>
      <c r="AU86" s="214" t="s">
        <v>81</v>
      </c>
      <c r="AY86" s="16" t="s">
        <v>116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79</v>
      </c>
      <c r="BK86" s="215">
        <f>ROUND(I86*H86,2)</f>
        <v>0</v>
      </c>
      <c r="BL86" s="16" t="s">
        <v>123</v>
      </c>
      <c r="BM86" s="214" t="s">
        <v>222</v>
      </c>
    </row>
    <row r="87" s="2" customFormat="1">
      <c r="A87" s="37"/>
      <c r="B87" s="38"/>
      <c r="C87" s="39"/>
      <c r="D87" s="216" t="s">
        <v>125</v>
      </c>
      <c r="E87" s="39"/>
      <c r="F87" s="217" t="s">
        <v>223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125</v>
      </c>
      <c r="AU87" s="16" t="s">
        <v>81</v>
      </c>
    </row>
    <row r="88" s="2" customFormat="1">
      <c r="A88" s="37"/>
      <c r="B88" s="38"/>
      <c r="C88" s="39"/>
      <c r="D88" s="221" t="s">
        <v>127</v>
      </c>
      <c r="E88" s="39"/>
      <c r="F88" s="222" t="s">
        <v>224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127</v>
      </c>
      <c r="AU88" s="16" t="s">
        <v>81</v>
      </c>
    </row>
    <row r="89" s="13" customFormat="1">
      <c r="A89" s="13"/>
      <c r="B89" s="223"/>
      <c r="C89" s="224"/>
      <c r="D89" s="216" t="s">
        <v>129</v>
      </c>
      <c r="E89" s="225" t="s">
        <v>19</v>
      </c>
      <c r="F89" s="226" t="s">
        <v>225</v>
      </c>
      <c r="G89" s="224"/>
      <c r="H89" s="227">
        <v>200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129</v>
      </c>
      <c r="AU89" s="233" t="s">
        <v>81</v>
      </c>
      <c r="AV89" s="13" t="s">
        <v>81</v>
      </c>
      <c r="AW89" s="13" t="s">
        <v>33</v>
      </c>
      <c r="AX89" s="13" t="s">
        <v>79</v>
      </c>
      <c r="AY89" s="233" t="s">
        <v>116</v>
      </c>
    </row>
    <row r="90" s="2" customFormat="1" ht="21.75" customHeight="1">
      <c r="A90" s="37"/>
      <c r="B90" s="38"/>
      <c r="C90" s="203" t="s">
        <v>81</v>
      </c>
      <c r="D90" s="203" t="s">
        <v>118</v>
      </c>
      <c r="E90" s="204" t="s">
        <v>226</v>
      </c>
      <c r="F90" s="205" t="s">
        <v>227</v>
      </c>
      <c r="G90" s="206" t="s">
        <v>221</v>
      </c>
      <c r="H90" s="207">
        <v>200</v>
      </c>
      <c r="I90" s="208"/>
      <c r="J90" s="209">
        <f>ROUND(I90*H90,2)</f>
        <v>0</v>
      </c>
      <c r="K90" s="205" t="s">
        <v>122</v>
      </c>
      <c r="L90" s="43"/>
      <c r="M90" s="210" t="s">
        <v>19</v>
      </c>
      <c r="N90" s="211" t="s">
        <v>42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123</v>
      </c>
      <c r="AT90" s="214" t="s">
        <v>118</v>
      </c>
      <c r="AU90" s="214" t="s">
        <v>81</v>
      </c>
      <c r="AY90" s="16" t="s">
        <v>116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79</v>
      </c>
      <c r="BK90" s="215">
        <f>ROUND(I90*H90,2)</f>
        <v>0</v>
      </c>
      <c r="BL90" s="16" t="s">
        <v>123</v>
      </c>
      <c r="BM90" s="214" t="s">
        <v>228</v>
      </c>
    </row>
    <row r="91" s="2" customFormat="1">
      <c r="A91" s="37"/>
      <c r="B91" s="38"/>
      <c r="C91" s="39"/>
      <c r="D91" s="216" t="s">
        <v>125</v>
      </c>
      <c r="E91" s="39"/>
      <c r="F91" s="217" t="s">
        <v>229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125</v>
      </c>
      <c r="AU91" s="16" t="s">
        <v>81</v>
      </c>
    </row>
    <row r="92" s="2" customFormat="1">
      <c r="A92" s="37"/>
      <c r="B92" s="38"/>
      <c r="C92" s="39"/>
      <c r="D92" s="221" t="s">
        <v>127</v>
      </c>
      <c r="E92" s="39"/>
      <c r="F92" s="222" t="s">
        <v>230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127</v>
      </c>
      <c r="AU92" s="16" t="s">
        <v>81</v>
      </c>
    </row>
    <row r="93" s="13" customFormat="1">
      <c r="A93" s="13"/>
      <c r="B93" s="223"/>
      <c r="C93" s="224"/>
      <c r="D93" s="216" t="s">
        <v>129</v>
      </c>
      <c r="E93" s="225" t="s">
        <v>19</v>
      </c>
      <c r="F93" s="226" t="s">
        <v>231</v>
      </c>
      <c r="G93" s="224"/>
      <c r="H93" s="227">
        <v>200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81</v>
      </c>
      <c r="AV93" s="13" t="s">
        <v>81</v>
      </c>
      <c r="AW93" s="13" t="s">
        <v>33</v>
      </c>
      <c r="AX93" s="13" t="s">
        <v>79</v>
      </c>
      <c r="AY93" s="233" t="s">
        <v>116</v>
      </c>
    </row>
    <row r="94" s="2" customFormat="1" ht="16.5" customHeight="1">
      <c r="A94" s="37"/>
      <c r="B94" s="38"/>
      <c r="C94" s="203" t="s">
        <v>138</v>
      </c>
      <c r="D94" s="203" t="s">
        <v>118</v>
      </c>
      <c r="E94" s="204" t="s">
        <v>232</v>
      </c>
      <c r="F94" s="205" t="s">
        <v>233</v>
      </c>
      <c r="G94" s="206" t="s">
        <v>221</v>
      </c>
      <c r="H94" s="207">
        <v>200</v>
      </c>
      <c r="I94" s="208"/>
      <c r="J94" s="209">
        <f>ROUND(I94*H94,2)</f>
        <v>0</v>
      </c>
      <c r="K94" s="205" t="s">
        <v>122</v>
      </c>
      <c r="L94" s="43"/>
      <c r="M94" s="210" t="s">
        <v>19</v>
      </c>
      <c r="N94" s="211" t="s">
        <v>42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123</v>
      </c>
      <c r="AT94" s="214" t="s">
        <v>118</v>
      </c>
      <c r="AU94" s="214" t="s">
        <v>81</v>
      </c>
      <c r="AY94" s="16" t="s">
        <v>116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79</v>
      </c>
      <c r="BK94" s="215">
        <f>ROUND(I94*H94,2)</f>
        <v>0</v>
      </c>
      <c r="BL94" s="16" t="s">
        <v>123</v>
      </c>
      <c r="BM94" s="214" t="s">
        <v>234</v>
      </c>
    </row>
    <row r="95" s="2" customFormat="1">
      <c r="A95" s="37"/>
      <c r="B95" s="38"/>
      <c r="C95" s="39"/>
      <c r="D95" s="216" t="s">
        <v>125</v>
      </c>
      <c r="E95" s="39"/>
      <c r="F95" s="217" t="s">
        <v>235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125</v>
      </c>
      <c r="AU95" s="16" t="s">
        <v>81</v>
      </c>
    </row>
    <row r="96" s="2" customFormat="1">
      <c r="A96" s="37"/>
      <c r="B96" s="38"/>
      <c r="C96" s="39"/>
      <c r="D96" s="221" t="s">
        <v>127</v>
      </c>
      <c r="E96" s="39"/>
      <c r="F96" s="222" t="s">
        <v>236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81</v>
      </c>
    </row>
    <row r="97" s="13" customFormat="1">
      <c r="A97" s="13"/>
      <c r="B97" s="223"/>
      <c r="C97" s="224"/>
      <c r="D97" s="216" t="s">
        <v>129</v>
      </c>
      <c r="E97" s="225" t="s">
        <v>19</v>
      </c>
      <c r="F97" s="226" t="s">
        <v>231</v>
      </c>
      <c r="G97" s="224"/>
      <c r="H97" s="227">
        <v>200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81</v>
      </c>
      <c r="AV97" s="13" t="s">
        <v>81</v>
      </c>
      <c r="AW97" s="13" t="s">
        <v>33</v>
      </c>
      <c r="AX97" s="13" t="s">
        <v>79</v>
      </c>
      <c r="AY97" s="233" t="s">
        <v>116</v>
      </c>
    </row>
    <row r="98" s="2" customFormat="1" ht="16.5" customHeight="1">
      <c r="A98" s="37"/>
      <c r="B98" s="38"/>
      <c r="C98" s="203" t="s">
        <v>123</v>
      </c>
      <c r="D98" s="203" t="s">
        <v>118</v>
      </c>
      <c r="E98" s="204" t="s">
        <v>237</v>
      </c>
      <c r="F98" s="205" t="s">
        <v>238</v>
      </c>
      <c r="G98" s="206" t="s">
        <v>239</v>
      </c>
      <c r="H98" s="207">
        <v>400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42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123</v>
      </c>
      <c r="AT98" s="214" t="s">
        <v>118</v>
      </c>
      <c r="AU98" s="214" t="s">
        <v>81</v>
      </c>
      <c r="AY98" s="16" t="s">
        <v>116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79</v>
      </c>
      <c r="BK98" s="215">
        <f>ROUND(I98*H98,2)</f>
        <v>0</v>
      </c>
      <c r="BL98" s="16" t="s">
        <v>123</v>
      </c>
      <c r="BM98" s="214" t="s">
        <v>240</v>
      </c>
    </row>
    <row r="99" s="2" customFormat="1">
      <c r="A99" s="37"/>
      <c r="B99" s="38"/>
      <c r="C99" s="39"/>
      <c r="D99" s="216" t="s">
        <v>125</v>
      </c>
      <c r="E99" s="39"/>
      <c r="F99" s="217" t="s">
        <v>238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125</v>
      </c>
      <c r="AU99" s="16" t="s">
        <v>81</v>
      </c>
    </row>
    <row r="100" s="13" customFormat="1">
      <c r="A100" s="13"/>
      <c r="B100" s="223"/>
      <c r="C100" s="224"/>
      <c r="D100" s="216" t="s">
        <v>129</v>
      </c>
      <c r="E100" s="225" t="s">
        <v>19</v>
      </c>
      <c r="F100" s="226" t="s">
        <v>241</v>
      </c>
      <c r="G100" s="224"/>
      <c r="H100" s="227">
        <v>400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81</v>
      </c>
      <c r="AV100" s="13" t="s">
        <v>81</v>
      </c>
      <c r="AW100" s="13" t="s">
        <v>33</v>
      </c>
      <c r="AX100" s="13" t="s">
        <v>79</v>
      </c>
      <c r="AY100" s="233" t="s">
        <v>116</v>
      </c>
    </row>
    <row r="101" s="2" customFormat="1" ht="16.5" customHeight="1">
      <c r="A101" s="37"/>
      <c r="B101" s="38"/>
      <c r="C101" s="203" t="s">
        <v>151</v>
      </c>
      <c r="D101" s="203" t="s">
        <v>118</v>
      </c>
      <c r="E101" s="204" t="s">
        <v>242</v>
      </c>
      <c r="F101" s="205" t="s">
        <v>243</v>
      </c>
      <c r="G101" s="206" t="s">
        <v>221</v>
      </c>
      <c r="H101" s="207">
        <v>200</v>
      </c>
      <c r="I101" s="208"/>
      <c r="J101" s="209">
        <f>ROUND(I101*H101,2)</f>
        <v>0</v>
      </c>
      <c r="K101" s="205" t="s">
        <v>122</v>
      </c>
      <c r="L101" s="43"/>
      <c r="M101" s="210" t="s">
        <v>19</v>
      </c>
      <c r="N101" s="211" t="s">
        <v>42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123</v>
      </c>
      <c r="AT101" s="214" t="s">
        <v>118</v>
      </c>
      <c r="AU101" s="214" t="s">
        <v>81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123</v>
      </c>
      <c r="BM101" s="214" t="s">
        <v>244</v>
      </c>
    </row>
    <row r="102" s="2" customFormat="1">
      <c r="A102" s="37"/>
      <c r="B102" s="38"/>
      <c r="C102" s="39"/>
      <c r="D102" s="216" t="s">
        <v>125</v>
      </c>
      <c r="E102" s="39"/>
      <c r="F102" s="217" t="s">
        <v>245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125</v>
      </c>
      <c r="AU102" s="16" t="s">
        <v>81</v>
      </c>
    </row>
    <row r="103" s="2" customFormat="1">
      <c r="A103" s="37"/>
      <c r="B103" s="38"/>
      <c r="C103" s="39"/>
      <c r="D103" s="221" t="s">
        <v>127</v>
      </c>
      <c r="E103" s="39"/>
      <c r="F103" s="222" t="s">
        <v>246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127</v>
      </c>
      <c r="AU103" s="16" t="s">
        <v>81</v>
      </c>
    </row>
    <row r="104" s="13" customFormat="1">
      <c r="A104" s="13"/>
      <c r="B104" s="223"/>
      <c r="C104" s="224"/>
      <c r="D104" s="216" t="s">
        <v>129</v>
      </c>
      <c r="E104" s="225" t="s">
        <v>19</v>
      </c>
      <c r="F104" s="226" t="s">
        <v>231</v>
      </c>
      <c r="G104" s="224"/>
      <c r="H104" s="227">
        <v>200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129</v>
      </c>
      <c r="AU104" s="233" t="s">
        <v>81</v>
      </c>
      <c r="AV104" s="13" t="s">
        <v>81</v>
      </c>
      <c r="AW104" s="13" t="s">
        <v>33</v>
      </c>
      <c r="AX104" s="13" t="s">
        <v>79</v>
      </c>
      <c r="AY104" s="233" t="s">
        <v>116</v>
      </c>
    </row>
    <row r="105" s="12" customFormat="1" ht="22.8" customHeight="1">
      <c r="A105" s="12"/>
      <c r="B105" s="187"/>
      <c r="C105" s="188"/>
      <c r="D105" s="189" t="s">
        <v>70</v>
      </c>
      <c r="E105" s="201" t="s">
        <v>176</v>
      </c>
      <c r="F105" s="201" t="s">
        <v>247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SUM(P106:P107)</f>
        <v>0</v>
      </c>
      <c r="Q105" s="195"/>
      <c r="R105" s="196">
        <f>SUM(R106:R107)</f>
        <v>0</v>
      </c>
      <c r="S105" s="195"/>
      <c r="T105" s="19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79</v>
      </c>
      <c r="AT105" s="199" t="s">
        <v>70</v>
      </c>
      <c r="AU105" s="199" t="s">
        <v>79</v>
      </c>
      <c r="AY105" s="198" t="s">
        <v>116</v>
      </c>
      <c r="BK105" s="200">
        <f>SUM(BK106:BK107)</f>
        <v>0</v>
      </c>
    </row>
    <row r="106" s="2" customFormat="1" ht="16.5" customHeight="1">
      <c r="A106" s="37"/>
      <c r="B106" s="38"/>
      <c r="C106" s="203" t="s">
        <v>158</v>
      </c>
      <c r="D106" s="203" t="s">
        <v>118</v>
      </c>
      <c r="E106" s="204" t="s">
        <v>248</v>
      </c>
      <c r="F106" s="205" t="s">
        <v>249</v>
      </c>
      <c r="G106" s="206" t="s">
        <v>250</v>
      </c>
      <c r="H106" s="207">
        <v>1</v>
      </c>
      <c r="I106" s="208"/>
      <c r="J106" s="209">
        <f>ROUND(I106*H106,2)</f>
        <v>0</v>
      </c>
      <c r="K106" s="205" t="s">
        <v>19</v>
      </c>
      <c r="L106" s="43"/>
      <c r="M106" s="210" t="s">
        <v>19</v>
      </c>
      <c r="N106" s="211" t="s">
        <v>42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123</v>
      </c>
      <c r="AT106" s="214" t="s">
        <v>118</v>
      </c>
      <c r="AU106" s="214" t="s">
        <v>81</v>
      </c>
      <c r="AY106" s="16" t="s">
        <v>116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79</v>
      </c>
      <c r="BK106" s="215">
        <f>ROUND(I106*H106,2)</f>
        <v>0</v>
      </c>
      <c r="BL106" s="16" t="s">
        <v>123</v>
      </c>
      <c r="BM106" s="214" t="s">
        <v>251</v>
      </c>
    </row>
    <row r="107" s="2" customFormat="1">
      <c r="A107" s="37"/>
      <c r="B107" s="38"/>
      <c r="C107" s="39"/>
      <c r="D107" s="216" t="s">
        <v>125</v>
      </c>
      <c r="E107" s="39"/>
      <c r="F107" s="217" t="s">
        <v>249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125</v>
      </c>
      <c r="AU107" s="16" t="s">
        <v>81</v>
      </c>
    </row>
    <row r="108" s="12" customFormat="1" ht="22.8" customHeight="1">
      <c r="A108" s="12"/>
      <c r="B108" s="187"/>
      <c r="C108" s="188"/>
      <c r="D108" s="189" t="s">
        <v>70</v>
      </c>
      <c r="E108" s="201" t="s">
        <v>252</v>
      </c>
      <c r="F108" s="201" t="s">
        <v>253</v>
      </c>
      <c r="G108" s="188"/>
      <c r="H108" s="188"/>
      <c r="I108" s="191"/>
      <c r="J108" s="202">
        <f>BK108</f>
        <v>0</v>
      </c>
      <c r="K108" s="188"/>
      <c r="L108" s="193"/>
      <c r="M108" s="194"/>
      <c r="N108" s="195"/>
      <c r="O108" s="195"/>
      <c r="P108" s="196">
        <f>SUM(P109:P111)</f>
        <v>0</v>
      </c>
      <c r="Q108" s="195"/>
      <c r="R108" s="196">
        <f>SUM(R109:R111)</f>
        <v>0</v>
      </c>
      <c r="S108" s="195"/>
      <c r="T108" s="197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8" t="s">
        <v>79</v>
      </c>
      <c r="AT108" s="199" t="s">
        <v>70</v>
      </c>
      <c r="AU108" s="199" t="s">
        <v>79</v>
      </c>
      <c r="AY108" s="198" t="s">
        <v>116</v>
      </c>
      <c r="BK108" s="200">
        <f>SUM(BK109:BK111)</f>
        <v>0</v>
      </c>
    </row>
    <row r="109" s="2" customFormat="1" ht="16.5" customHeight="1">
      <c r="A109" s="37"/>
      <c r="B109" s="38"/>
      <c r="C109" s="203" t="s">
        <v>164</v>
      </c>
      <c r="D109" s="203" t="s">
        <v>118</v>
      </c>
      <c r="E109" s="204" t="s">
        <v>254</v>
      </c>
      <c r="F109" s="205" t="s">
        <v>255</v>
      </c>
      <c r="G109" s="206" t="s">
        <v>239</v>
      </c>
      <c r="H109" s="207">
        <v>0.021999999999999999</v>
      </c>
      <c r="I109" s="208"/>
      <c r="J109" s="209">
        <f>ROUND(I109*H109,2)</f>
        <v>0</v>
      </c>
      <c r="K109" s="205" t="s">
        <v>122</v>
      </c>
      <c r="L109" s="43"/>
      <c r="M109" s="210" t="s">
        <v>19</v>
      </c>
      <c r="N109" s="211" t="s">
        <v>42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123</v>
      </c>
      <c r="AT109" s="214" t="s">
        <v>118</v>
      </c>
      <c r="AU109" s="214" t="s">
        <v>81</v>
      </c>
      <c r="AY109" s="16" t="s">
        <v>116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79</v>
      </c>
      <c r="BK109" s="215">
        <f>ROUND(I109*H109,2)</f>
        <v>0</v>
      </c>
      <c r="BL109" s="16" t="s">
        <v>123</v>
      </c>
      <c r="BM109" s="214" t="s">
        <v>256</v>
      </c>
    </row>
    <row r="110" s="2" customFormat="1">
      <c r="A110" s="37"/>
      <c r="B110" s="38"/>
      <c r="C110" s="39"/>
      <c r="D110" s="216" t="s">
        <v>125</v>
      </c>
      <c r="E110" s="39"/>
      <c r="F110" s="217" t="s">
        <v>257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125</v>
      </c>
      <c r="AU110" s="16" t="s">
        <v>81</v>
      </c>
    </row>
    <row r="111" s="2" customFormat="1">
      <c r="A111" s="37"/>
      <c r="B111" s="38"/>
      <c r="C111" s="39"/>
      <c r="D111" s="221" t="s">
        <v>127</v>
      </c>
      <c r="E111" s="39"/>
      <c r="F111" s="222" t="s">
        <v>258</v>
      </c>
      <c r="G111" s="39"/>
      <c r="H111" s="39"/>
      <c r="I111" s="218"/>
      <c r="J111" s="39"/>
      <c r="K111" s="39"/>
      <c r="L111" s="43"/>
      <c r="M111" s="235"/>
      <c r="N111" s="236"/>
      <c r="O111" s="237"/>
      <c r="P111" s="237"/>
      <c r="Q111" s="237"/>
      <c r="R111" s="237"/>
      <c r="S111" s="237"/>
      <c r="T111" s="23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81</v>
      </c>
    </row>
    <row r="112" s="2" customFormat="1" ht="6.96" customHeight="1">
      <c r="A112" s="37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43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</sheetData>
  <sheetProtection sheet="1" autoFilter="0" formatColumns="0" formatRows="0" objects="1" scenarios="1" spinCount="100000" saltValue="p2jhR5VuKOJkKnD4iCTPXfSuvnKhtM90xcdd8BX27p/K5UAxcnfDIxI0Xyrtg4dkoX4tLm84yJ+8S0F4GghOwA==" hashValue="0Ki4EBgy2F/veQvMBfbT8M1qmjz9yPioCiTuRtL45rkEVhkQexjizE3GUiVdG0Y8tSH9EKjWweh6kJkjogsuEw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27253115"/>
    <hyperlink ref="F92" r:id="rId2" display="https://podminky.urs.cz/item/CS_URS_2022_02/162751114"/>
    <hyperlink ref="F96" r:id="rId3" display="https://podminky.urs.cz/item/CS_URS_2022_02/167151111"/>
    <hyperlink ref="F103" r:id="rId4" display="https://podminky.urs.cz/item/CS_URS_2022_02/171251201"/>
    <hyperlink ref="F111" r:id="rId5" display="https://podminky.urs.cz/item/CS_URS_2022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Rajská strouha, Lázně Bohdaneč, odstranění nánosu, ř. km 0,950-1,145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259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85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20. 10. 2022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ROUND((SUM(BE86:BE177)),  2)</f>
        <v>0</v>
      </c>
      <c r="G33" s="37"/>
      <c r="H33" s="37"/>
      <c r="I33" s="147">
        <v>0.20999999999999999</v>
      </c>
      <c r="J33" s="146">
        <f>ROUND(((SUM(BE86:BE177))*I33),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ROUND((SUM(BF86:BF177)),  2)</f>
        <v>0</v>
      </c>
      <c r="G34" s="37"/>
      <c r="H34" s="37"/>
      <c r="I34" s="147">
        <v>0.14999999999999999</v>
      </c>
      <c r="J34" s="146">
        <f>ROUND(((SUM(BF86:BF177))*I34),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ROUND((SUM(BG86:BG177)),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ROUND((SUM(BH86:BH177)),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ROUND((SUM(BI86:BI177)),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Rajská strouha, Lázně Bohdaneč, odstranění nánosu, ř. km 0,950-1,145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SO-03 - Lokální oprava opevnění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20. 10. 2022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Povodí Labe, státní podnik,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100</v>
      </c>
      <c r="E61" s="173"/>
      <c r="F61" s="173"/>
      <c r="G61" s="173"/>
      <c r="H61" s="173"/>
      <c r="I61" s="173"/>
      <c r="J61" s="174">
        <f>J88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260</v>
      </c>
      <c r="E62" s="173"/>
      <c r="F62" s="173"/>
      <c r="G62" s="173"/>
      <c r="H62" s="173"/>
      <c r="I62" s="173"/>
      <c r="J62" s="174">
        <f>J134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261</v>
      </c>
      <c r="E63" s="173"/>
      <c r="F63" s="173"/>
      <c r="G63" s="173"/>
      <c r="H63" s="173"/>
      <c r="I63" s="173"/>
      <c r="J63" s="174">
        <f>J146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217</v>
      </c>
      <c r="E64" s="173"/>
      <c r="F64" s="173"/>
      <c r="G64" s="173"/>
      <c r="H64" s="173"/>
      <c r="I64" s="173"/>
      <c r="J64" s="174">
        <f>J151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262</v>
      </c>
      <c r="E65" s="173"/>
      <c r="F65" s="173"/>
      <c r="G65" s="173"/>
      <c r="H65" s="173"/>
      <c r="I65" s="173"/>
      <c r="J65" s="174">
        <f>J161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218</v>
      </c>
      <c r="E66" s="173"/>
      <c r="F66" s="173"/>
      <c r="G66" s="173"/>
      <c r="H66" s="173"/>
      <c r="I66" s="173"/>
      <c r="J66" s="174">
        <f>J174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101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Rajská strouha, Lázně Bohdaneč, odstranění nánosu, ř. km 0,950-1,145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93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SO-03 - Lokální oprava opevnění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20. 10. 2022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Povodí Labe, státní podnik, Hradec Králové</v>
      </c>
      <c r="G82" s="39"/>
      <c r="H82" s="39"/>
      <c r="I82" s="31" t="s">
        <v>31</v>
      </c>
      <c r="J82" s="35" t="str">
        <f>E21</f>
        <v>Agroprojekce Litomyšl, s.r.o.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 xml:space="preserve"> 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6"/>
      <c r="B85" s="177"/>
      <c r="C85" s="178" t="s">
        <v>102</v>
      </c>
      <c r="D85" s="179" t="s">
        <v>56</v>
      </c>
      <c r="E85" s="179" t="s">
        <v>52</v>
      </c>
      <c r="F85" s="179" t="s">
        <v>53</v>
      </c>
      <c r="G85" s="179" t="s">
        <v>103</v>
      </c>
      <c r="H85" s="179" t="s">
        <v>104</v>
      </c>
      <c r="I85" s="179" t="s">
        <v>105</v>
      </c>
      <c r="J85" s="179" t="s">
        <v>97</v>
      </c>
      <c r="K85" s="180" t="s">
        <v>106</v>
      </c>
      <c r="L85" s="181"/>
      <c r="M85" s="91" t="s">
        <v>19</v>
      </c>
      <c r="N85" s="92" t="s">
        <v>41</v>
      </c>
      <c r="O85" s="92" t="s">
        <v>107</v>
      </c>
      <c r="P85" s="92" t="s">
        <v>108</v>
      </c>
      <c r="Q85" s="92" t="s">
        <v>109</v>
      </c>
      <c r="R85" s="92" t="s">
        <v>110</v>
      </c>
      <c r="S85" s="92" t="s">
        <v>111</v>
      </c>
      <c r="T85" s="93" t="s">
        <v>112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7"/>
      <c r="B86" s="38"/>
      <c r="C86" s="98" t="s">
        <v>113</v>
      </c>
      <c r="D86" s="39"/>
      <c r="E86" s="39"/>
      <c r="F86" s="39"/>
      <c r="G86" s="39"/>
      <c r="H86" s="39"/>
      <c r="I86" s="39"/>
      <c r="J86" s="182">
        <f>BK86</f>
        <v>0</v>
      </c>
      <c r="K86" s="39"/>
      <c r="L86" s="43"/>
      <c r="M86" s="94"/>
      <c r="N86" s="183"/>
      <c r="O86" s="95"/>
      <c r="P86" s="184">
        <f>P87</f>
        <v>0</v>
      </c>
      <c r="Q86" s="95"/>
      <c r="R86" s="184">
        <f>R87</f>
        <v>134.52886999999998</v>
      </c>
      <c r="S86" s="95"/>
      <c r="T86" s="185">
        <f>T87</f>
        <v>26.396999999999998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70</v>
      </c>
      <c r="AU86" s="16" t="s">
        <v>98</v>
      </c>
      <c r="BK86" s="186">
        <f>BK87</f>
        <v>0</v>
      </c>
    </row>
    <row r="87" s="12" customFormat="1" ht="25.92" customHeight="1">
      <c r="A87" s="12"/>
      <c r="B87" s="187"/>
      <c r="C87" s="188"/>
      <c r="D87" s="189" t="s">
        <v>70</v>
      </c>
      <c r="E87" s="190" t="s">
        <v>114</v>
      </c>
      <c r="F87" s="190" t="s">
        <v>115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P88+P134+P146+P151+P161+P174</f>
        <v>0</v>
      </c>
      <c r="Q87" s="195"/>
      <c r="R87" s="196">
        <f>R88+R134+R146+R151+R161+R174</f>
        <v>134.52886999999998</v>
      </c>
      <c r="S87" s="195"/>
      <c r="T87" s="197">
        <f>T88+T134+T146+T151+T161+T174</f>
        <v>26.396999999999998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79</v>
      </c>
      <c r="AT87" s="199" t="s">
        <v>70</v>
      </c>
      <c r="AU87" s="199" t="s">
        <v>71</v>
      </c>
      <c r="AY87" s="198" t="s">
        <v>116</v>
      </c>
      <c r="BK87" s="200">
        <f>BK88+BK134+BK146+BK151+BK161+BK174</f>
        <v>0</v>
      </c>
    </row>
    <row r="88" s="12" customFormat="1" ht="22.8" customHeight="1">
      <c r="A88" s="12"/>
      <c r="B88" s="187"/>
      <c r="C88" s="188"/>
      <c r="D88" s="189" t="s">
        <v>70</v>
      </c>
      <c r="E88" s="201" t="s">
        <v>79</v>
      </c>
      <c r="F88" s="201" t="s">
        <v>117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SUM(P89:P133)</f>
        <v>0</v>
      </c>
      <c r="Q88" s="195"/>
      <c r="R88" s="196">
        <f>SUM(R89:R133)</f>
        <v>5.25</v>
      </c>
      <c r="S88" s="195"/>
      <c r="T88" s="197">
        <f>SUM(T89:T133)</f>
        <v>23.625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79</v>
      </c>
      <c r="AT88" s="199" t="s">
        <v>70</v>
      </c>
      <c r="AU88" s="199" t="s">
        <v>79</v>
      </c>
      <c r="AY88" s="198" t="s">
        <v>116</v>
      </c>
      <c r="BK88" s="200">
        <f>SUM(BK89:BK133)</f>
        <v>0</v>
      </c>
    </row>
    <row r="89" s="2" customFormat="1" ht="16.5" customHeight="1">
      <c r="A89" s="37"/>
      <c r="B89" s="38"/>
      <c r="C89" s="203" t="s">
        <v>79</v>
      </c>
      <c r="D89" s="203" t="s">
        <v>118</v>
      </c>
      <c r="E89" s="204" t="s">
        <v>263</v>
      </c>
      <c r="F89" s="205" t="s">
        <v>264</v>
      </c>
      <c r="G89" s="206" t="s">
        <v>265</v>
      </c>
      <c r="H89" s="207">
        <v>0.023</v>
      </c>
      <c r="I89" s="208"/>
      <c r="J89" s="209">
        <f>ROUND(I89*H89,2)</f>
        <v>0</v>
      </c>
      <c r="K89" s="205" t="s">
        <v>122</v>
      </c>
      <c r="L89" s="43"/>
      <c r="M89" s="210" t="s">
        <v>19</v>
      </c>
      <c r="N89" s="211" t="s">
        <v>42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123</v>
      </c>
      <c r="AT89" s="214" t="s">
        <v>118</v>
      </c>
      <c r="AU89" s="214" t="s">
        <v>81</v>
      </c>
      <c r="AY89" s="16" t="s">
        <v>116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79</v>
      </c>
      <c r="BK89" s="215">
        <f>ROUND(I89*H89,2)</f>
        <v>0</v>
      </c>
      <c r="BL89" s="16" t="s">
        <v>123</v>
      </c>
      <c r="BM89" s="214" t="s">
        <v>266</v>
      </c>
    </row>
    <row r="90" s="2" customFormat="1">
      <c r="A90" s="37"/>
      <c r="B90" s="38"/>
      <c r="C90" s="39"/>
      <c r="D90" s="216" t="s">
        <v>125</v>
      </c>
      <c r="E90" s="39"/>
      <c r="F90" s="217" t="s">
        <v>267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125</v>
      </c>
      <c r="AU90" s="16" t="s">
        <v>81</v>
      </c>
    </row>
    <row r="91" s="2" customFormat="1">
      <c r="A91" s="37"/>
      <c r="B91" s="38"/>
      <c r="C91" s="39"/>
      <c r="D91" s="221" t="s">
        <v>127</v>
      </c>
      <c r="E91" s="39"/>
      <c r="F91" s="222" t="s">
        <v>268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127</v>
      </c>
      <c r="AU91" s="16" t="s">
        <v>81</v>
      </c>
    </row>
    <row r="92" s="13" customFormat="1">
      <c r="A92" s="13"/>
      <c r="B92" s="223"/>
      <c r="C92" s="224"/>
      <c r="D92" s="216" t="s">
        <v>129</v>
      </c>
      <c r="E92" s="225" t="s">
        <v>19</v>
      </c>
      <c r="F92" s="226" t="s">
        <v>269</v>
      </c>
      <c r="G92" s="224"/>
      <c r="H92" s="227">
        <v>0.0080000000000000002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129</v>
      </c>
      <c r="AU92" s="233" t="s">
        <v>81</v>
      </c>
      <c r="AV92" s="13" t="s">
        <v>81</v>
      </c>
      <c r="AW92" s="13" t="s">
        <v>33</v>
      </c>
      <c r="AX92" s="13" t="s">
        <v>71</v>
      </c>
      <c r="AY92" s="233" t="s">
        <v>116</v>
      </c>
    </row>
    <row r="93" s="13" customFormat="1">
      <c r="A93" s="13"/>
      <c r="B93" s="223"/>
      <c r="C93" s="224"/>
      <c r="D93" s="216" t="s">
        <v>129</v>
      </c>
      <c r="E93" s="225" t="s">
        <v>19</v>
      </c>
      <c r="F93" s="226" t="s">
        <v>270</v>
      </c>
      <c r="G93" s="224"/>
      <c r="H93" s="227">
        <v>0.014999999999999999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81</v>
      </c>
      <c r="AV93" s="13" t="s">
        <v>81</v>
      </c>
      <c r="AW93" s="13" t="s">
        <v>33</v>
      </c>
      <c r="AX93" s="13" t="s">
        <v>71</v>
      </c>
      <c r="AY93" s="233" t="s">
        <v>116</v>
      </c>
    </row>
    <row r="94" s="2" customFormat="1" ht="16.5" customHeight="1">
      <c r="A94" s="37"/>
      <c r="B94" s="38"/>
      <c r="C94" s="203" t="s">
        <v>81</v>
      </c>
      <c r="D94" s="203" t="s">
        <v>118</v>
      </c>
      <c r="E94" s="204" t="s">
        <v>271</v>
      </c>
      <c r="F94" s="205" t="s">
        <v>272</v>
      </c>
      <c r="G94" s="206" t="s">
        <v>221</v>
      </c>
      <c r="H94" s="207">
        <v>13.125</v>
      </c>
      <c r="I94" s="208"/>
      <c r="J94" s="209">
        <f>ROUND(I94*H94,2)</f>
        <v>0</v>
      </c>
      <c r="K94" s="205" t="s">
        <v>122</v>
      </c>
      <c r="L94" s="43"/>
      <c r="M94" s="210" t="s">
        <v>19</v>
      </c>
      <c r="N94" s="211" t="s">
        <v>42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1.8</v>
      </c>
      <c r="T94" s="213">
        <f>S94*H94</f>
        <v>23.625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123</v>
      </c>
      <c r="AT94" s="214" t="s">
        <v>118</v>
      </c>
      <c r="AU94" s="214" t="s">
        <v>81</v>
      </c>
      <c r="AY94" s="16" t="s">
        <v>116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79</v>
      </c>
      <c r="BK94" s="215">
        <f>ROUND(I94*H94,2)</f>
        <v>0</v>
      </c>
      <c r="BL94" s="16" t="s">
        <v>123</v>
      </c>
      <c r="BM94" s="214" t="s">
        <v>273</v>
      </c>
    </row>
    <row r="95" s="2" customFormat="1">
      <c r="A95" s="37"/>
      <c r="B95" s="38"/>
      <c r="C95" s="39"/>
      <c r="D95" s="216" t="s">
        <v>125</v>
      </c>
      <c r="E95" s="39"/>
      <c r="F95" s="217" t="s">
        <v>274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125</v>
      </c>
      <c r="AU95" s="16" t="s">
        <v>81</v>
      </c>
    </row>
    <row r="96" s="2" customFormat="1">
      <c r="A96" s="37"/>
      <c r="B96" s="38"/>
      <c r="C96" s="39"/>
      <c r="D96" s="221" t="s">
        <v>127</v>
      </c>
      <c r="E96" s="39"/>
      <c r="F96" s="222" t="s">
        <v>275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81</v>
      </c>
    </row>
    <row r="97" s="13" customFormat="1">
      <c r="A97" s="13"/>
      <c r="B97" s="223"/>
      <c r="C97" s="224"/>
      <c r="D97" s="216" t="s">
        <v>129</v>
      </c>
      <c r="E97" s="225" t="s">
        <v>19</v>
      </c>
      <c r="F97" s="226" t="s">
        <v>276</v>
      </c>
      <c r="G97" s="224"/>
      <c r="H97" s="227">
        <v>13.125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81</v>
      </c>
      <c r="AV97" s="13" t="s">
        <v>81</v>
      </c>
      <c r="AW97" s="13" t="s">
        <v>33</v>
      </c>
      <c r="AX97" s="13" t="s">
        <v>79</v>
      </c>
      <c r="AY97" s="233" t="s">
        <v>116</v>
      </c>
    </row>
    <row r="98" s="2" customFormat="1" ht="16.5" customHeight="1">
      <c r="A98" s="37"/>
      <c r="B98" s="38"/>
      <c r="C98" s="203" t="s">
        <v>138</v>
      </c>
      <c r="D98" s="203" t="s">
        <v>118</v>
      </c>
      <c r="E98" s="204" t="s">
        <v>277</v>
      </c>
      <c r="F98" s="205" t="s">
        <v>278</v>
      </c>
      <c r="G98" s="206" t="s">
        <v>221</v>
      </c>
      <c r="H98" s="207">
        <v>13.125</v>
      </c>
      <c r="I98" s="208"/>
      <c r="J98" s="209">
        <f>ROUND(I98*H98,2)</f>
        <v>0</v>
      </c>
      <c r="K98" s="205" t="s">
        <v>122</v>
      </c>
      <c r="L98" s="43"/>
      <c r="M98" s="210" t="s">
        <v>19</v>
      </c>
      <c r="N98" s="211" t="s">
        <v>42</v>
      </c>
      <c r="O98" s="83"/>
      <c r="P98" s="212">
        <f>O98*H98</f>
        <v>0</v>
      </c>
      <c r="Q98" s="212">
        <v>0.40000000000000002</v>
      </c>
      <c r="R98" s="212">
        <f>Q98*H98</f>
        <v>5.25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123</v>
      </c>
      <c r="AT98" s="214" t="s">
        <v>118</v>
      </c>
      <c r="AU98" s="214" t="s">
        <v>81</v>
      </c>
      <c r="AY98" s="16" t="s">
        <v>116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79</v>
      </c>
      <c r="BK98" s="215">
        <f>ROUND(I98*H98,2)</f>
        <v>0</v>
      </c>
      <c r="BL98" s="16" t="s">
        <v>123</v>
      </c>
      <c r="BM98" s="214" t="s">
        <v>279</v>
      </c>
    </row>
    <row r="99" s="2" customFormat="1">
      <c r="A99" s="37"/>
      <c r="B99" s="38"/>
      <c r="C99" s="39"/>
      <c r="D99" s="216" t="s">
        <v>125</v>
      </c>
      <c r="E99" s="39"/>
      <c r="F99" s="217" t="s">
        <v>280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125</v>
      </c>
      <c r="AU99" s="16" t="s">
        <v>81</v>
      </c>
    </row>
    <row r="100" s="2" customFormat="1">
      <c r="A100" s="37"/>
      <c r="B100" s="38"/>
      <c r="C100" s="39"/>
      <c r="D100" s="221" t="s">
        <v>127</v>
      </c>
      <c r="E100" s="39"/>
      <c r="F100" s="222" t="s">
        <v>281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127</v>
      </c>
      <c r="AU100" s="16" t="s">
        <v>81</v>
      </c>
    </row>
    <row r="101" s="13" customFormat="1">
      <c r="A101" s="13"/>
      <c r="B101" s="223"/>
      <c r="C101" s="224"/>
      <c r="D101" s="216" t="s">
        <v>129</v>
      </c>
      <c r="E101" s="225" t="s">
        <v>19</v>
      </c>
      <c r="F101" s="226" t="s">
        <v>276</v>
      </c>
      <c r="G101" s="224"/>
      <c r="H101" s="227">
        <v>13.125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81</v>
      </c>
      <c r="AV101" s="13" t="s">
        <v>81</v>
      </c>
      <c r="AW101" s="13" t="s">
        <v>33</v>
      </c>
      <c r="AX101" s="13" t="s">
        <v>79</v>
      </c>
      <c r="AY101" s="233" t="s">
        <v>116</v>
      </c>
    </row>
    <row r="102" s="2" customFormat="1" ht="16.5" customHeight="1">
      <c r="A102" s="37"/>
      <c r="B102" s="38"/>
      <c r="C102" s="203" t="s">
        <v>123</v>
      </c>
      <c r="D102" s="203" t="s">
        <v>118</v>
      </c>
      <c r="E102" s="204" t="s">
        <v>282</v>
      </c>
      <c r="F102" s="205" t="s">
        <v>283</v>
      </c>
      <c r="G102" s="206" t="s">
        <v>250</v>
      </c>
      <c r="H102" s="207">
        <v>1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42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123</v>
      </c>
      <c r="AT102" s="214" t="s">
        <v>118</v>
      </c>
      <c r="AU102" s="214" t="s">
        <v>81</v>
      </c>
      <c r="AY102" s="16" t="s">
        <v>116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79</v>
      </c>
      <c r="BK102" s="215">
        <f>ROUND(I102*H102,2)</f>
        <v>0</v>
      </c>
      <c r="BL102" s="16" t="s">
        <v>123</v>
      </c>
      <c r="BM102" s="214" t="s">
        <v>284</v>
      </c>
    </row>
    <row r="103" s="2" customFormat="1">
      <c r="A103" s="37"/>
      <c r="B103" s="38"/>
      <c r="C103" s="39"/>
      <c r="D103" s="216" t="s">
        <v>125</v>
      </c>
      <c r="E103" s="39"/>
      <c r="F103" s="217" t="s">
        <v>283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125</v>
      </c>
      <c r="AU103" s="16" t="s">
        <v>81</v>
      </c>
    </row>
    <row r="104" s="2" customFormat="1">
      <c r="A104" s="37"/>
      <c r="B104" s="38"/>
      <c r="C104" s="39"/>
      <c r="D104" s="216" t="s">
        <v>214</v>
      </c>
      <c r="E104" s="39"/>
      <c r="F104" s="234" t="s">
        <v>285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214</v>
      </c>
      <c r="AU104" s="16" t="s">
        <v>81</v>
      </c>
    </row>
    <row r="105" s="2" customFormat="1" ht="16.5" customHeight="1">
      <c r="A105" s="37"/>
      <c r="B105" s="38"/>
      <c r="C105" s="203" t="s">
        <v>151</v>
      </c>
      <c r="D105" s="203" t="s">
        <v>118</v>
      </c>
      <c r="E105" s="204" t="s">
        <v>286</v>
      </c>
      <c r="F105" s="205" t="s">
        <v>287</v>
      </c>
      <c r="G105" s="206" t="s">
        <v>221</v>
      </c>
      <c r="H105" s="207">
        <v>22</v>
      </c>
      <c r="I105" s="208"/>
      <c r="J105" s="209">
        <f>ROUND(I105*H105,2)</f>
        <v>0</v>
      </c>
      <c r="K105" s="205" t="s">
        <v>122</v>
      </c>
      <c r="L105" s="43"/>
      <c r="M105" s="210" t="s">
        <v>19</v>
      </c>
      <c r="N105" s="211" t="s">
        <v>42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123</v>
      </c>
      <c r="AT105" s="214" t="s">
        <v>118</v>
      </c>
      <c r="AU105" s="214" t="s">
        <v>81</v>
      </c>
      <c r="AY105" s="16" t="s">
        <v>116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79</v>
      </c>
      <c r="BK105" s="215">
        <f>ROUND(I105*H105,2)</f>
        <v>0</v>
      </c>
      <c r="BL105" s="16" t="s">
        <v>123</v>
      </c>
      <c r="BM105" s="214" t="s">
        <v>288</v>
      </c>
    </row>
    <row r="106" s="2" customFormat="1">
      <c r="A106" s="37"/>
      <c r="B106" s="38"/>
      <c r="C106" s="39"/>
      <c r="D106" s="216" t="s">
        <v>125</v>
      </c>
      <c r="E106" s="39"/>
      <c r="F106" s="217" t="s">
        <v>289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125</v>
      </c>
      <c r="AU106" s="16" t="s">
        <v>81</v>
      </c>
    </row>
    <row r="107" s="2" customFormat="1">
      <c r="A107" s="37"/>
      <c r="B107" s="38"/>
      <c r="C107" s="39"/>
      <c r="D107" s="221" t="s">
        <v>127</v>
      </c>
      <c r="E107" s="39"/>
      <c r="F107" s="222" t="s">
        <v>290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127</v>
      </c>
      <c r="AU107" s="16" t="s">
        <v>81</v>
      </c>
    </row>
    <row r="108" s="13" customFormat="1">
      <c r="A108" s="13"/>
      <c r="B108" s="223"/>
      <c r="C108" s="224"/>
      <c r="D108" s="216" t="s">
        <v>129</v>
      </c>
      <c r="E108" s="225" t="s">
        <v>19</v>
      </c>
      <c r="F108" s="226" t="s">
        <v>291</v>
      </c>
      <c r="G108" s="224"/>
      <c r="H108" s="227">
        <v>22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129</v>
      </c>
      <c r="AU108" s="233" t="s">
        <v>81</v>
      </c>
      <c r="AV108" s="13" t="s">
        <v>81</v>
      </c>
      <c r="AW108" s="13" t="s">
        <v>33</v>
      </c>
      <c r="AX108" s="13" t="s">
        <v>79</v>
      </c>
      <c r="AY108" s="233" t="s">
        <v>116</v>
      </c>
    </row>
    <row r="109" s="2" customFormat="1" ht="21.75" customHeight="1">
      <c r="A109" s="37"/>
      <c r="B109" s="38"/>
      <c r="C109" s="203" t="s">
        <v>158</v>
      </c>
      <c r="D109" s="203" t="s">
        <v>118</v>
      </c>
      <c r="E109" s="204" t="s">
        <v>292</v>
      </c>
      <c r="F109" s="205" t="s">
        <v>293</v>
      </c>
      <c r="G109" s="206" t="s">
        <v>221</v>
      </c>
      <c r="H109" s="207">
        <v>22</v>
      </c>
      <c r="I109" s="208"/>
      <c r="J109" s="209">
        <f>ROUND(I109*H109,2)</f>
        <v>0</v>
      </c>
      <c r="K109" s="205" t="s">
        <v>122</v>
      </c>
      <c r="L109" s="43"/>
      <c r="M109" s="210" t="s">
        <v>19</v>
      </c>
      <c r="N109" s="211" t="s">
        <v>42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123</v>
      </c>
      <c r="AT109" s="214" t="s">
        <v>118</v>
      </c>
      <c r="AU109" s="214" t="s">
        <v>81</v>
      </c>
      <c r="AY109" s="16" t="s">
        <v>116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79</v>
      </c>
      <c r="BK109" s="215">
        <f>ROUND(I109*H109,2)</f>
        <v>0</v>
      </c>
      <c r="BL109" s="16" t="s">
        <v>123</v>
      </c>
      <c r="BM109" s="214" t="s">
        <v>294</v>
      </c>
    </row>
    <row r="110" s="2" customFormat="1">
      <c r="A110" s="37"/>
      <c r="B110" s="38"/>
      <c r="C110" s="39"/>
      <c r="D110" s="216" t="s">
        <v>125</v>
      </c>
      <c r="E110" s="39"/>
      <c r="F110" s="217" t="s">
        <v>295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125</v>
      </c>
      <c r="AU110" s="16" t="s">
        <v>81</v>
      </c>
    </row>
    <row r="111" s="2" customFormat="1">
      <c r="A111" s="37"/>
      <c r="B111" s="38"/>
      <c r="C111" s="39"/>
      <c r="D111" s="221" t="s">
        <v>127</v>
      </c>
      <c r="E111" s="39"/>
      <c r="F111" s="222" t="s">
        <v>296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81</v>
      </c>
    </row>
    <row r="112" s="13" customFormat="1">
      <c r="A112" s="13"/>
      <c r="B112" s="223"/>
      <c r="C112" s="224"/>
      <c r="D112" s="216" t="s">
        <v>129</v>
      </c>
      <c r="E112" s="225" t="s">
        <v>19</v>
      </c>
      <c r="F112" s="226" t="s">
        <v>297</v>
      </c>
      <c r="G112" s="224"/>
      <c r="H112" s="227">
        <v>22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129</v>
      </c>
      <c r="AU112" s="233" t="s">
        <v>81</v>
      </c>
      <c r="AV112" s="13" t="s">
        <v>81</v>
      </c>
      <c r="AW112" s="13" t="s">
        <v>33</v>
      </c>
      <c r="AX112" s="13" t="s">
        <v>79</v>
      </c>
      <c r="AY112" s="233" t="s">
        <v>116</v>
      </c>
    </row>
    <row r="113" s="2" customFormat="1" ht="21.75" customHeight="1">
      <c r="A113" s="37"/>
      <c r="B113" s="38"/>
      <c r="C113" s="203" t="s">
        <v>164</v>
      </c>
      <c r="D113" s="203" t="s">
        <v>118</v>
      </c>
      <c r="E113" s="204" t="s">
        <v>226</v>
      </c>
      <c r="F113" s="205" t="s">
        <v>227</v>
      </c>
      <c r="G113" s="206" t="s">
        <v>221</v>
      </c>
      <c r="H113" s="207">
        <v>22</v>
      </c>
      <c r="I113" s="208"/>
      <c r="J113" s="209">
        <f>ROUND(I113*H113,2)</f>
        <v>0</v>
      </c>
      <c r="K113" s="205" t="s">
        <v>122</v>
      </c>
      <c r="L113" s="43"/>
      <c r="M113" s="210" t="s">
        <v>19</v>
      </c>
      <c r="N113" s="211" t="s">
        <v>42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123</v>
      </c>
      <c r="AT113" s="214" t="s">
        <v>118</v>
      </c>
      <c r="AU113" s="214" t="s">
        <v>81</v>
      </c>
      <c r="AY113" s="16" t="s">
        <v>116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79</v>
      </c>
      <c r="BK113" s="215">
        <f>ROUND(I113*H113,2)</f>
        <v>0</v>
      </c>
      <c r="BL113" s="16" t="s">
        <v>123</v>
      </c>
      <c r="BM113" s="214" t="s">
        <v>298</v>
      </c>
    </row>
    <row r="114" s="2" customFormat="1">
      <c r="A114" s="37"/>
      <c r="B114" s="38"/>
      <c r="C114" s="39"/>
      <c r="D114" s="216" t="s">
        <v>125</v>
      </c>
      <c r="E114" s="39"/>
      <c r="F114" s="217" t="s">
        <v>229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125</v>
      </c>
      <c r="AU114" s="16" t="s">
        <v>81</v>
      </c>
    </row>
    <row r="115" s="2" customFormat="1">
      <c r="A115" s="37"/>
      <c r="B115" s="38"/>
      <c r="C115" s="39"/>
      <c r="D115" s="221" t="s">
        <v>127</v>
      </c>
      <c r="E115" s="39"/>
      <c r="F115" s="222" t="s">
        <v>230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127</v>
      </c>
      <c r="AU115" s="16" t="s">
        <v>81</v>
      </c>
    </row>
    <row r="116" s="13" customFormat="1">
      <c r="A116" s="13"/>
      <c r="B116" s="223"/>
      <c r="C116" s="224"/>
      <c r="D116" s="216" t="s">
        <v>129</v>
      </c>
      <c r="E116" s="225" t="s">
        <v>19</v>
      </c>
      <c r="F116" s="226" t="s">
        <v>299</v>
      </c>
      <c r="G116" s="224"/>
      <c r="H116" s="227">
        <v>22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129</v>
      </c>
      <c r="AU116" s="233" t="s">
        <v>81</v>
      </c>
      <c r="AV116" s="13" t="s">
        <v>81</v>
      </c>
      <c r="AW116" s="13" t="s">
        <v>33</v>
      </c>
      <c r="AX116" s="13" t="s">
        <v>79</v>
      </c>
      <c r="AY116" s="233" t="s">
        <v>116</v>
      </c>
    </row>
    <row r="117" s="2" customFormat="1" ht="16.5" customHeight="1">
      <c r="A117" s="37"/>
      <c r="B117" s="38"/>
      <c r="C117" s="203" t="s">
        <v>170</v>
      </c>
      <c r="D117" s="203" t="s">
        <v>118</v>
      </c>
      <c r="E117" s="204" t="s">
        <v>300</v>
      </c>
      <c r="F117" s="205" t="s">
        <v>301</v>
      </c>
      <c r="G117" s="206" t="s">
        <v>221</v>
      </c>
      <c r="H117" s="207">
        <v>22</v>
      </c>
      <c r="I117" s="208"/>
      <c r="J117" s="209">
        <f>ROUND(I117*H117,2)</f>
        <v>0</v>
      </c>
      <c r="K117" s="205" t="s">
        <v>122</v>
      </c>
      <c r="L117" s="43"/>
      <c r="M117" s="210" t="s">
        <v>19</v>
      </c>
      <c r="N117" s="211" t="s">
        <v>42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123</v>
      </c>
      <c r="AT117" s="214" t="s">
        <v>118</v>
      </c>
      <c r="AU117" s="214" t="s">
        <v>81</v>
      </c>
      <c r="AY117" s="16" t="s">
        <v>116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79</v>
      </c>
      <c r="BK117" s="215">
        <f>ROUND(I117*H117,2)</f>
        <v>0</v>
      </c>
      <c r="BL117" s="16" t="s">
        <v>123</v>
      </c>
      <c r="BM117" s="214" t="s">
        <v>302</v>
      </c>
    </row>
    <row r="118" s="2" customFormat="1">
      <c r="A118" s="37"/>
      <c r="B118" s="38"/>
      <c r="C118" s="39"/>
      <c r="D118" s="216" t="s">
        <v>125</v>
      </c>
      <c r="E118" s="39"/>
      <c r="F118" s="217" t="s">
        <v>303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125</v>
      </c>
      <c r="AU118" s="16" t="s">
        <v>81</v>
      </c>
    </row>
    <row r="119" s="2" customFormat="1">
      <c r="A119" s="37"/>
      <c r="B119" s="38"/>
      <c r="C119" s="39"/>
      <c r="D119" s="221" t="s">
        <v>127</v>
      </c>
      <c r="E119" s="39"/>
      <c r="F119" s="222" t="s">
        <v>304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127</v>
      </c>
      <c r="AU119" s="16" t="s">
        <v>81</v>
      </c>
    </row>
    <row r="120" s="13" customFormat="1">
      <c r="A120" s="13"/>
      <c r="B120" s="223"/>
      <c r="C120" s="224"/>
      <c r="D120" s="216" t="s">
        <v>129</v>
      </c>
      <c r="E120" s="225" t="s">
        <v>19</v>
      </c>
      <c r="F120" s="226" t="s">
        <v>299</v>
      </c>
      <c r="G120" s="224"/>
      <c r="H120" s="227">
        <v>22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129</v>
      </c>
      <c r="AU120" s="233" t="s">
        <v>81</v>
      </c>
      <c r="AV120" s="13" t="s">
        <v>81</v>
      </c>
      <c r="AW120" s="13" t="s">
        <v>33</v>
      </c>
      <c r="AX120" s="13" t="s">
        <v>79</v>
      </c>
      <c r="AY120" s="233" t="s">
        <v>116</v>
      </c>
    </row>
    <row r="121" s="2" customFormat="1" ht="16.5" customHeight="1">
      <c r="A121" s="37"/>
      <c r="B121" s="38"/>
      <c r="C121" s="203" t="s">
        <v>176</v>
      </c>
      <c r="D121" s="203" t="s">
        <v>118</v>
      </c>
      <c r="E121" s="204" t="s">
        <v>305</v>
      </c>
      <c r="F121" s="205" t="s">
        <v>306</v>
      </c>
      <c r="G121" s="206" t="s">
        <v>239</v>
      </c>
      <c r="H121" s="207">
        <v>39.600000000000001</v>
      </c>
      <c r="I121" s="208"/>
      <c r="J121" s="209">
        <f>ROUND(I121*H121,2)</f>
        <v>0</v>
      </c>
      <c r="K121" s="205" t="s">
        <v>122</v>
      </c>
      <c r="L121" s="43"/>
      <c r="M121" s="210" t="s">
        <v>19</v>
      </c>
      <c r="N121" s="211" t="s">
        <v>42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123</v>
      </c>
      <c r="AT121" s="214" t="s">
        <v>118</v>
      </c>
      <c r="AU121" s="214" t="s">
        <v>81</v>
      </c>
      <c r="AY121" s="16" t="s">
        <v>116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79</v>
      </c>
      <c r="BK121" s="215">
        <f>ROUND(I121*H121,2)</f>
        <v>0</v>
      </c>
      <c r="BL121" s="16" t="s">
        <v>123</v>
      </c>
      <c r="BM121" s="214" t="s">
        <v>307</v>
      </c>
    </row>
    <row r="122" s="2" customFormat="1">
      <c r="A122" s="37"/>
      <c r="B122" s="38"/>
      <c r="C122" s="39"/>
      <c r="D122" s="216" t="s">
        <v>125</v>
      </c>
      <c r="E122" s="39"/>
      <c r="F122" s="217" t="s">
        <v>308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125</v>
      </c>
      <c r="AU122" s="16" t="s">
        <v>81</v>
      </c>
    </row>
    <row r="123" s="2" customFormat="1">
      <c r="A123" s="37"/>
      <c r="B123" s="38"/>
      <c r="C123" s="39"/>
      <c r="D123" s="221" t="s">
        <v>127</v>
      </c>
      <c r="E123" s="39"/>
      <c r="F123" s="222" t="s">
        <v>309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127</v>
      </c>
      <c r="AU123" s="16" t="s">
        <v>81</v>
      </c>
    </row>
    <row r="124" s="13" customFormat="1">
      <c r="A124" s="13"/>
      <c r="B124" s="223"/>
      <c r="C124" s="224"/>
      <c r="D124" s="216" t="s">
        <v>129</v>
      </c>
      <c r="E124" s="225" t="s">
        <v>19</v>
      </c>
      <c r="F124" s="226" t="s">
        <v>310</v>
      </c>
      <c r="G124" s="224"/>
      <c r="H124" s="227">
        <v>39.600000000000001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81</v>
      </c>
      <c r="AV124" s="13" t="s">
        <v>81</v>
      </c>
      <c r="AW124" s="13" t="s">
        <v>33</v>
      </c>
      <c r="AX124" s="13" t="s">
        <v>79</v>
      </c>
      <c r="AY124" s="233" t="s">
        <v>116</v>
      </c>
    </row>
    <row r="125" s="2" customFormat="1" ht="16.5" customHeight="1">
      <c r="A125" s="37"/>
      <c r="B125" s="38"/>
      <c r="C125" s="203" t="s">
        <v>181</v>
      </c>
      <c r="D125" s="203" t="s">
        <v>118</v>
      </c>
      <c r="E125" s="204" t="s">
        <v>242</v>
      </c>
      <c r="F125" s="205" t="s">
        <v>243</v>
      </c>
      <c r="G125" s="206" t="s">
        <v>221</v>
      </c>
      <c r="H125" s="207">
        <v>22</v>
      </c>
      <c r="I125" s="208"/>
      <c r="J125" s="209">
        <f>ROUND(I125*H125,2)</f>
        <v>0</v>
      </c>
      <c r="K125" s="205" t="s">
        <v>122</v>
      </c>
      <c r="L125" s="43"/>
      <c r="M125" s="210" t="s">
        <v>19</v>
      </c>
      <c r="N125" s="211" t="s">
        <v>42</v>
      </c>
      <c r="O125" s="8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123</v>
      </c>
      <c r="AT125" s="214" t="s">
        <v>118</v>
      </c>
      <c r="AU125" s="214" t="s">
        <v>81</v>
      </c>
      <c r="AY125" s="16" t="s">
        <v>116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79</v>
      </c>
      <c r="BK125" s="215">
        <f>ROUND(I125*H125,2)</f>
        <v>0</v>
      </c>
      <c r="BL125" s="16" t="s">
        <v>123</v>
      </c>
      <c r="BM125" s="214" t="s">
        <v>311</v>
      </c>
    </row>
    <row r="126" s="2" customFormat="1">
      <c r="A126" s="37"/>
      <c r="B126" s="38"/>
      <c r="C126" s="39"/>
      <c r="D126" s="216" t="s">
        <v>125</v>
      </c>
      <c r="E126" s="39"/>
      <c r="F126" s="217" t="s">
        <v>245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125</v>
      </c>
      <c r="AU126" s="16" t="s">
        <v>81</v>
      </c>
    </row>
    <row r="127" s="2" customFormat="1">
      <c r="A127" s="37"/>
      <c r="B127" s="38"/>
      <c r="C127" s="39"/>
      <c r="D127" s="221" t="s">
        <v>127</v>
      </c>
      <c r="E127" s="39"/>
      <c r="F127" s="222" t="s">
        <v>246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127</v>
      </c>
      <c r="AU127" s="16" t="s">
        <v>81</v>
      </c>
    </row>
    <row r="128" s="13" customFormat="1">
      <c r="A128" s="13"/>
      <c r="B128" s="223"/>
      <c r="C128" s="224"/>
      <c r="D128" s="216" t="s">
        <v>129</v>
      </c>
      <c r="E128" s="225" t="s">
        <v>19</v>
      </c>
      <c r="F128" s="226" t="s">
        <v>299</v>
      </c>
      <c r="G128" s="224"/>
      <c r="H128" s="227">
        <v>22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129</v>
      </c>
      <c r="AU128" s="233" t="s">
        <v>81</v>
      </c>
      <c r="AV128" s="13" t="s">
        <v>81</v>
      </c>
      <c r="AW128" s="13" t="s">
        <v>33</v>
      </c>
      <c r="AX128" s="13" t="s">
        <v>79</v>
      </c>
      <c r="AY128" s="233" t="s">
        <v>116</v>
      </c>
    </row>
    <row r="129" s="2" customFormat="1" ht="16.5" customHeight="1">
      <c r="A129" s="37"/>
      <c r="B129" s="38"/>
      <c r="C129" s="203" t="s">
        <v>187</v>
      </c>
      <c r="D129" s="203" t="s">
        <v>118</v>
      </c>
      <c r="E129" s="204" t="s">
        <v>312</v>
      </c>
      <c r="F129" s="205" t="s">
        <v>313</v>
      </c>
      <c r="G129" s="206" t="s">
        <v>265</v>
      </c>
      <c r="H129" s="207">
        <v>0.023</v>
      </c>
      <c r="I129" s="208"/>
      <c r="J129" s="209">
        <f>ROUND(I129*H129,2)</f>
        <v>0</v>
      </c>
      <c r="K129" s="205" t="s">
        <v>122</v>
      </c>
      <c r="L129" s="43"/>
      <c r="M129" s="210" t="s">
        <v>19</v>
      </c>
      <c r="N129" s="211" t="s">
        <v>42</v>
      </c>
      <c r="O129" s="8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123</v>
      </c>
      <c r="AT129" s="214" t="s">
        <v>118</v>
      </c>
      <c r="AU129" s="214" t="s">
        <v>81</v>
      </c>
      <c r="AY129" s="16" t="s">
        <v>116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79</v>
      </c>
      <c r="BK129" s="215">
        <f>ROUND(I129*H129,2)</f>
        <v>0</v>
      </c>
      <c r="BL129" s="16" t="s">
        <v>123</v>
      </c>
      <c r="BM129" s="214" t="s">
        <v>314</v>
      </c>
    </row>
    <row r="130" s="2" customFormat="1">
      <c r="A130" s="37"/>
      <c r="B130" s="38"/>
      <c r="C130" s="39"/>
      <c r="D130" s="216" t="s">
        <v>125</v>
      </c>
      <c r="E130" s="39"/>
      <c r="F130" s="217" t="s">
        <v>315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125</v>
      </c>
      <c r="AU130" s="16" t="s">
        <v>81</v>
      </c>
    </row>
    <row r="131" s="2" customFormat="1">
      <c r="A131" s="37"/>
      <c r="B131" s="38"/>
      <c r="C131" s="39"/>
      <c r="D131" s="221" t="s">
        <v>127</v>
      </c>
      <c r="E131" s="39"/>
      <c r="F131" s="222" t="s">
        <v>316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127</v>
      </c>
      <c r="AU131" s="16" t="s">
        <v>81</v>
      </c>
    </row>
    <row r="132" s="13" customFormat="1">
      <c r="A132" s="13"/>
      <c r="B132" s="223"/>
      <c r="C132" s="224"/>
      <c r="D132" s="216" t="s">
        <v>129</v>
      </c>
      <c r="E132" s="225" t="s">
        <v>19</v>
      </c>
      <c r="F132" s="226" t="s">
        <v>269</v>
      </c>
      <c r="G132" s="224"/>
      <c r="H132" s="227">
        <v>0.0080000000000000002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129</v>
      </c>
      <c r="AU132" s="233" t="s">
        <v>81</v>
      </c>
      <c r="AV132" s="13" t="s">
        <v>81</v>
      </c>
      <c r="AW132" s="13" t="s">
        <v>33</v>
      </c>
      <c r="AX132" s="13" t="s">
        <v>71</v>
      </c>
      <c r="AY132" s="233" t="s">
        <v>116</v>
      </c>
    </row>
    <row r="133" s="13" customFormat="1">
      <c r="A133" s="13"/>
      <c r="B133" s="223"/>
      <c r="C133" s="224"/>
      <c r="D133" s="216" t="s">
        <v>129</v>
      </c>
      <c r="E133" s="225" t="s">
        <v>19</v>
      </c>
      <c r="F133" s="226" t="s">
        <v>270</v>
      </c>
      <c r="G133" s="224"/>
      <c r="H133" s="227">
        <v>0.014999999999999999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129</v>
      </c>
      <c r="AU133" s="233" t="s">
        <v>81</v>
      </c>
      <c r="AV133" s="13" t="s">
        <v>81</v>
      </c>
      <c r="AW133" s="13" t="s">
        <v>33</v>
      </c>
      <c r="AX133" s="13" t="s">
        <v>71</v>
      </c>
      <c r="AY133" s="233" t="s">
        <v>116</v>
      </c>
    </row>
    <row r="134" s="12" customFormat="1" ht="22.8" customHeight="1">
      <c r="A134" s="12"/>
      <c r="B134" s="187"/>
      <c r="C134" s="188"/>
      <c r="D134" s="189" t="s">
        <v>70</v>
      </c>
      <c r="E134" s="201" t="s">
        <v>123</v>
      </c>
      <c r="F134" s="201" t="s">
        <v>317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SUM(P135:P145)</f>
        <v>0</v>
      </c>
      <c r="Q134" s="195"/>
      <c r="R134" s="196">
        <f>SUM(R135:R145)</f>
        <v>115.18324999999999</v>
      </c>
      <c r="S134" s="195"/>
      <c r="T134" s="197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8" t="s">
        <v>79</v>
      </c>
      <c r="AT134" s="199" t="s">
        <v>70</v>
      </c>
      <c r="AU134" s="199" t="s">
        <v>79</v>
      </c>
      <c r="AY134" s="198" t="s">
        <v>116</v>
      </c>
      <c r="BK134" s="200">
        <f>SUM(BK135:BK145)</f>
        <v>0</v>
      </c>
    </row>
    <row r="135" s="2" customFormat="1" ht="21.75" customHeight="1">
      <c r="A135" s="37"/>
      <c r="B135" s="38"/>
      <c r="C135" s="203" t="s">
        <v>193</v>
      </c>
      <c r="D135" s="203" t="s">
        <v>118</v>
      </c>
      <c r="E135" s="204" t="s">
        <v>318</v>
      </c>
      <c r="F135" s="205" t="s">
        <v>319</v>
      </c>
      <c r="G135" s="206" t="s">
        <v>121</v>
      </c>
      <c r="H135" s="207">
        <v>88</v>
      </c>
      <c r="I135" s="208"/>
      <c r="J135" s="209">
        <f>ROUND(I135*H135,2)</f>
        <v>0</v>
      </c>
      <c r="K135" s="205" t="s">
        <v>122</v>
      </c>
      <c r="L135" s="43"/>
      <c r="M135" s="210" t="s">
        <v>19</v>
      </c>
      <c r="N135" s="211" t="s">
        <v>42</v>
      </c>
      <c r="O135" s="83"/>
      <c r="P135" s="212">
        <f>O135*H135</f>
        <v>0</v>
      </c>
      <c r="Q135" s="212">
        <v>0.60724999999999996</v>
      </c>
      <c r="R135" s="212">
        <f>Q135*H135</f>
        <v>53.437999999999995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123</v>
      </c>
      <c r="AT135" s="214" t="s">
        <v>118</v>
      </c>
      <c r="AU135" s="214" t="s">
        <v>81</v>
      </c>
      <c r="AY135" s="16" t="s">
        <v>116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79</v>
      </c>
      <c r="BK135" s="215">
        <f>ROUND(I135*H135,2)</f>
        <v>0</v>
      </c>
      <c r="BL135" s="16" t="s">
        <v>123</v>
      </c>
      <c r="BM135" s="214" t="s">
        <v>320</v>
      </c>
    </row>
    <row r="136" s="2" customFormat="1">
      <c r="A136" s="37"/>
      <c r="B136" s="38"/>
      <c r="C136" s="39"/>
      <c r="D136" s="216" t="s">
        <v>125</v>
      </c>
      <c r="E136" s="39"/>
      <c r="F136" s="217" t="s">
        <v>321</v>
      </c>
      <c r="G136" s="39"/>
      <c r="H136" s="39"/>
      <c r="I136" s="218"/>
      <c r="J136" s="39"/>
      <c r="K136" s="39"/>
      <c r="L136" s="43"/>
      <c r="M136" s="219"/>
      <c r="N136" s="22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125</v>
      </c>
      <c r="AU136" s="16" t="s">
        <v>81</v>
      </c>
    </row>
    <row r="137" s="2" customFormat="1">
      <c r="A137" s="37"/>
      <c r="B137" s="38"/>
      <c r="C137" s="39"/>
      <c r="D137" s="221" t="s">
        <v>127</v>
      </c>
      <c r="E137" s="39"/>
      <c r="F137" s="222" t="s">
        <v>322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81</v>
      </c>
    </row>
    <row r="138" s="13" customFormat="1">
      <c r="A138" s="13"/>
      <c r="B138" s="223"/>
      <c r="C138" s="224"/>
      <c r="D138" s="216" t="s">
        <v>129</v>
      </c>
      <c r="E138" s="225" t="s">
        <v>19</v>
      </c>
      <c r="F138" s="226" t="s">
        <v>323</v>
      </c>
      <c r="G138" s="224"/>
      <c r="H138" s="227">
        <v>88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129</v>
      </c>
      <c r="AU138" s="233" t="s">
        <v>81</v>
      </c>
      <c r="AV138" s="13" t="s">
        <v>81</v>
      </c>
      <c r="AW138" s="13" t="s">
        <v>33</v>
      </c>
      <c r="AX138" s="13" t="s">
        <v>79</v>
      </c>
      <c r="AY138" s="233" t="s">
        <v>116</v>
      </c>
    </row>
    <row r="139" s="2" customFormat="1" ht="16.5" customHeight="1">
      <c r="A139" s="37"/>
      <c r="B139" s="38"/>
      <c r="C139" s="203" t="s">
        <v>199</v>
      </c>
      <c r="D139" s="203" t="s">
        <v>118</v>
      </c>
      <c r="E139" s="204" t="s">
        <v>324</v>
      </c>
      <c r="F139" s="205" t="s">
        <v>325</v>
      </c>
      <c r="G139" s="206" t="s">
        <v>121</v>
      </c>
      <c r="H139" s="207">
        <v>22.5</v>
      </c>
      <c r="I139" s="208"/>
      <c r="J139" s="209">
        <f>ROUND(I139*H139,2)</f>
        <v>0</v>
      </c>
      <c r="K139" s="205" t="s">
        <v>122</v>
      </c>
      <c r="L139" s="43"/>
      <c r="M139" s="210" t="s">
        <v>19</v>
      </c>
      <c r="N139" s="211" t="s">
        <v>42</v>
      </c>
      <c r="O139" s="83"/>
      <c r="P139" s="212">
        <f>O139*H139</f>
        <v>0</v>
      </c>
      <c r="Q139" s="212">
        <v>0.82326999999999995</v>
      </c>
      <c r="R139" s="212">
        <f>Q139*H139</f>
        <v>18.523574999999997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123</v>
      </c>
      <c r="AT139" s="214" t="s">
        <v>118</v>
      </c>
      <c r="AU139" s="214" t="s">
        <v>81</v>
      </c>
      <c r="AY139" s="16" t="s">
        <v>116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79</v>
      </c>
      <c r="BK139" s="215">
        <f>ROUND(I139*H139,2)</f>
        <v>0</v>
      </c>
      <c r="BL139" s="16" t="s">
        <v>123</v>
      </c>
      <c r="BM139" s="214" t="s">
        <v>326</v>
      </c>
    </row>
    <row r="140" s="2" customFormat="1">
      <c r="A140" s="37"/>
      <c r="B140" s="38"/>
      <c r="C140" s="39"/>
      <c r="D140" s="216" t="s">
        <v>125</v>
      </c>
      <c r="E140" s="39"/>
      <c r="F140" s="217" t="s">
        <v>327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125</v>
      </c>
      <c r="AU140" s="16" t="s">
        <v>81</v>
      </c>
    </row>
    <row r="141" s="2" customFormat="1">
      <c r="A141" s="37"/>
      <c r="B141" s="38"/>
      <c r="C141" s="39"/>
      <c r="D141" s="221" t="s">
        <v>127</v>
      </c>
      <c r="E141" s="39"/>
      <c r="F141" s="222" t="s">
        <v>328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127</v>
      </c>
      <c r="AU141" s="16" t="s">
        <v>81</v>
      </c>
    </row>
    <row r="142" s="13" customFormat="1">
      <c r="A142" s="13"/>
      <c r="B142" s="223"/>
      <c r="C142" s="224"/>
      <c r="D142" s="216" t="s">
        <v>129</v>
      </c>
      <c r="E142" s="225" t="s">
        <v>19</v>
      </c>
      <c r="F142" s="226" t="s">
        <v>329</v>
      </c>
      <c r="G142" s="224"/>
      <c r="H142" s="227">
        <v>22.5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129</v>
      </c>
      <c r="AU142" s="233" t="s">
        <v>81</v>
      </c>
      <c r="AV142" s="13" t="s">
        <v>81</v>
      </c>
      <c r="AW142" s="13" t="s">
        <v>33</v>
      </c>
      <c r="AX142" s="13" t="s">
        <v>79</v>
      </c>
      <c r="AY142" s="233" t="s">
        <v>116</v>
      </c>
    </row>
    <row r="143" s="2" customFormat="1" ht="16.5" customHeight="1">
      <c r="A143" s="37"/>
      <c r="B143" s="38"/>
      <c r="C143" s="203" t="s">
        <v>205</v>
      </c>
      <c r="D143" s="203" t="s">
        <v>118</v>
      </c>
      <c r="E143" s="204" t="s">
        <v>330</v>
      </c>
      <c r="F143" s="205" t="s">
        <v>331</v>
      </c>
      <c r="G143" s="206" t="s">
        <v>121</v>
      </c>
      <c r="H143" s="207">
        <v>52.5</v>
      </c>
      <c r="I143" s="208"/>
      <c r="J143" s="209">
        <f>ROUND(I143*H143,2)</f>
        <v>0</v>
      </c>
      <c r="K143" s="205" t="s">
        <v>19</v>
      </c>
      <c r="L143" s="43"/>
      <c r="M143" s="210" t="s">
        <v>19</v>
      </c>
      <c r="N143" s="211" t="s">
        <v>42</v>
      </c>
      <c r="O143" s="83"/>
      <c r="P143" s="212">
        <f>O143*H143</f>
        <v>0</v>
      </c>
      <c r="Q143" s="212">
        <v>0.82326999999999995</v>
      </c>
      <c r="R143" s="212">
        <f>Q143*H143</f>
        <v>43.221674999999998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123</v>
      </c>
      <c r="AT143" s="214" t="s">
        <v>118</v>
      </c>
      <c r="AU143" s="214" t="s">
        <v>81</v>
      </c>
      <c r="AY143" s="16" t="s">
        <v>116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79</v>
      </c>
      <c r="BK143" s="215">
        <f>ROUND(I143*H143,2)</f>
        <v>0</v>
      </c>
      <c r="BL143" s="16" t="s">
        <v>123</v>
      </c>
      <c r="BM143" s="214" t="s">
        <v>332</v>
      </c>
    </row>
    <row r="144" s="2" customFormat="1">
      <c r="A144" s="37"/>
      <c r="B144" s="38"/>
      <c r="C144" s="39"/>
      <c r="D144" s="216" t="s">
        <v>125</v>
      </c>
      <c r="E144" s="39"/>
      <c r="F144" s="217" t="s">
        <v>333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125</v>
      </c>
      <c r="AU144" s="16" t="s">
        <v>81</v>
      </c>
    </row>
    <row r="145" s="13" customFormat="1">
      <c r="A145" s="13"/>
      <c r="B145" s="223"/>
      <c r="C145" s="224"/>
      <c r="D145" s="216" t="s">
        <v>129</v>
      </c>
      <c r="E145" s="225" t="s">
        <v>19</v>
      </c>
      <c r="F145" s="226" t="s">
        <v>334</v>
      </c>
      <c r="G145" s="224"/>
      <c r="H145" s="227">
        <v>52.5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129</v>
      </c>
      <c r="AU145" s="233" t="s">
        <v>81</v>
      </c>
      <c r="AV145" s="13" t="s">
        <v>81</v>
      </c>
      <c r="AW145" s="13" t="s">
        <v>33</v>
      </c>
      <c r="AX145" s="13" t="s">
        <v>79</v>
      </c>
      <c r="AY145" s="233" t="s">
        <v>116</v>
      </c>
    </row>
    <row r="146" s="12" customFormat="1" ht="22.8" customHeight="1">
      <c r="A146" s="12"/>
      <c r="B146" s="187"/>
      <c r="C146" s="188"/>
      <c r="D146" s="189" t="s">
        <v>70</v>
      </c>
      <c r="E146" s="201" t="s">
        <v>158</v>
      </c>
      <c r="F146" s="201" t="s">
        <v>335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SUM(P147:P150)</f>
        <v>0</v>
      </c>
      <c r="Q146" s="195"/>
      <c r="R146" s="196">
        <f>SUM(R147:R150)</f>
        <v>14.09562</v>
      </c>
      <c r="S146" s="195"/>
      <c r="T146" s="197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8" t="s">
        <v>79</v>
      </c>
      <c r="AT146" s="199" t="s">
        <v>70</v>
      </c>
      <c r="AU146" s="199" t="s">
        <v>79</v>
      </c>
      <c r="AY146" s="198" t="s">
        <v>116</v>
      </c>
      <c r="BK146" s="200">
        <f>SUM(BK147:BK150)</f>
        <v>0</v>
      </c>
    </row>
    <row r="147" s="2" customFormat="1" ht="16.5" customHeight="1">
      <c r="A147" s="37"/>
      <c r="B147" s="38"/>
      <c r="C147" s="203" t="s">
        <v>8</v>
      </c>
      <c r="D147" s="203" t="s">
        <v>118</v>
      </c>
      <c r="E147" s="204" t="s">
        <v>336</v>
      </c>
      <c r="F147" s="205" t="s">
        <v>337</v>
      </c>
      <c r="G147" s="206" t="s">
        <v>121</v>
      </c>
      <c r="H147" s="207">
        <v>154</v>
      </c>
      <c r="I147" s="208"/>
      <c r="J147" s="209">
        <f>ROUND(I147*H147,2)</f>
        <v>0</v>
      </c>
      <c r="K147" s="205" t="s">
        <v>122</v>
      </c>
      <c r="L147" s="43"/>
      <c r="M147" s="210" t="s">
        <v>19</v>
      </c>
      <c r="N147" s="211" t="s">
        <v>42</v>
      </c>
      <c r="O147" s="83"/>
      <c r="P147" s="212">
        <f>O147*H147</f>
        <v>0</v>
      </c>
      <c r="Q147" s="212">
        <v>0.09153</v>
      </c>
      <c r="R147" s="212">
        <f>Q147*H147</f>
        <v>14.09562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123</v>
      </c>
      <c r="AT147" s="214" t="s">
        <v>118</v>
      </c>
      <c r="AU147" s="214" t="s">
        <v>81</v>
      </c>
      <c r="AY147" s="16" t="s">
        <v>116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79</v>
      </c>
      <c r="BK147" s="215">
        <f>ROUND(I147*H147,2)</f>
        <v>0</v>
      </c>
      <c r="BL147" s="16" t="s">
        <v>123</v>
      </c>
      <c r="BM147" s="214" t="s">
        <v>338</v>
      </c>
    </row>
    <row r="148" s="2" customFormat="1">
      <c r="A148" s="37"/>
      <c r="B148" s="38"/>
      <c r="C148" s="39"/>
      <c r="D148" s="216" t="s">
        <v>125</v>
      </c>
      <c r="E148" s="39"/>
      <c r="F148" s="217" t="s">
        <v>339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81</v>
      </c>
    </row>
    <row r="149" s="2" customFormat="1">
      <c r="A149" s="37"/>
      <c r="B149" s="38"/>
      <c r="C149" s="39"/>
      <c r="D149" s="221" t="s">
        <v>127</v>
      </c>
      <c r="E149" s="39"/>
      <c r="F149" s="222" t="s">
        <v>340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81</v>
      </c>
    </row>
    <row r="150" s="13" customFormat="1">
      <c r="A150" s="13"/>
      <c r="B150" s="223"/>
      <c r="C150" s="224"/>
      <c r="D150" s="216" t="s">
        <v>129</v>
      </c>
      <c r="E150" s="225" t="s">
        <v>19</v>
      </c>
      <c r="F150" s="226" t="s">
        <v>341</v>
      </c>
      <c r="G150" s="224"/>
      <c r="H150" s="227">
        <v>154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129</v>
      </c>
      <c r="AU150" s="233" t="s">
        <v>81</v>
      </c>
      <c r="AV150" s="13" t="s">
        <v>81</v>
      </c>
      <c r="AW150" s="13" t="s">
        <v>33</v>
      </c>
      <c r="AX150" s="13" t="s">
        <v>79</v>
      </c>
      <c r="AY150" s="233" t="s">
        <v>116</v>
      </c>
    </row>
    <row r="151" s="12" customFormat="1" ht="22.8" customHeight="1">
      <c r="A151" s="12"/>
      <c r="B151" s="187"/>
      <c r="C151" s="188"/>
      <c r="D151" s="189" t="s">
        <v>70</v>
      </c>
      <c r="E151" s="201" t="s">
        <v>176</v>
      </c>
      <c r="F151" s="201" t="s">
        <v>247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SUM(P152:P160)</f>
        <v>0</v>
      </c>
      <c r="Q151" s="195"/>
      <c r="R151" s="196">
        <f>SUM(R152:R160)</f>
        <v>0</v>
      </c>
      <c r="S151" s="195"/>
      <c r="T151" s="197">
        <f>SUM(T152:T160)</f>
        <v>2.7719999999999998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8" t="s">
        <v>79</v>
      </c>
      <c r="AT151" s="199" t="s">
        <v>70</v>
      </c>
      <c r="AU151" s="199" t="s">
        <v>79</v>
      </c>
      <c r="AY151" s="198" t="s">
        <v>116</v>
      </c>
      <c r="BK151" s="200">
        <f>SUM(BK152:BK160)</f>
        <v>0</v>
      </c>
    </row>
    <row r="152" s="2" customFormat="1" ht="16.5" customHeight="1">
      <c r="A152" s="37"/>
      <c r="B152" s="38"/>
      <c r="C152" s="203" t="s">
        <v>342</v>
      </c>
      <c r="D152" s="203" t="s">
        <v>118</v>
      </c>
      <c r="E152" s="204" t="s">
        <v>343</v>
      </c>
      <c r="F152" s="205" t="s">
        <v>344</v>
      </c>
      <c r="G152" s="206" t="s">
        <v>121</v>
      </c>
      <c r="H152" s="207">
        <v>206.5</v>
      </c>
      <c r="I152" s="208"/>
      <c r="J152" s="209">
        <f>ROUND(I152*H152,2)</f>
        <v>0</v>
      </c>
      <c r="K152" s="205" t="s">
        <v>122</v>
      </c>
      <c r="L152" s="43"/>
      <c r="M152" s="210" t="s">
        <v>19</v>
      </c>
      <c r="N152" s="211" t="s">
        <v>42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123</v>
      </c>
      <c r="AT152" s="214" t="s">
        <v>118</v>
      </c>
      <c r="AU152" s="214" t="s">
        <v>81</v>
      </c>
      <c r="AY152" s="16" t="s">
        <v>116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79</v>
      </c>
      <c r="BK152" s="215">
        <f>ROUND(I152*H152,2)</f>
        <v>0</v>
      </c>
      <c r="BL152" s="16" t="s">
        <v>123</v>
      </c>
      <c r="BM152" s="214" t="s">
        <v>345</v>
      </c>
    </row>
    <row r="153" s="2" customFormat="1">
      <c r="A153" s="37"/>
      <c r="B153" s="38"/>
      <c r="C153" s="39"/>
      <c r="D153" s="216" t="s">
        <v>125</v>
      </c>
      <c r="E153" s="39"/>
      <c r="F153" s="217" t="s">
        <v>346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125</v>
      </c>
      <c r="AU153" s="16" t="s">
        <v>81</v>
      </c>
    </row>
    <row r="154" s="2" customFormat="1">
      <c r="A154" s="37"/>
      <c r="B154" s="38"/>
      <c r="C154" s="39"/>
      <c r="D154" s="221" t="s">
        <v>127</v>
      </c>
      <c r="E154" s="39"/>
      <c r="F154" s="222" t="s">
        <v>347</v>
      </c>
      <c r="G154" s="39"/>
      <c r="H154" s="39"/>
      <c r="I154" s="218"/>
      <c r="J154" s="39"/>
      <c r="K154" s="39"/>
      <c r="L154" s="43"/>
      <c r="M154" s="219"/>
      <c r="N154" s="220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127</v>
      </c>
      <c r="AU154" s="16" t="s">
        <v>81</v>
      </c>
    </row>
    <row r="155" s="13" customFormat="1">
      <c r="A155" s="13"/>
      <c r="B155" s="223"/>
      <c r="C155" s="224"/>
      <c r="D155" s="216" t="s">
        <v>129</v>
      </c>
      <c r="E155" s="225" t="s">
        <v>19</v>
      </c>
      <c r="F155" s="226" t="s">
        <v>348</v>
      </c>
      <c r="G155" s="224"/>
      <c r="H155" s="227">
        <v>52.5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129</v>
      </c>
      <c r="AU155" s="233" t="s">
        <v>81</v>
      </c>
      <c r="AV155" s="13" t="s">
        <v>81</v>
      </c>
      <c r="AW155" s="13" t="s">
        <v>33</v>
      </c>
      <c r="AX155" s="13" t="s">
        <v>71</v>
      </c>
      <c r="AY155" s="233" t="s">
        <v>116</v>
      </c>
    </row>
    <row r="156" s="13" customFormat="1">
      <c r="A156" s="13"/>
      <c r="B156" s="223"/>
      <c r="C156" s="224"/>
      <c r="D156" s="216" t="s">
        <v>129</v>
      </c>
      <c r="E156" s="225" t="s">
        <v>19</v>
      </c>
      <c r="F156" s="226" t="s">
        <v>341</v>
      </c>
      <c r="G156" s="224"/>
      <c r="H156" s="227">
        <v>154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129</v>
      </c>
      <c r="AU156" s="233" t="s">
        <v>81</v>
      </c>
      <c r="AV156" s="13" t="s">
        <v>81</v>
      </c>
      <c r="AW156" s="13" t="s">
        <v>33</v>
      </c>
      <c r="AX156" s="13" t="s">
        <v>71</v>
      </c>
      <c r="AY156" s="233" t="s">
        <v>116</v>
      </c>
    </row>
    <row r="157" s="2" customFormat="1" ht="16.5" customHeight="1">
      <c r="A157" s="37"/>
      <c r="B157" s="38"/>
      <c r="C157" s="203" t="s">
        <v>349</v>
      </c>
      <c r="D157" s="203" t="s">
        <v>118</v>
      </c>
      <c r="E157" s="204" t="s">
        <v>350</v>
      </c>
      <c r="F157" s="205" t="s">
        <v>351</v>
      </c>
      <c r="G157" s="206" t="s">
        <v>121</v>
      </c>
      <c r="H157" s="207">
        <v>154</v>
      </c>
      <c r="I157" s="208"/>
      <c r="J157" s="209">
        <f>ROUND(I157*H157,2)</f>
        <v>0</v>
      </c>
      <c r="K157" s="205" t="s">
        <v>122</v>
      </c>
      <c r="L157" s="43"/>
      <c r="M157" s="210" t="s">
        <v>19</v>
      </c>
      <c r="N157" s="211" t="s">
        <v>42</v>
      </c>
      <c r="O157" s="83"/>
      <c r="P157" s="212">
        <f>O157*H157</f>
        <v>0</v>
      </c>
      <c r="Q157" s="212">
        <v>0</v>
      </c>
      <c r="R157" s="212">
        <f>Q157*H157</f>
        <v>0</v>
      </c>
      <c r="S157" s="212">
        <v>0.017999999999999999</v>
      </c>
      <c r="T157" s="213">
        <f>S157*H157</f>
        <v>2.7719999999999998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123</v>
      </c>
      <c r="AT157" s="214" t="s">
        <v>118</v>
      </c>
      <c r="AU157" s="214" t="s">
        <v>81</v>
      </c>
      <c r="AY157" s="16" t="s">
        <v>116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79</v>
      </c>
      <c r="BK157" s="215">
        <f>ROUND(I157*H157,2)</f>
        <v>0</v>
      </c>
      <c r="BL157" s="16" t="s">
        <v>123</v>
      </c>
      <c r="BM157" s="214" t="s">
        <v>352</v>
      </c>
    </row>
    <row r="158" s="2" customFormat="1">
      <c r="A158" s="37"/>
      <c r="B158" s="38"/>
      <c r="C158" s="39"/>
      <c r="D158" s="216" t="s">
        <v>125</v>
      </c>
      <c r="E158" s="39"/>
      <c r="F158" s="217" t="s">
        <v>353</v>
      </c>
      <c r="G158" s="39"/>
      <c r="H158" s="39"/>
      <c r="I158" s="218"/>
      <c r="J158" s="39"/>
      <c r="K158" s="39"/>
      <c r="L158" s="43"/>
      <c r="M158" s="219"/>
      <c r="N158" s="220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125</v>
      </c>
      <c r="AU158" s="16" t="s">
        <v>81</v>
      </c>
    </row>
    <row r="159" s="2" customFormat="1">
      <c r="A159" s="37"/>
      <c r="B159" s="38"/>
      <c r="C159" s="39"/>
      <c r="D159" s="221" t="s">
        <v>127</v>
      </c>
      <c r="E159" s="39"/>
      <c r="F159" s="222" t="s">
        <v>354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127</v>
      </c>
      <c r="AU159" s="16" t="s">
        <v>81</v>
      </c>
    </row>
    <row r="160" s="13" customFormat="1">
      <c r="A160" s="13"/>
      <c r="B160" s="223"/>
      <c r="C160" s="224"/>
      <c r="D160" s="216" t="s">
        <v>129</v>
      </c>
      <c r="E160" s="225" t="s">
        <v>19</v>
      </c>
      <c r="F160" s="226" t="s">
        <v>341</v>
      </c>
      <c r="G160" s="224"/>
      <c r="H160" s="227">
        <v>154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129</v>
      </c>
      <c r="AU160" s="233" t="s">
        <v>81</v>
      </c>
      <c r="AV160" s="13" t="s">
        <v>81</v>
      </c>
      <c r="AW160" s="13" t="s">
        <v>33</v>
      </c>
      <c r="AX160" s="13" t="s">
        <v>79</v>
      </c>
      <c r="AY160" s="233" t="s">
        <v>116</v>
      </c>
    </row>
    <row r="161" s="12" customFormat="1" ht="22.8" customHeight="1">
      <c r="A161" s="12"/>
      <c r="B161" s="187"/>
      <c r="C161" s="188"/>
      <c r="D161" s="189" t="s">
        <v>70</v>
      </c>
      <c r="E161" s="201" t="s">
        <v>355</v>
      </c>
      <c r="F161" s="201" t="s">
        <v>356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SUM(P162:P173)</f>
        <v>0</v>
      </c>
      <c r="Q161" s="195"/>
      <c r="R161" s="196">
        <f>SUM(R162:R173)</f>
        <v>0</v>
      </c>
      <c r="S161" s="195"/>
      <c r="T161" s="197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8" t="s">
        <v>79</v>
      </c>
      <c r="AT161" s="199" t="s">
        <v>70</v>
      </c>
      <c r="AU161" s="199" t="s">
        <v>79</v>
      </c>
      <c r="AY161" s="198" t="s">
        <v>116</v>
      </c>
      <c r="BK161" s="200">
        <f>SUM(BK162:BK173)</f>
        <v>0</v>
      </c>
    </row>
    <row r="162" s="2" customFormat="1" ht="24.15" customHeight="1">
      <c r="A162" s="37"/>
      <c r="B162" s="38"/>
      <c r="C162" s="203" t="s">
        <v>357</v>
      </c>
      <c r="D162" s="203" t="s">
        <v>118</v>
      </c>
      <c r="E162" s="204" t="s">
        <v>358</v>
      </c>
      <c r="F162" s="205" t="s">
        <v>359</v>
      </c>
      <c r="G162" s="206" t="s">
        <v>239</v>
      </c>
      <c r="H162" s="207">
        <v>2.7719999999999998</v>
      </c>
      <c r="I162" s="208"/>
      <c r="J162" s="209">
        <f>ROUND(I162*H162,2)</f>
        <v>0</v>
      </c>
      <c r="K162" s="205" t="s">
        <v>122</v>
      </c>
      <c r="L162" s="43"/>
      <c r="M162" s="210" t="s">
        <v>19</v>
      </c>
      <c r="N162" s="211" t="s">
        <v>42</v>
      </c>
      <c r="O162" s="8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123</v>
      </c>
      <c r="AT162" s="214" t="s">
        <v>118</v>
      </c>
      <c r="AU162" s="214" t="s">
        <v>81</v>
      </c>
      <c r="AY162" s="16" t="s">
        <v>116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79</v>
      </c>
      <c r="BK162" s="215">
        <f>ROUND(I162*H162,2)</f>
        <v>0</v>
      </c>
      <c r="BL162" s="16" t="s">
        <v>123</v>
      </c>
      <c r="BM162" s="214" t="s">
        <v>360</v>
      </c>
    </row>
    <row r="163" s="2" customFormat="1">
      <c r="A163" s="37"/>
      <c r="B163" s="38"/>
      <c r="C163" s="39"/>
      <c r="D163" s="216" t="s">
        <v>125</v>
      </c>
      <c r="E163" s="39"/>
      <c r="F163" s="217" t="s">
        <v>361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125</v>
      </c>
      <c r="AU163" s="16" t="s">
        <v>81</v>
      </c>
    </row>
    <row r="164" s="2" customFormat="1">
      <c r="A164" s="37"/>
      <c r="B164" s="38"/>
      <c r="C164" s="39"/>
      <c r="D164" s="221" t="s">
        <v>127</v>
      </c>
      <c r="E164" s="39"/>
      <c r="F164" s="222" t="s">
        <v>362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127</v>
      </c>
      <c r="AU164" s="16" t="s">
        <v>81</v>
      </c>
    </row>
    <row r="165" s="13" customFormat="1">
      <c r="A165" s="13"/>
      <c r="B165" s="223"/>
      <c r="C165" s="224"/>
      <c r="D165" s="216" t="s">
        <v>129</v>
      </c>
      <c r="E165" s="225" t="s">
        <v>19</v>
      </c>
      <c r="F165" s="226" t="s">
        <v>363</v>
      </c>
      <c r="G165" s="224"/>
      <c r="H165" s="227">
        <v>2.7719999999999998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129</v>
      </c>
      <c r="AU165" s="233" t="s">
        <v>81</v>
      </c>
      <c r="AV165" s="13" t="s">
        <v>81</v>
      </c>
      <c r="AW165" s="13" t="s">
        <v>33</v>
      </c>
      <c r="AX165" s="13" t="s">
        <v>79</v>
      </c>
      <c r="AY165" s="233" t="s">
        <v>116</v>
      </c>
    </row>
    <row r="166" s="2" customFormat="1" ht="16.5" customHeight="1">
      <c r="A166" s="37"/>
      <c r="B166" s="38"/>
      <c r="C166" s="203" t="s">
        <v>364</v>
      </c>
      <c r="D166" s="203" t="s">
        <v>118</v>
      </c>
      <c r="E166" s="204" t="s">
        <v>365</v>
      </c>
      <c r="F166" s="205" t="s">
        <v>366</v>
      </c>
      <c r="G166" s="206" t="s">
        <v>239</v>
      </c>
      <c r="H166" s="207">
        <v>2.7719999999999998</v>
      </c>
      <c r="I166" s="208"/>
      <c r="J166" s="209">
        <f>ROUND(I166*H166,2)</f>
        <v>0</v>
      </c>
      <c r="K166" s="205" t="s">
        <v>122</v>
      </c>
      <c r="L166" s="43"/>
      <c r="M166" s="210" t="s">
        <v>19</v>
      </c>
      <c r="N166" s="211" t="s">
        <v>42</v>
      </c>
      <c r="O166" s="83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123</v>
      </c>
      <c r="AT166" s="214" t="s">
        <v>118</v>
      </c>
      <c r="AU166" s="214" t="s">
        <v>81</v>
      </c>
      <c r="AY166" s="16" t="s">
        <v>116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79</v>
      </c>
      <c r="BK166" s="215">
        <f>ROUND(I166*H166,2)</f>
        <v>0</v>
      </c>
      <c r="BL166" s="16" t="s">
        <v>123</v>
      </c>
      <c r="BM166" s="214" t="s">
        <v>367</v>
      </c>
    </row>
    <row r="167" s="2" customFormat="1">
      <c r="A167" s="37"/>
      <c r="B167" s="38"/>
      <c r="C167" s="39"/>
      <c r="D167" s="216" t="s">
        <v>125</v>
      </c>
      <c r="E167" s="39"/>
      <c r="F167" s="217" t="s">
        <v>368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125</v>
      </c>
      <c r="AU167" s="16" t="s">
        <v>81</v>
      </c>
    </row>
    <row r="168" s="2" customFormat="1">
      <c r="A168" s="37"/>
      <c r="B168" s="38"/>
      <c r="C168" s="39"/>
      <c r="D168" s="221" t="s">
        <v>127</v>
      </c>
      <c r="E168" s="39"/>
      <c r="F168" s="222" t="s">
        <v>369</v>
      </c>
      <c r="G168" s="39"/>
      <c r="H168" s="39"/>
      <c r="I168" s="218"/>
      <c r="J168" s="39"/>
      <c r="K168" s="39"/>
      <c r="L168" s="43"/>
      <c r="M168" s="219"/>
      <c r="N168" s="22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127</v>
      </c>
      <c r="AU168" s="16" t="s">
        <v>81</v>
      </c>
    </row>
    <row r="169" s="13" customFormat="1">
      <c r="A169" s="13"/>
      <c r="B169" s="223"/>
      <c r="C169" s="224"/>
      <c r="D169" s="216" t="s">
        <v>129</v>
      </c>
      <c r="E169" s="225" t="s">
        <v>19</v>
      </c>
      <c r="F169" s="226" t="s">
        <v>363</v>
      </c>
      <c r="G169" s="224"/>
      <c r="H169" s="227">
        <v>2.7719999999999998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129</v>
      </c>
      <c r="AU169" s="233" t="s">
        <v>81</v>
      </c>
      <c r="AV169" s="13" t="s">
        <v>81</v>
      </c>
      <c r="AW169" s="13" t="s">
        <v>33</v>
      </c>
      <c r="AX169" s="13" t="s">
        <v>79</v>
      </c>
      <c r="AY169" s="233" t="s">
        <v>116</v>
      </c>
    </row>
    <row r="170" s="2" customFormat="1" ht="16.5" customHeight="1">
      <c r="A170" s="37"/>
      <c r="B170" s="38"/>
      <c r="C170" s="203" t="s">
        <v>370</v>
      </c>
      <c r="D170" s="203" t="s">
        <v>118</v>
      </c>
      <c r="E170" s="204" t="s">
        <v>371</v>
      </c>
      <c r="F170" s="205" t="s">
        <v>372</v>
      </c>
      <c r="G170" s="206" t="s">
        <v>239</v>
      </c>
      <c r="H170" s="207">
        <v>16.632000000000001</v>
      </c>
      <c r="I170" s="208"/>
      <c r="J170" s="209">
        <f>ROUND(I170*H170,2)</f>
        <v>0</v>
      </c>
      <c r="K170" s="205" t="s">
        <v>122</v>
      </c>
      <c r="L170" s="43"/>
      <c r="M170" s="210" t="s">
        <v>19</v>
      </c>
      <c r="N170" s="211" t="s">
        <v>42</v>
      </c>
      <c r="O170" s="83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123</v>
      </c>
      <c r="AT170" s="214" t="s">
        <v>118</v>
      </c>
      <c r="AU170" s="214" t="s">
        <v>81</v>
      </c>
      <c r="AY170" s="16" t="s">
        <v>116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79</v>
      </c>
      <c r="BK170" s="215">
        <f>ROUND(I170*H170,2)</f>
        <v>0</v>
      </c>
      <c r="BL170" s="16" t="s">
        <v>123</v>
      </c>
      <c r="BM170" s="214" t="s">
        <v>373</v>
      </c>
    </row>
    <row r="171" s="2" customFormat="1">
      <c r="A171" s="37"/>
      <c r="B171" s="38"/>
      <c r="C171" s="39"/>
      <c r="D171" s="216" t="s">
        <v>125</v>
      </c>
      <c r="E171" s="39"/>
      <c r="F171" s="217" t="s">
        <v>374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125</v>
      </c>
      <c r="AU171" s="16" t="s">
        <v>81</v>
      </c>
    </row>
    <row r="172" s="2" customFormat="1">
      <c r="A172" s="37"/>
      <c r="B172" s="38"/>
      <c r="C172" s="39"/>
      <c r="D172" s="221" t="s">
        <v>127</v>
      </c>
      <c r="E172" s="39"/>
      <c r="F172" s="222" t="s">
        <v>375</v>
      </c>
      <c r="G172" s="39"/>
      <c r="H172" s="39"/>
      <c r="I172" s="218"/>
      <c r="J172" s="39"/>
      <c r="K172" s="39"/>
      <c r="L172" s="43"/>
      <c r="M172" s="219"/>
      <c r="N172" s="22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127</v>
      </c>
      <c r="AU172" s="16" t="s">
        <v>81</v>
      </c>
    </row>
    <row r="173" s="13" customFormat="1">
      <c r="A173" s="13"/>
      <c r="B173" s="223"/>
      <c r="C173" s="224"/>
      <c r="D173" s="216" t="s">
        <v>129</v>
      </c>
      <c r="E173" s="225" t="s">
        <v>19</v>
      </c>
      <c r="F173" s="226" t="s">
        <v>376</v>
      </c>
      <c r="G173" s="224"/>
      <c r="H173" s="227">
        <v>16.632000000000001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129</v>
      </c>
      <c r="AU173" s="233" t="s">
        <v>81</v>
      </c>
      <c r="AV173" s="13" t="s">
        <v>81</v>
      </c>
      <c r="AW173" s="13" t="s">
        <v>33</v>
      </c>
      <c r="AX173" s="13" t="s">
        <v>79</v>
      </c>
      <c r="AY173" s="233" t="s">
        <v>116</v>
      </c>
    </row>
    <row r="174" s="12" customFormat="1" ht="22.8" customHeight="1">
      <c r="A174" s="12"/>
      <c r="B174" s="187"/>
      <c r="C174" s="188"/>
      <c r="D174" s="189" t="s">
        <v>70</v>
      </c>
      <c r="E174" s="201" t="s">
        <v>252</v>
      </c>
      <c r="F174" s="201" t="s">
        <v>253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SUM(P175:P177)</f>
        <v>0</v>
      </c>
      <c r="Q174" s="195"/>
      <c r="R174" s="196">
        <f>SUM(R175:R177)</f>
        <v>0</v>
      </c>
      <c r="S174" s="195"/>
      <c r="T174" s="197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8" t="s">
        <v>79</v>
      </c>
      <c r="AT174" s="199" t="s">
        <v>70</v>
      </c>
      <c r="AU174" s="199" t="s">
        <v>79</v>
      </c>
      <c r="AY174" s="198" t="s">
        <v>116</v>
      </c>
      <c r="BK174" s="200">
        <f>SUM(BK175:BK177)</f>
        <v>0</v>
      </c>
    </row>
    <row r="175" s="2" customFormat="1" ht="16.5" customHeight="1">
      <c r="A175" s="37"/>
      <c r="B175" s="38"/>
      <c r="C175" s="203" t="s">
        <v>7</v>
      </c>
      <c r="D175" s="203" t="s">
        <v>118</v>
      </c>
      <c r="E175" s="204" t="s">
        <v>254</v>
      </c>
      <c r="F175" s="205" t="s">
        <v>255</v>
      </c>
      <c r="G175" s="206" t="s">
        <v>239</v>
      </c>
      <c r="H175" s="207">
        <v>134.529</v>
      </c>
      <c r="I175" s="208"/>
      <c r="J175" s="209">
        <f>ROUND(I175*H175,2)</f>
        <v>0</v>
      </c>
      <c r="K175" s="205" t="s">
        <v>122</v>
      </c>
      <c r="L175" s="43"/>
      <c r="M175" s="210" t="s">
        <v>19</v>
      </c>
      <c r="N175" s="211" t="s">
        <v>42</v>
      </c>
      <c r="O175" s="83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123</v>
      </c>
      <c r="AT175" s="214" t="s">
        <v>118</v>
      </c>
      <c r="AU175" s="214" t="s">
        <v>81</v>
      </c>
      <c r="AY175" s="16" t="s">
        <v>116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79</v>
      </c>
      <c r="BK175" s="215">
        <f>ROUND(I175*H175,2)</f>
        <v>0</v>
      </c>
      <c r="BL175" s="16" t="s">
        <v>123</v>
      </c>
      <c r="BM175" s="214" t="s">
        <v>377</v>
      </c>
    </row>
    <row r="176" s="2" customFormat="1">
      <c r="A176" s="37"/>
      <c r="B176" s="38"/>
      <c r="C176" s="39"/>
      <c r="D176" s="216" t="s">
        <v>125</v>
      </c>
      <c r="E176" s="39"/>
      <c r="F176" s="217" t="s">
        <v>257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125</v>
      </c>
      <c r="AU176" s="16" t="s">
        <v>81</v>
      </c>
    </row>
    <row r="177" s="2" customFormat="1">
      <c r="A177" s="37"/>
      <c r="B177" s="38"/>
      <c r="C177" s="39"/>
      <c r="D177" s="221" t="s">
        <v>127</v>
      </c>
      <c r="E177" s="39"/>
      <c r="F177" s="222" t="s">
        <v>258</v>
      </c>
      <c r="G177" s="39"/>
      <c r="H177" s="39"/>
      <c r="I177" s="218"/>
      <c r="J177" s="39"/>
      <c r="K177" s="39"/>
      <c r="L177" s="43"/>
      <c r="M177" s="235"/>
      <c r="N177" s="236"/>
      <c r="O177" s="237"/>
      <c r="P177" s="237"/>
      <c r="Q177" s="237"/>
      <c r="R177" s="237"/>
      <c r="S177" s="237"/>
      <c r="T177" s="23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127</v>
      </c>
      <c r="AU177" s="16" t="s">
        <v>81</v>
      </c>
    </row>
    <row r="178" s="2" customFormat="1" ht="6.96" customHeight="1">
      <c r="A178" s="37"/>
      <c r="B178" s="58"/>
      <c r="C178" s="59"/>
      <c r="D178" s="59"/>
      <c r="E178" s="59"/>
      <c r="F178" s="59"/>
      <c r="G178" s="59"/>
      <c r="H178" s="59"/>
      <c r="I178" s="59"/>
      <c r="J178" s="59"/>
      <c r="K178" s="59"/>
      <c r="L178" s="43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sheet="1" autoFilter="0" formatColumns="0" formatRows="0" objects="1" scenarios="1" spinCount="100000" saltValue="miEvkbTCahmTAih9Qeu3fnGN2szwLnRCgChqU9WIdTHeHg8frof5wvnf6tmAd3YTy2OFx4yEfIY/EEuUxxTLtw==" hashValue="V3YWI7aDQLPH26IVgfsC+7Jv1L2EbAQGJMeAKbOvxi0WES+hg6bCUK8D1sDa07Vg/FWiaB3HYyhD04vo0vhehQ==" algorithmName="SHA-512" password="CC35"/>
  <autoFilter ref="C85:K17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1103202"/>
    <hyperlink ref="F96" r:id="rId2" display="https://podminky.urs.cz/item/CS_URS_2022_02/114203101"/>
    <hyperlink ref="F100" r:id="rId3" display="https://podminky.urs.cz/item/CS_URS_2022_02/114203201"/>
    <hyperlink ref="F107" r:id="rId4" display="https://podminky.urs.cz/item/CS_URS_2022_02/131251102"/>
    <hyperlink ref="F111" r:id="rId5" display="https://podminky.urs.cz/item/CS_URS_2022_02/162351103"/>
    <hyperlink ref="F115" r:id="rId6" display="https://podminky.urs.cz/item/CS_URS_2022_02/162751114"/>
    <hyperlink ref="F119" r:id="rId7" display="https://podminky.urs.cz/item/CS_URS_2022_02/167151101"/>
    <hyperlink ref="F123" r:id="rId8" display="https://podminky.urs.cz/item/CS_URS_2022_02/171201231"/>
    <hyperlink ref="F127" r:id="rId9" display="https://podminky.urs.cz/item/CS_URS_2022_02/171251201"/>
    <hyperlink ref="F131" r:id="rId10" display="https://podminky.urs.cz/item/CS_URS_2022_02/185803105"/>
    <hyperlink ref="F137" r:id="rId11" display="https://podminky.urs.cz/item/CS_URS_2022_02/451316124"/>
    <hyperlink ref="F141" r:id="rId12" display="https://podminky.urs.cz/item/CS_URS_2022_02/465513227"/>
    <hyperlink ref="F149" r:id="rId13" display="https://podminky.urs.cz/item/CS_URS_2022_02/628635512"/>
    <hyperlink ref="F154" r:id="rId14" display="https://podminky.urs.cz/item/CS_URS_2022_02/938901101"/>
    <hyperlink ref="F159" r:id="rId15" display="https://podminky.urs.cz/item/CS_URS_2022_02/938903111"/>
    <hyperlink ref="F164" r:id="rId16" display="https://podminky.urs.cz/item/CS_URS_2022_02/997013861"/>
    <hyperlink ref="F168" r:id="rId17" display="https://podminky.urs.cz/item/CS_URS_2022_02/997321511"/>
    <hyperlink ref="F172" r:id="rId18" display="https://podminky.urs.cz/item/CS_URS_2022_02/997321519"/>
    <hyperlink ref="F177" r:id="rId19" display="https://podminky.urs.cz/item/CS_URS_2022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Rajská strouha, Lázně Bohdaneč, odstranění nánosu, ř. km 0,950-1,145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378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20. 10. 2022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ROUND((SUM(BE82:BE107)),  2)</f>
        <v>0</v>
      </c>
      <c r="G33" s="37"/>
      <c r="H33" s="37"/>
      <c r="I33" s="147">
        <v>0.20999999999999999</v>
      </c>
      <c r="J33" s="146">
        <f>ROUND(((SUM(BE82:BE107))*I33),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ROUND((SUM(BF82:BF107)),  2)</f>
        <v>0</v>
      </c>
      <c r="G34" s="37"/>
      <c r="H34" s="37"/>
      <c r="I34" s="147">
        <v>0.14999999999999999</v>
      </c>
      <c r="J34" s="146">
        <f>ROUND(((SUM(BF82:BF107))*I34),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ROUND((SUM(BG82:BG107)),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ROUND((SUM(BH82:BH107)),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ROUND((SUM(BI82:BI107)),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95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Rajská strouha, Lázně Bohdaneč, odstranění nánosu, ř. km 0,950-1,145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VON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20. 10. 2022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Povodí Labe, státní podnik,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96</v>
      </c>
      <c r="D57" s="161"/>
      <c r="E57" s="161"/>
      <c r="F57" s="161"/>
      <c r="G57" s="161"/>
      <c r="H57" s="161"/>
      <c r="I57" s="161"/>
      <c r="J57" s="162" t="s">
        <v>97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98</v>
      </c>
    </row>
    <row r="60" s="9" customFormat="1" ht="24.96" customHeight="1">
      <c r="A60" s="9"/>
      <c r="B60" s="164"/>
      <c r="C60" s="165"/>
      <c r="D60" s="166" t="s">
        <v>379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380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381</v>
      </c>
      <c r="E62" s="173"/>
      <c r="F62" s="173"/>
      <c r="G62" s="173"/>
      <c r="H62" s="173"/>
      <c r="I62" s="173"/>
      <c r="J62" s="174">
        <f>J94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101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Rajská strouha, Lázně Bohdaneč, odstranění nánosu, ř. km 0,950-1,145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VON - Vedlejší a ostatní náklady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 xml:space="preserve"> </v>
      </c>
      <c r="G76" s="39"/>
      <c r="H76" s="39"/>
      <c r="I76" s="31" t="s">
        <v>23</v>
      </c>
      <c r="J76" s="71" t="str">
        <f>IF(J12="","",J12)</f>
        <v>20. 10. 2022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25</v>
      </c>
      <c r="D78" s="39"/>
      <c r="E78" s="39"/>
      <c r="F78" s="26" t="str">
        <f>E15</f>
        <v>Povodí Labe, státní podnik, Hradec Králové</v>
      </c>
      <c r="G78" s="39"/>
      <c r="H78" s="39"/>
      <c r="I78" s="31" t="s">
        <v>31</v>
      </c>
      <c r="J78" s="35" t="str">
        <f>E21</f>
        <v>Agroprojekce Litomyšl,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31" t="s">
        <v>34</v>
      </c>
      <c r="J79" s="35" t="str">
        <f>E24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102</v>
      </c>
      <c r="D81" s="179" t="s">
        <v>56</v>
      </c>
      <c r="E81" s="179" t="s">
        <v>52</v>
      </c>
      <c r="F81" s="179" t="s">
        <v>53</v>
      </c>
      <c r="G81" s="179" t="s">
        <v>103</v>
      </c>
      <c r="H81" s="179" t="s">
        <v>104</v>
      </c>
      <c r="I81" s="179" t="s">
        <v>105</v>
      </c>
      <c r="J81" s="179" t="s">
        <v>97</v>
      </c>
      <c r="K81" s="180" t="s">
        <v>106</v>
      </c>
      <c r="L81" s="181"/>
      <c r="M81" s="91" t="s">
        <v>19</v>
      </c>
      <c r="N81" s="92" t="s">
        <v>41</v>
      </c>
      <c r="O81" s="92" t="s">
        <v>107</v>
      </c>
      <c r="P81" s="92" t="s">
        <v>108</v>
      </c>
      <c r="Q81" s="92" t="s">
        <v>109</v>
      </c>
      <c r="R81" s="92" t="s">
        <v>110</v>
      </c>
      <c r="S81" s="92" t="s">
        <v>111</v>
      </c>
      <c r="T81" s="93" t="s">
        <v>112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113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70</v>
      </c>
      <c r="AU82" s="16" t="s">
        <v>98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70</v>
      </c>
      <c r="E83" s="190" t="s">
        <v>382</v>
      </c>
      <c r="F83" s="190" t="s">
        <v>383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P84+P94</f>
        <v>0</v>
      </c>
      <c r="Q83" s="195"/>
      <c r="R83" s="196">
        <f>R84+R94</f>
        <v>0</v>
      </c>
      <c r="S83" s="195"/>
      <c r="T83" s="197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151</v>
      </c>
      <c r="AT83" s="199" t="s">
        <v>70</v>
      </c>
      <c r="AU83" s="199" t="s">
        <v>71</v>
      </c>
      <c r="AY83" s="198" t="s">
        <v>116</v>
      </c>
      <c r="BK83" s="200">
        <f>BK84+BK94</f>
        <v>0</v>
      </c>
    </row>
    <row r="84" s="12" customFormat="1" ht="22.8" customHeight="1">
      <c r="A84" s="12"/>
      <c r="B84" s="187"/>
      <c r="C84" s="188"/>
      <c r="D84" s="189" t="s">
        <v>70</v>
      </c>
      <c r="E84" s="201" t="s">
        <v>384</v>
      </c>
      <c r="F84" s="201" t="s">
        <v>385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SUM(P85:P93)</f>
        <v>0</v>
      </c>
      <c r="Q84" s="195"/>
      <c r="R84" s="196">
        <f>SUM(R85:R93)</f>
        <v>0</v>
      </c>
      <c r="S84" s="195"/>
      <c r="T84" s="197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151</v>
      </c>
      <c r="AT84" s="199" t="s">
        <v>70</v>
      </c>
      <c r="AU84" s="199" t="s">
        <v>79</v>
      </c>
      <c r="AY84" s="198" t="s">
        <v>116</v>
      </c>
      <c r="BK84" s="200">
        <f>SUM(BK85:BK93)</f>
        <v>0</v>
      </c>
    </row>
    <row r="85" s="2" customFormat="1" ht="16.5" customHeight="1">
      <c r="A85" s="37"/>
      <c r="B85" s="38"/>
      <c r="C85" s="203" t="s">
        <v>79</v>
      </c>
      <c r="D85" s="203" t="s">
        <v>118</v>
      </c>
      <c r="E85" s="204" t="s">
        <v>386</v>
      </c>
      <c r="F85" s="205" t="s">
        <v>387</v>
      </c>
      <c r="G85" s="206" t="s">
        <v>250</v>
      </c>
      <c r="H85" s="207">
        <v>1</v>
      </c>
      <c r="I85" s="208"/>
      <c r="J85" s="209">
        <f>ROUND(I85*H85,2)</f>
        <v>0</v>
      </c>
      <c r="K85" s="205" t="s">
        <v>19</v>
      </c>
      <c r="L85" s="43"/>
      <c r="M85" s="210" t="s">
        <v>19</v>
      </c>
      <c r="N85" s="211" t="s">
        <v>42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388</v>
      </c>
      <c r="AT85" s="214" t="s">
        <v>118</v>
      </c>
      <c r="AU85" s="214" t="s">
        <v>81</v>
      </c>
      <c r="AY85" s="16" t="s">
        <v>116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79</v>
      </c>
      <c r="BK85" s="215">
        <f>ROUND(I85*H85,2)</f>
        <v>0</v>
      </c>
      <c r="BL85" s="16" t="s">
        <v>388</v>
      </c>
      <c r="BM85" s="214" t="s">
        <v>389</v>
      </c>
    </row>
    <row r="86" s="2" customFormat="1">
      <c r="A86" s="37"/>
      <c r="B86" s="38"/>
      <c r="C86" s="39"/>
      <c r="D86" s="216" t="s">
        <v>125</v>
      </c>
      <c r="E86" s="39"/>
      <c r="F86" s="217" t="s">
        <v>387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125</v>
      </c>
      <c r="AU86" s="16" t="s">
        <v>81</v>
      </c>
    </row>
    <row r="87" s="2" customFormat="1">
      <c r="A87" s="37"/>
      <c r="B87" s="38"/>
      <c r="C87" s="39"/>
      <c r="D87" s="216" t="s">
        <v>214</v>
      </c>
      <c r="E87" s="39"/>
      <c r="F87" s="234" t="s">
        <v>390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214</v>
      </c>
      <c r="AU87" s="16" t="s">
        <v>81</v>
      </c>
    </row>
    <row r="88" s="2" customFormat="1" ht="16.5" customHeight="1">
      <c r="A88" s="37"/>
      <c r="B88" s="38"/>
      <c r="C88" s="203" t="s">
        <v>81</v>
      </c>
      <c r="D88" s="203" t="s">
        <v>118</v>
      </c>
      <c r="E88" s="204" t="s">
        <v>391</v>
      </c>
      <c r="F88" s="205" t="s">
        <v>392</v>
      </c>
      <c r="G88" s="206" t="s">
        <v>250</v>
      </c>
      <c r="H88" s="207">
        <v>1</v>
      </c>
      <c r="I88" s="208"/>
      <c r="J88" s="209">
        <f>ROUND(I88*H88,2)</f>
        <v>0</v>
      </c>
      <c r="K88" s="205" t="s">
        <v>19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388</v>
      </c>
      <c r="AT88" s="214" t="s">
        <v>118</v>
      </c>
      <c r="AU88" s="214" t="s">
        <v>81</v>
      </c>
      <c r="AY88" s="16" t="s">
        <v>116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388</v>
      </c>
      <c r="BM88" s="214" t="s">
        <v>393</v>
      </c>
    </row>
    <row r="89" s="2" customFormat="1">
      <c r="A89" s="37"/>
      <c r="B89" s="38"/>
      <c r="C89" s="39"/>
      <c r="D89" s="216" t="s">
        <v>125</v>
      </c>
      <c r="E89" s="39"/>
      <c r="F89" s="217" t="s">
        <v>392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125</v>
      </c>
      <c r="AU89" s="16" t="s">
        <v>81</v>
      </c>
    </row>
    <row r="90" s="2" customFormat="1">
      <c r="A90" s="37"/>
      <c r="B90" s="38"/>
      <c r="C90" s="39"/>
      <c r="D90" s="216" t="s">
        <v>214</v>
      </c>
      <c r="E90" s="39"/>
      <c r="F90" s="234" t="s">
        <v>394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214</v>
      </c>
      <c r="AU90" s="16" t="s">
        <v>81</v>
      </c>
    </row>
    <row r="91" s="2" customFormat="1" ht="16.5" customHeight="1">
      <c r="A91" s="37"/>
      <c r="B91" s="38"/>
      <c r="C91" s="203" t="s">
        <v>138</v>
      </c>
      <c r="D91" s="203" t="s">
        <v>118</v>
      </c>
      <c r="E91" s="204" t="s">
        <v>395</v>
      </c>
      <c r="F91" s="205" t="s">
        <v>396</v>
      </c>
      <c r="G91" s="206" t="s">
        <v>250</v>
      </c>
      <c r="H91" s="207">
        <v>1</v>
      </c>
      <c r="I91" s="208"/>
      <c r="J91" s="209">
        <f>ROUND(I91*H91,2)</f>
        <v>0</v>
      </c>
      <c r="K91" s="205" t="s">
        <v>19</v>
      </c>
      <c r="L91" s="43"/>
      <c r="M91" s="210" t="s">
        <v>19</v>
      </c>
      <c r="N91" s="211" t="s">
        <v>42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388</v>
      </c>
      <c r="AT91" s="214" t="s">
        <v>118</v>
      </c>
      <c r="AU91" s="214" t="s">
        <v>81</v>
      </c>
      <c r="AY91" s="16" t="s">
        <v>116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79</v>
      </c>
      <c r="BK91" s="215">
        <f>ROUND(I91*H91,2)</f>
        <v>0</v>
      </c>
      <c r="BL91" s="16" t="s">
        <v>388</v>
      </c>
      <c r="BM91" s="214" t="s">
        <v>397</v>
      </c>
    </row>
    <row r="92" s="2" customFormat="1">
      <c r="A92" s="37"/>
      <c r="B92" s="38"/>
      <c r="C92" s="39"/>
      <c r="D92" s="216" t="s">
        <v>125</v>
      </c>
      <c r="E92" s="39"/>
      <c r="F92" s="217" t="s">
        <v>398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125</v>
      </c>
      <c r="AU92" s="16" t="s">
        <v>81</v>
      </c>
    </row>
    <row r="93" s="2" customFormat="1">
      <c r="A93" s="37"/>
      <c r="B93" s="38"/>
      <c r="C93" s="39"/>
      <c r="D93" s="216" t="s">
        <v>214</v>
      </c>
      <c r="E93" s="39"/>
      <c r="F93" s="234" t="s">
        <v>399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214</v>
      </c>
      <c r="AU93" s="16" t="s">
        <v>81</v>
      </c>
    </row>
    <row r="94" s="12" customFormat="1" ht="22.8" customHeight="1">
      <c r="A94" s="12"/>
      <c r="B94" s="187"/>
      <c r="C94" s="188"/>
      <c r="D94" s="189" t="s">
        <v>70</v>
      </c>
      <c r="E94" s="201" t="s">
        <v>400</v>
      </c>
      <c r="F94" s="201" t="s">
        <v>401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SUM(P95:P107)</f>
        <v>0</v>
      </c>
      <c r="Q94" s="195"/>
      <c r="R94" s="196">
        <f>SUM(R95:R107)</f>
        <v>0</v>
      </c>
      <c r="S94" s="195"/>
      <c r="T94" s="197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123</v>
      </c>
      <c r="AT94" s="199" t="s">
        <v>70</v>
      </c>
      <c r="AU94" s="199" t="s">
        <v>79</v>
      </c>
      <c r="AY94" s="198" t="s">
        <v>116</v>
      </c>
      <c r="BK94" s="200">
        <f>SUM(BK95:BK107)</f>
        <v>0</v>
      </c>
    </row>
    <row r="95" s="2" customFormat="1" ht="16.5" customHeight="1">
      <c r="A95" s="37"/>
      <c r="B95" s="38"/>
      <c r="C95" s="203" t="s">
        <v>123</v>
      </c>
      <c r="D95" s="203" t="s">
        <v>118</v>
      </c>
      <c r="E95" s="204" t="s">
        <v>402</v>
      </c>
      <c r="F95" s="205" t="s">
        <v>403</v>
      </c>
      <c r="G95" s="206" t="s">
        <v>250</v>
      </c>
      <c r="H95" s="207">
        <v>1</v>
      </c>
      <c r="I95" s="208"/>
      <c r="J95" s="209">
        <f>ROUND(I95*H95,2)</f>
        <v>0</v>
      </c>
      <c r="K95" s="205" t="s">
        <v>19</v>
      </c>
      <c r="L95" s="43"/>
      <c r="M95" s="210" t="s">
        <v>19</v>
      </c>
      <c r="N95" s="211" t="s">
        <v>42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388</v>
      </c>
      <c r="AT95" s="214" t="s">
        <v>118</v>
      </c>
      <c r="AU95" s="214" t="s">
        <v>81</v>
      </c>
      <c r="AY95" s="16" t="s">
        <v>116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79</v>
      </c>
      <c r="BK95" s="215">
        <f>ROUND(I95*H95,2)</f>
        <v>0</v>
      </c>
      <c r="BL95" s="16" t="s">
        <v>388</v>
      </c>
      <c r="BM95" s="214" t="s">
        <v>404</v>
      </c>
    </row>
    <row r="96" s="2" customFormat="1">
      <c r="A96" s="37"/>
      <c r="B96" s="38"/>
      <c r="C96" s="39"/>
      <c r="D96" s="216" t="s">
        <v>125</v>
      </c>
      <c r="E96" s="39"/>
      <c r="F96" s="217" t="s">
        <v>403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125</v>
      </c>
      <c r="AU96" s="16" t="s">
        <v>81</v>
      </c>
    </row>
    <row r="97" s="2" customFormat="1">
      <c r="A97" s="37"/>
      <c r="B97" s="38"/>
      <c r="C97" s="39"/>
      <c r="D97" s="216" t="s">
        <v>214</v>
      </c>
      <c r="E97" s="39"/>
      <c r="F97" s="234" t="s">
        <v>405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214</v>
      </c>
      <c r="AU97" s="16" t="s">
        <v>81</v>
      </c>
    </row>
    <row r="98" s="2" customFormat="1" ht="16.5" customHeight="1">
      <c r="A98" s="37"/>
      <c r="B98" s="38"/>
      <c r="C98" s="203" t="s">
        <v>151</v>
      </c>
      <c r="D98" s="203" t="s">
        <v>118</v>
      </c>
      <c r="E98" s="204" t="s">
        <v>406</v>
      </c>
      <c r="F98" s="205" t="s">
        <v>407</v>
      </c>
      <c r="G98" s="206" t="s">
        <v>408</v>
      </c>
      <c r="H98" s="207">
        <v>1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42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409</v>
      </c>
      <c r="AT98" s="214" t="s">
        <v>118</v>
      </c>
      <c r="AU98" s="214" t="s">
        <v>81</v>
      </c>
      <c r="AY98" s="16" t="s">
        <v>116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79</v>
      </c>
      <c r="BK98" s="215">
        <f>ROUND(I98*H98,2)</f>
        <v>0</v>
      </c>
      <c r="BL98" s="16" t="s">
        <v>409</v>
      </c>
      <c r="BM98" s="214" t="s">
        <v>410</v>
      </c>
    </row>
    <row r="99" s="2" customFormat="1">
      <c r="A99" s="37"/>
      <c r="B99" s="38"/>
      <c r="C99" s="39"/>
      <c r="D99" s="216" t="s">
        <v>125</v>
      </c>
      <c r="E99" s="39"/>
      <c r="F99" s="217" t="s">
        <v>407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125</v>
      </c>
      <c r="AU99" s="16" t="s">
        <v>81</v>
      </c>
    </row>
    <row r="100" s="2" customFormat="1">
      <c r="A100" s="37"/>
      <c r="B100" s="38"/>
      <c r="C100" s="39"/>
      <c r="D100" s="216" t="s">
        <v>214</v>
      </c>
      <c r="E100" s="39"/>
      <c r="F100" s="234" t="s">
        <v>411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214</v>
      </c>
      <c r="AU100" s="16" t="s">
        <v>81</v>
      </c>
    </row>
    <row r="101" s="2" customFormat="1" ht="24.15" customHeight="1">
      <c r="A101" s="37"/>
      <c r="B101" s="38"/>
      <c r="C101" s="203" t="s">
        <v>158</v>
      </c>
      <c r="D101" s="203" t="s">
        <v>118</v>
      </c>
      <c r="E101" s="204" t="s">
        <v>412</v>
      </c>
      <c r="F101" s="205" t="s">
        <v>413</v>
      </c>
      <c r="G101" s="206" t="s">
        <v>408</v>
      </c>
      <c r="H101" s="207">
        <v>1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42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409</v>
      </c>
      <c r="AT101" s="214" t="s">
        <v>118</v>
      </c>
      <c r="AU101" s="214" t="s">
        <v>81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409</v>
      </c>
      <c r="BM101" s="214" t="s">
        <v>414</v>
      </c>
    </row>
    <row r="102" s="2" customFormat="1">
      <c r="A102" s="37"/>
      <c r="B102" s="38"/>
      <c r="C102" s="39"/>
      <c r="D102" s="216" t="s">
        <v>125</v>
      </c>
      <c r="E102" s="39"/>
      <c r="F102" s="217" t="s">
        <v>413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125</v>
      </c>
      <c r="AU102" s="16" t="s">
        <v>81</v>
      </c>
    </row>
    <row r="103" s="2" customFormat="1" ht="24.15" customHeight="1">
      <c r="A103" s="37"/>
      <c r="B103" s="38"/>
      <c r="C103" s="203" t="s">
        <v>164</v>
      </c>
      <c r="D103" s="203" t="s">
        <v>118</v>
      </c>
      <c r="E103" s="204" t="s">
        <v>415</v>
      </c>
      <c r="F103" s="205" t="s">
        <v>416</v>
      </c>
      <c r="G103" s="206" t="s">
        <v>250</v>
      </c>
      <c r="H103" s="207">
        <v>1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409</v>
      </c>
      <c r="AT103" s="214" t="s">
        <v>118</v>
      </c>
      <c r="AU103" s="214" t="s">
        <v>81</v>
      </c>
      <c r="AY103" s="16" t="s">
        <v>116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409</v>
      </c>
      <c r="BM103" s="214" t="s">
        <v>417</v>
      </c>
    </row>
    <row r="104" s="2" customFormat="1">
      <c r="A104" s="37"/>
      <c r="B104" s="38"/>
      <c r="C104" s="39"/>
      <c r="D104" s="216" t="s">
        <v>125</v>
      </c>
      <c r="E104" s="39"/>
      <c r="F104" s="217" t="s">
        <v>416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125</v>
      </c>
      <c r="AU104" s="16" t="s">
        <v>81</v>
      </c>
    </row>
    <row r="105" s="2" customFormat="1">
      <c r="A105" s="37"/>
      <c r="B105" s="38"/>
      <c r="C105" s="39"/>
      <c r="D105" s="216" t="s">
        <v>214</v>
      </c>
      <c r="E105" s="39"/>
      <c r="F105" s="234" t="s">
        <v>418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214</v>
      </c>
      <c r="AU105" s="16" t="s">
        <v>81</v>
      </c>
    </row>
    <row r="106" s="2" customFormat="1" ht="24.15" customHeight="1">
      <c r="A106" s="37"/>
      <c r="B106" s="38"/>
      <c r="C106" s="203" t="s">
        <v>170</v>
      </c>
      <c r="D106" s="203" t="s">
        <v>118</v>
      </c>
      <c r="E106" s="204" t="s">
        <v>419</v>
      </c>
      <c r="F106" s="205" t="s">
        <v>420</v>
      </c>
      <c r="G106" s="206" t="s">
        <v>250</v>
      </c>
      <c r="H106" s="207">
        <v>1</v>
      </c>
      <c r="I106" s="208"/>
      <c r="J106" s="209">
        <f>ROUND(I106*H106,2)</f>
        <v>0</v>
      </c>
      <c r="K106" s="205" t="s">
        <v>19</v>
      </c>
      <c r="L106" s="43"/>
      <c r="M106" s="210" t="s">
        <v>19</v>
      </c>
      <c r="N106" s="211" t="s">
        <v>42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409</v>
      </c>
      <c r="AT106" s="214" t="s">
        <v>118</v>
      </c>
      <c r="AU106" s="214" t="s">
        <v>81</v>
      </c>
      <c r="AY106" s="16" t="s">
        <v>116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79</v>
      </c>
      <c r="BK106" s="215">
        <f>ROUND(I106*H106,2)</f>
        <v>0</v>
      </c>
      <c r="BL106" s="16" t="s">
        <v>409</v>
      </c>
      <c r="BM106" s="214" t="s">
        <v>421</v>
      </c>
    </row>
    <row r="107" s="2" customFormat="1">
      <c r="A107" s="37"/>
      <c r="B107" s="38"/>
      <c r="C107" s="39"/>
      <c r="D107" s="216" t="s">
        <v>125</v>
      </c>
      <c r="E107" s="39"/>
      <c r="F107" s="217" t="s">
        <v>420</v>
      </c>
      <c r="G107" s="39"/>
      <c r="H107" s="39"/>
      <c r="I107" s="218"/>
      <c r="J107" s="39"/>
      <c r="K107" s="39"/>
      <c r="L107" s="43"/>
      <c r="M107" s="235"/>
      <c r="N107" s="236"/>
      <c r="O107" s="237"/>
      <c r="P107" s="237"/>
      <c r="Q107" s="237"/>
      <c r="R107" s="237"/>
      <c r="S107" s="237"/>
      <c r="T107" s="23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125</v>
      </c>
      <c r="AU107" s="16" t="s">
        <v>81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GpKz3m+QdYb5365Rdw0paZe3e962LGLBXH8kwIwcZvDTmQYNSQKyarB/pzIhgPZW8m2HSxgSPQ1Au6R9T8s2WQ==" hashValue="JBV7ggQz/eLJBQLHAJ2MA4HSCGieWK6DIg9mcGbnVVv4ID9m1LpD78PkAYoK5rHqP814EaOVdfXYH1yNp7eT7Q==" algorithmName="SHA-512" password="CC35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422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423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424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425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426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427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428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429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430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431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432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78</v>
      </c>
      <c r="F18" s="250" t="s">
        <v>433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434</v>
      </c>
      <c r="F19" s="250" t="s">
        <v>435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436</v>
      </c>
      <c r="F20" s="250" t="s">
        <v>437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89</v>
      </c>
      <c r="F21" s="250" t="s">
        <v>90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438</v>
      </c>
      <c r="F22" s="250" t="s">
        <v>439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440</v>
      </c>
      <c r="F23" s="250" t="s">
        <v>441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442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443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444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445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446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447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448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449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450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102</v>
      </c>
      <c r="F36" s="250"/>
      <c r="G36" s="250" t="s">
        <v>451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452</v>
      </c>
      <c r="F37" s="250"/>
      <c r="G37" s="250" t="s">
        <v>453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52</v>
      </c>
      <c r="F38" s="250"/>
      <c r="G38" s="250" t="s">
        <v>454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53</v>
      </c>
      <c r="F39" s="250"/>
      <c r="G39" s="250" t="s">
        <v>455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103</v>
      </c>
      <c r="F40" s="250"/>
      <c r="G40" s="250" t="s">
        <v>456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104</v>
      </c>
      <c r="F41" s="250"/>
      <c r="G41" s="250" t="s">
        <v>457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458</v>
      </c>
      <c r="F42" s="250"/>
      <c r="G42" s="250" t="s">
        <v>459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460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461</v>
      </c>
      <c r="F44" s="250"/>
      <c r="G44" s="250" t="s">
        <v>462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106</v>
      </c>
      <c r="F45" s="250"/>
      <c r="G45" s="250" t="s">
        <v>463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464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465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466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467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468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469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470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471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472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473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474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475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476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477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478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479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480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481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482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483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484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485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486</v>
      </c>
      <c r="D76" s="268"/>
      <c r="E76" s="268"/>
      <c r="F76" s="268" t="s">
        <v>487</v>
      </c>
      <c r="G76" s="269"/>
      <c r="H76" s="268" t="s">
        <v>53</v>
      </c>
      <c r="I76" s="268" t="s">
        <v>56</v>
      </c>
      <c r="J76" s="268" t="s">
        <v>488</v>
      </c>
      <c r="K76" s="267"/>
    </row>
    <row r="77" s="1" customFormat="1" ht="17.25" customHeight="1">
      <c r="B77" s="265"/>
      <c r="C77" s="270" t="s">
        <v>489</v>
      </c>
      <c r="D77" s="270"/>
      <c r="E77" s="270"/>
      <c r="F77" s="271" t="s">
        <v>490</v>
      </c>
      <c r="G77" s="272"/>
      <c r="H77" s="270"/>
      <c r="I77" s="270"/>
      <c r="J77" s="270" t="s">
        <v>491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52</v>
      </c>
      <c r="D79" s="275"/>
      <c r="E79" s="275"/>
      <c r="F79" s="276" t="s">
        <v>492</v>
      </c>
      <c r="G79" s="277"/>
      <c r="H79" s="253" t="s">
        <v>493</v>
      </c>
      <c r="I79" s="253" t="s">
        <v>494</v>
      </c>
      <c r="J79" s="253">
        <v>20</v>
      </c>
      <c r="K79" s="267"/>
    </row>
    <row r="80" s="1" customFormat="1" ht="15" customHeight="1">
      <c r="B80" s="265"/>
      <c r="C80" s="253" t="s">
        <v>495</v>
      </c>
      <c r="D80" s="253"/>
      <c r="E80" s="253"/>
      <c r="F80" s="276" t="s">
        <v>492</v>
      </c>
      <c r="G80" s="277"/>
      <c r="H80" s="253" t="s">
        <v>496</v>
      </c>
      <c r="I80" s="253" t="s">
        <v>494</v>
      </c>
      <c r="J80" s="253">
        <v>120</v>
      </c>
      <c r="K80" s="267"/>
    </row>
    <row r="81" s="1" customFormat="1" ht="15" customHeight="1">
      <c r="B81" s="278"/>
      <c r="C81" s="253" t="s">
        <v>497</v>
      </c>
      <c r="D81" s="253"/>
      <c r="E81" s="253"/>
      <c r="F81" s="276" t="s">
        <v>498</v>
      </c>
      <c r="G81" s="277"/>
      <c r="H81" s="253" t="s">
        <v>499</v>
      </c>
      <c r="I81" s="253" t="s">
        <v>494</v>
      </c>
      <c r="J81" s="253">
        <v>50</v>
      </c>
      <c r="K81" s="267"/>
    </row>
    <row r="82" s="1" customFormat="1" ht="15" customHeight="1">
      <c r="B82" s="278"/>
      <c r="C82" s="253" t="s">
        <v>500</v>
      </c>
      <c r="D82" s="253"/>
      <c r="E82" s="253"/>
      <c r="F82" s="276" t="s">
        <v>492</v>
      </c>
      <c r="G82" s="277"/>
      <c r="H82" s="253" t="s">
        <v>501</v>
      </c>
      <c r="I82" s="253" t="s">
        <v>502</v>
      </c>
      <c r="J82" s="253"/>
      <c r="K82" s="267"/>
    </row>
    <row r="83" s="1" customFormat="1" ht="15" customHeight="1">
      <c r="B83" s="278"/>
      <c r="C83" s="279" t="s">
        <v>503</v>
      </c>
      <c r="D83" s="279"/>
      <c r="E83" s="279"/>
      <c r="F83" s="280" t="s">
        <v>498</v>
      </c>
      <c r="G83" s="279"/>
      <c r="H83" s="279" t="s">
        <v>504</v>
      </c>
      <c r="I83" s="279" t="s">
        <v>494</v>
      </c>
      <c r="J83" s="279">
        <v>15</v>
      </c>
      <c r="K83" s="267"/>
    </row>
    <row r="84" s="1" customFormat="1" ht="15" customHeight="1">
      <c r="B84" s="278"/>
      <c r="C84" s="279" t="s">
        <v>505</v>
      </c>
      <c r="D84" s="279"/>
      <c r="E84" s="279"/>
      <c r="F84" s="280" t="s">
        <v>498</v>
      </c>
      <c r="G84" s="279"/>
      <c r="H84" s="279" t="s">
        <v>506</v>
      </c>
      <c r="I84" s="279" t="s">
        <v>494</v>
      </c>
      <c r="J84" s="279">
        <v>15</v>
      </c>
      <c r="K84" s="267"/>
    </row>
    <row r="85" s="1" customFormat="1" ht="15" customHeight="1">
      <c r="B85" s="278"/>
      <c r="C85" s="279" t="s">
        <v>507</v>
      </c>
      <c r="D85" s="279"/>
      <c r="E85" s="279"/>
      <c r="F85" s="280" t="s">
        <v>498</v>
      </c>
      <c r="G85" s="279"/>
      <c r="H85" s="279" t="s">
        <v>508</v>
      </c>
      <c r="I85" s="279" t="s">
        <v>494</v>
      </c>
      <c r="J85" s="279">
        <v>20</v>
      </c>
      <c r="K85" s="267"/>
    </row>
    <row r="86" s="1" customFormat="1" ht="15" customHeight="1">
      <c r="B86" s="278"/>
      <c r="C86" s="279" t="s">
        <v>509</v>
      </c>
      <c r="D86" s="279"/>
      <c r="E86" s="279"/>
      <c r="F86" s="280" t="s">
        <v>498</v>
      </c>
      <c r="G86" s="279"/>
      <c r="H86" s="279" t="s">
        <v>510</v>
      </c>
      <c r="I86" s="279" t="s">
        <v>494</v>
      </c>
      <c r="J86" s="279">
        <v>20</v>
      </c>
      <c r="K86" s="267"/>
    </row>
    <row r="87" s="1" customFormat="1" ht="15" customHeight="1">
      <c r="B87" s="278"/>
      <c r="C87" s="253" t="s">
        <v>511</v>
      </c>
      <c r="D87" s="253"/>
      <c r="E87" s="253"/>
      <c r="F87" s="276" t="s">
        <v>498</v>
      </c>
      <c r="G87" s="277"/>
      <c r="H87" s="253" t="s">
        <v>512</v>
      </c>
      <c r="I87" s="253" t="s">
        <v>494</v>
      </c>
      <c r="J87" s="253">
        <v>50</v>
      </c>
      <c r="K87" s="267"/>
    </row>
    <row r="88" s="1" customFormat="1" ht="15" customHeight="1">
      <c r="B88" s="278"/>
      <c r="C88" s="253" t="s">
        <v>513</v>
      </c>
      <c r="D88" s="253"/>
      <c r="E88" s="253"/>
      <c r="F88" s="276" t="s">
        <v>498</v>
      </c>
      <c r="G88" s="277"/>
      <c r="H88" s="253" t="s">
        <v>514</v>
      </c>
      <c r="I88" s="253" t="s">
        <v>494</v>
      </c>
      <c r="J88" s="253">
        <v>20</v>
      </c>
      <c r="K88" s="267"/>
    </row>
    <row r="89" s="1" customFormat="1" ht="15" customHeight="1">
      <c r="B89" s="278"/>
      <c r="C89" s="253" t="s">
        <v>515</v>
      </c>
      <c r="D89" s="253"/>
      <c r="E89" s="253"/>
      <c r="F89" s="276" t="s">
        <v>498</v>
      </c>
      <c r="G89" s="277"/>
      <c r="H89" s="253" t="s">
        <v>516</v>
      </c>
      <c r="I89" s="253" t="s">
        <v>494</v>
      </c>
      <c r="J89" s="253">
        <v>20</v>
      </c>
      <c r="K89" s="267"/>
    </row>
    <row r="90" s="1" customFormat="1" ht="15" customHeight="1">
      <c r="B90" s="278"/>
      <c r="C90" s="253" t="s">
        <v>517</v>
      </c>
      <c r="D90" s="253"/>
      <c r="E90" s="253"/>
      <c r="F90" s="276" t="s">
        <v>498</v>
      </c>
      <c r="G90" s="277"/>
      <c r="H90" s="253" t="s">
        <v>518</v>
      </c>
      <c r="I90" s="253" t="s">
        <v>494</v>
      </c>
      <c r="J90" s="253">
        <v>50</v>
      </c>
      <c r="K90" s="267"/>
    </row>
    <row r="91" s="1" customFormat="1" ht="15" customHeight="1">
      <c r="B91" s="278"/>
      <c r="C91" s="253" t="s">
        <v>519</v>
      </c>
      <c r="D91" s="253"/>
      <c r="E91" s="253"/>
      <c r="F91" s="276" t="s">
        <v>498</v>
      </c>
      <c r="G91" s="277"/>
      <c r="H91" s="253" t="s">
        <v>519</v>
      </c>
      <c r="I91" s="253" t="s">
        <v>494</v>
      </c>
      <c r="J91" s="253">
        <v>50</v>
      </c>
      <c r="K91" s="267"/>
    </row>
    <row r="92" s="1" customFormat="1" ht="15" customHeight="1">
      <c r="B92" s="278"/>
      <c r="C92" s="253" t="s">
        <v>520</v>
      </c>
      <c r="D92" s="253"/>
      <c r="E92" s="253"/>
      <c r="F92" s="276" t="s">
        <v>498</v>
      </c>
      <c r="G92" s="277"/>
      <c r="H92" s="253" t="s">
        <v>521</v>
      </c>
      <c r="I92" s="253" t="s">
        <v>494</v>
      </c>
      <c r="J92" s="253">
        <v>255</v>
      </c>
      <c r="K92" s="267"/>
    </row>
    <row r="93" s="1" customFormat="1" ht="15" customHeight="1">
      <c r="B93" s="278"/>
      <c r="C93" s="253" t="s">
        <v>522</v>
      </c>
      <c r="D93" s="253"/>
      <c r="E93" s="253"/>
      <c r="F93" s="276" t="s">
        <v>492</v>
      </c>
      <c r="G93" s="277"/>
      <c r="H93" s="253" t="s">
        <v>523</v>
      </c>
      <c r="I93" s="253" t="s">
        <v>524</v>
      </c>
      <c r="J93" s="253"/>
      <c r="K93" s="267"/>
    </row>
    <row r="94" s="1" customFormat="1" ht="15" customHeight="1">
      <c r="B94" s="278"/>
      <c r="C94" s="253" t="s">
        <v>525</v>
      </c>
      <c r="D94" s="253"/>
      <c r="E94" s="253"/>
      <c r="F94" s="276" t="s">
        <v>492</v>
      </c>
      <c r="G94" s="277"/>
      <c r="H94" s="253" t="s">
        <v>526</v>
      </c>
      <c r="I94" s="253" t="s">
        <v>527</v>
      </c>
      <c r="J94" s="253"/>
      <c r="K94" s="267"/>
    </row>
    <row r="95" s="1" customFormat="1" ht="15" customHeight="1">
      <c r="B95" s="278"/>
      <c r="C95" s="253" t="s">
        <v>528</v>
      </c>
      <c r="D95" s="253"/>
      <c r="E95" s="253"/>
      <c r="F95" s="276" t="s">
        <v>492</v>
      </c>
      <c r="G95" s="277"/>
      <c r="H95" s="253" t="s">
        <v>528</v>
      </c>
      <c r="I95" s="253" t="s">
        <v>527</v>
      </c>
      <c r="J95" s="253"/>
      <c r="K95" s="267"/>
    </row>
    <row r="96" s="1" customFormat="1" ht="15" customHeight="1">
      <c r="B96" s="278"/>
      <c r="C96" s="253" t="s">
        <v>37</v>
      </c>
      <c r="D96" s="253"/>
      <c r="E96" s="253"/>
      <c r="F96" s="276" t="s">
        <v>492</v>
      </c>
      <c r="G96" s="277"/>
      <c r="H96" s="253" t="s">
        <v>529</v>
      </c>
      <c r="I96" s="253" t="s">
        <v>527</v>
      </c>
      <c r="J96" s="253"/>
      <c r="K96" s="267"/>
    </row>
    <row r="97" s="1" customFormat="1" ht="15" customHeight="1">
      <c r="B97" s="278"/>
      <c r="C97" s="253" t="s">
        <v>47</v>
      </c>
      <c r="D97" s="253"/>
      <c r="E97" s="253"/>
      <c r="F97" s="276" t="s">
        <v>492</v>
      </c>
      <c r="G97" s="277"/>
      <c r="H97" s="253" t="s">
        <v>530</v>
      </c>
      <c r="I97" s="253" t="s">
        <v>527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531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486</v>
      </c>
      <c r="D103" s="268"/>
      <c r="E103" s="268"/>
      <c r="F103" s="268" t="s">
        <v>487</v>
      </c>
      <c r="G103" s="269"/>
      <c r="H103" s="268" t="s">
        <v>53</v>
      </c>
      <c r="I103" s="268" t="s">
        <v>56</v>
      </c>
      <c r="J103" s="268" t="s">
        <v>488</v>
      </c>
      <c r="K103" s="267"/>
    </row>
    <row r="104" s="1" customFormat="1" ht="17.25" customHeight="1">
      <c r="B104" s="265"/>
      <c r="C104" s="270" t="s">
        <v>489</v>
      </c>
      <c r="D104" s="270"/>
      <c r="E104" s="270"/>
      <c r="F104" s="271" t="s">
        <v>490</v>
      </c>
      <c r="G104" s="272"/>
      <c r="H104" s="270"/>
      <c r="I104" s="270"/>
      <c r="J104" s="270" t="s">
        <v>491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52</v>
      </c>
      <c r="D106" s="275"/>
      <c r="E106" s="275"/>
      <c r="F106" s="276" t="s">
        <v>492</v>
      </c>
      <c r="G106" s="253"/>
      <c r="H106" s="253" t="s">
        <v>532</v>
      </c>
      <c r="I106" s="253" t="s">
        <v>494</v>
      </c>
      <c r="J106" s="253">
        <v>20</v>
      </c>
      <c r="K106" s="267"/>
    </row>
    <row r="107" s="1" customFormat="1" ht="15" customHeight="1">
      <c r="B107" s="265"/>
      <c r="C107" s="253" t="s">
        <v>495</v>
      </c>
      <c r="D107" s="253"/>
      <c r="E107" s="253"/>
      <c r="F107" s="276" t="s">
        <v>492</v>
      </c>
      <c r="G107" s="253"/>
      <c r="H107" s="253" t="s">
        <v>532</v>
      </c>
      <c r="I107" s="253" t="s">
        <v>494</v>
      </c>
      <c r="J107" s="253">
        <v>120</v>
      </c>
      <c r="K107" s="267"/>
    </row>
    <row r="108" s="1" customFormat="1" ht="15" customHeight="1">
      <c r="B108" s="278"/>
      <c r="C108" s="253" t="s">
        <v>497</v>
      </c>
      <c r="D108" s="253"/>
      <c r="E108" s="253"/>
      <c r="F108" s="276" t="s">
        <v>498</v>
      </c>
      <c r="G108" s="253"/>
      <c r="H108" s="253" t="s">
        <v>532</v>
      </c>
      <c r="I108" s="253" t="s">
        <v>494</v>
      </c>
      <c r="J108" s="253">
        <v>50</v>
      </c>
      <c r="K108" s="267"/>
    </row>
    <row r="109" s="1" customFormat="1" ht="15" customHeight="1">
      <c r="B109" s="278"/>
      <c r="C109" s="253" t="s">
        <v>500</v>
      </c>
      <c r="D109" s="253"/>
      <c r="E109" s="253"/>
      <c r="F109" s="276" t="s">
        <v>492</v>
      </c>
      <c r="G109" s="253"/>
      <c r="H109" s="253" t="s">
        <v>532</v>
      </c>
      <c r="I109" s="253" t="s">
        <v>502</v>
      </c>
      <c r="J109" s="253"/>
      <c r="K109" s="267"/>
    </row>
    <row r="110" s="1" customFormat="1" ht="15" customHeight="1">
      <c r="B110" s="278"/>
      <c r="C110" s="253" t="s">
        <v>511</v>
      </c>
      <c r="D110" s="253"/>
      <c r="E110" s="253"/>
      <c r="F110" s="276" t="s">
        <v>498</v>
      </c>
      <c r="G110" s="253"/>
      <c r="H110" s="253" t="s">
        <v>532</v>
      </c>
      <c r="I110" s="253" t="s">
        <v>494</v>
      </c>
      <c r="J110" s="253">
        <v>50</v>
      </c>
      <c r="K110" s="267"/>
    </row>
    <row r="111" s="1" customFormat="1" ht="15" customHeight="1">
      <c r="B111" s="278"/>
      <c r="C111" s="253" t="s">
        <v>519</v>
      </c>
      <c r="D111" s="253"/>
      <c r="E111" s="253"/>
      <c r="F111" s="276" t="s">
        <v>498</v>
      </c>
      <c r="G111" s="253"/>
      <c r="H111" s="253" t="s">
        <v>532</v>
      </c>
      <c r="I111" s="253" t="s">
        <v>494</v>
      </c>
      <c r="J111" s="253">
        <v>50</v>
      </c>
      <c r="K111" s="267"/>
    </row>
    <row r="112" s="1" customFormat="1" ht="15" customHeight="1">
      <c r="B112" s="278"/>
      <c r="C112" s="253" t="s">
        <v>517</v>
      </c>
      <c r="D112" s="253"/>
      <c r="E112" s="253"/>
      <c r="F112" s="276" t="s">
        <v>498</v>
      </c>
      <c r="G112" s="253"/>
      <c r="H112" s="253" t="s">
        <v>532</v>
      </c>
      <c r="I112" s="253" t="s">
        <v>494</v>
      </c>
      <c r="J112" s="253">
        <v>50</v>
      </c>
      <c r="K112" s="267"/>
    </row>
    <row r="113" s="1" customFormat="1" ht="15" customHeight="1">
      <c r="B113" s="278"/>
      <c r="C113" s="253" t="s">
        <v>52</v>
      </c>
      <c r="D113" s="253"/>
      <c r="E113" s="253"/>
      <c r="F113" s="276" t="s">
        <v>492</v>
      </c>
      <c r="G113" s="253"/>
      <c r="H113" s="253" t="s">
        <v>533</v>
      </c>
      <c r="I113" s="253" t="s">
        <v>494</v>
      </c>
      <c r="J113" s="253">
        <v>20</v>
      </c>
      <c r="K113" s="267"/>
    </row>
    <row r="114" s="1" customFormat="1" ht="15" customHeight="1">
      <c r="B114" s="278"/>
      <c r="C114" s="253" t="s">
        <v>534</v>
      </c>
      <c r="D114" s="253"/>
      <c r="E114" s="253"/>
      <c r="F114" s="276" t="s">
        <v>492</v>
      </c>
      <c r="G114" s="253"/>
      <c r="H114" s="253" t="s">
        <v>535</v>
      </c>
      <c r="I114" s="253" t="s">
        <v>494</v>
      </c>
      <c r="J114" s="253">
        <v>120</v>
      </c>
      <c r="K114" s="267"/>
    </row>
    <row r="115" s="1" customFormat="1" ht="15" customHeight="1">
      <c r="B115" s="278"/>
      <c r="C115" s="253" t="s">
        <v>37</v>
      </c>
      <c r="D115" s="253"/>
      <c r="E115" s="253"/>
      <c r="F115" s="276" t="s">
        <v>492</v>
      </c>
      <c r="G115" s="253"/>
      <c r="H115" s="253" t="s">
        <v>536</v>
      </c>
      <c r="I115" s="253" t="s">
        <v>527</v>
      </c>
      <c r="J115" s="253"/>
      <c r="K115" s="267"/>
    </row>
    <row r="116" s="1" customFormat="1" ht="15" customHeight="1">
      <c r="B116" s="278"/>
      <c r="C116" s="253" t="s">
        <v>47</v>
      </c>
      <c r="D116" s="253"/>
      <c r="E116" s="253"/>
      <c r="F116" s="276" t="s">
        <v>492</v>
      </c>
      <c r="G116" s="253"/>
      <c r="H116" s="253" t="s">
        <v>537</v>
      </c>
      <c r="I116" s="253" t="s">
        <v>527</v>
      </c>
      <c r="J116" s="253"/>
      <c r="K116" s="267"/>
    </row>
    <row r="117" s="1" customFormat="1" ht="15" customHeight="1">
      <c r="B117" s="278"/>
      <c r="C117" s="253" t="s">
        <v>56</v>
      </c>
      <c r="D117" s="253"/>
      <c r="E117" s="253"/>
      <c r="F117" s="276" t="s">
        <v>492</v>
      </c>
      <c r="G117" s="253"/>
      <c r="H117" s="253" t="s">
        <v>538</v>
      </c>
      <c r="I117" s="253" t="s">
        <v>539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540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486</v>
      </c>
      <c r="D123" s="268"/>
      <c r="E123" s="268"/>
      <c r="F123" s="268" t="s">
        <v>487</v>
      </c>
      <c r="G123" s="269"/>
      <c r="H123" s="268" t="s">
        <v>53</v>
      </c>
      <c r="I123" s="268" t="s">
        <v>56</v>
      </c>
      <c r="J123" s="268" t="s">
        <v>488</v>
      </c>
      <c r="K123" s="297"/>
    </row>
    <row r="124" s="1" customFormat="1" ht="17.25" customHeight="1">
      <c r="B124" s="296"/>
      <c r="C124" s="270" t="s">
        <v>489</v>
      </c>
      <c r="D124" s="270"/>
      <c r="E124" s="270"/>
      <c r="F124" s="271" t="s">
        <v>490</v>
      </c>
      <c r="G124" s="272"/>
      <c r="H124" s="270"/>
      <c r="I124" s="270"/>
      <c r="J124" s="270" t="s">
        <v>491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495</v>
      </c>
      <c r="D126" s="275"/>
      <c r="E126" s="275"/>
      <c r="F126" s="276" t="s">
        <v>492</v>
      </c>
      <c r="G126" s="253"/>
      <c r="H126" s="253" t="s">
        <v>532</v>
      </c>
      <c r="I126" s="253" t="s">
        <v>494</v>
      </c>
      <c r="J126" s="253">
        <v>120</v>
      </c>
      <c r="K126" s="301"/>
    </row>
    <row r="127" s="1" customFormat="1" ht="15" customHeight="1">
      <c r="B127" s="298"/>
      <c r="C127" s="253" t="s">
        <v>541</v>
      </c>
      <c r="D127" s="253"/>
      <c r="E127" s="253"/>
      <c r="F127" s="276" t="s">
        <v>492</v>
      </c>
      <c r="G127" s="253"/>
      <c r="H127" s="253" t="s">
        <v>542</v>
      </c>
      <c r="I127" s="253" t="s">
        <v>494</v>
      </c>
      <c r="J127" s="253" t="s">
        <v>543</v>
      </c>
      <c r="K127" s="301"/>
    </row>
    <row r="128" s="1" customFormat="1" ht="15" customHeight="1">
      <c r="B128" s="298"/>
      <c r="C128" s="253" t="s">
        <v>440</v>
      </c>
      <c r="D128" s="253"/>
      <c r="E128" s="253"/>
      <c r="F128" s="276" t="s">
        <v>492</v>
      </c>
      <c r="G128" s="253"/>
      <c r="H128" s="253" t="s">
        <v>544</v>
      </c>
      <c r="I128" s="253" t="s">
        <v>494</v>
      </c>
      <c r="J128" s="253" t="s">
        <v>543</v>
      </c>
      <c r="K128" s="301"/>
    </row>
    <row r="129" s="1" customFormat="1" ht="15" customHeight="1">
      <c r="B129" s="298"/>
      <c r="C129" s="253" t="s">
        <v>503</v>
      </c>
      <c r="D129" s="253"/>
      <c r="E129" s="253"/>
      <c r="F129" s="276" t="s">
        <v>498</v>
      </c>
      <c r="G129" s="253"/>
      <c r="H129" s="253" t="s">
        <v>504</v>
      </c>
      <c r="I129" s="253" t="s">
        <v>494</v>
      </c>
      <c r="J129" s="253">
        <v>15</v>
      </c>
      <c r="K129" s="301"/>
    </row>
    <row r="130" s="1" customFormat="1" ht="15" customHeight="1">
      <c r="B130" s="298"/>
      <c r="C130" s="279" t="s">
        <v>505</v>
      </c>
      <c r="D130" s="279"/>
      <c r="E130" s="279"/>
      <c r="F130" s="280" t="s">
        <v>498</v>
      </c>
      <c r="G130" s="279"/>
      <c r="H130" s="279" t="s">
        <v>506</v>
      </c>
      <c r="I130" s="279" t="s">
        <v>494</v>
      </c>
      <c r="J130" s="279">
        <v>15</v>
      </c>
      <c r="K130" s="301"/>
    </row>
    <row r="131" s="1" customFormat="1" ht="15" customHeight="1">
      <c r="B131" s="298"/>
      <c r="C131" s="279" t="s">
        <v>507</v>
      </c>
      <c r="D131" s="279"/>
      <c r="E131" s="279"/>
      <c r="F131" s="280" t="s">
        <v>498</v>
      </c>
      <c r="G131" s="279"/>
      <c r="H131" s="279" t="s">
        <v>508</v>
      </c>
      <c r="I131" s="279" t="s">
        <v>494</v>
      </c>
      <c r="J131" s="279">
        <v>20</v>
      </c>
      <c r="K131" s="301"/>
    </row>
    <row r="132" s="1" customFormat="1" ht="15" customHeight="1">
      <c r="B132" s="298"/>
      <c r="C132" s="279" t="s">
        <v>509</v>
      </c>
      <c r="D132" s="279"/>
      <c r="E132" s="279"/>
      <c r="F132" s="280" t="s">
        <v>498</v>
      </c>
      <c r="G132" s="279"/>
      <c r="H132" s="279" t="s">
        <v>510</v>
      </c>
      <c r="I132" s="279" t="s">
        <v>494</v>
      </c>
      <c r="J132" s="279">
        <v>20</v>
      </c>
      <c r="K132" s="301"/>
    </row>
    <row r="133" s="1" customFormat="1" ht="15" customHeight="1">
      <c r="B133" s="298"/>
      <c r="C133" s="253" t="s">
        <v>497</v>
      </c>
      <c r="D133" s="253"/>
      <c r="E133" s="253"/>
      <c r="F133" s="276" t="s">
        <v>498</v>
      </c>
      <c r="G133" s="253"/>
      <c r="H133" s="253" t="s">
        <v>532</v>
      </c>
      <c r="I133" s="253" t="s">
        <v>494</v>
      </c>
      <c r="J133" s="253">
        <v>50</v>
      </c>
      <c r="K133" s="301"/>
    </row>
    <row r="134" s="1" customFormat="1" ht="15" customHeight="1">
      <c r="B134" s="298"/>
      <c r="C134" s="253" t="s">
        <v>511</v>
      </c>
      <c r="D134" s="253"/>
      <c r="E134" s="253"/>
      <c r="F134" s="276" t="s">
        <v>498</v>
      </c>
      <c r="G134" s="253"/>
      <c r="H134" s="253" t="s">
        <v>532</v>
      </c>
      <c r="I134" s="253" t="s">
        <v>494</v>
      </c>
      <c r="J134" s="253">
        <v>50</v>
      </c>
      <c r="K134" s="301"/>
    </row>
    <row r="135" s="1" customFormat="1" ht="15" customHeight="1">
      <c r="B135" s="298"/>
      <c r="C135" s="253" t="s">
        <v>517</v>
      </c>
      <c r="D135" s="253"/>
      <c r="E135" s="253"/>
      <c r="F135" s="276" t="s">
        <v>498</v>
      </c>
      <c r="G135" s="253"/>
      <c r="H135" s="253" t="s">
        <v>532</v>
      </c>
      <c r="I135" s="253" t="s">
        <v>494</v>
      </c>
      <c r="J135" s="253">
        <v>50</v>
      </c>
      <c r="K135" s="301"/>
    </row>
    <row r="136" s="1" customFormat="1" ht="15" customHeight="1">
      <c r="B136" s="298"/>
      <c r="C136" s="253" t="s">
        <v>519</v>
      </c>
      <c r="D136" s="253"/>
      <c r="E136" s="253"/>
      <c r="F136" s="276" t="s">
        <v>498</v>
      </c>
      <c r="G136" s="253"/>
      <c r="H136" s="253" t="s">
        <v>532</v>
      </c>
      <c r="I136" s="253" t="s">
        <v>494</v>
      </c>
      <c r="J136" s="253">
        <v>50</v>
      </c>
      <c r="K136" s="301"/>
    </row>
    <row r="137" s="1" customFormat="1" ht="15" customHeight="1">
      <c r="B137" s="298"/>
      <c r="C137" s="253" t="s">
        <v>520</v>
      </c>
      <c r="D137" s="253"/>
      <c r="E137" s="253"/>
      <c r="F137" s="276" t="s">
        <v>498</v>
      </c>
      <c r="G137" s="253"/>
      <c r="H137" s="253" t="s">
        <v>545</v>
      </c>
      <c r="I137" s="253" t="s">
        <v>494</v>
      </c>
      <c r="J137" s="253">
        <v>255</v>
      </c>
      <c r="K137" s="301"/>
    </row>
    <row r="138" s="1" customFormat="1" ht="15" customHeight="1">
      <c r="B138" s="298"/>
      <c r="C138" s="253" t="s">
        <v>522</v>
      </c>
      <c r="D138" s="253"/>
      <c r="E138" s="253"/>
      <c r="F138" s="276" t="s">
        <v>492</v>
      </c>
      <c r="G138" s="253"/>
      <c r="H138" s="253" t="s">
        <v>546</v>
      </c>
      <c r="I138" s="253" t="s">
        <v>524</v>
      </c>
      <c r="J138" s="253"/>
      <c r="K138" s="301"/>
    </row>
    <row r="139" s="1" customFormat="1" ht="15" customHeight="1">
      <c r="B139" s="298"/>
      <c r="C139" s="253" t="s">
        <v>525</v>
      </c>
      <c r="D139" s="253"/>
      <c r="E139" s="253"/>
      <c r="F139" s="276" t="s">
        <v>492</v>
      </c>
      <c r="G139" s="253"/>
      <c r="H139" s="253" t="s">
        <v>547</v>
      </c>
      <c r="I139" s="253" t="s">
        <v>527</v>
      </c>
      <c r="J139" s="253"/>
      <c r="K139" s="301"/>
    </row>
    <row r="140" s="1" customFormat="1" ht="15" customHeight="1">
      <c r="B140" s="298"/>
      <c r="C140" s="253" t="s">
        <v>528</v>
      </c>
      <c r="D140" s="253"/>
      <c r="E140" s="253"/>
      <c r="F140" s="276" t="s">
        <v>492</v>
      </c>
      <c r="G140" s="253"/>
      <c r="H140" s="253" t="s">
        <v>528</v>
      </c>
      <c r="I140" s="253" t="s">
        <v>527</v>
      </c>
      <c r="J140" s="253"/>
      <c r="K140" s="301"/>
    </row>
    <row r="141" s="1" customFormat="1" ht="15" customHeight="1">
      <c r="B141" s="298"/>
      <c r="C141" s="253" t="s">
        <v>37</v>
      </c>
      <c r="D141" s="253"/>
      <c r="E141" s="253"/>
      <c r="F141" s="276" t="s">
        <v>492</v>
      </c>
      <c r="G141" s="253"/>
      <c r="H141" s="253" t="s">
        <v>548</v>
      </c>
      <c r="I141" s="253" t="s">
        <v>527</v>
      </c>
      <c r="J141" s="253"/>
      <c r="K141" s="301"/>
    </row>
    <row r="142" s="1" customFormat="1" ht="15" customHeight="1">
      <c r="B142" s="298"/>
      <c r="C142" s="253" t="s">
        <v>549</v>
      </c>
      <c r="D142" s="253"/>
      <c r="E142" s="253"/>
      <c r="F142" s="276" t="s">
        <v>492</v>
      </c>
      <c r="G142" s="253"/>
      <c r="H142" s="253" t="s">
        <v>550</v>
      </c>
      <c r="I142" s="253" t="s">
        <v>527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551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486</v>
      </c>
      <c r="D148" s="268"/>
      <c r="E148" s="268"/>
      <c r="F148" s="268" t="s">
        <v>487</v>
      </c>
      <c r="G148" s="269"/>
      <c r="H148" s="268" t="s">
        <v>53</v>
      </c>
      <c r="I148" s="268" t="s">
        <v>56</v>
      </c>
      <c r="J148" s="268" t="s">
        <v>488</v>
      </c>
      <c r="K148" s="267"/>
    </row>
    <row r="149" s="1" customFormat="1" ht="17.25" customHeight="1">
      <c r="B149" s="265"/>
      <c r="C149" s="270" t="s">
        <v>489</v>
      </c>
      <c r="D149" s="270"/>
      <c r="E149" s="270"/>
      <c r="F149" s="271" t="s">
        <v>490</v>
      </c>
      <c r="G149" s="272"/>
      <c r="H149" s="270"/>
      <c r="I149" s="270"/>
      <c r="J149" s="270" t="s">
        <v>491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495</v>
      </c>
      <c r="D151" s="253"/>
      <c r="E151" s="253"/>
      <c r="F151" s="306" t="s">
        <v>492</v>
      </c>
      <c r="G151" s="253"/>
      <c r="H151" s="305" t="s">
        <v>532</v>
      </c>
      <c r="I151" s="305" t="s">
        <v>494</v>
      </c>
      <c r="J151" s="305">
        <v>120</v>
      </c>
      <c r="K151" s="301"/>
    </row>
    <row r="152" s="1" customFormat="1" ht="15" customHeight="1">
      <c r="B152" s="278"/>
      <c r="C152" s="305" t="s">
        <v>541</v>
      </c>
      <c r="D152" s="253"/>
      <c r="E152" s="253"/>
      <c r="F152" s="306" t="s">
        <v>492</v>
      </c>
      <c r="G152" s="253"/>
      <c r="H152" s="305" t="s">
        <v>552</v>
      </c>
      <c r="I152" s="305" t="s">
        <v>494</v>
      </c>
      <c r="J152" s="305" t="s">
        <v>543</v>
      </c>
      <c r="K152" s="301"/>
    </row>
    <row r="153" s="1" customFormat="1" ht="15" customHeight="1">
      <c r="B153" s="278"/>
      <c r="C153" s="305" t="s">
        <v>440</v>
      </c>
      <c r="D153" s="253"/>
      <c r="E153" s="253"/>
      <c r="F153" s="306" t="s">
        <v>492</v>
      </c>
      <c r="G153" s="253"/>
      <c r="H153" s="305" t="s">
        <v>553</v>
      </c>
      <c r="I153" s="305" t="s">
        <v>494</v>
      </c>
      <c r="J153" s="305" t="s">
        <v>543</v>
      </c>
      <c r="K153" s="301"/>
    </row>
    <row r="154" s="1" customFormat="1" ht="15" customHeight="1">
      <c r="B154" s="278"/>
      <c r="C154" s="305" t="s">
        <v>497</v>
      </c>
      <c r="D154" s="253"/>
      <c r="E154" s="253"/>
      <c r="F154" s="306" t="s">
        <v>498</v>
      </c>
      <c r="G154" s="253"/>
      <c r="H154" s="305" t="s">
        <v>532</v>
      </c>
      <c r="I154" s="305" t="s">
        <v>494</v>
      </c>
      <c r="J154" s="305">
        <v>50</v>
      </c>
      <c r="K154" s="301"/>
    </row>
    <row r="155" s="1" customFormat="1" ht="15" customHeight="1">
      <c r="B155" s="278"/>
      <c r="C155" s="305" t="s">
        <v>500</v>
      </c>
      <c r="D155" s="253"/>
      <c r="E155" s="253"/>
      <c r="F155" s="306" t="s">
        <v>492</v>
      </c>
      <c r="G155" s="253"/>
      <c r="H155" s="305" t="s">
        <v>532</v>
      </c>
      <c r="I155" s="305" t="s">
        <v>502</v>
      </c>
      <c r="J155" s="305"/>
      <c r="K155" s="301"/>
    </row>
    <row r="156" s="1" customFormat="1" ht="15" customHeight="1">
      <c r="B156" s="278"/>
      <c r="C156" s="305" t="s">
        <v>511</v>
      </c>
      <c r="D156" s="253"/>
      <c r="E156" s="253"/>
      <c r="F156" s="306" t="s">
        <v>498</v>
      </c>
      <c r="G156" s="253"/>
      <c r="H156" s="305" t="s">
        <v>532</v>
      </c>
      <c r="I156" s="305" t="s">
        <v>494</v>
      </c>
      <c r="J156" s="305">
        <v>50</v>
      </c>
      <c r="K156" s="301"/>
    </row>
    <row r="157" s="1" customFormat="1" ht="15" customHeight="1">
      <c r="B157" s="278"/>
      <c r="C157" s="305" t="s">
        <v>519</v>
      </c>
      <c r="D157" s="253"/>
      <c r="E157" s="253"/>
      <c r="F157" s="306" t="s">
        <v>498</v>
      </c>
      <c r="G157" s="253"/>
      <c r="H157" s="305" t="s">
        <v>532</v>
      </c>
      <c r="I157" s="305" t="s">
        <v>494</v>
      </c>
      <c r="J157" s="305">
        <v>50</v>
      </c>
      <c r="K157" s="301"/>
    </row>
    <row r="158" s="1" customFormat="1" ht="15" customHeight="1">
      <c r="B158" s="278"/>
      <c r="C158" s="305" t="s">
        <v>517</v>
      </c>
      <c r="D158" s="253"/>
      <c r="E158" s="253"/>
      <c r="F158" s="306" t="s">
        <v>498</v>
      </c>
      <c r="G158" s="253"/>
      <c r="H158" s="305" t="s">
        <v>532</v>
      </c>
      <c r="I158" s="305" t="s">
        <v>494</v>
      </c>
      <c r="J158" s="305">
        <v>50</v>
      </c>
      <c r="K158" s="301"/>
    </row>
    <row r="159" s="1" customFormat="1" ht="15" customHeight="1">
      <c r="B159" s="278"/>
      <c r="C159" s="305" t="s">
        <v>96</v>
      </c>
      <c r="D159" s="253"/>
      <c r="E159" s="253"/>
      <c r="F159" s="306" t="s">
        <v>492</v>
      </c>
      <c r="G159" s="253"/>
      <c r="H159" s="305" t="s">
        <v>554</v>
      </c>
      <c r="I159" s="305" t="s">
        <v>494</v>
      </c>
      <c r="J159" s="305" t="s">
        <v>555</v>
      </c>
      <c r="K159" s="301"/>
    </row>
    <row r="160" s="1" customFormat="1" ht="15" customHeight="1">
      <c r="B160" s="278"/>
      <c r="C160" s="305" t="s">
        <v>556</v>
      </c>
      <c r="D160" s="253"/>
      <c r="E160" s="253"/>
      <c r="F160" s="306" t="s">
        <v>492</v>
      </c>
      <c r="G160" s="253"/>
      <c r="H160" s="305" t="s">
        <v>557</v>
      </c>
      <c r="I160" s="305" t="s">
        <v>527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558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486</v>
      </c>
      <c r="D166" s="268"/>
      <c r="E166" s="268"/>
      <c r="F166" s="268" t="s">
        <v>487</v>
      </c>
      <c r="G166" s="310"/>
      <c r="H166" s="311" t="s">
        <v>53</v>
      </c>
      <c r="I166" s="311" t="s">
        <v>56</v>
      </c>
      <c r="J166" s="268" t="s">
        <v>488</v>
      </c>
      <c r="K166" s="245"/>
    </row>
    <row r="167" s="1" customFormat="1" ht="17.25" customHeight="1">
      <c r="B167" s="246"/>
      <c r="C167" s="270" t="s">
        <v>489</v>
      </c>
      <c r="D167" s="270"/>
      <c r="E167" s="270"/>
      <c r="F167" s="271" t="s">
        <v>490</v>
      </c>
      <c r="G167" s="312"/>
      <c r="H167" s="313"/>
      <c r="I167" s="313"/>
      <c r="J167" s="270" t="s">
        <v>491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495</v>
      </c>
      <c r="D169" s="253"/>
      <c r="E169" s="253"/>
      <c r="F169" s="276" t="s">
        <v>492</v>
      </c>
      <c r="G169" s="253"/>
      <c r="H169" s="253" t="s">
        <v>532</v>
      </c>
      <c r="I169" s="253" t="s">
        <v>494</v>
      </c>
      <c r="J169" s="253">
        <v>120</v>
      </c>
      <c r="K169" s="301"/>
    </row>
    <row r="170" s="1" customFormat="1" ht="15" customHeight="1">
      <c r="B170" s="278"/>
      <c r="C170" s="253" t="s">
        <v>541</v>
      </c>
      <c r="D170" s="253"/>
      <c r="E170" s="253"/>
      <c r="F170" s="276" t="s">
        <v>492</v>
      </c>
      <c r="G170" s="253"/>
      <c r="H170" s="253" t="s">
        <v>542</v>
      </c>
      <c r="I170" s="253" t="s">
        <v>494</v>
      </c>
      <c r="J170" s="253" t="s">
        <v>543</v>
      </c>
      <c r="K170" s="301"/>
    </row>
    <row r="171" s="1" customFormat="1" ht="15" customHeight="1">
      <c r="B171" s="278"/>
      <c r="C171" s="253" t="s">
        <v>440</v>
      </c>
      <c r="D171" s="253"/>
      <c r="E171" s="253"/>
      <c r="F171" s="276" t="s">
        <v>492</v>
      </c>
      <c r="G171" s="253"/>
      <c r="H171" s="253" t="s">
        <v>559</v>
      </c>
      <c r="I171" s="253" t="s">
        <v>494</v>
      </c>
      <c r="J171" s="253" t="s">
        <v>543</v>
      </c>
      <c r="K171" s="301"/>
    </row>
    <row r="172" s="1" customFormat="1" ht="15" customHeight="1">
      <c r="B172" s="278"/>
      <c r="C172" s="253" t="s">
        <v>497</v>
      </c>
      <c r="D172" s="253"/>
      <c r="E172" s="253"/>
      <c r="F172" s="276" t="s">
        <v>498</v>
      </c>
      <c r="G172" s="253"/>
      <c r="H172" s="253" t="s">
        <v>559</v>
      </c>
      <c r="I172" s="253" t="s">
        <v>494</v>
      </c>
      <c r="J172" s="253">
        <v>50</v>
      </c>
      <c r="K172" s="301"/>
    </row>
    <row r="173" s="1" customFormat="1" ht="15" customHeight="1">
      <c r="B173" s="278"/>
      <c r="C173" s="253" t="s">
        <v>500</v>
      </c>
      <c r="D173" s="253"/>
      <c r="E173" s="253"/>
      <c r="F173" s="276" t="s">
        <v>492</v>
      </c>
      <c r="G173" s="253"/>
      <c r="H173" s="253" t="s">
        <v>559</v>
      </c>
      <c r="I173" s="253" t="s">
        <v>502</v>
      </c>
      <c r="J173" s="253"/>
      <c r="K173" s="301"/>
    </row>
    <row r="174" s="1" customFormat="1" ht="15" customHeight="1">
      <c r="B174" s="278"/>
      <c r="C174" s="253" t="s">
        <v>511</v>
      </c>
      <c r="D174" s="253"/>
      <c r="E174" s="253"/>
      <c r="F174" s="276" t="s">
        <v>498</v>
      </c>
      <c r="G174" s="253"/>
      <c r="H174" s="253" t="s">
        <v>559</v>
      </c>
      <c r="I174" s="253" t="s">
        <v>494</v>
      </c>
      <c r="J174" s="253">
        <v>50</v>
      </c>
      <c r="K174" s="301"/>
    </row>
    <row r="175" s="1" customFormat="1" ht="15" customHeight="1">
      <c r="B175" s="278"/>
      <c r="C175" s="253" t="s">
        <v>519</v>
      </c>
      <c r="D175" s="253"/>
      <c r="E175" s="253"/>
      <c r="F175" s="276" t="s">
        <v>498</v>
      </c>
      <c r="G175" s="253"/>
      <c r="H175" s="253" t="s">
        <v>559</v>
      </c>
      <c r="I175" s="253" t="s">
        <v>494</v>
      </c>
      <c r="J175" s="253">
        <v>50</v>
      </c>
      <c r="K175" s="301"/>
    </row>
    <row r="176" s="1" customFormat="1" ht="15" customHeight="1">
      <c r="B176" s="278"/>
      <c r="C176" s="253" t="s">
        <v>517</v>
      </c>
      <c r="D176" s="253"/>
      <c r="E176" s="253"/>
      <c r="F176" s="276" t="s">
        <v>498</v>
      </c>
      <c r="G176" s="253"/>
      <c r="H176" s="253" t="s">
        <v>559</v>
      </c>
      <c r="I176" s="253" t="s">
        <v>494</v>
      </c>
      <c r="J176" s="253">
        <v>50</v>
      </c>
      <c r="K176" s="301"/>
    </row>
    <row r="177" s="1" customFormat="1" ht="15" customHeight="1">
      <c r="B177" s="278"/>
      <c r="C177" s="253" t="s">
        <v>102</v>
      </c>
      <c r="D177" s="253"/>
      <c r="E177" s="253"/>
      <c r="F177" s="276" t="s">
        <v>492</v>
      </c>
      <c r="G177" s="253"/>
      <c r="H177" s="253" t="s">
        <v>560</v>
      </c>
      <c r="I177" s="253" t="s">
        <v>561</v>
      </c>
      <c r="J177" s="253"/>
      <c r="K177" s="301"/>
    </row>
    <row r="178" s="1" customFormat="1" ht="15" customHeight="1">
      <c r="B178" s="278"/>
      <c r="C178" s="253" t="s">
        <v>56</v>
      </c>
      <c r="D178" s="253"/>
      <c r="E178" s="253"/>
      <c r="F178" s="276" t="s">
        <v>492</v>
      </c>
      <c r="G178" s="253"/>
      <c r="H178" s="253" t="s">
        <v>562</v>
      </c>
      <c r="I178" s="253" t="s">
        <v>563</v>
      </c>
      <c r="J178" s="253">
        <v>1</v>
      </c>
      <c r="K178" s="301"/>
    </row>
    <row r="179" s="1" customFormat="1" ht="15" customHeight="1">
      <c r="B179" s="278"/>
      <c r="C179" s="253" t="s">
        <v>52</v>
      </c>
      <c r="D179" s="253"/>
      <c r="E179" s="253"/>
      <c r="F179" s="276" t="s">
        <v>492</v>
      </c>
      <c r="G179" s="253"/>
      <c r="H179" s="253" t="s">
        <v>564</v>
      </c>
      <c r="I179" s="253" t="s">
        <v>494</v>
      </c>
      <c r="J179" s="253">
        <v>20</v>
      </c>
      <c r="K179" s="301"/>
    </row>
    <row r="180" s="1" customFormat="1" ht="15" customHeight="1">
      <c r="B180" s="278"/>
      <c r="C180" s="253" t="s">
        <v>53</v>
      </c>
      <c r="D180" s="253"/>
      <c r="E180" s="253"/>
      <c r="F180" s="276" t="s">
        <v>492</v>
      </c>
      <c r="G180" s="253"/>
      <c r="H180" s="253" t="s">
        <v>565</v>
      </c>
      <c r="I180" s="253" t="s">
        <v>494</v>
      </c>
      <c r="J180" s="253">
        <v>255</v>
      </c>
      <c r="K180" s="301"/>
    </row>
    <row r="181" s="1" customFormat="1" ht="15" customHeight="1">
      <c r="B181" s="278"/>
      <c r="C181" s="253" t="s">
        <v>103</v>
      </c>
      <c r="D181" s="253"/>
      <c r="E181" s="253"/>
      <c r="F181" s="276" t="s">
        <v>492</v>
      </c>
      <c r="G181" s="253"/>
      <c r="H181" s="253" t="s">
        <v>456</v>
      </c>
      <c r="I181" s="253" t="s">
        <v>494</v>
      </c>
      <c r="J181" s="253">
        <v>10</v>
      </c>
      <c r="K181" s="301"/>
    </row>
    <row r="182" s="1" customFormat="1" ht="15" customHeight="1">
      <c r="B182" s="278"/>
      <c r="C182" s="253" t="s">
        <v>104</v>
      </c>
      <c r="D182" s="253"/>
      <c r="E182" s="253"/>
      <c r="F182" s="276" t="s">
        <v>492</v>
      </c>
      <c r="G182" s="253"/>
      <c r="H182" s="253" t="s">
        <v>566</v>
      </c>
      <c r="I182" s="253" t="s">
        <v>527</v>
      </c>
      <c r="J182" s="253"/>
      <c r="K182" s="301"/>
    </row>
    <row r="183" s="1" customFormat="1" ht="15" customHeight="1">
      <c r="B183" s="278"/>
      <c r="C183" s="253" t="s">
        <v>567</v>
      </c>
      <c r="D183" s="253"/>
      <c r="E183" s="253"/>
      <c r="F183" s="276" t="s">
        <v>492</v>
      </c>
      <c r="G183" s="253"/>
      <c r="H183" s="253" t="s">
        <v>568</v>
      </c>
      <c r="I183" s="253" t="s">
        <v>527</v>
      </c>
      <c r="J183" s="253"/>
      <c r="K183" s="301"/>
    </row>
    <row r="184" s="1" customFormat="1" ht="15" customHeight="1">
      <c r="B184" s="278"/>
      <c r="C184" s="253" t="s">
        <v>556</v>
      </c>
      <c r="D184" s="253"/>
      <c r="E184" s="253"/>
      <c r="F184" s="276" t="s">
        <v>492</v>
      </c>
      <c r="G184" s="253"/>
      <c r="H184" s="253" t="s">
        <v>569</v>
      </c>
      <c r="I184" s="253" t="s">
        <v>527</v>
      </c>
      <c r="J184" s="253"/>
      <c r="K184" s="301"/>
    </row>
    <row r="185" s="1" customFormat="1" ht="15" customHeight="1">
      <c r="B185" s="278"/>
      <c r="C185" s="253" t="s">
        <v>106</v>
      </c>
      <c r="D185" s="253"/>
      <c r="E185" s="253"/>
      <c r="F185" s="276" t="s">
        <v>498</v>
      </c>
      <c r="G185" s="253"/>
      <c r="H185" s="253" t="s">
        <v>570</v>
      </c>
      <c r="I185" s="253" t="s">
        <v>494</v>
      </c>
      <c r="J185" s="253">
        <v>50</v>
      </c>
      <c r="K185" s="301"/>
    </row>
    <row r="186" s="1" customFormat="1" ht="15" customHeight="1">
      <c r="B186" s="278"/>
      <c r="C186" s="253" t="s">
        <v>571</v>
      </c>
      <c r="D186" s="253"/>
      <c r="E186" s="253"/>
      <c r="F186" s="276" t="s">
        <v>498</v>
      </c>
      <c r="G186" s="253"/>
      <c r="H186" s="253" t="s">
        <v>572</v>
      </c>
      <c r="I186" s="253" t="s">
        <v>573</v>
      </c>
      <c r="J186" s="253"/>
      <c r="K186" s="301"/>
    </row>
    <row r="187" s="1" customFormat="1" ht="15" customHeight="1">
      <c r="B187" s="278"/>
      <c r="C187" s="253" t="s">
        <v>574</v>
      </c>
      <c r="D187" s="253"/>
      <c r="E187" s="253"/>
      <c r="F187" s="276" t="s">
        <v>498</v>
      </c>
      <c r="G187" s="253"/>
      <c r="H187" s="253" t="s">
        <v>575</v>
      </c>
      <c r="I187" s="253" t="s">
        <v>573</v>
      </c>
      <c r="J187" s="253"/>
      <c r="K187" s="301"/>
    </row>
    <row r="188" s="1" customFormat="1" ht="15" customHeight="1">
      <c r="B188" s="278"/>
      <c r="C188" s="253" t="s">
        <v>576</v>
      </c>
      <c r="D188" s="253"/>
      <c r="E188" s="253"/>
      <c r="F188" s="276" t="s">
        <v>498</v>
      </c>
      <c r="G188" s="253"/>
      <c r="H188" s="253" t="s">
        <v>577</v>
      </c>
      <c r="I188" s="253" t="s">
        <v>573</v>
      </c>
      <c r="J188" s="253"/>
      <c r="K188" s="301"/>
    </row>
    <row r="189" s="1" customFormat="1" ht="15" customHeight="1">
      <c r="B189" s="278"/>
      <c r="C189" s="314" t="s">
        <v>578</v>
      </c>
      <c r="D189" s="253"/>
      <c r="E189" s="253"/>
      <c r="F189" s="276" t="s">
        <v>498</v>
      </c>
      <c r="G189" s="253"/>
      <c r="H189" s="253" t="s">
        <v>579</v>
      </c>
      <c r="I189" s="253" t="s">
        <v>580</v>
      </c>
      <c r="J189" s="315" t="s">
        <v>581</v>
      </c>
      <c r="K189" s="301"/>
    </row>
    <row r="190" s="1" customFormat="1" ht="15" customHeight="1">
      <c r="B190" s="278"/>
      <c r="C190" s="314" t="s">
        <v>41</v>
      </c>
      <c r="D190" s="253"/>
      <c r="E190" s="253"/>
      <c r="F190" s="276" t="s">
        <v>492</v>
      </c>
      <c r="G190" s="253"/>
      <c r="H190" s="250" t="s">
        <v>582</v>
      </c>
      <c r="I190" s="253" t="s">
        <v>583</v>
      </c>
      <c r="J190" s="253"/>
      <c r="K190" s="301"/>
    </row>
    <row r="191" s="1" customFormat="1" ht="15" customHeight="1">
      <c r="B191" s="278"/>
      <c r="C191" s="314" t="s">
        <v>584</v>
      </c>
      <c r="D191" s="253"/>
      <c r="E191" s="253"/>
      <c r="F191" s="276" t="s">
        <v>492</v>
      </c>
      <c r="G191" s="253"/>
      <c r="H191" s="253" t="s">
        <v>585</v>
      </c>
      <c r="I191" s="253" t="s">
        <v>527</v>
      </c>
      <c r="J191" s="253"/>
      <c r="K191" s="301"/>
    </row>
    <row r="192" s="1" customFormat="1" ht="15" customHeight="1">
      <c r="B192" s="278"/>
      <c r="C192" s="314" t="s">
        <v>586</v>
      </c>
      <c r="D192" s="253"/>
      <c r="E192" s="253"/>
      <c r="F192" s="276" t="s">
        <v>492</v>
      </c>
      <c r="G192" s="253"/>
      <c r="H192" s="253" t="s">
        <v>587</v>
      </c>
      <c r="I192" s="253" t="s">
        <v>527</v>
      </c>
      <c r="J192" s="253"/>
      <c r="K192" s="301"/>
    </row>
    <row r="193" s="1" customFormat="1" ht="15" customHeight="1">
      <c r="B193" s="278"/>
      <c r="C193" s="314" t="s">
        <v>588</v>
      </c>
      <c r="D193" s="253"/>
      <c r="E193" s="253"/>
      <c r="F193" s="276" t="s">
        <v>498</v>
      </c>
      <c r="G193" s="253"/>
      <c r="H193" s="253" t="s">
        <v>589</v>
      </c>
      <c r="I193" s="253" t="s">
        <v>527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590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591</v>
      </c>
      <c r="D200" s="317"/>
      <c r="E200" s="317"/>
      <c r="F200" s="317" t="s">
        <v>592</v>
      </c>
      <c r="G200" s="318"/>
      <c r="H200" s="317" t="s">
        <v>593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583</v>
      </c>
      <c r="D202" s="253"/>
      <c r="E202" s="253"/>
      <c r="F202" s="276" t="s">
        <v>42</v>
      </c>
      <c r="G202" s="253"/>
      <c r="H202" s="253" t="s">
        <v>594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43</v>
      </c>
      <c r="G203" s="253"/>
      <c r="H203" s="253" t="s">
        <v>595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46</v>
      </c>
      <c r="G204" s="253"/>
      <c r="H204" s="253" t="s">
        <v>596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44</v>
      </c>
      <c r="G205" s="253"/>
      <c r="H205" s="253" t="s">
        <v>597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45</v>
      </c>
      <c r="G206" s="253"/>
      <c r="H206" s="253" t="s">
        <v>598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539</v>
      </c>
      <c r="D208" s="253"/>
      <c r="E208" s="253"/>
      <c r="F208" s="276" t="s">
        <v>78</v>
      </c>
      <c r="G208" s="253"/>
      <c r="H208" s="253" t="s">
        <v>599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436</v>
      </c>
      <c r="G209" s="253"/>
      <c r="H209" s="253" t="s">
        <v>437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434</v>
      </c>
      <c r="G210" s="253"/>
      <c r="H210" s="253" t="s">
        <v>600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89</v>
      </c>
      <c r="G211" s="314"/>
      <c r="H211" s="305" t="s">
        <v>90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438</v>
      </c>
      <c r="G212" s="314"/>
      <c r="H212" s="305" t="s">
        <v>401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563</v>
      </c>
      <c r="D214" s="253"/>
      <c r="E214" s="253"/>
      <c r="F214" s="276">
        <v>1</v>
      </c>
      <c r="G214" s="314"/>
      <c r="H214" s="305" t="s">
        <v>601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602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603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604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Požárová</dc:creator>
  <cp:lastModifiedBy>Petra Požárová</cp:lastModifiedBy>
  <dcterms:created xsi:type="dcterms:W3CDTF">2023-02-02T08:23:43Z</dcterms:created>
  <dcterms:modified xsi:type="dcterms:W3CDTF">2023-02-02T08:23:50Z</dcterms:modified>
</cp:coreProperties>
</file>