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D:\2023\lodě a garáže\LODĚ\FRANTIŠEK\O_František\2022 - 2023 GO\ZD\podklady pro ZD_FINAL\"/>
    </mc:Choice>
  </mc:AlternateContent>
  <xr:revisionPtr revIDLastSave="0" documentId="13_ncr:1_{0AC965CD-DB93-4799-9FAC-60BDE02BFFD1}" xr6:coauthVersionLast="47" xr6:coauthVersionMax="47" xr10:uidLastSave="{00000000-0000-0000-0000-000000000000}"/>
  <bookViews>
    <workbookView xWindow="-120" yWindow="-120" windowWidth="29040" windowHeight="15840" activeTab="1" xr2:uid="{9B0BBBF2-7590-4162-BC12-8BFCED9205AF}"/>
  </bookViews>
  <sheets>
    <sheet name="Titulní list" sheetId="2" r:id="rId1"/>
    <sheet name="Oprava JTČ František"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1" i="1" l="1"/>
  <c r="F88" i="1"/>
  <c r="F82" i="1"/>
  <c r="F11" i="1"/>
  <c r="D82" i="1"/>
  <c r="F50" i="1" l="1"/>
  <c r="F66" i="1"/>
  <c r="F64" i="1"/>
  <c r="F62" i="1"/>
  <c r="F60" i="1"/>
  <c r="F58" i="1"/>
  <c r="F56" i="1"/>
  <c r="F52" i="1"/>
  <c r="F48" i="1"/>
  <c r="F46" i="1"/>
  <c r="F44" i="1"/>
  <c r="F42" i="1"/>
  <c r="F40" i="1"/>
  <c r="F38" i="1"/>
  <c r="F36" i="1"/>
  <c r="F34" i="1"/>
  <c r="F32" i="1"/>
  <c r="F30" i="1"/>
  <c r="F28" i="1"/>
  <c r="F26" i="1"/>
  <c r="F20" i="1"/>
  <c r="F18" i="1"/>
  <c r="F16" i="1"/>
  <c r="F24" i="1"/>
  <c r="D77" i="1"/>
  <c r="F77" i="1" s="1"/>
  <c r="D72" i="1"/>
  <c r="F72" i="1" s="1"/>
  <c r="F54" i="1" l="1"/>
  <c r="F22" i="1"/>
  <c r="F14" i="1"/>
  <c r="D70" i="1"/>
  <c r="F70" i="1" s="1"/>
  <c r="F68" i="1" s="1"/>
  <c r="F9" i="1" l="1"/>
  <c r="C18" i="2" s="1"/>
</calcChain>
</file>

<file path=xl/sharedStrings.xml><?xml version="1.0" encoding="utf-8"?>
<sst xmlns="http://schemas.openxmlformats.org/spreadsheetml/2006/main" count="156" uniqueCount="125">
  <si>
    <t>Číslo</t>
  </si>
  <si>
    <t>Název</t>
  </si>
  <si>
    <t>Technická dokumentace opravy</t>
  </si>
  <si>
    <t>2.1.</t>
  </si>
  <si>
    <t>2.2.</t>
  </si>
  <si>
    <t xml:space="preserve">Opravy </t>
  </si>
  <si>
    <t>Výměna výztuh zrcadla sa boků v ZKP</t>
  </si>
  <si>
    <t>Výměna obšívky zrcadla (vč. "outoru")</t>
  </si>
  <si>
    <t>Výměna obšívky zadních oblouků</t>
  </si>
  <si>
    <t>Výměna obšívky dna a podhonů vč. Opravy (výměny) dnových příček</t>
  </si>
  <si>
    <t>Výměna boční obšívky přídě vč. bočních žeber a rožnic</t>
  </si>
  <si>
    <t xml:space="preserve">Výměna outorů </t>
  </si>
  <si>
    <t>Montáž nových oděrek</t>
  </si>
  <si>
    <t xml:space="preserve">Zhotovení nových "vstupů" do dvojitých boků ("manlochy") </t>
  </si>
  <si>
    <t>Oprava vstupu do podpalubí vč. schodišťových stupňů</t>
  </si>
  <si>
    <t>Výměna madla na silu vč. konzol</t>
  </si>
  <si>
    <t>Obnova těsnících prvků vík a odnímatelných poklopů</t>
  </si>
  <si>
    <t>Repase</t>
  </si>
  <si>
    <t>3.1.</t>
  </si>
  <si>
    <t>3.2.</t>
  </si>
  <si>
    <t>3.3.</t>
  </si>
  <si>
    <t>3.4.</t>
  </si>
  <si>
    <t>3.5.</t>
  </si>
  <si>
    <t>Protikorzní ochrany</t>
  </si>
  <si>
    <t>Nátěry vnější obšívky</t>
  </si>
  <si>
    <t>Nátěry ostatní</t>
  </si>
  <si>
    <t>Drobné práce</t>
  </si>
  <si>
    <t>Bod v TP 3
Pro realizaci opravy plavidla bude zhotovitelem zpracována technická dokumentace opravy s částí výkresovou a textovou. Dokumentace bude předložena ke schválení inspekci CS Lloydu. Technickou dokumentaci předkládá a schvalování objednává a hradí zhotovitel. Dokumentace se po ukončení rekonstrukce předává investorovi.</t>
  </si>
  <si>
    <t xml:space="preserve">Bod v TP 3.1
Výkresová část musí obsahovat nejméně:
-	rozvinutou obšívku plavidla s vyznačení vyměněných plechů, styků plechů a jejich tloušťky;
-	další potřebné výkresy vyplývající z rozsahu opravy (viz níže);
-	tabulku svarů;
-	nátěrový plán.
Dokumentace bude rozkreslena do stupně vhodného pro realizaci opravy. </t>
  </si>
  <si>
    <t>Soupis prací opravy tlačného člunu JTČ "František"</t>
  </si>
  <si>
    <t>Název akce: JTČ 1000 FRANTIŠEK - oprava plavidla</t>
  </si>
  <si>
    <t>Oprava příďového stožárku</t>
  </si>
  <si>
    <t>Kotevní VKR 1,6–19/19</t>
  </si>
  <si>
    <t>Lanový WS 6/30</t>
  </si>
  <si>
    <t>Lanový NM 18</t>
  </si>
  <si>
    <t>Třírolnová průvlačnice</t>
  </si>
  <si>
    <t>Ceny jsou bez DPH</t>
  </si>
  <si>
    <t>JTČ 1000 FRANTIŠEK - oprava plavidla</t>
  </si>
  <si>
    <t>REKAPITULACE OPRAVY</t>
  </si>
  <si>
    <t>Akce:</t>
  </si>
  <si>
    <t>Objednatel:</t>
  </si>
  <si>
    <t>Povodí Vltavy, státní podnik</t>
  </si>
  <si>
    <t>Holečkova 3178/8, 150 00 praha 5 - Smíchov</t>
  </si>
  <si>
    <t>IČO: 70889953</t>
  </si>
  <si>
    <t>DIČ: CZ70889953</t>
  </si>
  <si>
    <t>Zhotovitel:</t>
  </si>
  <si>
    <t>IČO:</t>
  </si>
  <si>
    <t>DIČ:</t>
  </si>
  <si>
    <t>Název akce</t>
  </si>
  <si>
    <t>Cena bez DPH</t>
  </si>
  <si>
    <t xml:space="preserve">Náklady soupisu celkem </t>
  </si>
  <si>
    <t>kplt</t>
  </si>
  <si>
    <t>MJ</t>
  </si>
  <si>
    <t>4.1.</t>
  </si>
  <si>
    <t>4.2.</t>
  </si>
  <si>
    <t>4.3.</t>
  </si>
  <si>
    <t>4.4.</t>
  </si>
  <si>
    <t>3.6.</t>
  </si>
  <si>
    <t>Ovládání reflektorů - příď</t>
  </si>
  <si>
    <t>Nové ponorové stupnice</t>
  </si>
  <si>
    <t>Množství</t>
  </si>
  <si>
    <r>
      <t>Jednotková cena</t>
    </r>
    <r>
      <rPr>
        <i/>
        <sz val="10"/>
        <rFont val="Arial"/>
        <family val="2"/>
        <charset val="238"/>
      </rPr>
      <t>[Kč]</t>
    </r>
  </si>
  <si>
    <t>Příprava k opravě</t>
  </si>
  <si>
    <t>Přeprava plavidla</t>
  </si>
  <si>
    <t>Proměření rovinnosti dna</t>
  </si>
  <si>
    <t>Vytažení a ustavení plavidla na stapelu.</t>
  </si>
  <si>
    <t>Bod v TP 4.2.1.</t>
  </si>
  <si>
    <t>3.7.</t>
  </si>
  <si>
    <t>3.8.</t>
  </si>
  <si>
    <t>3.9.</t>
  </si>
  <si>
    <t>3.10.</t>
  </si>
  <si>
    <t>3.11.</t>
  </si>
  <si>
    <t>3.12.</t>
  </si>
  <si>
    <t>3.13.</t>
  </si>
  <si>
    <t>3.14.</t>
  </si>
  <si>
    <t>ks</t>
  </si>
  <si>
    <t>Západky a jejich čepy - záď</t>
  </si>
  <si>
    <t>4.5.</t>
  </si>
  <si>
    <t>4.6.</t>
  </si>
  <si>
    <t>m²</t>
  </si>
  <si>
    <t>vnitřní nákladový prostor</t>
  </si>
  <si>
    <t>5.1.</t>
  </si>
  <si>
    <t>5.2.</t>
  </si>
  <si>
    <t>5.3.</t>
  </si>
  <si>
    <t xml:space="preserve">Bod v TP 4.3.14
</t>
  </si>
  <si>
    <t>Bod v TP 4.3.14</t>
  </si>
  <si>
    <t>Bod v TP 4.3.16
Výroba cedulí potřebných rozměrů, nanesení nápisů na cedule, připevnění cedulí na plavidlo.
Plocha:
 2 (+2) m²</t>
  </si>
  <si>
    <r>
      <t xml:space="preserve">Celková cena </t>
    </r>
    <r>
      <rPr>
        <i/>
        <sz val="10"/>
        <rFont val="Arial"/>
        <family val="2"/>
        <charset val="238"/>
      </rPr>
      <t>[Kč]</t>
    </r>
  </si>
  <si>
    <t>"pod ponor" (do výšky 1,4 m)</t>
  </si>
  <si>
    <t>"nad čárou ponoru" (od výšky 1,4 m)</t>
  </si>
  <si>
    <t>Činnost a dozor inspekční organizace</t>
  </si>
  <si>
    <t>Položka zahrnuje veškerou činnost inspekční organizace při realizaci opravy plavidla u zhotovitele. Inspektor bude přítomen ve všech důležitých technologických etapách opravy, především při ustavení plavidla na opěry, při demontáži staré obšívky, při přípravě prvků vyztužení, při montáži nové obšívky, při zkouškách vodotěsnosti, případně  před nanesením PKO. Bude též přítomen při předání opraveného plavidla investorovi.</t>
  </si>
  <si>
    <r>
      <rPr>
        <b/>
        <i/>
        <sz val="9"/>
        <color theme="1"/>
        <rFont val="Arial"/>
        <family val="2"/>
        <charset val="238"/>
      </rPr>
      <t xml:space="preserve">Bod v TP 4.2.1
</t>
    </r>
    <r>
      <rPr>
        <i/>
        <sz val="9"/>
        <color theme="1"/>
        <rFont val="Arial"/>
        <family val="2"/>
        <charset val="238"/>
      </rPr>
      <t xml:space="preserve">
Proměření rovinnosti dna s vystavením protokolu</t>
    </r>
  </si>
  <si>
    <r>
      <rPr>
        <b/>
        <i/>
        <sz val="9"/>
        <color theme="1"/>
        <rFont val="Arial"/>
        <family val="2"/>
        <charset val="238"/>
      </rPr>
      <t>Bod v TP 4.3.2</t>
    </r>
    <r>
      <rPr>
        <i/>
        <sz val="9"/>
        <color theme="1"/>
        <rFont val="Arial"/>
        <family val="2"/>
        <charset val="238"/>
      </rPr>
      <t xml:space="preserve">
</t>
    </r>
    <r>
      <rPr>
        <b/>
        <i/>
        <sz val="9"/>
        <color theme="1"/>
        <rFont val="Arial"/>
        <family val="2"/>
        <charset val="238"/>
      </rPr>
      <t>Polotovar:</t>
    </r>
    <r>
      <rPr>
        <i/>
        <sz val="9"/>
        <color theme="1"/>
        <rFont val="Arial"/>
        <family val="2"/>
        <charset val="238"/>
      </rPr>
      <t xml:space="preserve">
HP80x6 (3,5 m)
HP100x6 (5,5 m)
plech #7 (0,9 m²)</t>
    </r>
  </si>
  <si>
    <r>
      <rPr>
        <b/>
        <i/>
        <sz val="9"/>
        <color theme="1"/>
        <rFont val="Arial"/>
        <family val="2"/>
        <charset val="238"/>
      </rPr>
      <t>Bod v TP 4.3.5</t>
    </r>
    <r>
      <rPr>
        <i/>
        <sz val="9"/>
        <color theme="1"/>
        <rFont val="Arial"/>
        <family val="2"/>
        <charset val="238"/>
      </rPr>
      <t xml:space="preserve">
</t>
    </r>
    <r>
      <rPr>
        <b/>
        <i/>
        <sz val="9"/>
        <color theme="1"/>
        <rFont val="Arial"/>
        <family val="2"/>
        <charset val="238"/>
      </rPr>
      <t>Polotovar:</t>
    </r>
    <r>
      <rPr>
        <i/>
        <sz val="9"/>
        <color theme="1"/>
        <rFont val="Arial"/>
        <family val="2"/>
        <charset val="238"/>
      </rPr>
      <t xml:space="preserve">
plech #10 (1,6 m²)
plech #16 (0,6 m²)</t>
    </r>
  </si>
  <si>
    <r>
      <rPr>
        <b/>
        <i/>
        <sz val="9"/>
        <color theme="1"/>
        <rFont val="Arial"/>
        <family val="2"/>
        <charset val="238"/>
      </rPr>
      <t>Bod v TP 4.3.5</t>
    </r>
    <r>
      <rPr>
        <i/>
        <sz val="9"/>
        <color theme="1"/>
        <rFont val="Arial"/>
        <family val="2"/>
        <charset val="238"/>
      </rPr>
      <t xml:space="preserve">
</t>
    </r>
    <r>
      <rPr>
        <b/>
        <i/>
        <sz val="9"/>
        <color theme="1"/>
        <rFont val="Arial"/>
        <family val="2"/>
        <charset val="238"/>
      </rPr>
      <t>Polotovar:</t>
    </r>
    <r>
      <rPr>
        <i/>
        <sz val="9"/>
        <color theme="1"/>
        <rFont val="Arial"/>
        <family val="2"/>
        <charset val="238"/>
      </rPr>
      <t xml:space="preserve">
plech #8 (3,2 m²)</t>
    </r>
  </si>
  <si>
    <r>
      <rPr>
        <b/>
        <i/>
        <sz val="9"/>
        <color theme="1"/>
        <rFont val="Arial"/>
        <family val="2"/>
        <charset val="238"/>
      </rPr>
      <t>Bod v TP 4.3.3 a 4.3.2</t>
    </r>
    <r>
      <rPr>
        <i/>
        <sz val="9"/>
        <color theme="1"/>
        <rFont val="Arial"/>
        <family val="2"/>
        <charset val="238"/>
      </rPr>
      <t xml:space="preserve">
</t>
    </r>
    <r>
      <rPr>
        <b/>
        <i/>
        <sz val="9"/>
        <color theme="1"/>
        <rFont val="Arial"/>
        <family val="2"/>
        <charset val="238"/>
      </rPr>
      <t>Polotovar:</t>
    </r>
    <r>
      <rPr>
        <i/>
        <sz val="9"/>
        <color theme="1"/>
        <rFont val="Arial"/>
        <family val="2"/>
        <charset val="238"/>
      </rPr>
      <t xml:space="preserve">
plech #8 (550 m²)
plech #7 (26 m²)</t>
    </r>
  </si>
  <si>
    <r>
      <rPr>
        <b/>
        <i/>
        <sz val="9"/>
        <color theme="1"/>
        <rFont val="Arial"/>
        <family val="2"/>
        <charset val="238"/>
      </rPr>
      <t>Bod v TP 4.3.4 a 4.3.2</t>
    </r>
    <r>
      <rPr>
        <i/>
        <sz val="9"/>
        <color theme="1"/>
        <rFont val="Arial"/>
        <family val="2"/>
        <charset val="238"/>
      </rPr>
      <t xml:space="preserve">
</t>
    </r>
    <r>
      <rPr>
        <b/>
        <i/>
        <sz val="9"/>
        <color theme="1"/>
        <rFont val="Arial"/>
        <family val="2"/>
        <charset val="238"/>
      </rPr>
      <t>Polotovar:</t>
    </r>
    <r>
      <rPr>
        <i/>
        <sz val="9"/>
        <color theme="1"/>
        <rFont val="Arial"/>
        <family val="2"/>
        <charset val="238"/>
      </rPr>
      <t xml:space="preserve">
plech #10 (5,1 m²)
HP80x6 (2 m)
HP60x5 (10 m)
plech #7 (0,8 m²)</t>
    </r>
  </si>
  <si>
    <r>
      <rPr>
        <b/>
        <i/>
        <sz val="9"/>
        <color theme="1"/>
        <rFont val="Arial"/>
        <family val="2"/>
        <charset val="238"/>
      </rPr>
      <t>Bod v TP 4.3.6</t>
    </r>
    <r>
      <rPr>
        <i/>
        <sz val="9"/>
        <color theme="1"/>
        <rFont val="Arial"/>
        <family val="2"/>
        <charset val="238"/>
      </rPr>
      <t xml:space="preserve">
</t>
    </r>
    <r>
      <rPr>
        <b/>
        <i/>
        <sz val="9"/>
        <color theme="1"/>
        <rFont val="Arial"/>
        <family val="2"/>
        <charset val="238"/>
      </rPr>
      <t>Polotovar:</t>
    </r>
    <r>
      <rPr>
        <i/>
        <sz val="9"/>
        <color theme="1"/>
        <rFont val="Arial"/>
        <family val="2"/>
        <charset val="238"/>
      </rPr>
      <t xml:space="preserve">
plech #10 (114 m²)</t>
    </r>
  </si>
  <si>
    <r>
      <rPr>
        <b/>
        <i/>
        <sz val="9"/>
        <color theme="1"/>
        <rFont val="Arial"/>
        <family val="2"/>
        <charset val="238"/>
      </rPr>
      <t>Bod v TP 4.3.7</t>
    </r>
    <r>
      <rPr>
        <i/>
        <sz val="9"/>
        <color theme="1"/>
        <rFont val="Arial"/>
        <family val="2"/>
        <charset val="238"/>
      </rPr>
      <t xml:space="preserve">
</t>
    </r>
    <r>
      <rPr>
        <b/>
        <i/>
        <sz val="9"/>
        <color theme="1"/>
        <rFont val="Arial"/>
        <family val="2"/>
        <charset val="238"/>
      </rPr>
      <t>Polotovar:</t>
    </r>
    <r>
      <rPr>
        <i/>
        <sz val="9"/>
        <color theme="1"/>
        <rFont val="Arial"/>
        <family val="2"/>
        <charset val="238"/>
      </rPr>
      <t xml:space="preserve">
FB 100x20 (155 m)</t>
    </r>
  </si>
  <si>
    <r>
      <rPr>
        <b/>
        <i/>
        <sz val="9"/>
        <color theme="1"/>
        <rFont val="Arial"/>
        <family val="2"/>
        <charset val="238"/>
      </rPr>
      <t xml:space="preserve">Bod v TP 4.3.9 </t>
    </r>
    <r>
      <rPr>
        <i/>
        <sz val="9"/>
        <color theme="1"/>
        <rFont val="Arial"/>
        <family val="2"/>
        <charset val="238"/>
      </rPr>
      <t xml:space="preserve">
</t>
    </r>
    <r>
      <rPr>
        <b/>
        <i/>
        <sz val="9"/>
        <color theme="1"/>
        <rFont val="Arial"/>
        <family val="2"/>
        <charset val="238"/>
      </rPr>
      <t>Polotovary:</t>
    </r>
    <r>
      <rPr>
        <i/>
        <sz val="9"/>
        <color theme="1"/>
        <rFont val="Arial"/>
        <family val="2"/>
        <charset val="238"/>
      </rPr>
      <t xml:space="preserve">
plech #25 (6,3 m²)
plech #7 (6,3 m²)                                                                  pryžové těsnění (6,3 m²)                                                          288×M16 závrtné šrouby+matice+podložky</t>
    </r>
  </si>
  <si>
    <r>
      <rPr>
        <b/>
        <i/>
        <sz val="9"/>
        <color theme="1"/>
        <rFont val="Arial"/>
        <family val="2"/>
        <charset val="238"/>
      </rPr>
      <t xml:space="preserve">Bod v TP 4.3.8
</t>
    </r>
    <r>
      <rPr>
        <i/>
        <sz val="9"/>
        <color theme="1"/>
        <rFont val="Arial"/>
        <family val="2"/>
        <charset val="238"/>
      </rPr>
      <t xml:space="preserve">
</t>
    </r>
    <r>
      <rPr>
        <b/>
        <i/>
        <sz val="9"/>
        <color theme="1"/>
        <rFont val="Arial"/>
        <family val="2"/>
        <charset val="238"/>
      </rPr>
      <t>Polotovar:</t>
    </r>
    <r>
      <rPr>
        <i/>
        <sz val="9"/>
        <color theme="1"/>
        <rFont val="Arial"/>
        <family val="2"/>
        <charset val="238"/>
      </rPr>
      <t xml:space="preserve">
plech # 6 (1 m²)
PORO (0,8 m²)</t>
    </r>
  </si>
  <si>
    <r>
      <rPr>
        <b/>
        <i/>
        <sz val="9"/>
        <color theme="1"/>
        <rFont val="Arial"/>
        <family val="2"/>
        <charset val="238"/>
      </rPr>
      <t xml:space="preserve">Bod v 4.3.11
</t>
    </r>
    <r>
      <rPr>
        <i/>
        <sz val="9"/>
        <color theme="1"/>
        <rFont val="Arial"/>
        <family val="2"/>
        <charset val="238"/>
      </rPr>
      <t xml:space="preserve">
</t>
    </r>
    <r>
      <rPr>
        <b/>
        <i/>
        <sz val="9"/>
        <color theme="1"/>
        <rFont val="Arial"/>
        <family val="2"/>
        <charset val="238"/>
      </rPr>
      <t>Polotovar:</t>
    </r>
    <r>
      <rPr>
        <i/>
        <sz val="9"/>
        <color theme="1"/>
        <rFont val="Arial"/>
        <family val="2"/>
        <charset val="238"/>
      </rPr>
      <t xml:space="preserve">
TR42,4×3,2  (105 m)
L150x75x10 (3,5 m)</t>
    </r>
  </si>
  <si>
    <r>
      <rPr>
        <b/>
        <i/>
        <sz val="9"/>
        <color theme="1"/>
        <rFont val="Arial"/>
        <family val="2"/>
        <charset val="238"/>
      </rPr>
      <t>Bod v TP 4.3.13</t>
    </r>
    <r>
      <rPr>
        <i/>
        <sz val="9"/>
        <color theme="1"/>
        <rFont val="Arial"/>
        <family val="2"/>
        <charset val="238"/>
      </rPr>
      <t xml:space="preserve">
</t>
    </r>
    <r>
      <rPr>
        <b/>
        <i/>
        <sz val="9"/>
        <color theme="1"/>
        <rFont val="Arial"/>
        <family val="2"/>
        <charset val="238"/>
      </rPr>
      <t>Polotovar:</t>
    </r>
    <r>
      <rPr>
        <i/>
        <sz val="9"/>
        <color theme="1"/>
        <rFont val="Arial"/>
        <family val="2"/>
        <charset val="238"/>
      </rPr>
      <t xml:space="preserve">
pryž FB (110 m)
pryž # 3 (0,4 m²)</t>
    </r>
  </si>
  <si>
    <r>
      <rPr>
        <b/>
        <i/>
        <sz val="9"/>
        <color theme="1"/>
        <rFont val="Arial"/>
        <family val="2"/>
        <charset val="238"/>
      </rPr>
      <t xml:space="preserve">Bod v TP 4.3.12
</t>
    </r>
    <r>
      <rPr>
        <i/>
        <sz val="9"/>
        <color theme="1"/>
        <rFont val="Arial"/>
        <family val="2"/>
        <charset val="238"/>
      </rPr>
      <t xml:space="preserve">
</t>
    </r>
    <r>
      <rPr>
        <b/>
        <i/>
        <sz val="9"/>
        <color theme="1"/>
        <rFont val="Arial"/>
        <family val="2"/>
        <charset val="238"/>
      </rPr>
      <t>Množství:</t>
    </r>
    <r>
      <rPr>
        <i/>
        <sz val="9"/>
        <color theme="1"/>
        <rFont val="Arial"/>
        <family val="2"/>
        <charset val="238"/>
      </rPr>
      <t xml:space="preserve">
1 ks</t>
    </r>
  </si>
  <si>
    <r>
      <rPr>
        <b/>
        <i/>
        <sz val="9"/>
        <color theme="1"/>
        <rFont val="Arial"/>
        <family val="2"/>
        <charset val="238"/>
      </rPr>
      <t>Bod v TP 4.3.15</t>
    </r>
    <r>
      <rPr>
        <i/>
        <sz val="9"/>
        <color theme="1"/>
        <rFont val="Arial"/>
        <family val="2"/>
        <charset val="238"/>
      </rPr>
      <t xml:space="preserve">
- doplnění jednoho odvětrávacího trubkového oblouku na horní palubě při levém jícnu na zádi plavidla
- odříznutí a zabroušení dvou zbytků trubek na vnitřních stranách podélných silů na zádi plavidla
- odříznutí a zabroušení konzol (původně) kyvné objímky na horní palubě u levého silu na zádi plavidla
- zabroušení návarku na levém silu na zádi plavidla (nad objímkou)
- vyrovnání lemů skříně zásuvek na zadní palubě
</t>
    </r>
  </si>
  <si>
    <t>Obnova identifikačního označení</t>
  </si>
  <si>
    <r>
      <rPr>
        <b/>
        <i/>
        <sz val="9"/>
        <color theme="1"/>
        <rFont val="Arial"/>
        <family val="2"/>
        <charset val="238"/>
      </rPr>
      <t xml:space="preserve">Bod v TP 4.3.17
</t>
    </r>
    <r>
      <rPr>
        <i/>
        <sz val="9"/>
        <color theme="1"/>
        <rFont val="Arial"/>
        <family val="2"/>
        <charset val="238"/>
      </rPr>
      <t xml:space="preserve">
Výroba nových podponorových stupnic z plechu #5 a jejich natření (6 m²) dle popisu v technických podmínkách revitalizace plavidla.
</t>
    </r>
    <r>
      <rPr>
        <b/>
        <i/>
        <sz val="9"/>
        <color theme="1"/>
        <rFont val="Arial"/>
        <family val="2"/>
        <charset val="238"/>
      </rPr>
      <t>Polotovar:</t>
    </r>
    <r>
      <rPr>
        <i/>
        <sz val="9"/>
        <color theme="1"/>
        <rFont val="Arial"/>
        <family val="2"/>
        <charset val="238"/>
      </rPr>
      <t xml:space="preserve">
plech #5 (1,5 m²)                          </t>
    </r>
  </si>
  <si>
    <r>
      <rPr>
        <b/>
        <i/>
        <sz val="9"/>
        <color theme="1"/>
        <rFont val="Arial"/>
        <family val="2"/>
        <charset val="238"/>
      </rPr>
      <t xml:space="preserve">Bod v TP 4.3.14
</t>
    </r>
    <r>
      <rPr>
        <i/>
        <sz val="9"/>
        <color theme="1"/>
        <rFont val="Arial"/>
        <family val="2"/>
        <charset val="238"/>
      </rPr>
      <t xml:space="preserve">
</t>
    </r>
  </si>
  <si>
    <r>
      <rPr>
        <b/>
        <i/>
        <sz val="9"/>
        <color theme="1"/>
        <rFont val="Arial"/>
        <family val="2"/>
        <charset val="238"/>
      </rPr>
      <t>Bod v TP 4.3.14</t>
    </r>
    <r>
      <rPr>
        <i/>
        <sz val="9"/>
        <color theme="1"/>
        <rFont val="Arial"/>
        <family val="2"/>
        <charset val="238"/>
      </rPr>
      <t xml:space="preserve">
</t>
    </r>
  </si>
  <si>
    <r>
      <rPr>
        <b/>
        <i/>
        <sz val="9"/>
        <color theme="1"/>
        <rFont val="Arial"/>
        <family val="2"/>
        <charset val="238"/>
      </rPr>
      <t xml:space="preserve">Bod v TP 4.3.14
</t>
    </r>
    <r>
      <rPr>
        <i/>
        <sz val="9"/>
        <color theme="1"/>
        <rFont val="Arial"/>
        <family val="2"/>
        <charset val="238"/>
      </rPr>
      <t xml:space="preserve">
</t>
    </r>
    <r>
      <rPr>
        <b/>
        <i/>
        <sz val="9"/>
        <color theme="1"/>
        <rFont val="Arial"/>
        <family val="2"/>
        <charset val="238"/>
      </rPr>
      <t>Množství:</t>
    </r>
    <r>
      <rPr>
        <i/>
        <sz val="9"/>
        <color theme="1"/>
        <rFont val="Arial"/>
        <family val="2"/>
        <charset val="238"/>
      </rPr>
      <t xml:space="preserve">
4ks čepů                                                                                       1ks západky</t>
    </r>
  </si>
  <si>
    <r>
      <rPr>
        <b/>
        <i/>
        <sz val="9"/>
        <color theme="1"/>
        <rFont val="Arial"/>
        <family val="2"/>
        <charset val="238"/>
      </rPr>
      <t xml:space="preserve">Bod v TP 4.3.14
</t>
    </r>
    <r>
      <rPr>
        <i/>
        <sz val="9"/>
        <color theme="1"/>
        <rFont val="Arial"/>
        <family val="2"/>
        <charset val="238"/>
      </rPr>
      <t xml:space="preserve">
                    </t>
    </r>
  </si>
  <si>
    <t>Očištění tělesa plavidla na stupeň Sa 2,5</t>
  </si>
  <si>
    <t>Činnost a dozor korozního technika</t>
  </si>
  <si>
    <t>Položka zahrnuje veškerou činnost korozního technika při realizaci opravy plavidla u zhotovitele. Korozní technik bude přítomen ve všech důležitých technologických etapách přípravy povrchu a nanaášení protikorzních ochran. Bude též přítomen při předání opraveného plavidla investorovi.</t>
  </si>
  <si>
    <t>Výzisk</t>
  </si>
  <si>
    <r>
      <rPr>
        <b/>
        <i/>
        <sz val="9"/>
        <color theme="1"/>
        <rFont val="Arial"/>
        <family val="2"/>
        <charset val="238"/>
      </rPr>
      <t>Bod v TP 4.3.18</t>
    </r>
    <r>
      <rPr>
        <i/>
        <sz val="9"/>
        <color theme="1"/>
        <rFont val="Arial"/>
        <family val="2"/>
        <charset val="238"/>
      </rPr>
      <t xml:space="preserve">
Součástí položky je i příprava povrchu těsně před nanesením protikozní ochrany takzvaný sweeping. Dále je součástí položky i případné ruční dočištění.
</t>
    </r>
  </si>
  <si>
    <r>
      <rPr>
        <b/>
        <i/>
        <sz val="9"/>
        <color theme="1"/>
        <rFont val="Arial"/>
        <family val="2"/>
        <charset val="238"/>
      </rPr>
      <t>Bod v TP 4.3.18</t>
    </r>
    <r>
      <rPr>
        <i/>
        <sz val="9"/>
        <color theme="1"/>
        <rFont val="Arial"/>
        <family val="2"/>
        <charset val="238"/>
      </rPr>
      <t xml:space="preserve">
Plocha:
</t>
    </r>
  </si>
  <si>
    <t>kg</t>
  </si>
  <si>
    <t>Předmětem výzisku jsou demontované části plavidla, zhotovitel nabídne částku za Kg</t>
  </si>
  <si>
    <t>ocelový plech do 6mm (včetně)</t>
  </si>
  <si>
    <t>ocelový plech nad 6mm</t>
  </si>
  <si>
    <t xml:space="preserve">profily </t>
  </si>
  <si>
    <t>3.15.</t>
  </si>
  <si>
    <r>
      <rPr>
        <b/>
        <i/>
        <sz val="9"/>
        <color theme="1"/>
        <rFont val="Arial"/>
        <family val="2"/>
        <charset val="238"/>
      </rPr>
      <t xml:space="preserve">Bod v TP 4 </t>
    </r>
    <r>
      <rPr>
        <i/>
        <sz val="9"/>
        <color theme="1"/>
        <rFont val="Arial"/>
        <family val="2"/>
        <charset val="238"/>
      </rPr>
      <t xml:space="preserve">
Investor přistaví plavidlo k opravě bez nákladu a vyčištěné. Místem předání bude přístav Mělník. Přepravu a náklady na přepravu plavidla do místa opravy zajišťuje zhotovitel.
1 kplt = cesta z přístavu Mělník do místa opravy 
1 kplt = cesta z místa opravy do přístavu Mělník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</si>
</sst>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34" x14ac:knownFonts="1">
    <font>
      <sz val="11"/>
      <color theme="1"/>
      <name val="Calibri"/>
      <family val="2"/>
      <charset val="238"/>
      <scheme val="minor"/>
    </font>
    <font>
      <sz val="11"/>
      <color theme="1"/>
      <name val="Calibri"/>
      <family val="2"/>
      <charset val="238"/>
      <scheme val="minor"/>
    </font>
    <font>
      <b/>
      <i/>
      <sz val="10"/>
      <name val="Arial"/>
      <family val="2"/>
      <charset val="238"/>
    </font>
    <font>
      <i/>
      <sz val="10"/>
      <name val="Arial"/>
      <family val="2"/>
      <charset val="238"/>
    </font>
    <font>
      <sz val="12"/>
      <color rgb="FF003366"/>
      <name val="Arial"/>
      <family val="2"/>
      <charset val="238"/>
    </font>
    <font>
      <sz val="10"/>
      <color rgb="FF003366"/>
      <name val="Arial"/>
      <family val="2"/>
      <charset val="238"/>
    </font>
    <font>
      <sz val="10"/>
      <color theme="1"/>
      <name val="Arial"/>
      <family val="2"/>
      <charset val="238"/>
    </font>
    <font>
      <sz val="12"/>
      <name val="Arial"/>
      <family val="2"/>
      <charset val="238"/>
    </font>
    <font>
      <b/>
      <sz val="12"/>
      <color theme="1"/>
      <name val="Arial"/>
      <family val="2"/>
      <charset val="238"/>
    </font>
    <font>
      <b/>
      <sz val="10"/>
      <color theme="1"/>
      <name val="Arial"/>
      <family val="2"/>
      <charset val="238"/>
    </font>
    <font>
      <b/>
      <sz val="9"/>
      <color theme="1"/>
      <name val="Arial"/>
      <family val="2"/>
      <charset val="238"/>
    </font>
    <font>
      <i/>
      <sz val="9"/>
      <color theme="2" tint="-0.499984740745262"/>
      <name val="Arial"/>
      <family val="2"/>
      <charset val="238"/>
    </font>
    <font>
      <i/>
      <sz val="10"/>
      <color theme="2" tint="-0.499984740745262"/>
      <name val="Arial"/>
      <family val="2"/>
      <charset val="238"/>
    </font>
    <font>
      <sz val="14"/>
      <color theme="1"/>
      <name val="Calibri"/>
      <family val="2"/>
      <charset val="238"/>
      <scheme val="minor"/>
    </font>
    <font>
      <b/>
      <sz val="18"/>
      <color theme="1"/>
      <name val="Calibri"/>
      <family val="2"/>
      <charset val="238"/>
      <scheme val="minor"/>
    </font>
    <font>
      <b/>
      <sz val="14"/>
      <color theme="1"/>
      <name val="Calibri"/>
      <family val="2"/>
      <charset val="238"/>
      <scheme val="minor"/>
    </font>
    <font>
      <b/>
      <sz val="11"/>
      <color theme="1"/>
      <name val="Calibri"/>
      <family val="2"/>
      <charset val="238"/>
      <scheme val="minor"/>
    </font>
    <font>
      <b/>
      <sz val="12"/>
      <color theme="1"/>
      <name val="Calibri"/>
      <family val="2"/>
      <charset val="238"/>
      <scheme val="minor"/>
    </font>
    <font>
      <b/>
      <sz val="12"/>
      <color rgb="FFFF0000"/>
      <name val="Calibri"/>
      <family val="2"/>
      <charset val="238"/>
      <scheme val="minor"/>
    </font>
    <font>
      <b/>
      <sz val="22"/>
      <color theme="1"/>
      <name val="Calibri"/>
      <family val="2"/>
      <charset val="238"/>
      <scheme val="minor"/>
    </font>
    <font>
      <b/>
      <sz val="18"/>
      <color rgb="FFC00000"/>
      <name val="Calibri"/>
      <family val="2"/>
      <charset val="238"/>
      <scheme val="minor"/>
    </font>
    <font>
      <b/>
      <i/>
      <sz val="16"/>
      <color rgb="FFC00000"/>
      <name val="Arial"/>
      <family val="2"/>
      <charset val="238"/>
    </font>
    <font>
      <sz val="11"/>
      <color rgb="FFC00000"/>
      <name val="Calibri"/>
      <family val="2"/>
      <charset val="238"/>
      <scheme val="minor"/>
    </font>
    <font>
      <b/>
      <sz val="11"/>
      <color theme="1"/>
      <name val="Arial"/>
      <family val="2"/>
      <charset val="238"/>
    </font>
    <font>
      <sz val="11"/>
      <color rgb="FFFF0000"/>
      <name val="Calibri"/>
      <family val="2"/>
      <charset val="238"/>
      <scheme val="minor"/>
    </font>
    <font>
      <i/>
      <sz val="10"/>
      <color rgb="FFFF0000"/>
      <name val="Arial"/>
      <family val="2"/>
      <charset val="238"/>
    </font>
    <font>
      <b/>
      <i/>
      <sz val="9"/>
      <color theme="1"/>
      <name val="Arial"/>
      <family val="2"/>
      <charset val="238"/>
    </font>
    <font>
      <sz val="9"/>
      <color theme="1"/>
      <name val="Arial"/>
      <family val="2"/>
      <charset val="238"/>
    </font>
    <font>
      <i/>
      <sz val="9"/>
      <color theme="1"/>
      <name val="Arial"/>
      <family val="2"/>
      <charset val="238"/>
    </font>
    <font>
      <sz val="12"/>
      <color theme="1"/>
      <name val="Arial"/>
      <family val="2"/>
      <charset val="238"/>
    </font>
    <font>
      <b/>
      <sz val="11"/>
      <name val="Arial"/>
      <family val="2"/>
      <charset val="238"/>
    </font>
    <font>
      <i/>
      <sz val="9"/>
      <name val="Arial"/>
      <family val="2"/>
      <charset val="238"/>
    </font>
    <font>
      <i/>
      <sz val="10"/>
      <color theme="1"/>
      <name val="Arial"/>
      <family val="2"/>
      <charset val="238"/>
    </font>
    <font>
      <i/>
      <sz val="9"/>
      <color theme="1"/>
      <name val="Calibri"/>
      <family val="2"/>
      <charset val="238"/>
      <scheme val="minor"/>
    </font>
  </fonts>
  <fills count="5">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2" tint="-9.9978637043366805E-2"/>
        <bgColor indexed="64"/>
      </patternFill>
    </fill>
  </fills>
  <borders count="19">
    <border>
      <left/>
      <right/>
      <top/>
      <bottom/>
      <diagonal/>
    </border>
    <border>
      <left style="hair">
        <color auto="1"/>
      </left>
      <right style="hair">
        <color auto="1"/>
      </right>
      <top style="hair">
        <color auto="1"/>
      </top>
      <bottom style="hair">
        <color auto="1"/>
      </bottom>
      <diagonal/>
    </border>
    <border>
      <left style="medium">
        <color indexed="64"/>
      </left>
      <right style="hair">
        <color auto="1"/>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top/>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hair">
        <color auto="1"/>
      </bottom>
      <diagonal/>
    </border>
    <border>
      <left style="thin">
        <color indexed="64"/>
      </left>
      <right/>
      <top style="medium">
        <color indexed="64"/>
      </top>
      <bottom style="hair">
        <color auto="1"/>
      </bottom>
      <diagonal/>
    </border>
    <border>
      <left style="hair">
        <color auto="1"/>
      </left>
      <right style="medium">
        <color indexed="64"/>
      </right>
      <top style="medium">
        <color indexed="64"/>
      </top>
      <bottom style="medium">
        <color indexed="64"/>
      </bottom>
      <diagonal/>
    </border>
  </borders>
  <cellStyleXfs count="2">
    <xf numFmtId="0" fontId="0" fillId="0" borderId="0"/>
    <xf numFmtId="0" fontId="1" fillId="0" borderId="0"/>
  </cellStyleXfs>
  <cellXfs count="114">
    <xf numFmtId="0" fontId="0" fillId="0" borderId="0" xfId="0"/>
    <xf numFmtId="0" fontId="0" fillId="0" borderId="0" xfId="0" applyAlignment="1">
      <alignment horizontal="center" vertical="center"/>
    </xf>
    <xf numFmtId="0" fontId="0" fillId="0" borderId="0" xfId="0" applyAlignment="1">
      <alignment vertical="center"/>
    </xf>
    <xf numFmtId="0" fontId="14" fillId="0" borderId="0" xfId="0" applyFont="1" applyAlignment="1">
      <alignment vertical="center"/>
    </xf>
    <xf numFmtId="0" fontId="13" fillId="0" borderId="0" xfId="0" applyFont="1" applyAlignment="1">
      <alignment vertical="center"/>
    </xf>
    <xf numFmtId="0" fontId="15" fillId="0" borderId="0" xfId="0" applyFont="1" applyAlignment="1">
      <alignment horizontal="left" vertical="center"/>
    </xf>
    <xf numFmtId="0" fontId="16" fillId="0" borderId="0" xfId="0" applyFont="1" applyAlignment="1">
      <alignment horizontal="left" vertical="center"/>
    </xf>
    <xf numFmtId="0" fontId="18" fillId="0" borderId="0" xfId="0" applyFont="1" applyAlignment="1">
      <alignment horizontal="left" vertical="center"/>
    </xf>
    <xf numFmtId="0" fontId="0" fillId="0" borderId="0" xfId="0" applyAlignment="1">
      <alignment horizontal="left" vertical="center"/>
    </xf>
    <xf numFmtId="0" fontId="16" fillId="0" borderId="0" xfId="0" applyFont="1"/>
    <xf numFmtId="164" fontId="9" fillId="3" borderId="1" xfId="1" applyNumberFormat="1" applyFont="1" applyFill="1" applyBorder="1" applyAlignment="1" applyProtection="1">
      <alignment horizontal="right" vertical="center" wrapText="1"/>
      <protection locked="0"/>
    </xf>
    <xf numFmtId="0" fontId="0" fillId="4" borderId="4" xfId="0" applyFill="1" applyBorder="1"/>
    <xf numFmtId="0" fontId="22" fillId="0" borderId="7" xfId="0" applyFont="1" applyBorder="1" applyAlignment="1">
      <alignment horizontal="center" vertical="center"/>
    </xf>
    <xf numFmtId="0" fontId="17" fillId="4" borderId="5" xfId="0" applyFont="1" applyFill="1" applyBorder="1" applyAlignment="1">
      <alignment horizontal="center" vertical="center"/>
    </xf>
    <xf numFmtId="0" fontId="17" fillId="4" borderId="6" xfId="0" applyFont="1" applyFill="1" applyBorder="1" applyAlignment="1">
      <alignment horizontal="center" vertical="center"/>
    </xf>
    <xf numFmtId="0" fontId="2" fillId="2" borderId="9" xfId="1" applyFont="1" applyFill="1" applyBorder="1" applyAlignment="1">
      <alignment horizontal="center" vertical="center" wrapText="1"/>
    </xf>
    <xf numFmtId="0" fontId="2" fillId="2" borderId="10" xfId="1" applyFont="1" applyFill="1" applyBorder="1" applyAlignment="1">
      <alignment horizontal="center" vertical="center" wrapText="1"/>
    </xf>
    <xf numFmtId="4" fontId="2" fillId="2" borderId="10" xfId="1" applyNumberFormat="1" applyFont="1" applyFill="1" applyBorder="1" applyAlignment="1">
      <alignment horizontal="center" vertical="center"/>
    </xf>
    <xf numFmtId="4" fontId="2" fillId="2" borderId="11" xfId="1" applyNumberFormat="1" applyFont="1" applyFill="1" applyBorder="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4" fontId="6" fillId="3" borderId="0" xfId="1" applyNumberFormat="1" applyFont="1" applyFill="1" applyAlignment="1" applyProtection="1">
      <alignment horizontal="left" vertical="center" wrapText="1"/>
      <protection locked="0"/>
    </xf>
    <xf numFmtId="164" fontId="22" fillId="0" borderId="8" xfId="0" applyNumberFormat="1" applyFont="1" applyBorder="1" applyAlignment="1">
      <alignment horizontal="center" vertical="center"/>
    </xf>
    <xf numFmtId="4" fontId="9" fillId="3" borderId="0" xfId="1" applyNumberFormat="1" applyFont="1" applyFill="1" applyAlignment="1" applyProtection="1">
      <alignment horizontal="right" vertical="center" wrapText="1"/>
      <protection locked="0"/>
    </xf>
    <xf numFmtId="0" fontId="20" fillId="0" borderId="0" xfId="1" applyFont="1" applyAlignment="1">
      <alignment horizontal="center" vertical="center"/>
    </xf>
    <xf numFmtId="164" fontId="21" fillId="0" borderId="0" xfId="1" applyNumberFormat="1" applyFont="1" applyAlignment="1">
      <alignment vertical="center"/>
    </xf>
    <xf numFmtId="0" fontId="2" fillId="0" borderId="0" xfId="1" applyFont="1" applyAlignment="1">
      <alignment horizontal="center" vertical="center" wrapText="1"/>
    </xf>
    <xf numFmtId="0" fontId="2" fillId="0" borderId="0" xfId="1" applyFont="1" applyAlignment="1">
      <alignment horizontal="left" vertical="center" wrapText="1"/>
    </xf>
    <xf numFmtId="4" fontId="2" fillId="0" borderId="0" xfId="1" applyNumberFormat="1" applyFont="1" applyAlignment="1">
      <alignment horizontal="right" vertical="center"/>
    </xf>
    <xf numFmtId="0" fontId="24" fillId="0" borderId="0" xfId="0" applyFont="1" applyAlignment="1">
      <alignment vertical="center" wrapText="1"/>
    </xf>
    <xf numFmtId="0" fontId="24" fillId="0" borderId="0" xfId="0" applyFont="1" applyAlignment="1">
      <alignment horizontal="center" vertical="center" wrapText="1"/>
    </xf>
    <xf numFmtId="0" fontId="23" fillId="4" borderId="4" xfId="1" applyFont="1" applyFill="1" applyBorder="1" applyAlignment="1">
      <alignment horizontal="center" vertical="center"/>
    </xf>
    <xf numFmtId="0" fontId="9" fillId="0" borderId="1" xfId="1" applyFont="1" applyBorder="1" applyAlignment="1">
      <alignment horizontal="center" vertical="center"/>
    </xf>
    <xf numFmtId="0" fontId="9" fillId="0" borderId="1" xfId="1" applyFont="1" applyBorder="1" applyAlignment="1">
      <alignment horizontal="left" vertical="center"/>
    </xf>
    <xf numFmtId="164" fontId="9" fillId="0" borderId="1" xfId="1" applyNumberFormat="1" applyFont="1" applyBorder="1" applyAlignment="1">
      <alignment horizontal="right" vertical="center"/>
    </xf>
    <xf numFmtId="0" fontId="9" fillId="0" borderId="1" xfId="1" applyFont="1" applyBorder="1" applyAlignment="1">
      <alignment horizontal="left" vertical="center" wrapText="1"/>
    </xf>
    <xf numFmtId="0" fontId="27" fillId="0" borderId="0" xfId="1" applyFont="1" applyAlignment="1">
      <alignment horizontal="center" vertical="center"/>
    </xf>
    <xf numFmtId="0" fontId="9" fillId="0" borderId="0" xfId="1" applyFont="1" applyAlignment="1">
      <alignment horizontal="center" vertical="center"/>
    </xf>
    <xf numFmtId="164" fontId="9" fillId="0" borderId="0" xfId="1" applyNumberFormat="1" applyFont="1" applyAlignment="1" applyProtection="1">
      <alignment horizontal="right" vertical="center" wrapText="1"/>
      <protection locked="0"/>
    </xf>
    <xf numFmtId="164" fontId="9" fillId="0" borderId="0" xfId="1" applyNumberFormat="1" applyFont="1" applyAlignment="1">
      <alignment horizontal="right" vertical="center"/>
    </xf>
    <xf numFmtId="0" fontId="6" fillId="0" borderId="0" xfId="1" applyFont="1" applyAlignment="1">
      <alignment horizontal="center" vertical="center"/>
    </xf>
    <xf numFmtId="0" fontId="12" fillId="0" borderId="0" xfId="1" applyFont="1" applyAlignment="1">
      <alignment horizontal="left" vertical="center" wrapText="1"/>
    </xf>
    <xf numFmtId="0" fontId="12" fillId="0" borderId="0" xfId="1" applyFont="1" applyAlignment="1">
      <alignment horizontal="center" vertical="center" wrapText="1"/>
    </xf>
    <xf numFmtId="4" fontId="6" fillId="0" borderId="0" xfId="1" applyNumberFormat="1" applyFont="1" applyAlignment="1" applyProtection="1">
      <alignment horizontal="right" vertical="center" wrapText="1"/>
      <protection locked="0"/>
    </xf>
    <xf numFmtId="4" fontId="6" fillId="0" borderId="0" xfId="1" applyNumberFormat="1" applyFont="1" applyAlignment="1">
      <alignment horizontal="right" vertical="center"/>
    </xf>
    <xf numFmtId="0" fontId="11" fillId="0" borderId="0" xfId="1" applyFont="1" applyAlignment="1">
      <alignment horizontal="center" vertical="center" wrapText="1"/>
    </xf>
    <xf numFmtId="0" fontId="4" fillId="0" borderId="0" xfId="1" applyFont="1" applyAlignment="1">
      <alignment horizontal="center" vertical="center"/>
    </xf>
    <xf numFmtId="4" fontId="4" fillId="0" borderId="0" xfId="1" applyNumberFormat="1" applyFont="1" applyAlignment="1">
      <alignment horizontal="left" vertical="center"/>
    </xf>
    <xf numFmtId="4" fontId="4" fillId="0" borderId="0" xfId="1" applyNumberFormat="1" applyFont="1" applyAlignment="1">
      <alignment horizontal="right" vertical="center"/>
    </xf>
    <xf numFmtId="16" fontId="5" fillId="0" borderId="0" xfId="1" applyNumberFormat="1" applyFont="1" applyAlignment="1">
      <alignment horizontal="center" vertical="center"/>
    </xf>
    <xf numFmtId="4" fontId="5" fillId="0" borderId="0" xfId="1" applyNumberFormat="1" applyFont="1" applyAlignment="1">
      <alignment horizontal="right" vertical="center"/>
    </xf>
    <xf numFmtId="16" fontId="5" fillId="0" borderId="0" xfId="1" applyNumberFormat="1" applyFont="1" applyAlignment="1" applyProtection="1">
      <alignment horizontal="center" vertical="center"/>
      <protection locked="0"/>
    </xf>
    <xf numFmtId="0" fontId="11" fillId="0" borderId="0" xfId="1" applyFont="1" applyAlignment="1" applyProtection="1">
      <alignment horizontal="center" vertical="center" wrapText="1"/>
      <protection locked="0"/>
    </xf>
    <xf numFmtId="4" fontId="5" fillId="0" borderId="0" xfId="1" applyNumberFormat="1" applyFont="1" applyAlignment="1" applyProtection="1">
      <alignment horizontal="right" vertical="center"/>
      <protection locked="0"/>
    </xf>
    <xf numFmtId="0" fontId="5" fillId="0" borderId="0" xfId="1" applyFont="1" applyAlignment="1">
      <alignment horizontal="center" vertical="center"/>
    </xf>
    <xf numFmtId="0" fontId="4" fillId="0" borderId="0" xfId="1" applyFont="1" applyAlignment="1">
      <alignment horizontal="left" vertical="center"/>
    </xf>
    <xf numFmtId="4" fontId="7" fillId="0" borderId="0" xfId="1" applyNumberFormat="1" applyFont="1" applyAlignment="1">
      <alignment horizontal="right" vertical="center"/>
    </xf>
    <xf numFmtId="4" fontId="6" fillId="0" borderId="0" xfId="1" applyNumberFormat="1" applyFont="1" applyAlignment="1" applyProtection="1">
      <alignment horizontal="center" vertical="center" wrapText="1"/>
      <protection locked="0"/>
    </xf>
    <xf numFmtId="16" fontId="28" fillId="0" borderId="0" xfId="1" applyNumberFormat="1" applyFont="1" applyAlignment="1" applyProtection="1">
      <alignment vertical="top" wrapText="1"/>
      <protection locked="0"/>
    </xf>
    <xf numFmtId="16" fontId="8" fillId="0" borderId="0" xfId="1" applyNumberFormat="1" applyFont="1" applyAlignment="1" applyProtection="1">
      <alignment vertical="center"/>
      <protection locked="0"/>
    </xf>
    <xf numFmtId="49" fontId="9" fillId="0" borderId="1" xfId="1" applyNumberFormat="1" applyFont="1" applyBorder="1" applyAlignment="1" applyProtection="1">
      <alignment horizontal="center" vertical="center"/>
      <protection locked="0"/>
    </xf>
    <xf numFmtId="16" fontId="9" fillId="0" borderId="1" xfId="1" applyNumberFormat="1" applyFont="1" applyBorder="1" applyAlignment="1" applyProtection="1">
      <alignment vertical="center"/>
      <protection locked="0"/>
    </xf>
    <xf numFmtId="16" fontId="9" fillId="0" borderId="1" xfId="1" applyNumberFormat="1" applyFont="1" applyBorder="1" applyAlignment="1" applyProtection="1">
      <alignment horizontal="center" vertical="center"/>
      <protection locked="0"/>
    </xf>
    <xf numFmtId="0" fontId="9" fillId="0" borderId="1" xfId="1" applyFont="1" applyBorder="1" applyAlignment="1" applyProtection="1">
      <alignment horizontal="center" vertical="center"/>
      <protection locked="0"/>
    </xf>
    <xf numFmtId="0" fontId="26" fillId="0" borderId="1" xfId="1" applyFont="1" applyBorder="1" applyAlignment="1" applyProtection="1">
      <alignment horizontal="left" vertical="center" wrapText="1"/>
      <protection locked="0"/>
    </xf>
    <xf numFmtId="0" fontId="26" fillId="0" borderId="1" xfId="1" applyFont="1" applyBorder="1" applyAlignment="1" applyProtection="1">
      <alignment horizontal="center" vertical="center" wrapText="1"/>
      <protection locked="0"/>
    </xf>
    <xf numFmtId="0" fontId="10" fillId="0" borderId="1" xfId="1" applyFont="1" applyBorder="1" applyAlignment="1" applyProtection="1">
      <alignment horizontal="left" vertical="center" wrapText="1"/>
      <protection locked="0"/>
    </xf>
    <xf numFmtId="16" fontId="9" fillId="0" borderId="1" xfId="1" applyNumberFormat="1" applyFont="1" applyBorder="1" applyAlignment="1">
      <alignment horizontal="center" vertical="center"/>
    </xf>
    <xf numFmtId="0" fontId="23" fillId="4" borderId="14" xfId="1" applyFont="1" applyFill="1" applyBorder="1" applyAlignment="1">
      <alignment horizontal="center" vertical="center"/>
    </xf>
    <xf numFmtId="0" fontId="23" fillId="4" borderId="4" xfId="1" applyFont="1" applyFill="1" applyBorder="1" applyAlignment="1">
      <alignment horizontal="left" vertical="center"/>
    </xf>
    <xf numFmtId="164" fontId="23" fillId="4" borderId="15" xfId="1" applyNumberFormat="1" applyFont="1" applyFill="1" applyBorder="1" applyAlignment="1">
      <alignment vertical="center"/>
    </xf>
    <xf numFmtId="49" fontId="9" fillId="0" borderId="1" xfId="1" applyNumberFormat="1" applyFont="1" applyBorder="1" applyAlignment="1">
      <alignment horizontal="center" vertical="center"/>
    </xf>
    <xf numFmtId="164" fontId="9" fillId="0" borderId="1" xfId="1" applyNumberFormat="1" applyFont="1" applyBorder="1" applyAlignment="1" applyProtection="1">
      <alignment vertical="center"/>
      <protection locked="0"/>
    </xf>
    <xf numFmtId="164" fontId="9" fillId="0" borderId="1" xfId="1" applyNumberFormat="1" applyFont="1" applyBorder="1" applyAlignment="1" applyProtection="1">
      <alignment horizontal="right" vertical="center"/>
      <protection locked="0"/>
    </xf>
    <xf numFmtId="16" fontId="8" fillId="0" borderId="16" xfId="1" applyNumberFormat="1" applyFont="1" applyBorder="1" applyAlignment="1" applyProtection="1">
      <alignment vertical="center"/>
      <protection locked="0"/>
    </xf>
    <xf numFmtId="49" fontId="8" fillId="0" borderId="17" xfId="1" applyNumberFormat="1" applyFont="1" applyBorder="1" applyAlignment="1" applyProtection="1">
      <alignment horizontal="center" vertical="center"/>
      <protection locked="0"/>
    </xf>
    <xf numFmtId="0" fontId="28" fillId="0" borderId="0" xfId="1" applyFont="1" applyAlignment="1">
      <alignment horizontal="left" vertical="top" wrapText="1"/>
    </xf>
    <xf numFmtId="0" fontId="28" fillId="0" borderId="0" xfId="1" applyFont="1" applyAlignment="1" applyProtection="1">
      <alignment horizontal="left" vertical="top" wrapText="1"/>
      <protection locked="0"/>
    </xf>
    <xf numFmtId="0" fontId="26" fillId="0" borderId="0" xfId="1" applyFont="1" applyAlignment="1" applyProtection="1">
      <alignment horizontal="left" vertical="top" wrapText="1"/>
      <protection locked="0"/>
    </xf>
    <xf numFmtId="0" fontId="29" fillId="0" borderId="0" xfId="1" applyFont="1" applyAlignment="1">
      <alignment horizontal="left" vertical="center"/>
    </xf>
    <xf numFmtId="0" fontId="26" fillId="0" borderId="0" xfId="1" applyFont="1" applyAlignment="1">
      <alignment horizontal="left" vertical="top" wrapText="1"/>
    </xf>
    <xf numFmtId="0" fontId="28" fillId="0" borderId="0" xfId="1" applyFont="1" applyAlignment="1">
      <alignment horizontal="left" vertical="center" wrapText="1"/>
    </xf>
    <xf numFmtId="0" fontId="6" fillId="0" borderId="0" xfId="1" applyFont="1" applyAlignment="1">
      <alignment horizontal="left" vertical="center"/>
    </xf>
    <xf numFmtId="0" fontId="23" fillId="4" borderId="2" xfId="1" applyFont="1" applyFill="1" applyBorder="1" applyAlignment="1">
      <alignment horizontal="center" vertical="center"/>
    </xf>
    <xf numFmtId="0" fontId="23" fillId="4" borderId="3" xfId="1" applyFont="1" applyFill="1" applyBorder="1" applyAlignment="1">
      <alignment horizontal="left" vertical="center"/>
    </xf>
    <xf numFmtId="0" fontId="23" fillId="4" borderId="3" xfId="1" applyFont="1" applyFill="1" applyBorder="1" applyAlignment="1">
      <alignment horizontal="center" vertical="center"/>
    </xf>
    <xf numFmtId="164" fontId="23" fillId="3" borderId="3" xfId="0" applyNumberFormat="1" applyFont="1" applyFill="1" applyBorder="1" applyAlignment="1">
      <alignment horizontal="center" vertical="center"/>
    </xf>
    <xf numFmtId="0" fontId="1" fillId="0" borderId="0" xfId="0" applyFont="1"/>
    <xf numFmtId="49" fontId="23" fillId="4" borderId="14" xfId="1" applyNumberFormat="1" applyFont="1" applyFill="1" applyBorder="1" applyAlignment="1" applyProtection="1">
      <alignment horizontal="center" vertical="center"/>
      <protection locked="0"/>
    </xf>
    <xf numFmtId="16" fontId="23" fillId="4" borderId="4" xfId="1" applyNumberFormat="1" applyFont="1" applyFill="1" applyBorder="1" applyAlignment="1" applyProtection="1">
      <alignment vertical="center"/>
      <protection locked="0"/>
    </xf>
    <xf numFmtId="164" fontId="23" fillId="4" borderId="15" xfId="1" applyNumberFormat="1" applyFont="1" applyFill="1" applyBorder="1" applyAlignment="1" applyProtection="1">
      <alignment vertical="center"/>
      <protection locked="0"/>
    </xf>
    <xf numFmtId="0" fontId="1" fillId="4" borderId="4" xfId="0" applyFont="1" applyFill="1" applyBorder="1"/>
    <xf numFmtId="0" fontId="30" fillId="4" borderId="4" xfId="1" applyFont="1" applyFill="1" applyBorder="1" applyAlignment="1">
      <alignment horizontal="left" vertical="center" indent="1"/>
    </xf>
    <xf numFmtId="164" fontId="23" fillId="3" borderId="3" xfId="1" applyNumberFormat="1" applyFont="1" applyFill="1" applyBorder="1" applyAlignment="1" applyProtection="1">
      <alignment horizontal="right" vertical="center" wrapText="1"/>
      <protection locked="0"/>
    </xf>
    <xf numFmtId="164" fontId="23" fillId="4" borderId="18" xfId="1" applyNumberFormat="1" applyFont="1" applyFill="1" applyBorder="1" applyAlignment="1">
      <alignment horizontal="right" vertical="center"/>
    </xf>
    <xf numFmtId="0" fontId="1" fillId="0" borderId="0" xfId="0" applyFont="1" applyAlignment="1">
      <alignment vertical="center"/>
    </xf>
    <xf numFmtId="0" fontId="28" fillId="0" borderId="0" xfId="1" applyFont="1" applyAlignment="1">
      <alignment horizontal="left" vertical="center"/>
    </xf>
    <xf numFmtId="0" fontId="31" fillId="0" borderId="0" xfId="1" applyFont="1" applyAlignment="1">
      <alignment horizontal="left" vertical="top" wrapText="1"/>
    </xf>
    <xf numFmtId="0" fontId="28" fillId="0" borderId="0" xfId="0" applyFont="1" applyAlignment="1">
      <alignment horizontal="left" vertical="top" wrapText="1"/>
    </xf>
    <xf numFmtId="0" fontId="32" fillId="0" borderId="0" xfId="1" applyFont="1" applyAlignment="1">
      <alignment horizontal="center" vertical="center" wrapText="1"/>
    </xf>
    <xf numFmtId="0" fontId="28" fillId="0" borderId="0" xfId="1" applyFont="1" applyAlignment="1">
      <alignment horizontal="center" vertical="center" wrapText="1"/>
    </xf>
    <xf numFmtId="0" fontId="33" fillId="0" borderId="0" xfId="0" applyFont="1" applyAlignment="1">
      <alignment horizontal="center" vertical="center"/>
    </xf>
    <xf numFmtId="0" fontId="23" fillId="0" borderId="0" xfId="1" applyFont="1" applyAlignment="1">
      <alignment horizontal="center" vertical="center"/>
    </xf>
    <xf numFmtId="0" fontId="30" fillId="0" borderId="0" xfId="1" applyFont="1" applyAlignment="1">
      <alignment horizontal="left" vertical="center" indent="1"/>
    </xf>
    <xf numFmtId="164" fontId="23" fillId="0" borderId="0" xfId="1" applyNumberFormat="1" applyFont="1" applyAlignment="1" applyProtection="1">
      <alignment horizontal="right" vertical="center" wrapText="1"/>
      <protection locked="0"/>
    </xf>
    <xf numFmtId="164" fontId="23" fillId="0" borderId="0" xfId="1" applyNumberFormat="1" applyFont="1" applyAlignment="1">
      <alignment horizontal="right" vertical="center"/>
    </xf>
    <xf numFmtId="0" fontId="19" fillId="0" borderId="0" xfId="0" applyFont="1" applyAlignment="1">
      <alignment horizontal="left" vertical="center"/>
    </xf>
    <xf numFmtId="0" fontId="24" fillId="0" borderId="12" xfId="0" applyFont="1" applyBorder="1" applyAlignment="1">
      <alignment horizontal="center" vertical="center" wrapText="1"/>
    </xf>
    <xf numFmtId="0" fontId="24" fillId="0" borderId="0" xfId="0" applyFont="1" applyAlignment="1">
      <alignment horizontal="center" vertical="center" wrapText="1"/>
    </xf>
    <xf numFmtId="0" fontId="14" fillId="0" borderId="0" xfId="0" applyFont="1" applyAlignment="1">
      <alignment horizontal="center" vertical="center"/>
    </xf>
    <xf numFmtId="0" fontId="15" fillId="0" borderId="0" xfId="0" applyFont="1" applyAlignment="1">
      <alignment horizontal="left" vertical="center"/>
    </xf>
    <xf numFmtId="0" fontId="20" fillId="0" borderId="0" xfId="1" applyFont="1" applyAlignment="1">
      <alignment horizontal="left" vertical="center"/>
    </xf>
    <xf numFmtId="0" fontId="24" fillId="0" borderId="0" xfId="0" applyFont="1" applyAlignment="1">
      <alignment vertical="center" wrapText="1"/>
    </xf>
    <xf numFmtId="4" fontId="25" fillId="0" borderId="13" xfId="1" applyNumberFormat="1" applyFont="1" applyBorder="1" applyAlignment="1">
      <alignment horizontal="center" vertical="center" wrapText="1"/>
    </xf>
  </cellXfs>
  <cellStyles count="2">
    <cellStyle name="Normální" xfId="0" builtinId="0"/>
    <cellStyle name="Normální 2" xfId="1" xr:uid="{8E0D25D5-8396-40AF-8236-BD730A7D7F5E}"/>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F49C2-EA5F-40F5-98F1-F97466C973D4}">
  <dimension ref="A1:D18"/>
  <sheetViews>
    <sheetView showGridLines="0" topLeftCell="A17" workbookViewId="0">
      <selection activeCell="C25" sqref="C25"/>
    </sheetView>
  </sheetViews>
  <sheetFormatPr defaultRowHeight="15" x14ac:dyDescent="0.25"/>
  <cols>
    <col min="1" max="1" width="23.7109375" customWidth="1"/>
    <col min="2" max="2" width="43.85546875" customWidth="1"/>
    <col min="3" max="3" width="49.5703125" customWidth="1"/>
  </cols>
  <sheetData>
    <row r="1" spans="1:4" ht="35.1" customHeight="1" x14ac:dyDescent="0.25">
      <c r="A1" s="106" t="s">
        <v>38</v>
      </c>
      <c r="B1" s="106"/>
      <c r="C1" s="106"/>
      <c r="D1" s="106"/>
    </row>
    <row r="2" spans="1:4" ht="9.9499999999999993" customHeight="1" x14ac:dyDescent="0.25"/>
    <row r="3" spans="1:4" s="8" customFormat="1" ht="30" customHeight="1" x14ac:dyDescent="0.25">
      <c r="A3" s="5" t="s">
        <v>39</v>
      </c>
      <c r="B3" s="5" t="s">
        <v>37</v>
      </c>
    </row>
    <row r="4" spans="1:4" s="8" customFormat="1" ht="9.9499999999999993" customHeight="1" x14ac:dyDescent="0.25">
      <c r="A4" s="6"/>
    </row>
    <row r="5" spans="1:4" x14ac:dyDescent="0.25">
      <c r="A5" s="9" t="s">
        <v>40</v>
      </c>
      <c r="B5" t="s">
        <v>41</v>
      </c>
    </row>
    <row r="6" spans="1:4" x14ac:dyDescent="0.25">
      <c r="B6" t="s">
        <v>42</v>
      </c>
    </row>
    <row r="7" spans="1:4" x14ac:dyDescent="0.25">
      <c r="B7" t="s">
        <v>43</v>
      </c>
    </row>
    <row r="8" spans="1:4" x14ac:dyDescent="0.25">
      <c r="B8" t="s">
        <v>44</v>
      </c>
    </row>
    <row r="10" spans="1:4" x14ac:dyDescent="0.25">
      <c r="A10" s="9" t="s">
        <v>45</v>
      </c>
      <c r="B10" s="23"/>
    </row>
    <row r="11" spans="1:4" x14ac:dyDescent="0.25">
      <c r="B11" s="23"/>
    </row>
    <row r="12" spans="1:4" x14ac:dyDescent="0.25">
      <c r="B12" s="21" t="s">
        <v>46</v>
      </c>
    </row>
    <row r="13" spans="1:4" x14ac:dyDescent="0.25">
      <c r="B13" s="21" t="s">
        <v>47</v>
      </c>
    </row>
    <row r="16" spans="1:4" ht="15.75" thickBot="1" x14ac:dyDescent="0.3"/>
    <row r="17" spans="2:3" ht="30" customHeight="1" x14ac:dyDescent="0.25">
      <c r="B17" s="13" t="s">
        <v>48</v>
      </c>
      <c r="C17" s="14" t="s">
        <v>49</v>
      </c>
    </row>
    <row r="18" spans="2:3" ht="30" customHeight="1" thickBot="1" x14ac:dyDescent="0.3">
      <c r="B18" s="12" t="s">
        <v>37</v>
      </c>
      <c r="C18" s="22">
        <f>'Oprava JTČ František'!F9</f>
        <v>0</v>
      </c>
    </row>
  </sheetData>
  <mergeCells count="1">
    <mergeCell ref="A1:D1"/>
  </mergeCells>
  <pageMargins left="0.7" right="0.7" top="0.78740157499999996" bottom="0.78740157499999996"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980DD-71A4-4656-9CBF-13D65FF30BF5}">
  <dimension ref="A1:H93"/>
  <sheetViews>
    <sheetView showGridLines="0" tabSelected="1" topLeftCell="A13" workbookViewId="0">
      <selection activeCell="D16" sqref="D16"/>
    </sheetView>
  </sheetViews>
  <sheetFormatPr defaultRowHeight="15" x14ac:dyDescent="0.25"/>
  <cols>
    <col min="1" max="1" width="8.7109375" style="1" customWidth="1"/>
    <col min="2" max="2" width="40.7109375" customWidth="1"/>
    <col min="3" max="3" width="8.7109375" style="1" customWidth="1"/>
    <col min="4" max="4" width="10.7109375" style="1" customWidth="1"/>
    <col min="5" max="5" width="25.7109375" customWidth="1"/>
    <col min="6" max="6" width="35.7109375" customWidth="1"/>
  </cols>
  <sheetData>
    <row r="1" spans="1:7" s="3" customFormat="1" ht="35.1" customHeight="1" x14ac:dyDescent="0.25">
      <c r="A1" s="109" t="s">
        <v>29</v>
      </c>
      <c r="B1" s="109"/>
      <c r="C1" s="109"/>
      <c r="D1" s="109"/>
      <c r="E1" s="109"/>
      <c r="F1" s="109"/>
    </row>
    <row r="2" spans="1:7" ht="9.9499999999999993" customHeight="1" x14ac:dyDescent="0.25"/>
    <row r="3" spans="1:7" s="4" customFormat="1" ht="24.95" customHeight="1" x14ac:dyDescent="0.25">
      <c r="A3" s="110" t="s">
        <v>30</v>
      </c>
      <c r="B3" s="110"/>
      <c r="C3" s="110"/>
      <c r="D3" s="110"/>
      <c r="E3" s="110"/>
      <c r="F3" s="110"/>
    </row>
    <row r="4" spans="1:7" s="4" customFormat="1" ht="9.9499999999999993" customHeight="1" x14ac:dyDescent="0.25">
      <c r="A4" s="5"/>
      <c r="B4" s="5"/>
      <c r="C4" s="19"/>
      <c r="D4" s="19"/>
      <c r="E4" s="5"/>
      <c r="F4" s="5"/>
    </row>
    <row r="5" spans="1:7" s="4" customFormat="1" ht="15" customHeight="1" x14ac:dyDescent="0.25">
      <c r="A5" s="7" t="s">
        <v>36</v>
      </c>
      <c r="B5" s="7"/>
      <c r="C5" s="20"/>
      <c r="D5" s="20"/>
      <c r="E5" s="5"/>
      <c r="F5" s="5"/>
    </row>
    <row r="6" spans="1:7" ht="9.9499999999999993" customHeight="1" x14ac:dyDescent="0.25"/>
    <row r="7" spans="1:7" ht="24.95" customHeight="1" x14ac:dyDescent="0.25">
      <c r="A7" s="15" t="s">
        <v>0</v>
      </c>
      <c r="B7" s="16" t="s">
        <v>1</v>
      </c>
      <c r="C7" s="16" t="s">
        <v>52</v>
      </c>
      <c r="D7" s="16" t="s">
        <v>60</v>
      </c>
      <c r="E7" s="17" t="s">
        <v>61</v>
      </c>
      <c r="F7" s="18" t="s">
        <v>87</v>
      </c>
    </row>
    <row r="8" spans="1:7" ht="47.45" customHeight="1" x14ac:dyDescent="0.25">
      <c r="A8" s="26"/>
      <c r="B8" s="27"/>
      <c r="C8" s="26"/>
      <c r="D8" s="26"/>
      <c r="E8" s="113"/>
      <c r="F8" s="113"/>
    </row>
    <row r="9" spans="1:7" ht="35.1" customHeight="1" x14ac:dyDescent="0.25">
      <c r="A9" s="111" t="s">
        <v>50</v>
      </c>
      <c r="B9" s="111"/>
      <c r="C9" s="24"/>
      <c r="D9" s="24"/>
      <c r="F9" s="25">
        <f>SUM(F11,F14,F22,F54,F68,F82,F88,F91)</f>
        <v>0</v>
      </c>
    </row>
    <row r="10" spans="1:7" ht="5.0999999999999996" customHeight="1" thickBot="1" x14ac:dyDescent="0.3">
      <c r="A10" s="26"/>
      <c r="B10" s="27"/>
      <c r="C10" s="26"/>
      <c r="D10" s="26"/>
      <c r="E10" s="28"/>
      <c r="F10" s="28"/>
    </row>
    <row r="11" spans="1:7" s="87" customFormat="1" ht="20.100000000000001" customHeight="1" thickBot="1" x14ac:dyDescent="0.3">
      <c r="A11" s="83">
        <v>1</v>
      </c>
      <c r="B11" s="84" t="s">
        <v>2</v>
      </c>
      <c r="C11" s="85" t="s">
        <v>51</v>
      </c>
      <c r="D11" s="85">
        <v>1</v>
      </c>
      <c r="E11" s="86"/>
      <c r="F11" s="70">
        <f>ROUND(D11*E11,2)</f>
        <v>0</v>
      </c>
    </row>
    <row r="12" spans="1:7" ht="110.1" customHeight="1" x14ac:dyDescent="0.25">
      <c r="A12" s="46"/>
      <c r="B12" s="76" t="s">
        <v>27</v>
      </c>
      <c r="C12" s="45"/>
      <c r="D12" s="45"/>
      <c r="E12" s="47"/>
      <c r="F12" s="48"/>
      <c r="G12" s="112"/>
    </row>
    <row r="13" spans="1:7" ht="135" customHeight="1" thickBot="1" x14ac:dyDescent="0.3">
      <c r="A13" s="49"/>
      <c r="B13" s="76" t="s">
        <v>28</v>
      </c>
      <c r="C13" s="45"/>
      <c r="D13" s="45"/>
      <c r="E13" s="43"/>
      <c r="F13" s="50"/>
      <c r="G13" s="112"/>
    </row>
    <row r="14" spans="1:7" s="87" customFormat="1" ht="20.100000000000001" customHeight="1" thickBot="1" x14ac:dyDescent="0.3">
      <c r="A14" s="88">
        <v>2</v>
      </c>
      <c r="B14" s="89" t="s">
        <v>62</v>
      </c>
      <c r="C14" s="89"/>
      <c r="D14" s="89"/>
      <c r="E14" s="89"/>
      <c r="F14" s="90">
        <f>SUM(F16,F18,F20)</f>
        <v>0</v>
      </c>
      <c r="G14" s="29"/>
    </row>
    <row r="15" spans="1:7" ht="9.9499999999999993" customHeight="1" x14ac:dyDescent="0.25">
      <c r="A15" s="75"/>
      <c r="B15" s="58"/>
      <c r="C15" s="59"/>
      <c r="D15" s="59"/>
      <c r="E15" s="59"/>
      <c r="F15" s="74"/>
      <c r="G15" s="29"/>
    </row>
    <row r="16" spans="1:7" ht="20.100000000000001" customHeight="1" x14ac:dyDescent="0.25">
      <c r="A16" s="60" t="s">
        <v>3</v>
      </c>
      <c r="B16" s="61" t="s">
        <v>63</v>
      </c>
      <c r="C16" s="62" t="s">
        <v>51</v>
      </c>
      <c r="D16" s="63">
        <v>2</v>
      </c>
      <c r="E16" s="10"/>
      <c r="F16" s="72">
        <f>ROUND(D16*E16,2)</f>
        <v>0</v>
      </c>
      <c r="G16" s="29"/>
    </row>
    <row r="17" spans="1:7" ht="99.95" customHeight="1" x14ac:dyDescent="0.25">
      <c r="A17" s="51"/>
      <c r="B17" s="77" t="s">
        <v>124</v>
      </c>
      <c r="C17" s="52"/>
      <c r="D17" s="52"/>
      <c r="E17" s="43"/>
      <c r="F17" s="53"/>
      <c r="G17" s="29"/>
    </row>
    <row r="18" spans="1:7" ht="20.100000000000001" customHeight="1" x14ac:dyDescent="0.25">
      <c r="A18" s="62" t="s">
        <v>4</v>
      </c>
      <c r="B18" s="64" t="s">
        <v>65</v>
      </c>
      <c r="C18" s="65" t="s">
        <v>51</v>
      </c>
      <c r="D18" s="65">
        <v>1</v>
      </c>
      <c r="E18" s="10"/>
      <c r="F18" s="73">
        <f>ROUND(D18*E18,2)</f>
        <v>0</v>
      </c>
      <c r="G18" s="29"/>
    </row>
    <row r="19" spans="1:7" ht="24.95" customHeight="1" x14ac:dyDescent="0.25">
      <c r="A19" s="51"/>
      <c r="B19" s="78" t="s">
        <v>66</v>
      </c>
      <c r="C19" s="52"/>
      <c r="D19" s="52"/>
      <c r="E19" s="43"/>
      <c r="F19" s="53"/>
      <c r="G19" s="29"/>
    </row>
    <row r="20" spans="1:7" s="1" customFormat="1" ht="20.100000000000001" customHeight="1" x14ac:dyDescent="0.25">
      <c r="A20" s="62" t="s">
        <v>4</v>
      </c>
      <c r="B20" s="66" t="s">
        <v>64</v>
      </c>
      <c r="C20" s="65" t="s">
        <v>51</v>
      </c>
      <c r="D20" s="65">
        <v>1</v>
      </c>
      <c r="E20" s="10"/>
      <c r="F20" s="73">
        <f>ROUND(D20*E20,2)</f>
        <v>0</v>
      </c>
      <c r="G20" s="30"/>
    </row>
    <row r="21" spans="1:7" ht="39.950000000000003" customHeight="1" thickBot="1" x14ac:dyDescent="0.3">
      <c r="A21" s="51"/>
      <c r="B21" s="77" t="s">
        <v>92</v>
      </c>
      <c r="C21" s="52"/>
      <c r="D21" s="52"/>
      <c r="E21" s="43"/>
      <c r="F21" s="53"/>
      <c r="G21" s="29"/>
    </row>
    <row r="22" spans="1:7" ht="20.100000000000001" customHeight="1" thickBot="1" x14ac:dyDescent="0.3">
      <c r="A22" s="68">
        <v>3</v>
      </c>
      <c r="B22" s="69" t="s">
        <v>5</v>
      </c>
      <c r="C22" s="31"/>
      <c r="D22" s="31"/>
      <c r="E22" s="11"/>
      <c r="F22" s="70">
        <f>SUM(F24,F26,F28,F30,F32,F34,F36,F38,F40,F42,F44,F46,F48,F50,F52)</f>
        <v>0</v>
      </c>
    </row>
    <row r="23" spans="1:7" ht="5.0999999999999996" customHeight="1" x14ac:dyDescent="0.25">
      <c r="A23" s="46"/>
      <c r="B23" s="55"/>
      <c r="C23" s="46"/>
      <c r="D23" s="46"/>
      <c r="E23" s="56"/>
      <c r="F23" s="48"/>
    </row>
    <row r="24" spans="1:7" ht="20.100000000000001" customHeight="1" x14ac:dyDescent="0.25">
      <c r="A24" s="32" t="s">
        <v>18</v>
      </c>
      <c r="B24" s="35" t="s">
        <v>6</v>
      </c>
      <c r="C24" s="32" t="s">
        <v>51</v>
      </c>
      <c r="D24" s="32">
        <v>1</v>
      </c>
      <c r="E24" s="10"/>
      <c r="F24" s="34">
        <f>ROUND(D24*E24,2)</f>
        <v>0</v>
      </c>
    </row>
    <row r="25" spans="1:7" ht="99.95" customHeight="1" x14ac:dyDescent="0.25">
      <c r="A25" s="54"/>
      <c r="B25" s="76" t="s">
        <v>93</v>
      </c>
      <c r="C25" s="45"/>
      <c r="D25" s="45"/>
      <c r="E25" s="43"/>
      <c r="F25" s="50"/>
    </row>
    <row r="26" spans="1:7" ht="20.100000000000001" customHeight="1" x14ac:dyDescent="0.25">
      <c r="A26" s="32" t="s">
        <v>19</v>
      </c>
      <c r="B26" s="35" t="s">
        <v>7</v>
      </c>
      <c r="C26" s="32" t="s">
        <v>51</v>
      </c>
      <c r="D26" s="32">
        <v>1</v>
      </c>
      <c r="E26" s="10"/>
      <c r="F26" s="34">
        <f>ROUND(D26*E26,2)</f>
        <v>0</v>
      </c>
    </row>
    <row r="27" spans="1:7" ht="69.95" customHeight="1" x14ac:dyDescent="0.25">
      <c r="A27" s="54"/>
      <c r="B27" s="76" t="s">
        <v>94</v>
      </c>
      <c r="C27" s="45"/>
      <c r="D27" s="45"/>
      <c r="E27" s="43"/>
      <c r="F27" s="50"/>
    </row>
    <row r="28" spans="1:7" ht="20.100000000000001" customHeight="1" x14ac:dyDescent="0.25">
      <c r="A28" s="32" t="s">
        <v>20</v>
      </c>
      <c r="B28" s="33" t="s">
        <v>8</v>
      </c>
      <c r="C28" s="32" t="s">
        <v>51</v>
      </c>
      <c r="D28" s="32">
        <v>1</v>
      </c>
      <c r="E28" s="10"/>
      <c r="F28" s="34">
        <f>ROUND(D28*E28,2)</f>
        <v>0</v>
      </c>
    </row>
    <row r="29" spans="1:7" ht="60" customHeight="1" x14ac:dyDescent="0.25">
      <c r="A29" s="54"/>
      <c r="B29" s="76" t="s">
        <v>95</v>
      </c>
      <c r="C29" s="45"/>
      <c r="D29" s="45"/>
      <c r="E29" s="43"/>
      <c r="F29" s="50"/>
    </row>
    <row r="30" spans="1:7" ht="30.95" customHeight="1" x14ac:dyDescent="0.25">
      <c r="A30" s="67" t="s">
        <v>21</v>
      </c>
      <c r="B30" s="35" t="s">
        <v>9</v>
      </c>
      <c r="C30" s="32" t="s">
        <v>51</v>
      </c>
      <c r="D30" s="32">
        <v>1</v>
      </c>
      <c r="E30" s="10"/>
      <c r="F30" s="34">
        <f>ROUND(D30*E30,2)</f>
        <v>0</v>
      </c>
    </row>
    <row r="31" spans="1:7" ht="69.95" customHeight="1" x14ac:dyDescent="0.25">
      <c r="A31" s="54"/>
      <c r="B31" s="76" t="s">
        <v>96</v>
      </c>
      <c r="C31" s="45"/>
      <c r="D31" s="45"/>
      <c r="E31" s="43"/>
      <c r="F31" s="50"/>
    </row>
    <row r="32" spans="1:7" ht="30.95" customHeight="1" x14ac:dyDescent="0.25">
      <c r="A32" s="32" t="s">
        <v>22</v>
      </c>
      <c r="B32" s="35" t="s">
        <v>10</v>
      </c>
      <c r="C32" s="32" t="s">
        <v>51</v>
      </c>
      <c r="D32" s="32">
        <v>1</v>
      </c>
      <c r="E32" s="10"/>
      <c r="F32" s="34">
        <f>ROUND(D32*E32,2)</f>
        <v>0</v>
      </c>
    </row>
    <row r="33" spans="1:6" ht="110.1" customHeight="1" x14ac:dyDescent="0.25">
      <c r="A33" s="54"/>
      <c r="B33" s="76" t="s">
        <v>97</v>
      </c>
      <c r="C33" s="45"/>
      <c r="D33" s="45"/>
      <c r="E33" s="43"/>
      <c r="F33" s="50"/>
    </row>
    <row r="34" spans="1:6" ht="20.100000000000001" customHeight="1" x14ac:dyDescent="0.25">
      <c r="A34" s="32" t="s">
        <v>57</v>
      </c>
      <c r="B34" s="35" t="s">
        <v>11</v>
      </c>
      <c r="C34" s="32" t="s">
        <v>51</v>
      </c>
      <c r="D34" s="32">
        <v>1</v>
      </c>
      <c r="E34" s="10"/>
      <c r="F34" s="34">
        <f>ROUND(D34*E34,2)</f>
        <v>0</v>
      </c>
    </row>
    <row r="35" spans="1:6" ht="69.95" customHeight="1" x14ac:dyDescent="0.25">
      <c r="A35" s="54"/>
      <c r="B35" s="76" t="s">
        <v>98</v>
      </c>
      <c r="C35" s="45"/>
      <c r="D35" s="45"/>
      <c r="E35" s="43"/>
      <c r="F35" s="50"/>
    </row>
    <row r="36" spans="1:6" s="2" customFormat="1" ht="20.100000000000001" customHeight="1" x14ac:dyDescent="0.25">
      <c r="A36" s="32" t="s">
        <v>67</v>
      </c>
      <c r="B36" s="35" t="s">
        <v>12</v>
      </c>
      <c r="C36" s="32" t="s">
        <v>51</v>
      </c>
      <c r="D36" s="32">
        <v>1</v>
      </c>
      <c r="E36" s="10"/>
      <c r="F36" s="34">
        <f>ROUND(D36*E36,2)</f>
        <v>0</v>
      </c>
    </row>
    <row r="37" spans="1:6" ht="60" customHeight="1" x14ac:dyDescent="0.25">
      <c r="A37" s="54"/>
      <c r="B37" s="76" t="s">
        <v>99</v>
      </c>
      <c r="C37" s="45"/>
      <c r="D37" s="45"/>
      <c r="E37" s="43"/>
      <c r="F37" s="50"/>
    </row>
    <row r="38" spans="1:6" s="1" customFormat="1" ht="30" customHeight="1" x14ac:dyDescent="0.25">
      <c r="A38" s="32" t="s">
        <v>68</v>
      </c>
      <c r="B38" s="35" t="s">
        <v>13</v>
      </c>
      <c r="C38" s="32" t="s">
        <v>51</v>
      </c>
      <c r="D38" s="32">
        <v>1</v>
      </c>
      <c r="E38" s="10"/>
      <c r="F38" s="34">
        <f>ROUND(D38*E38,2)</f>
        <v>0</v>
      </c>
    </row>
    <row r="39" spans="1:6" ht="90" customHeight="1" x14ac:dyDescent="0.25">
      <c r="A39" s="54"/>
      <c r="B39" s="76" t="s">
        <v>100</v>
      </c>
      <c r="C39" s="45"/>
      <c r="D39" s="45"/>
      <c r="E39" s="43"/>
      <c r="F39" s="50"/>
    </row>
    <row r="40" spans="1:6" ht="30" customHeight="1" x14ac:dyDescent="0.25">
      <c r="A40" s="32" t="s">
        <v>69</v>
      </c>
      <c r="B40" s="35" t="s">
        <v>14</v>
      </c>
      <c r="C40" s="32" t="s">
        <v>51</v>
      </c>
      <c r="D40" s="32">
        <v>1</v>
      </c>
      <c r="E40" s="10"/>
      <c r="F40" s="34">
        <f>ROUND(D40*E40,2)</f>
        <v>0</v>
      </c>
    </row>
    <row r="41" spans="1:6" ht="69.95" customHeight="1" x14ac:dyDescent="0.25">
      <c r="A41" s="54"/>
      <c r="B41" s="76" t="s">
        <v>101</v>
      </c>
      <c r="C41" s="45"/>
      <c r="D41" s="45"/>
      <c r="E41" s="57"/>
      <c r="F41" s="50"/>
    </row>
    <row r="42" spans="1:6" s="2" customFormat="1" ht="20.100000000000001" customHeight="1" x14ac:dyDescent="0.25">
      <c r="A42" s="32" t="s">
        <v>70</v>
      </c>
      <c r="B42" s="35" t="s">
        <v>15</v>
      </c>
      <c r="C42" s="32" t="s">
        <v>51</v>
      </c>
      <c r="D42" s="32">
        <v>1</v>
      </c>
      <c r="E42" s="10"/>
      <c r="F42" s="34">
        <f>ROUND(D42*E42,2)</f>
        <v>0</v>
      </c>
    </row>
    <row r="43" spans="1:6" ht="69.95" customHeight="1" x14ac:dyDescent="0.25">
      <c r="A43" s="54"/>
      <c r="B43" s="76" t="s">
        <v>102</v>
      </c>
      <c r="C43" s="45"/>
      <c r="D43" s="45"/>
      <c r="E43" s="43"/>
      <c r="F43" s="50"/>
    </row>
    <row r="44" spans="1:6" ht="30" customHeight="1" x14ac:dyDescent="0.25">
      <c r="A44" s="32" t="s">
        <v>71</v>
      </c>
      <c r="B44" s="35" t="s">
        <v>16</v>
      </c>
      <c r="C44" s="32" t="s">
        <v>51</v>
      </c>
      <c r="D44" s="32">
        <v>1</v>
      </c>
      <c r="E44" s="10"/>
      <c r="F44" s="34">
        <f>ROUND(D44*E44,2)</f>
        <v>0</v>
      </c>
    </row>
    <row r="45" spans="1:6" ht="65.099999999999994" customHeight="1" x14ac:dyDescent="0.25">
      <c r="A45" s="54"/>
      <c r="B45" s="76" t="s">
        <v>103</v>
      </c>
      <c r="C45" s="45"/>
      <c r="D45" s="45"/>
      <c r="E45" s="43"/>
      <c r="F45" s="50"/>
    </row>
    <row r="46" spans="1:6" ht="20.100000000000001" customHeight="1" x14ac:dyDescent="0.25">
      <c r="A46" s="32" t="s">
        <v>72</v>
      </c>
      <c r="B46" s="35" t="s">
        <v>31</v>
      </c>
      <c r="C46" s="32" t="s">
        <v>75</v>
      </c>
      <c r="D46" s="32">
        <v>1</v>
      </c>
      <c r="E46" s="10"/>
      <c r="F46" s="34">
        <f>ROUND(D46*E46,2)</f>
        <v>0</v>
      </c>
    </row>
    <row r="47" spans="1:6" ht="54.95" customHeight="1" x14ac:dyDescent="0.25">
      <c r="A47" s="54"/>
      <c r="B47" s="76" t="s">
        <v>104</v>
      </c>
      <c r="C47" s="45"/>
      <c r="D47" s="45"/>
      <c r="E47" s="43"/>
      <c r="F47" s="50"/>
    </row>
    <row r="48" spans="1:6" ht="20.100000000000001" customHeight="1" x14ac:dyDescent="0.25">
      <c r="A48" s="32" t="s">
        <v>73</v>
      </c>
      <c r="B48" s="35" t="s">
        <v>26</v>
      </c>
      <c r="C48" s="32" t="s">
        <v>51</v>
      </c>
      <c r="D48" s="32">
        <v>1</v>
      </c>
      <c r="E48" s="10"/>
      <c r="F48" s="34">
        <f>ROUND(D48*E48,2)</f>
        <v>0</v>
      </c>
    </row>
    <row r="49" spans="1:8" ht="210" customHeight="1" x14ac:dyDescent="0.25">
      <c r="A49" s="54"/>
      <c r="B49" s="76" t="s">
        <v>105</v>
      </c>
      <c r="C49" s="45"/>
      <c r="D49" s="45"/>
      <c r="E49" s="43"/>
      <c r="F49" s="50"/>
    </row>
    <row r="50" spans="1:8" ht="20.100000000000001" customHeight="1" x14ac:dyDescent="0.25">
      <c r="A50" s="71" t="s">
        <v>74</v>
      </c>
      <c r="B50" s="33" t="s">
        <v>106</v>
      </c>
      <c r="C50" s="32" t="s">
        <v>79</v>
      </c>
      <c r="D50" s="32">
        <v>4</v>
      </c>
      <c r="E50" s="10"/>
      <c r="F50" s="34">
        <f>ROUND(D50*E50,2)</f>
        <v>0</v>
      </c>
      <c r="G50" s="30"/>
      <c r="H50" s="30"/>
    </row>
    <row r="51" spans="1:8" ht="90" customHeight="1" x14ac:dyDescent="0.25">
      <c r="A51" s="40"/>
      <c r="B51" s="76" t="s">
        <v>86</v>
      </c>
      <c r="C51" s="45"/>
      <c r="D51" s="45"/>
      <c r="E51" s="43"/>
      <c r="F51" s="44"/>
      <c r="G51" s="30"/>
      <c r="H51" s="30"/>
    </row>
    <row r="52" spans="1:8" ht="20.100000000000001" customHeight="1" x14ac:dyDescent="0.25">
      <c r="A52" s="32" t="s">
        <v>123</v>
      </c>
      <c r="B52" s="33" t="s">
        <v>59</v>
      </c>
      <c r="C52" s="32" t="s">
        <v>75</v>
      </c>
      <c r="D52" s="32">
        <v>6</v>
      </c>
      <c r="E52" s="10"/>
      <c r="F52" s="34">
        <f>ROUND(D52*E52,2)</f>
        <v>0</v>
      </c>
      <c r="G52" s="107"/>
      <c r="H52" s="108"/>
    </row>
    <row r="53" spans="1:8" ht="130.15" customHeight="1" thickBot="1" x14ac:dyDescent="0.3">
      <c r="A53" s="40"/>
      <c r="B53" s="76" t="s">
        <v>107</v>
      </c>
      <c r="C53" s="45"/>
      <c r="D53" s="45"/>
      <c r="E53" s="43"/>
      <c r="F53" s="44"/>
      <c r="G53" s="108"/>
      <c r="H53" s="108"/>
    </row>
    <row r="54" spans="1:8" s="87" customFormat="1" ht="20.100000000000001" customHeight="1" thickBot="1" x14ac:dyDescent="0.3">
      <c r="A54" s="68">
        <v>4</v>
      </c>
      <c r="B54" s="69" t="s">
        <v>17</v>
      </c>
      <c r="C54" s="31"/>
      <c r="D54" s="31"/>
      <c r="E54" s="91"/>
      <c r="F54" s="70">
        <f>SUM(F56,F58,F60,F62,F64,F66)</f>
        <v>0</v>
      </c>
    </row>
    <row r="55" spans="1:8" ht="9.9499999999999993" customHeight="1" x14ac:dyDescent="0.25">
      <c r="A55" s="46"/>
      <c r="B55" s="79"/>
      <c r="C55" s="46"/>
      <c r="D55" s="46"/>
      <c r="E55" s="56"/>
      <c r="F55" s="48"/>
    </row>
    <row r="56" spans="1:8" ht="20.100000000000001" customHeight="1" x14ac:dyDescent="0.25">
      <c r="A56" s="32" t="s">
        <v>53</v>
      </c>
      <c r="B56" s="33" t="s">
        <v>32</v>
      </c>
      <c r="C56" s="32" t="s">
        <v>75</v>
      </c>
      <c r="D56" s="32">
        <v>1</v>
      </c>
      <c r="E56" s="10"/>
      <c r="F56" s="34">
        <f>ROUND(D56*E56,2)</f>
        <v>0</v>
      </c>
    </row>
    <row r="57" spans="1:8" ht="25.15" customHeight="1" x14ac:dyDescent="0.25">
      <c r="A57" s="40"/>
      <c r="B57" s="80" t="s">
        <v>84</v>
      </c>
      <c r="C57" s="45"/>
      <c r="D57" s="45"/>
      <c r="E57" s="43"/>
      <c r="F57" s="44"/>
    </row>
    <row r="58" spans="1:8" ht="20.100000000000001" customHeight="1" x14ac:dyDescent="0.25">
      <c r="A58" s="32" t="s">
        <v>54</v>
      </c>
      <c r="B58" s="33" t="s">
        <v>33</v>
      </c>
      <c r="C58" s="32" t="s">
        <v>75</v>
      </c>
      <c r="D58" s="32">
        <v>3</v>
      </c>
      <c r="E58" s="10"/>
      <c r="F58" s="34">
        <f>ROUND(D58*E58,2)</f>
        <v>0</v>
      </c>
    </row>
    <row r="59" spans="1:8" ht="25.15" customHeight="1" x14ac:dyDescent="0.25">
      <c r="A59" s="40"/>
      <c r="B59" s="80" t="s">
        <v>85</v>
      </c>
      <c r="C59" s="45"/>
      <c r="D59" s="45"/>
      <c r="E59" s="43"/>
      <c r="F59" s="44"/>
    </row>
    <row r="60" spans="1:8" ht="20.100000000000001" customHeight="1" x14ac:dyDescent="0.25">
      <c r="A60" s="32" t="s">
        <v>55</v>
      </c>
      <c r="B60" s="33" t="s">
        <v>34</v>
      </c>
      <c r="C60" s="32" t="s">
        <v>75</v>
      </c>
      <c r="D60" s="32">
        <v>2</v>
      </c>
      <c r="E60" s="10"/>
      <c r="F60" s="34">
        <f>ROUND(D60*E60,2)</f>
        <v>0</v>
      </c>
    </row>
    <row r="61" spans="1:8" ht="25.15" customHeight="1" x14ac:dyDescent="0.25">
      <c r="A61" s="40"/>
      <c r="B61" s="76" t="s">
        <v>108</v>
      </c>
      <c r="C61" s="45"/>
      <c r="D61" s="45"/>
      <c r="E61" s="43"/>
      <c r="F61" s="44"/>
    </row>
    <row r="62" spans="1:8" ht="20.25" customHeight="1" x14ac:dyDescent="0.25">
      <c r="A62" s="32" t="s">
        <v>56</v>
      </c>
      <c r="B62" s="33" t="s">
        <v>35</v>
      </c>
      <c r="C62" s="32" t="s">
        <v>75</v>
      </c>
      <c r="D62" s="32">
        <v>1</v>
      </c>
      <c r="E62" s="10"/>
      <c r="F62" s="34">
        <f>ROUND(D62*E62,2)</f>
        <v>0</v>
      </c>
    </row>
    <row r="63" spans="1:8" ht="24.95" customHeight="1" x14ac:dyDescent="0.25">
      <c r="A63" s="40"/>
      <c r="B63" s="76" t="s">
        <v>109</v>
      </c>
      <c r="C63" s="45"/>
      <c r="D63" s="45"/>
      <c r="E63" s="43"/>
      <c r="F63" s="44"/>
    </row>
    <row r="64" spans="1:8" ht="20.100000000000001" customHeight="1" x14ac:dyDescent="0.25">
      <c r="A64" s="32" t="s">
        <v>77</v>
      </c>
      <c r="B64" s="33" t="s">
        <v>76</v>
      </c>
      <c r="C64" s="32" t="s">
        <v>51</v>
      </c>
      <c r="D64" s="32">
        <v>1</v>
      </c>
      <c r="E64" s="10"/>
      <c r="F64" s="34">
        <f>ROUND(D64*E64,2)</f>
        <v>0</v>
      </c>
    </row>
    <row r="65" spans="1:7" ht="79.900000000000006" customHeight="1" x14ac:dyDescent="0.25">
      <c r="A65" s="40"/>
      <c r="B65" s="81" t="s">
        <v>110</v>
      </c>
      <c r="C65" s="45"/>
      <c r="D65" s="45"/>
      <c r="E65" s="43"/>
      <c r="F65" s="44"/>
    </row>
    <row r="66" spans="1:7" ht="20.100000000000001" customHeight="1" x14ac:dyDescent="0.25">
      <c r="A66" s="32" t="s">
        <v>78</v>
      </c>
      <c r="B66" s="33" t="s">
        <v>58</v>
      </c>
      <c r="C66" s="32" t="s">
        <v>75</v>
      </c>
      <c r="D66" s="32">
        <v>2</v>
      </c>
      <c r="E66" s="10"/>
      <c r="F66" s="34">
        <f>ROUND(D66*E66,2)</f>
        <v>0</v>
      </c>
    </row>
    <row r="67" spans="1:7" ht="30" customHeight="1" thickBot="1" x14ac:dyDescent="0.3">
      <c r="A67" s="40"/>
      <c r="B67" s="76" t="s">
        <v>111</v>
      </c>
      <c r="C67" s="45"/>
      <c r="D67" s="45"/>
      <c r="E67" s="43"/>
      <c r="F67" s="44"/>
    </row>
    <row r="68" spans="1:7" s="87" customFormat="1" ht="20.100000000000001" customHeight="1" thickBot="1" x14ac:dyDescent="0.3">
      <c r="A68" s="68">
        <v>5</v>
      </c>
      <c r="B68" s="69" t="s">
        <v>23</v>
      </c>
      <c r="C68" s="31"/>
      <c r="D68" s="31"/>
      <c r="E68" s="91"/>
      <c r="F68" s="70">
        <f>SUM(F70,F72,F77)</f>
        <v>0</v>
      </c>
    </row>
    <row r="69" spans="1:7" ht="9.9499999999999993" customHeight="1" x14ac:dyDescent="0.25">
      <c r="A69" s="54"/>
      <c r="B69" s="82"/>
      <c r="C69" s="54"/>
      <c r="D69" s="54"/>
      <c r="E69" s="43"/>
      <c r="F69" s="50"/>
    </row>
    <row r="70" spans="1:7" ht="19.899999999999999" customHeight="1" x14ac:dyDescent="0.25">
      <c r="A70" s="32" t="s">
        <v>81</v>
      </c>
      <c r="B70" s="33" t="s">
        <v>112</v>
      </c>
      <c r="C70" s="32" t="s">
        <v>79</v>
      </c>
      <c r="D70" s="32">
        <f>SUM(D72,D77)</f>
        <v>7220</v>
      </c>
      <c r="E70" s="10"/>
      <c r="F70" s="34">
        <f>ROUND(D70*E70,2)</f>
        <v>0</v>
      </c>
    </row>
    <row r="71" spans="1:7" ht="70.150000000000006" customHeight="1" x14ac:dyDescent="0.25">
      <c r="A71" s="54"/>
      <c r="B71" s="76" t="s">
        <v>116</v>
      </c>
      <c r="C71" s="54"/>
      <c r="D71" s="54"/>
      <c r="E71" s="43"/>
      <c r="F71" s="50"/>
    </row>
    <row r="72" spans="1:7" ht="20.100000000000001" customHeight="1" x14ac:dyDescent="0.25">
      <c r="A72" s="32" t="s">
        <v>82</v>
      </c>
      <c r="B72" s="33" t="s">
        <v>24</v>
      </c>
      <c r="C72" s="32" t="s">
        <v>79</v>
      </c>
      <c r="D72" s="32">
        <f>SUM(D74:D75)</f>
        <v>950</v>
      </c>
      <c r="E72" s="10"/>
      <c r="F72" s="34">
        <f>ROUND(D72*E72,2)</f>
        <v>0</v>
      </c>
      <c r="G72" s="107"/>
    </row>
    <row r="73" spans="1:7" ht="39.950000000000003" customHeight="1" x14ac:dyDescent="0.25">
      <c r="A73" s="37"/>
      <c r="B73" s="76" t="s">
        <v>117</v>
      </c>
      <c r="C73" s="37"/>
      <c r="D73" s="37"/>
      <c r="E73" s="38"/>
      <c r="F73" s="39"/>
      <c r="G73" s="108"/>
    </row>
    <row r="74" spans="1:7" ht="15" customHeight="1" x14ac:dyDescent="0.25">
      <c r="A74" s="37"/>
      <c r="B74" s="96" t="s">
        <v>89</v>
      </c>
      <c r="C74" s="36"/>
      <c r="D74" s="36">
        <v>190</v>
      </c>
      <c r="E74" s="38"/>
      <c r="F74" s="39"/>
      <c r="G74" s="108"/>
    </row>
    <row r="75" spans="1:7" ht="15" customHeight="1" x14ac:dyDescent="0.25">
      <c r="A75" s="37"/>
      <c r="B75" s="96" t="s">
        <v>88</v>
      </c>
      <c r="C75" s="36"/>
      <c r="D75" s="36">
        <v>760</v>
      </c>
      <c r="E75" s="38"/>
      <c r="F75" s="39"/>
      <c r="G75" s="108"/>
    </row>
    <row r="76" spans="1:7" ht="5.0999999999999996" customHeight="1" x14ac:dyDescent="0.25">
      <c r="A76" s="40"/>
      <c r="B76" s="81"/>
      <c r="C76" s="45"/>
      <c r="D76" s="45"/>
      <c r="E76" s="43"/>
      <c r="F76" s="44"/>
      <c r="G76" s="108"/>
    </row>
    <row r="77" spans="1:7" ht="20.100000000000001" customHeight="1" x14ac:dyDescent="0.25">
      <c r="A77" s="32" t="s">
        <v>83</v>
      </c>
      <c r="B77" s="33" t="s">
        <v>25</v>
      </c>
      <c r="C77" s="32" t="s">
        <v>79</v>
      </c>
      <c r="D77" s="32">
        <f>SUM(D79:D80)</f>
        <v>6270</v>
      </c>
      <c r="E77" s="10"/>
      <c r="F77" s="34">
        <f>ROUND(D77*E77,2)</f>
        <v>0</v>
      </c>
      <c r="G77" s="107"/>
    </row>
    <row r="78" spans="1:7" ht="39.950000000000003" customHeight="1" x14ac:dyDescent="0.25">
      <c r="A78" s="37"/>
      <c r="B78" s="76" t="s">
        <v>117</v>
      </c>
      <c r="C78" s="37"/>
      <c r="D78" s="37"/>
      <c r="E78" s="38"/>
      <c r="F78" s="39"/>
      <c r="G78" s="108"/>
    </row>
    <row r="79" spans="1:7" ht="15" customHeight="1" x14ac:dyDescent="0.25">
      <c r="A79" s="37"/>
      <c r="B79" s="96" t="s">
        <v>25</v>
      </c>
      <c r="C79" s="36"/>
      <c r="D79" s="36">
        <v>5000</v>
      </c>
      <c r="E79" s="38"/>
      <c r="F79" s="39"/>
      <c r="G79" s="108"/>
    </row>
    <row r="80" spans="1:7" ht="15" customHeight="1" x14ac:dyDescent="0.25">
      <c r="A80" s="37"/>
      <c r="B80" s="96" t="s">
        <v>80</v>
      </c>
      <c r="C80" s="36"/>
      <c r="D80" s="36">
        <v>1270</v>
      </c>
      <c r="E80" s="38"/>
      <c r="F80" s="39"/>
      <c r="G80" s="108"/>
    </row>
    <row r="81" spans="1:7" ht="9.9499999999999993" customHeight="1" thickBot="1" x14ac:dyDescent="0.3">
      <c r="A81" s="40"/>
      <c r="B81" s="41"/>
      <c r="C81" s="42"/>
      <c r="D81" s="42"/>
      <c r="E81" s="43"/>
      <c r="F81" s="44"/>
      <c r="G81" s="108"/>
    </row>
    <row r="82" spans="1:7" s="87" customFormat="1" ht="20.100000000000001" customHeight="1" thickBot="1" x14ac:dyDescent="0.3">
      <c r="A82" s="68">
        <v>6</v>
      </c>
      <c r="B82" s="92" t="s">
        <v>115</v>
      </c>
      <c r="C82" s="85" t="s">
        <v>118</v>
      </c>
      <c r="D82" s="85">
        <f>SUM(D84:D86)</f>
        <v>-50413</v>
      </c>
      <c r="E82" s="93"/>
      <c r="F82" s="94">
        <f>ROUND(D82*E82,2)</f>
        <v>0</v>
      </c>
      <c r="G82" s="95"/>
    </row>
    <row r="83" spans="1:7" ht="35.1" customHeight="1" x14ac:dyDescent="0.25">
      <c r="A83" s="40"/>
      <c r="B83" s="81" t="s">
        <v>119</v>
      </c>
      <c r="C83" s="99"/>
      <c r="D83" s="99"/>
      <c r="E83" s="43"/>
      <c r="F83" s="44"/>
      <c r="G83" s="30"/>
    </row>
    <row r="84" spans="1:7" ht="15" customHeight="1" x14ac:dyDescent="0.25">
      <c r="A84" s="40"/>
      <c r="B84" s="81" t="s">
        <v>120</v>
      </c>
      <c r="C84" s="101"/>
      <c r="D84" s="100">
        <v>-48</v>
      </c>
      <c r="E84" s="43"/>
      <c r="F84" s="44"/>
      <c r="G84" s="30"/>
    </row>
    <row r="85" spans="1:7" ht="15" customHeight="1" x14ac:dyDescent="0.25">
      <c r="A85" s="40"/>
      <c r="B85" s="81" t="s">
        <v>121</v>
      </c>
      <c r="C85" s="100"/>
      <c r="D85" s="100">
        <v>-49850</v>
      </c>
      <c r="E85" s="43"/>
      <c r="F85" s="44"/>
      <c r="G85" s="30"/>
    </row>
    <row r="86" spans="1:7" ht="15" customHeight="1" x14ac:dyDescent="0.25">
      <c r="A86" s="40"/>
      <c r="B86" s="81" t="s">
        <v>122</v>
      </c>
      <c r="C86" s="100"/>
      <c r="D86" s="100">
        <v>-515</v>
      </c>
      <c r="E86" s="43"/>
      <c r="F86" s="44"/>
      <c r="G86" s="30"/>
    </row>
    <row r="87" spans="1:7" ht="9.9499999999999993" customHeight="1" thickBot="1" x14ac:dyDescent="0.3">
      <c r="A87" s="40"/>
      <c r="B87" s="41"/>
      <c r="C87" s="42"/>
      <c r="D87" s="42"/>
      <c r="E87" s="43"/>
      <c r="F87" s="44"/>
      <c r="G87" s="30"/>
    </row>
    <row r="88" spans="1:7" s="87" customFormat="1" ht="20.100000000000001" customHeight="1" thickBot="1" x14ac:dyDescent="0.3">
      <c r="A88" s="68">
        <v>7</v>
      </c>
      <c r="B88" s="92" t="s">
        <v>90</v>
      </c>
      <c r="C88" s="85" t="s">
        <v>51</v>
      </c>
      <c r="D88" s="85">
        <v>1</v>
      </c>
      <c r="E88" s="93"/>
      <c r="F88" s="94">
        <f>ROUND(D88*E88,2)</f>
        <v>0</v>
      </c>
      <c r="G88" s="95"/>
    </row>
    <row r="89" spans="1:7" s="87" customFormat="1" ht="5.0999999999999996" customHeight="1" x14ac:dyDescent="0.25">
      <c r="A89" s="102"/>
      <c r="B89" s="103"/>
      <c r="C89" s="102"/>
      <c r="D89" s="102"/>
      <c r="E89" s="104"/>
      <c r="F89" s="105"/>
      <c r="G89" s="95"/>
    </row>
    <row r="90" spans="1:7" ht="150" customHeight="1" thickBot="1" x14ac:dyDescent="0.3">
      <c r="B90" s="97" t="s">
        <v>91</v>
      </c>
    </row>
    <row r="91" spans="1:7" s="87" customFormat="1" ht="20.100000000000001" customHeight="1" thickBot="1" x14ac:dyDescent="0.3">
      <c r="A91" s="68">
        <v>8</v>
      </c>
      <c r="B91" s="92" t="s">
        <v>113</v>
      </c>
      <c r="C91" s="85" t="s">
        <v>51</v>
      </c>
      <c r="D91" s="85">
        <v>1</v>
      </c>
      <c r="E91" s="93"/>
      <c r="F91" s="94">
        <f>ROUND(D91*E91,2)</f>
        <v>0</v>
      </c>
      <c r="G91" s="95"/>
    </row>
    <row r="92" spans="1:7" s="87" customFormat="1" ht="5.0999999999999996" customHeight="1" x14ac:dyDescent="0.25">
      <c r="A92" s="102"/>
      <c r="B92" s="103"/>
      <c r="C92" s="102"/>
      <c r="D92" s="102"/>
      <c r="E92" s="104"/>
      <c r="F92" s="105"/>
      <c r="G92" s="95"/>
    </row>
    <row r="93" spans="1:7" ht="95.1" customHeight="1" x14ac:dyDescent="0.25">
      <c r="B93" s="98" t="s">
        <v>114</v>
      </c>
    </row>
  </sheetData>
  <mergeCells count="7">
    <mergeCell ref="G72:G81"/>
    <mergeCell ref="G52:H53"/>
    <mergeCell ref="A1:F1"/>
    <mergeCell ref="A3:F3"/>
    <mergeCell ref="A9:B9"/>
    <mergeCell ref="G12:G13"/>
    <mergeCell ref="E8:F8"/>
  </mergeCells>
  <pageMargins left="0.7" right="0.7" top="0.78740157499999996" bottom="0.78740157499999996" header="0.3" footer="0.3"/>
  <pageSetup paperSize="9" orientation="landscape" r:id="rId1"/>
  <ignoredErrors>
    <ignoredError sqref="F16:F20 F14"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6" ma:contentTypeDescription="Vytvoří nový dokument" ma:contentTypeScope="" ma:versionID="26d5f8287bf9f79a0eb719be1df38430">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0b617567bc9062beacb2d5fa9591acdc"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675c14e7-7a37-4663-861c-1ec0a0fc8fa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da4326ac-fbff-448f-9331-72fd366025f5}" ma:internalName="TaxCatchAll" ma:showField="CatchAllData" ma:web="4df82892-9f05-4115-b8bf-20a77a76b5d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198E40-9D20-4930-9140-63DB8619FC74}"/>
</file>

<file path=customXml/itemProps2.xml><?xml version="1.0" encoding="utf-8"?>
<ds:datastoreItem xmlns:ds="http://schemas.openxmlformats.org/officeDocument/2006/customXml" ds:itemID="{F09FE9EE-614D-455F-86D6-B5450AF1B38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Titulní list</vt:lpstr>
      <vt:lpstr>Oprava JTČ František</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Nový Josef</dc:creator>
  <cp:lastModifiedBy>Knoulichová Hana</cp:lastModifiedBy>
  <cp:lastPrinted>2023-01-19T05:53:29Z</cp:lastPrinted>
  <dcterms:created xsi:type="dcterms:W3CDTF">2022-11-29T14:35:38Z</dcterms:created>
  <dcterms:modified xsi:type="dcterms:W3CDTF">2023-02-16T11:30:00Z</dcterms:modified>
</cp:coreProperties>
</file>