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Strojní část" sheetId="2" r:id="rId2"/>
    <sheet name="PS 02 - Elektro část" sheetId="3" r:id="rId3"/>
    <sheet name="VON - Vedlejší a ostatní ..." sheetId="4" r:id="rId4"/>
  </sheets>
  <definedNames>
    <definedName name="_xlnm.Print_Area" localSheetId="0">'Rekapitulace stavby'!$D$4:$AO$76,'Rekapitulace stavby'!$C$82:$AQ$98</definedName>
    <definedName name="_xlnm._FilterDatabase" localSheetId="1" hidden="1">'PS 01 - Strojní část'!$C$133:$K$338</definedName>
    <definedName name="_xlnm.Print_Area" localSheetId="1">'PS 01 - Strojní část'!$C$4:$J$76,'PS 01 - Strojní část'!$C$82:$J$115,'PS 01 - Strojní část'!$C$121:$K$338</definedName>
    <definedName name="_xlnm._FilterDatabase" localSheetId="2" hidden="1">'PS 02 - Elektro část'!$C$125:$K$276</definedName>
    <definedName name="_xlnm.Print_Area" localSheetId="2">'PS 02 - Elektro část'!$C$4:$J$76,'PS 02 - Elektro část'!$C$82:$J$107,'PS 02 - Elektro část'!$C$113:$K$276</definedName>
    <definedName name="_xlnm._FilterDatabase" localSheetId="3" hidden="1">'VON - Vedlejší a ostatní ...'!$C$120:$K$145</definedName>
    <definedName name="_xlnm.Print_Area" localSheetId="3">'VON - Vedlejší a ostatní ...'!$C$4:$J$76,'VON - Vedlejší a ostatní ...'!$C$82:$J$102,'VON - Vedlejší a ostatní ...'!$C$108:$K$145</definedName>
    <definedName name="_xlnm.Print_Titles" localSheetId="0">'Rekapitulace stavby'!$92:$92</definedName>
    <definedName name="_xlnm.Print_Titles" localSheetId="1">'PS 01 - Strojní část'!$133:$133</definedName>
    <definedName name="_xlnm.Print_Titles" localSheetId="2">'PS 02 - Elektro část'!$125:$125</definedName>
    <definedName name="_xlnm.Print_Titles" localSheetId="3">'VON - Vedlejší a ostatní ...'!$120:$120</definedName>
  </definedNames>
  <calcPr fullCalcOnLoad="1"/>
</workbook>
</file>

<file path=xl/sharedStrings.xml><?xml version="1.0" encoding="utf-8"?>
<sst xmlns="http://schemas.openxmlformats.org/spreadsheetml/2006/main" count="5386" uniqueCount="1252">
  <si>
    <t>Export Komplet</t>
  </si>
  <si>
    <t/>
  </si>
  <si>
    <t>2.0</t>
  </si>
  <si>
    <t>ZAMOK</t>
  </si>
  <si>
    <t>False</t>
  </si>
  <si>
    <t>{98c9a1d4-18ca-4ffb-a2e7-2032ea6f1729}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</si>
  <si>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</si>
  <si>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</si>
  <si>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</si>
  <si>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</si>
  <si>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</si>
  <si>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</si>
  <si>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</si>
  <si>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</si>
  <si>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VDVrane_JER_20221023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</si>
  <si>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</si>
  <si>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</si>
  <si>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Vrané - rekonstrukce portálového jeřábu</t>
  </si>
  <si>
    <t>KSO:</t>
  </si>
  <si>
    <t>CC-CZ:</t>
  </si>
  <si>
    <t>Místo:</t>
  </si>
  <si>
    <t xml:space="preserve">k.ú. Praha – VD Vrané  </t>
  </si>
  <si>
    <t>Datum:</t>
  </si>
  <si>
    <t>23. 10. 2022</t>
  </si>
  <si>
    <t>Zadavatel:</t>
  </si>
  <si>
    <t>IČ:</t>
  </si>
  <si>
    <t>70889953</t>
  </si>
  <si>
    <t>Povodí Vltavy, státní podnik</t>
  </si>
  <si>
    <t>DIČ:</t>
  </si>
  <si>
    <t>CZ70889953</t>
  </si>
  <si>
    <t>Uchazeč:</t>
  </si>
  <si>
    <t>Vyplň údaj</t>
  </si>
  <si>
    <t>Projektant:</t>
  </si>
  <si>
    <t>42726603</t>
  </si>
  <si>
    <t>SKŠ spol. s r.o., Cihlářská 109, 261 01  Příbram I</t>
  </si>
  <si>
    <t>CZ42726603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</si>
  <si>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</si>
  <si>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</si>
  <si>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</si>
  <si>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</si>
  <si>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 CU 2022/II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</si>
  <si>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</si>
  <si>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</si>
  <si>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</si>
  <si>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</si>
  <si>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</si>
  <si>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</si>
  <si>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</si>
  <si>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</si>
  <si>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</si>
  <si>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</si>
  <si>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</si>
  <si>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</si>
  <si>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</si>
  <si>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</si>
  <si>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</si>
  <si>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</si>
  <si>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</si>
  <si>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</si>
  <si>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</si>
  <si>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</si>
  <si>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</si>
  <si>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</si>
  <si>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</si>
  <si>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</si>
  <si>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</si>
  <si>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</si>
  <si>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</si>
  <si>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</si>
  <si>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</si>
  <si>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</si>
  <si>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</si>
  <si>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</si>
  <si>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</si>
  <si>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</si>
  <si>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</si>
  <si>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</si>
  <si>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</si>
  <si>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</si>
  <si>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</si>
  <si>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</si>
  <si>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</si>
  <si>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</si>
  <si>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</si>
  <si>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</si>
  <si>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</si>
  <si>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</si>
  <si>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Strojní část</t>
  </si>
  <si>
    <t>PRO</t>
  </si>
  <si>
    <t>1</t>
  </si>
  <si>
    <t>{c9297c43-f8e2-4160-91df-a4eaef87fa6e}</t>
  </si>
  <si>
    <t>2</t>
  </si>
  <si>
    <t>PS 02</t>
  </si>
  <si>
    <t>Elektro část</t>
  </si>
  <si>
    <t>{5afdf43c-645a-4ac3-8d09-f570d53d4cc9}</t>
  </si>
  <si>
    <t>VON</t>
  </si>
  <si>
    <t>Vedlejší a ostatní náklady</t>
  </si>
  <si>
    <t>{85c797c4-ca6d-40cd-9413-4dfdb66e6165}</t>
  </si>
  <si>
    <t>KRYCÍ LIST SOUPISU PRACÍ</t>
  </si>
  <si>
    <t>Objekt:</t>
  </si>
  <si>
    <t>PS 01 - Strojní část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</si>
  <si>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</si>
  <si>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</si>
  <si>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</si>
  <si>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</si>
  <si>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</si>
  <si>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    A.1 - Manipulační traverza - nová protikorozní ochrana</t>
  </si>
  <si>
    <t xml:space="preserve">    B.1 - Konstrukce jeřábu - nová protikorozní ochrana</t>
  </si>
  <si>
    <t xml:space="preserve">    C.1 - Podvozek pojezdu jeřábu</t>
  </si>
  <si>
    <t xml:space="preserve">    D.1 - Hlavní nosná lana</t>
  </si>
  <si>
    <t xml:space="preserve">    E.1 - Pochozí plechy - výměna</t>
  </si>
  <si>
    <t xml:space="preserve">    F.1 - Kontrolní revizní koš - poz. 2</t>
  </si>
  <si>
    <t xml:space="preserve">    G.1 - Manipulační traverza - poz. 27</t>
  </si>
  <si>
    <t xml:space="preserve">    H.1 - Okopové plechy vnější a vnitřní - poz. 7</t>
  </si>
  <si>
    <t xml:space="preserve">    I.1 - Převodovka pojezdu portálu - poz. 17</t>
  </si>
  <si>
    <t xml:space="preserve">    J.1 - Kabina ovládání jeřábu - poz.11,12,13</t>
  </si>
  <si>
    <t xml:space="preserve">    K.1 - Stojan navíjecího bubnu - poz. 25</t>
  </si>
  <si>
    <t xml:space="preserve">    L.1 - Uložení převodovek pojezdu - poz. 16</t>
  </si>
  <si>
    <t xml:space="preserve">    M.1 - Zakrytování pojezdové převodovky - poz. 9</t>
  </si>
  <si>
    <t xml:space="preserve">    N.1 - Zvedací zařízení - poz. 1</t>
  </si>
  <si>
    <t xml:space="preserve">    O.1 - Žebříky, ochranné koše - poz. 15</t>
  </si>
  <si>
    <t xml:space="preserve">    P.1 - Kabina silového rozvaděče</t>
  </si>
  <si>
    <t xml:space="preserve">    R.1 - Likvidace odpadů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</si>
  <si>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</si>
  <si>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</si>
  <si>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</si>
  <si>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</si>
  <si>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</si>
  <si>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</si>
  <si>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</si>
  <si>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</si>
  <si>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</si>
  <si>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</si>
  <si>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</si>
  <si>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</si>
  <si>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</si>
  <si>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</si>
  <si>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A.1</t>
  </si>
  <si>
    <t>Manipulační traverza - nová protikorozní ochrana</t>
  </si>
  <si>
    <t>4</t>
  </si>
  <si>
    <t>K</t>
  </si>
  <si>
    <t>789121171</t>
  </si>
  <si>
    <t>Čištění vysokotlakým stříkáním ocelových konstrukcí třídy I příprava Wa 2,5 stupeň zrezivění B</t>
  </si>
  <si>
    <t>m2</t>
  </si>
  <si>
    <t>CS ÚRS 2022 02</t>
  </si>
  <si>
    <t>16</t>
  </si>
  <si>
    <t>80576081</t>
  </si>
  <si>
    <t>PP</t>
  </si>
  <si>
    <t>Očištění tlakovou vodou přes aplikací PKO</t>
  </si>
  <si>
    <t>Online PSC</t>
  </si>
  <si>
    <t>https://podminky.urs.cz/item/CS_URS_2022_02/789121171</t>
  </si>
  <si>
    <t>78922114R</t>
  </si>
  <si>
    <t>Provedení otryskání ocelových konstrukcí třídy I stupeň zarezavění D stupeň přípravy Sa 2 1/2 včetně spotřeby abraziva</t>
  </si>
  <si>
    <t>R-položka</t>
  </si>
  <si>
    <t>-1467000891</t>
  </si>
  <si>
    <t>Provedení otryskání povrchů ocelových konstrukcí suché abrazivní tryskání třídy I stupeň zrezivění D, stupeň přípravy Sa 2½ včetně spotřeby abraziva</t>
  </si>
  <si>
    <t>VV</t>
  </si>
  <si>
    <t>108</t>
  </si>
  <si>
    <t>Součet</t>
  </si>
  <si>
    <t>3</t>
  </si>
  <si>
    <t>A_3</t>
  </si>
  <si>
    <t>Epoxidový nátěr vícevrstvý, kategorie vnějšího prostředí C3, životnost vyská - H &gt; 15 let</t>
  </si>
  <si>
    <t>1058345646</t>
  </si>
  <si>
    <t>A_5</t>
  </si>
  <si>
    <t>Přípravné práce pro zřízení PKO, pomocné zaplachtování, bezpečnostní prvky apod.</t>
  </si>
  <si>
    <t>kpl</t>
  </si>
  <si>
    <t>1662415217</t>
  </si>
  <si>
    <t>5</t>
  </si>
  <si>
    <t>A_6</t>
  </si>
  <si>
    <t>Montáž a demontáž pomocných konstrukcí</t>
  </si>
  <si>
    <t>-50811124</t>
  </si>
  <si>
    <t>B.1</t>
  </si>
  <si>
    <t>Konstrukce jeřábu - nová protikorozní ochrana</t>
  </si>
  <si>
    <t>6</t>
  </si>
  <si>
    <t>73112639</t>
  </si>
  <si>
    <t>84"m2"      "Středový příhradový nosník jeřábu</t>
  </si>
  <si>
    <t>448"m2"    "Nosníky plnostěnné + příhradová horní část (4ks)</t>
  </si>
  <si>
    <t xml:space="preserve">60"m2"      "Zábradlí </t>
  </si>
  <si>
    <t>341"m2"    "Zavětrování, kapotování, kabina a ostatní drobné konstrukce</t>
  </si>
  <si>
    <t>49"m2"     "Rám středního náhonu</t>
  </si>
  <si>
    <t>7</t>
  </si>
  <si>
    <t>-789402238</t>
  </si>
  <si>
    <t>982</t>
  </si>
  <si>
    <t>8</t>
  </si>
  <si>
    <t>B_3</t>
  </si>
  <si>
    <t>-984916972</t>
  </si>
  <si>
    <t>9</t>
  </si>
  <si>
    <t>B_7</t>
  </si>
  <si>
    <t>Přípravné práce pro zřízení PKO, pomocné zaplachtování, bezpečnostní prvky, lešení apod.</t>
  </si>
  <si>
    <t>-987568877</t>
  </si>
  <si>
    <t>10</t>
  </si>
  <si>
    <t>B_8</t>
  </si>
  <si>
    <t>Montáž a demontáž pomocných konstrukcí, lešení, závěsu atd</t>
  </si>
  <si>
    <t>1909763544</t>
  </si>
  <si>
    <t>C.1</t>
  </si>
  <si>
    <t>Podvozek pojezdu jeřábu</t>
  </si>
  <si>
    <t>11</t>
  </si>
  <si>
    <t>C_1</t>
  </si>
  <si>
    <t>Doplnění chybějících částí pojezdů - nárazníky, kleštiny</t>
  </si>
  <si>
    <t>1809522457</t>
  </si>
  <si>
    <t>P</t>
  </si>
  <si>
    <t>Poznámka k položce:
Cena za výrobu dodávky a montáž uvedených částí podvozku</t>
  </si>
  <si>
    <t>D.1</t>
  </si>
  <si>
    <t>Hlavní nosná lana</t>
  </si>
  <si>
    <t>12</t>
  </si>
  <si>
    <t>D_1</t>
  </si>
  <si>
    <t>Demontáž a likvidace dnešního hlavního nosného lana pr. 25 mm</t>
  </si>
  <si>
    <t>m</t>
  </si>
  <si>
    <t>-1035435509</t>
  </si>
  <si>
    <t>2*120 "m"</t>
  </si>
  <si>
    <t>13</t>
  </si>
  <si>
    <t>D_2</t>
  </si>
  <si>
    <t>Montáž hlavního nosného lana dle specifikace v TZ</t>
  </si>
  <si>
    <t>1251376364</t>
  </si>
  <si>
    <t>14</t>
  </si>
  <si>
    <t>M</t>
  </si>
  <si>
    <t>D_3</t>
  </si>
  <si>
    <t>hlavní ocelové nosné lano - spec. Viz TZ</t>
  </si>
  <si>
    <t>32</t>
  </si>
  <si>
    <t>1446657955</t>
  </si>
  <si>
    <t>D_4</t>
  </si>
  <si>
    <t>Ošetření nosného lana pt. 25 mm ochranným prostředkem pro jeřábová lana do venkovního prostředí, včetně přípravy pro ošetření - vyčistění lana</t>
  </si>
  <si>
    <t>1844897989</t>
  </si>
  <si>
    <t>E.1</t>
  </si>
  <si>
    <t>Pochozí plechy - výměna</t>
  </si>
  <si>
    <t>E_1</t>
  </si>
  <si>
    <t>Demontáž dnešních pochozích plechů</t>
  </si>
  <si>
    <t>kg</t>
  </si>
  <si>
    <t>1417224168</t>
  </si>
  <si>
    <t>85"m2" * 41.5 "kg/m2"</t>
  </si>
  <si>
    <t>17</t>
  </si>
  <si>
    <t>E_1a</t>
  </si>
  <si>
    <t>Odvoz demontovaných ocelových kcí do sběru</t>
  </si>
  <si>
    <t>t</t>
  </si>
  <si>
    <t>1567870524</t>
  </si>
  <si>
    <t xml:space="preserve">Poznámka k položce:
Naložení a odvoz demontovaných OK do kovošrotu. Tržba za šrot je majetkem objednatele a bude objednateli přefakturována.  </t>
  </si>
  <si>
    <t>85"m2" * 41.5 "kg/m2"/1000</t>
  </si>
  <si>
    <t>18</t>
  </si>
  <si>
    <t>E_2</t>
  </si>
  <si>
    <t>Výroba a montáž nových lístkových plechů tl 5 mm</t>
  </si>
  <si>
    <t>1915458056</t>
  </si>
  <si>
    <t>120.7 "m2" * 41.5 "kg/m2"</t>
  </si>
  <si>
    <t>19</t>
  </si>
  <si>
    <t>E_3</t>
  </si>
  <si>
    <t>tabule plechu - lístkový tl.5mm</t>
  </si>
  <si>
    <t>250726065</t>
  </si>
  <si>
    <t>20</t>
  </si>
  <si>
    <t>78922211R</t>
  </si>
  <si>
    <t>Provedení otryskání ocelových konstrukcí třídy II stupeň zarezavění A stupeň přípravy Sa 2 1/2 včetně spotřeby abraziva</t>
  </si>
  <si>
    <t>-444197777</t>
  </si>
  <si>
    <t>241"m2"   "plechy</t>
  </si>
  <si>
    <t>12"m2"    "I140</t>
  </si>
  <si>
    <t>8,8"m2"    "L60x6</t>
  </si>
  <si>
    <t>E_4</t>
  </si>
  <si>
    <t>Epoxidový nátěr vícevrstvý, kategorie vnějšího prostředí C3, ivotnost vyská - H &gt; 15 let</t>
  </si>
  <si>
    <t>-1382495719</t>
  </si>
  <si>
    <t>22</t>
  </si>
  <si>
    <t>E_5</t>
  </si>
  <si>
    <t>Vytvoření nosné konstrukce z profilu I140 a L60x6 vetknutých do stávající ocelové konstrukce portálu</t>
  </si>
  <si>
    <t>kus</t>
  </si>
  <si>
    <t>-1057834945</t>
  </si>
  <si>
    <t>Poznámka k položce:
V označených místech horní plošiny, kde není pochůzná podlaha, vytvořit nosnou konstrukci z profilu I140 a L60x6 vetknutých do stávající ocelové konstrukce portálu</t>
  </si>
  <si>
    <t>23</t>
  </si>
  <si>
    <t>E_6</t>
  </si>
  <si>
    <t xml:space="preserve">materiál I140 </t>
  </si>
  <si>
    <t>-1964748246</t>
  </si>
  <si>
    <t>24</t>
  </si>
  <si>
    <t>E_7</t>
  </si>
  <si>
    <t xml:space="preserve">materiál L60x6 </t>
  </si>
  <si>
    <t>-784545677</t>
  </si>
  <si>
    <t>F.1</t>
  </si>
  <si>
    <t>Kontrolní revizní koš - poz. 2</t>
  </si>
  <si>
    <t>25</t>
  </si>
  <si>
    <t>F_1</t>
  </si>
  <si>
    <t>materiál - L50, tahokov 1,5 mm</t>
  </si>
  <si>
    <t>1105434653</t>
  </si>
  <si>
    <t>26</t>
  </si>
  <si>
    <t>F_2</t>
  </si>
  <si>
    <t>pozink svařované pororošty h. 30 mm 900x1200mm</t>
  </si>
  <si>
    <t>-1670653470</t>
  </si>
  <si>
    <t>27</t>
  </si>
  <si>
    <t>F_3</t>
  </si>
  <si>
    <t>Výroba, svaření dle výkresu</t>
  </si>
  <si>
    <t>-452647530</t>
  </si>
  <si>
    <t>28</t>
  </si>
  <si>
    <t>F_4</t>
  </si>
  <si>
    <t>závěsný podvozek na I280</t>
  </si>
  <si>
    <t>-1915966723</t>
  </si>
  <si>
    <t>29</t>
  </si>
  <si>
    <t>F_5</t>
  </si>
  <si>
    <t>žárový zinek koše včetně roštů</t>
  </si>
  <si>
    <t>1338054136</t>
  </si>
  <si>
    <t>30</t>
  </si>
  <si>
    <t>F_6</t>
  </si>
  <si>
    <t>Montáž koše na I280</t>
  </si>
  <si>
    <t>-1113812611</t>
  </si>
  <si>
    <t>G.1</t>
  </si>
  <si>
    <t>Manipulační traverza - poz. 27</t>
  </si>
  <si>
    <t>31</t>
  </si>
  <si>
    <t>G_1</t>
  </si>
  <si>
    <t>materiál L50x5</t>
  </si>
  <si>
    <t>-62941092</t>
  </si>
  <si>
    <t>G_2</t>
  </si>
  <si>
    <t>materiál L45x5</t>
  </si>
  <si>
    <t>1092834259</t>
  </si>
  <si>
    <t>33</t>
  </si>
  <si>
    <t>G_3</t>
  </si>
  <si>
    <t>materiál PLOCH 120x6</t>
  </si>
  <si>
    <t>67470590</t>
  </si>
  <si>
    <t>34</t>
  </si>
  <si>
    <t>G_4</t>
  </si>
  <si>
    <t>pozink svařované pororošty h. 30 mm 1000x1200</t>
  </si>
  <si>
    <t>-1492034496</t>
  </si>
  <si>
    <t>35</t>
  </si>
  <si>
    <t>G_5</t>
  </si>
  <si>
    <t>materiál U80</t>
  </si>
  <si>
    <t>1613709849</t>
  </si>
  <si>
    <t>36</t>
  </si>
  <si>
    <t>G_6</t>
  </si>
  <si>
    <t>materiál PLOCH 50x6</t>
  </si>
  <si>
    <t>1524050356</t>
  </si>
  <si>
    <t>37</t>
  </si>
  <si>
    <t>G_7</t>
  </si>
  <si>
    <t>Nařezání  a svaření svařence obchozu - dle výkresu 2019/25.1</t>
  </si>
  <si>
    <t>-545370763</t>
  </si>
  <si>
    <t>38</t>
  </si>
  <si>
    <t>G_8</t>
  </si>
  <si>
    <t>Na stávající manipulační traverzu navařit sloupky  na které se navaří madlo a středový profil do spodní části na jednotlivé sloupky se navaří okopový plech profilu 120x6 dle výkresu</t>
  </si>
  <si>
    <t>1508497473</t>
  </si>
  <si>
    <t xml:space="preserve">Poznámka k položce:
dle výkresu 2019/25 </t>
  </si>
  <si>
    <t>39</t>
  </si>
  <si>
    <t>G_9</t>
  </si>
  <si>
    <t>V místě kladek ustavit, nastehovat a přivařit obchozí svařenec vč. madla a okopového plechu. Obchoz zavětrovat - 2x profil U80</t>
  </si>
  <si>
    <t>982939832</t>
  </si>
  <si>
    <t>40</t>
  </si>
  <si>
    <t>G_10</t>
  </si>
  <si>
    <t>Položení pozink pororoštů a zafixování dle možností do ocelové konstrukce nebo k vzniklým okopovým plechům</t>
  </si>
  <si>
    <t>207792808</t>
  </si>
  <si>
    <t xml:space="preserve">Poznámka k položce:
Položení pozink pororoštů (na ocelovou konstrukci traverzy v místě pochůzném) a zafixování dle možností do ocelové konstrukce nebo k vzniklým okopovým plechům
</t>
  </si>
  <si>
    <t>41</t>
  </si>
  <si>
    <t>388354912</t>
  </si>
  <si>
    <t xml:space="preserve">8"m2"   "povrch nového zábradlí </t>
  </si>
  <si>
    <t>42</t>
  </si>
  <si>
    <t>G_11</t>
  </si>
  <si>
    <t>1043945522</t>
  </si>
  <si>
    <t>H.1</t>
  </si>
  <si>
    <t>Okopové plechy vnější a vnitřní - poz. 7</t>
  </si>
  <si>
    <t>43</t>
  </si>
  <si>
    <t>H_3</t>
  </si>
  <si>
    <t>materiál L45x5 zábradlí</t>
  </si>
  <si>
    <t>1679646706</t>
  </si>
  <si>
    <t>44</t>
  </si>
  <si>
    <t>H_4</t>
  </si>
  <si>
    <t>materiál PLOCH 120x6-134mm</t>
  </si>
  <si>
    <t>2064114238</t>
  </si>
  <si>
    <t>45</t>
  </si>
  <si>
    <t>H_5</t>
  </si>
  <si>
    <t>plech 3mm-1000x2000 nerez 1.4301</t>
  </si>
  <si>
    <t>638692749</t>
  </si>
  <si>
    <t>46</t>
  </si>
  <si>
    <t>H_6</t>
  </si>
  <si>
    <t>plech 3mm-1250x2500 nerez 1.4301</t>
  </si>
  <si>
    <t>-344217782</t>
  </si>
  <si>
    <t>47</t>
  </si>
  <si>
    <t>H_7</t>
  </si>
  <si>
    <t>1359708836</t>
  </si>
  <si>
    <t>48</t>
  </si>
  <si>
    <t>H_8</t>
  </si>
  <si>
    <t>materiál L50x5 - sloupky</t>
  </si>
  <si>
    <t>169087858</t>
  </si>
  <si>
    <t>49</t>
  </si>
  <si>
    <t>H_10</t>
  </si>
  <si>
    <t>Oprava v rozích snížené zábradlí do původní výšky</t>
  </si>
  <si>
    <t>1118720318</t>
  </si>
  <si>
    <t>50</t>
  </si>
  <si>
    <t>H_11</t>
  </si>
  <si>
    <t>Výroba úchytné desky pro nerezové uchycení okopového plechu, stříhání, vrtání, ohybání - 2xd8,5mm</t>
  </si>
  <si>
    <t>-938776263</t>
  </si>
  <si>
    <t>51</t>
  </si>
  <si>
    <t>H_12</t>
  </si>
  <si>
    <t>Navaření úchytných desek na sloupky vnějšího zábradlí</t>
  </si>
  <si>
    <t>-2024334676</t>
  </si>
  <si>
    <t>52</t>
  </si>
  <si>
    <t>H_13</t>
  </si>
  <si>
    <t>Výroba okopových nerezových plechů tl.3mm - stříhání, ohraňování, vrtání  dle výkresu</t>
  </si>
  <si>
    <t>870895366</t>
  </si>
  <si>
    <t>53</t>
  </si>
  <si>
    <t>H_14</t>
  </si>
  <si>
    <t>Montáž nerezových okopových plechů mezi úchytné desky ( naměření, uříznutí, vyvrtání 2xd8,5mm ) našroubování do jednotlivých polí</t>
  </si>
  <si>
    <t>-1768200911</t>
  </si>
  <si>
    <t>54</t>
  </si>
  <si>
    <t>H_15</t>
  </si>
  <si>
    <t>Doplnění sloupků L55x5 u vnitřního zábradlí a přivaření madla zábradlí</t>
  </si>
  <si>
    <t>-1358576435</t>
  </si>
  <si>
    <t>55</t>
  </si>
  <si>
    <t>H_16</t>
  </si>
  <si>
    <t>Z PLOCH 120x6-4m navaření na vnitřní sloupky okopové plechy</t>
  </si>
  <si>
    <t>-1391894776</t>
  </si>
  <si>
    <t>I.1</t>
  </si>
  <si>
    <t>Převodovka pojezdu portálu - poz. 17</t>
  </si>
  <si>
    <t>56</t>
  </si>
  <si>
    <t>I_1</t>
  </si>
  <si>
    <t>Sestava převodovky a asynchronního elektromotoru s brzdou pojezdu portálu - maximální kroutící moment 12000Nm, výstupní otáčky 160-180 otáček/min, upínací hřídel 60mm, příkon 15 kW</t>
  </si>
  <si>
    <t>-1184491667</t>
  </si>
  <si>
    <t>J.1</t>
  </si>
  <si>
    <t>Kabina ovládání jeřábu - poz.11,12,13</t>
  </si>
  <si>
    <t>57</t>
  </si>
  <si>
    <t>J_1</t>
  </si>
  <si>
    <t>materiál L60x60x6</t>
  </si>
  <si>
    <t>-7344926</t>
  </si>
  <si>
    <t>58</t>
  </si>
  <si>
    <t>J_2</t>
  </si>
  <si>
    <t>materiál T50</t>
  </si>
  <si>
    <t>-1443980297</t>
  </si>
  <si>
    <t>59</t>
  </si>
  <si>
    <t>J_3</t>
  </si>
  <si>
    <t xml:space="preserve">materiál PLOCH 40x5 </t>
  </si>
  <si>
    <t>1706674504</t>
  </si>
  <si>
    <t>60</t>
  </si>
  <si>
    <t>J_4</t>
  </si>
  <si>
    <t>materiál L25x3</t>
  </si>
  <si>
    <t>1375626439</t>
  </si>
  <si>
    <t>61</t>
  </si>
  <si>
    <t>J_5</t>
  </si>
  <si>
    <t>Ditherm tabule 412x668</t>
  </si>
  <si>
    <t>-392617404</t>
  </si>
  <si>
    <t>62</t>
  </si>
  <si>
    <t>J_6</t>
  </si>
  <si>
    <t>Ditherm tabule 412x853</t>
  </si>
  <si>
    <t>-854862950</t>
  </si>
  <si>
    <t>63</t>
  </si>
  <si>
    <t>J_7</t>
  </si>
  <si>
    <t xml:space="preserve">Svaření rámu </t>
  </si>
  <si>
    <t>1432486268</t>
  </si>
  <si>
    <t>Poznámka k položce:
Dle výkresu 2019/11 a 2019/11.1 svařit rám</t>
  </si>
  <si>
    <t>64</t>
  </si>
  <si>
    <t>J_8</t>
  </si>
  <si>
    <t>Svaření do rámu vyklápěcí pochůzné rošty</t>
  </si>
  <si>
    <t>731303791</t>
  </si>
  <si>
    <t>Poznámka k položce:
Dle výkresu svařit do rámu vyklápěcí pochůzné rošty</t>
  </si>
  <si>
    <t>65</t>
  </si>
  <si>
    <t>J_9</t>
  </si>
  <si>
    <t>Ošetření 1x základní a 2x vrchní barvou - rošty i rám</t>
  </si>
  <si>
    <t>-389191448</t>
  </si>
  <si>
    <t>66</t>
  </si>
  <si>
    <t>J_10</t>
  </si>
  <si>
    <t>Vyříznutí pochůzného plechu v podlaze (řídící kabina) tloušťky 6mm dle rozměru průhledítka, totéž provést ve stěně řídící kabiny</t>
  </si>
  <si>
    <t>1826786302</t>
  </si>
  <si>
    <t>67</t>
  </si>
  <si>
    <t>J_11</t>
  </si>
  <si>
    <t>Nasazení svařence průhledítka - do vyříznutého otvoru ve stěně a podlaze</t>
  </si>
  <si>
    <t>-1123523418</t>
  </si>
  <si>
    <t>68</t>
  </si>
  <si>
    <t>J_12</t>
  </si>
  <si>
    <t>Usazený rám průhledítka přivařit k nosné ocelové konstrukci kabiny</t>
  </si>
  <si>
    <t>1482903802</t>
  </si>
  <si>
    <t>69</t>
  </si>
  <si>
    <t>J_13</t>
  </si>
  <si>
    <t>Do přivařeného průhledítka vlepit Ditherm tabule pomocí silikonového tmelu</t>
  </si>
  <si>
    <t>-1439001075</t>
  </si>
  <si>
    <t>70</t>
  </si>
  <si>
    <t>J_14</t>
  </si>
  <si>
    <t>materiál plech 3mm, D16 a D45</t>
  </si>
  <si>
    <t>-200904131</t>
  </si>
  <si>
    <t>71</t>
  </si>
  <si>
    <t>J_15</t>
  </si>
  <si>
    <t>Dle výkresu 2019/11.2 soustružit rolny průměr 44</t>
  </si>
  <si>
    <t>-848214304</t>
  </si>
  <si>
    <t>72</t>
  </si>
  <si>
    <t>J_16</t>
  </si>
  <si>
    <t>Dle výkresu 2019/11.2 soustružit čep průměr 16</t>
  </si>
  <si>
    <t>-1622716366</t>
  </si>
  <si>
    <t>73</t>
  </si>
  <si>
    <t>J_17</t>
  </si>
  <si>
    <t>Dle výkresu ohnout pozici 1</t>
  </si>
  <si>
    <t>1899949830</t>
  </si>
  <si>
    <t>74</t>
  </si>
  <si>
    <t>J_18</t>
  </si>
  <si>
    <t>Dle výkresu ohnout pozici 2</t>
  </si>
  <si>
    <t>2010187442</t>
  </si>
  <si>
    <t>75</t>
  </si>
  <si>
    <t>J_19</t>
  </si>
  <si>
    <t>Smontovat rolny, ložiska a čep a vše našroubovat do pozice 2</t>
  </si>
  <si>
    <t>-763491221</t>
  </si>
  <si>
    <t>76</t>
  </si>
  <si>
    <t>J_20</t>
  </si>
  <si>
    <t>Ditherm tabule 1100x1500</t>
  </si>
  <si>
    <t>185552886</t>
  </si>
  <si>
    <t>77</t>
  </si>
  <si>
    <t>J_21</t>
  </si>
  <si>
    <t>Ditherm tabule (boční) 1100x1500</t>
  </si>
  <si>
    <t>-1405726520</t>
  </si>
  <si>
    <t>78</t>
  </si>
  <si>
    <t>J_22</t>
  </si>
  <si>
    <t>Nalepení Ditherm tabule do stávajících rámů</t>
  </si>
  <si>
    <t>-1538972465</t>
  </si>
  <si>
    <t>79</t>
  </si>
  <si>
    <t>J_23</t>
  </si>
  <si>
    <t>Vnitřní stěny řídící kabiny zateplit PUR panely tloušťky 40mm</t>
  </si>
  <si>
    <t>-817447073</t>
  </si>
  <si>
    <t>80</t>
  </si>
  <si>
    <t>J_24</t>
  </si>
  <si>
    <t>Zateplení z vnitřní strany strop řídící kabiny PUR panely tloušťky 40mm</t>
  </si>
  <si>
    <t>-1989927915</t>
  </si>
  <si>
    <t>K.1</t>
  </si>
  <si>
    <t>Stojan navíjecího bubnu - poz. 25</t>
  </si>
  <si>
    <t>81</t>
  </si>
  <si>
    <t>K_1</t>
  </si>
  <si>
    <t>materiál U200</t>
  </si>
  <si>
    <t>-147702403</t>
  </si>
  <si>
    <t>82</t>
  </si>
  <si>
    <t>K_2</t>
  </si>
  <si>
    <t>materiál U120</t>
  </si>
  <si>
    <t>346786069</t>
  </si>
  <si>
    <t>83</t>
  </si>
  <si>
    <t>K_3</t>
  </si>
  <si>
    <t>materiál L80x8</t>
  </si>
  <si>
    <t>1599748188</t>
  </si>
  <si>
    <t>84</t>
  </si>
  <si>
    <t>K_4</t>
  </si>
  <si>
    <t>Svaření stojanu pro navíjecí buben - dle výkresu 2019/25</t>
  </si>
  <si>
    <t>1502860876</t>
  </si>
  <si>
    <t>85</t>
  </si>
  <si>
    <t>K_5</t>
  </si>
  <si>
    <t>Stojan ustavit na místo a přišroubovat do podlahy portálu (místa šroubů v podlaze vyztužit)</t>
  </si>
  <si>
    <t>202139418</t>
  </si>
  <si>
    <t>86</t>
  </si>
  <si>
    <t>K_6</t>
  </si>
  <si>
    <t>Našroubování navíjecího bubnu na stojan</t>
  </si>
  <si>
    <t>-564801220</t>
  </si>
  <si>
    <t>L.1</t>
  </si>
  <si>
    <t>Uložení převodovek pojezdu - poz. 16</t>
  </si>
  <si>
    <t>87</t>
  </si>
  <si>
    <t>L_1</t>
  </si>
  <si>
    <t>materiál I200</t>
  </si>
  <si>
    <t>-872369352</t>
  </si>
  <si>
    <t>88</t>
  </si>
  <si>
    <t>L_2</t>
  </si>
  <si>
    <t>-707350391</t>
  </si>
  <si>
    <t>89</t>
  </si>
  <si>
    <t>L_3</t>
  </si>
  <si>
    <t>plech tloušťka 20mm-700x820</t>
  </si>
  <si>
    <t>1606921234</t>
  </si>
  <si>
    <t>90</t>
  </si>
  <si>
    <t>L_4</t>
  </si>
  <si>
    <t>plech tloušťka 34-500x500mm</t>
  </si>
  <si>
    <t>849434891</t>
  </si>
  <si>
    <t>91</t>
  </si>
  <si>
    <t>L_5</t>
  </si>
  <si>
    <t>D190-170mm</t>
  </si>
  <si>
    <t>688154551</t>
  </si>
  <si>
    <t>92</t>
  </si>
  <si>
    <t>L_6</t>
  </si>
  <si>
    <t>plech tloušťka 20-D260mm</t>
  </si>
  <si>
    <t>-498210333</t>
  </si>
  <si>
    <t>93</t>
  </si>
  <si>
    <t>L_7</t>
  </si>
  <si>
    <t>Dle výkresu 2019/16.2  svařit domeček</t>
  </si>
  <si>
    <t>1118278582</t>
  </si>
  <si>
    <t>94</t>
  </si>
  <si>
    <t>L_8</t>
  </si>
  <si>
    <t>Dle výkresu 2019/16.2 obrobit svařenec a veškeré díly do sestavy</t>
  </si>
  <si>
    <t>-455566903</t>
  </si>
  <si>
    <t>95</t>
  </si>
  <si>
    <t>L_9</t>
  </si>
  <si>
    <t>Dle výkresu 2019/16.1 vyrobit detaily vč. obrobení</t>
  </si>
  <si>
    <t>674379401</t>
  </si>
  <si>
    <t>96</t>
  </si>
  <si>
    <t>L_10</t>
  </si>
  <si>
    <t>Zřízení lešení k montáži převodovky v místě pohonných podvozků s nosností 300kg/m2 - plocha minimálně 14m2</t>
  </si>
  <si>
    <t>898016332</t>
  </si>
  <si>
    <t>97</t>
  </si>
  <si>
    <t>L_11</t>
  </si>
  <si>
    <t>Napřímit vedení pohonné hřídele dle sestavy 2019/16-90stupňů</t>
  </si>
  <si>
    <t>1161155525</t>
  </si>
  <si>
    <t>98</t>
  </si>
  <si>
    <t>L_12</t>
  </si>
  <si>
    <t>Dle výkresu 2019/16 ustavit nosnou konstrukci pro prosazení převodovky - stehovat</t>
  </si>
  <si>
    <t>-1677390564</t>
  </si>
  <si>
    <t>99</t>
  </si>
  <si>
    <t>L_13</t>
  </si>
  <si>
    <t>Demontovat šikmou pohonnou hřídel vč transmisní hřídele</t>
  </si>
  <si>
    <t>-1290569369</t>
  </si>
  <si>
    <t>100</t>
  </si>
  <si>
    <t>L_14</t>
  </si>
  <si>
    <t>Dle výkresu 2019/16.1 pozice 6 obrobit starou hřídel (nebo vyrobit novou) dle výkresu</t>
  </si>
  <si>
    <t>-481888094</t>
  </si>
  <si>
    <t>101</t>
  </si>
  <si>
    <t>L_15</t>
  </si>
  <si>
    <t xml:space="preserve">Usazení pohonné hřídele </t>
  </si>
  <si>
    <t>2001070190</t>
  </si>
  <si>
    <t>Poznámka k položce:
Do domečku usadit pohonnou hřídel a celý komplet nasadit do původního vedení pohonné hřídele (odlitek) s nasazením pastorku, tak aby byla dodržena funkční vůle v kuželovém soukolí</t>
  </si>
  <si>
    <t>102</t>
  </si>
  <si>
    <t>L_16</t>
  </si>
  <si>
    <t>Pomocí hydraulických zvedáků přizvednout pohonný podvozek a vyzkoušet funkci kuželového soukolí (ručně otáčet pohonnou hřídelí)</t>
  </si>
  <si>
    <t>2092362862</t>
  </si>
  <si>
    <t>103</t>
  </si>
  <si>
    <t>L_17</t>
  </si>
  <si>
    <t>Zavaření nosné ocelové konstrukce převodovky a předešlá funkce se zopakuje</t>
  </si>
  <si>
    <t>1500682762</t>
  </si>
  <si>
    <t>Poznámka k položce:
Po zkoušce funkce kuželového soukolí se nosná ocelová konstrukce převodovky celkově zavaří a předešlá funkce se zopakuje</t>
  </si>
  <si>
    <t>104</t>
  </si>
  <si>
    <t>L_18</t>
  </si>
  <si>
    <t>Celý komplet se po uvedených zkouškách dovaří na ocelovou konstrukci portálu i mezi sebou jednotlivé detaily</t>
  </si>
  <si>
    <t>-778422965</t>
  </si>
  <si>
    <t>105</t>
  </si>
  <si>
    <t>L_19</t>
  </si>
  <si>
    <t>Výroba nerezových krytů poz. 10,11,12,13-2x - dle výkresu 2019/16.3</t>
  </si>
  <si>
    <t>-1290967258</t>
  </si>
  <si>
    <t>106</t>
  </si>
  <si>
    <t>L_20</t>
  </si>
  <si>
    <t>materiál krytů tabule plechu tloušťky 1,5mm-1250x2500</t>
  </si>
  <si>
    <t>1783763814</t>
  </si>
  <si>
    <t>Poznámka k položce:
materiál krytů tabule plechu tloušťky 1,5mm-1250x2500</t>
  </si>
  <si>
    <t>107</t>
  </si>
  <si>
    <t>L_21</t>
  </si>
  <si>
    <t>Na nosnou ocelovou konstrukci převodovky se navaří držáky pro nerezové kryty - dle výkresu 2019/16.3</t>
  </si>
  <si>
    <t>-1028501075</t>
  </si>
  <si>
    <t>L_22</t>
  </si>
  <si>
    <t>Na držáky krytů se našroubují jednotlivé nerezové kryty - 5 krytů</t>
  </si>
  <si>
    <t>-932298460</t>
  </si>
  <si>
    <t>109</t>
  </si>
  <si>
    <t>L_23</t>
  </si>
  <si>
    <t>Na pohonnou hřídel průměr 60mm se nasadí pohonná převodovka a tato se přišroubuje k vytvořené konstrukci</t>
  </si>
  <si>
    <t>-515065183</t>
  </si>
  <si>
    <t>110</t>
  </si>
  <si>
    <t>L_24</t>
  </si>
  <si>
    <t>Demontáž pomocných konstrukcí</t>
  </si>
  <si>
    <t>-83559513</t>
  </si>
  <si>
    <t>M.1</t>
  </si>
  <si>
    <t>Zakrytování pojezdové převodovky - poz. 9</t>
  </si>
  <si>
    <t>111</t>
  </si>
  <si>
    <t>M_1</t>
  </si>
  <si>
    <t>materiál - jekl 30x1,5 nerez 1.4301</t>
  </si>
  <si>
    <t>2054912775</t>
  </si>
  <si>
    <t>112</t>
  </si>
  <si>
    <t>M_2</t>
  </si>
  <si>
    <t>plech 1000x2000x1,5 - nerez 1.4301</t>
  </si>
  <si>
    <t>457837709</t>
  </si>
  <si>
    <t>113</t>
  </si>
  <si>
    <t>M_3</t>
  </si>
  <si>
    <t>PLOCH 80x3x1000mm nerez 1.4301</t>
  </si>
  <si>
    <t>-108504929</t>
  </si>
  <si>
    <t>114</t>
  </si>
  <si>
    <t>M_4</t>
  </si>
  <si>
    <t>PLOCH 30x3x1000mm nerez 1.4301</t>
  </si>
  <si>
    <t>571748993</t>
  </si>
  <si>
    <t>115</t>
  </si>
  <si>
    <t>M_5</t>
  </si>
  <si>
    <t>Svařit čela pozice 1 s navařením spojových patek - dle výkresu - 2019/9</t>
  </si>
  <si>
    <t>816932472</t>
  </si>
  <si>
    <t>116</t>
  </si>
  <si>
    <t>M_6</t>
  </si>
  <si>
    <t>Svaření bočnice poz. 2 s navařením spojových patek - dle výkres</t>
  </si>
  <si>
    <t>350647404</t>
  </si>
  <si>
    <t>117</t>
  </si>
  <si>
    <t>M_7</t>
  </si>
  <si>
    <t>Svaření víka poz.3 - dle výkresu</t>
  </si>
  <si>
    <t>-297554338</t>
  </si>
  <si>
    <t>118</t>
  </si>
  <si>
    <t>M_8</t>
  </si>
  <si>
    <t>Do svařených rámů čel, bočnic a víka nasadit nerezové plechové výplně a ty z vnitřní strany stahovat</t>
  </si>
  <si>
    <t>1406350339</t>
  </si>
  <si>
    <t>119</t>
  </si>
  <si>
    <t>M_9</t>
  </si>
  <si>
    <t>Na místě složit čela a bočnice sešroubováním v místech patek šrouby M8-25mm</t>
  </si>
  <si>
    <t>735801224</t>
  </si>
  <si>
    <t>120</t>
  </si>
  <si>
    <t>M_10</t>
  </si>
  <si>
    <t>Přišroubování spodní patky nerezového krytu k ocelové pochůzné podlaze</t>
  </si>
  <si>
    <t>-1843539362</t>
  </si>
  <si>
    <t>121</t>
  </si>
  <si>
    <t>M_11</t>
  </si>
  <si>
    <t>Nasadit víko a zajistit</t>
  </si>
  <si>
    <t>-1266941089</t>
  </si>
  <si>
    <t>122</t>
  </si>
  <si>
    <t>M_12</t>
  </si>
  <si>
    <t>Veškeré viditelné svary budou obroušeny a zaleštěny popř. namořeny a očištěny</t>
  </si>
  <si>
    <t>1309921418</t>
  </si>
  <si>
    <t>N.1</t>
  </si>
  <si>
    <t>Zvedací zařízení - poz. 1</t>
  </si>
  <si>
    <t>123</t>
  </si>
  <si>
    <t>N_1</t>
  </si>
  <si>
    <t>zvedací zařízení na nosnou drážku I280 min. 4t (poloměr zakřivení I280 R 2000mm)</t>
  </si>
  <si>
    <t>901183796</t>
  </si>
  <si>
    <t>124</t>
  </si>
  <si>
    <t>N_2</t>
  </si>
  <si>
    <t>Napájení nového zvedacího zařízení</t>
  </si>
  <si>
    <t>1873818838</t>
  </si>
  <si>
    <t>125</t>
  </si>
  <si>
    <t>N_3</t>
  </si>
  <si>
    <t>Manipulace z pontonu, zvednutí na manipulační plošinu zvedacího nového zařízení</t>
  </si>
  <si>
    <t>-48526692</t>
  </si>
  <si>
    <t>126</t>
  </si>
  <si>
    <t>N_4</t>
  </si>
  <si>
    <t>Instalace nového zvedacího zařízení na profil I280</t>
  </si>
  <si>
    <t>-1120667720</t>
  </si>
  <si>
    <t>127</t>
  </si>
  <si>
    <t>N_5</t>
  </si>
  <si>
    <t>Demontáž stávajícího kladkostroje</t>
  </si>
  <si>
    <t>924735919</t>
  </si>
  <si>
    <t>O.1</t>
  </si>
  <si>
    <t>Žebříky, ochranné koše - poz. 15</t>
  </si>
  <si>
    <t>128</t>
  </si>
  <si>
    <t>O_1</t>
  </si>
  <si>
    <t>materiál PLOCH 40x5 nerez 1.4301</t>
  </si>
  <si>
    <t>1142125793</t>
  </si>
  <si>
    <t>129</t>
  </si>
  <si>
    <t>O_2</t>
  </si>
  <si>
    <t>materiál PLOCH 50x6  - 11373</t>
  </si>
  <si>
    <t>-337992899</t>
  </si>
  <si>
    <t>130</t>
  </si>
  <si>
    <t>O_3</t>
  </si>
  <si>
    <t>spojový materiál M8-25 nerez A2-70, matice a podložky</t>
  </si>
  <si>
    <t>-2023788941</t>
  </si>
  <si>
    <t>131</t>
  </si>
  <si>
    <t>O_4</t>
  </si>
  <si>
    <t>Výroba pozice 4 dle výkresu</t>
  </si>
  <si>
    <t>-1599405118</t>
  </si>
  <si>
    <t>132</t>
  </si>
  <si>
    <t>O_5</t>
  </si>
  <si>
    <t>Výroba oblouků poz 1</t>
  </si>
  <si>
    <t>1147900517</t>
  </si>
  <si>
    <t>133</t>
  </si>
  <si>
    <t>O_6</t>
  </si>
  <si>
    <t>Výroba oblouků poz 2</t>
  </si>
  <si>
    <t>-1223289417</t>
  </si>
  <si>
    <t>134</t>
  </si>
  <si>
    <t>O_7</t>
  </si>
  <si>
    <t>Navaření patek poz. 4 na stávající žebříky</t>
  </si>
  <si>
    <t>-1133031431</t>
  </si>
  <si>
    <t>135</t>
  </si>
  <si>
    <t>O_8</t>
  </si>
  <si>
    <t>Našroubování oblouků</t>
  </si>
  <si>
    <t>-624954218</t>
  </si>
  <si>
    <t>136</t>
  </si>
  <si>
    <t>O_9</t>
  </si>
  <si>
    <t>Dle šablony navařit do nerezových oblouků nerezové svislé pásnice 40x5mm</t>
  </si>
  <si>
    <t>-539037232</t>
  </si>
  <si>
    <t>137</t>
  </si>
  <si>
    <t>O_10</t>
  </si>
  <si>
    <t>Svařovaná místa namořit a očistit do původního vzhledu materiálu</t>
  </si>
  <si>
    <t>1776971138</t>
  </si>
  <si>
    <t>P.1</t>
  </si>
  <si>
    <t>Kabina silového rozvaděče</t>
  </si>
  <si>
    <t>138</t>
  </si>
  <si>
    <t>P_1</t>
  </si>
  <si>
    <t>Demontáž a likvidace dnešní kabiny rozvaděče</t>
  </si>
  <si>
    <t>-1770799929</t>
  </si>
  <si>
    <t>139</t>
  </si>
  <si>
    <t>P_2</t>
  </si>
  <si>
    <t>Výroba, dodávka, montáž nové kabiny rozvaděče z nerezu 1.4301</t>
  </si>
  <si>
    <t>-2043632736</t>
  </si>
  <si>
    <t>Poznámka k položce:
Náklady na návrh výrobu a instalaci nové kabiny rozvaděče RM1, dle jeho skutečných rozměrů, kabina bude obsahovat vstupní dvířka, celoobvodové opláštění včetně střechy a dostatečné odvětrání</t>
  </si>
  <si>
    <t>R.1</t>
  </si>
  <si>
    <t>Likvidace odpadů</t>
  </si>
  <si>
    <t>140</t>
  </si>
  <si>
    <t>99701350R</t>
  </si>
  <si>
    <t>Náklady na odvoz a likvidaci odpadů z tryskání zákonným způsobem</t>
  </si>
  <si>
    <t>-569470607</t>
  </si>
  <si>
    <t>PS 02 - Elektro část</t>
  </si>
  <si>
    <t xml:space="preserve">PS 02 - Elektro část </t>
  </si>
  <si>
    <t xml:space="preserve">    HSV - Práce a dodávky HSV</t>
  </si>
  <si>
    <t xml:space="preserve">      998 - Přesun hmot</t>
  </si>
  <si>
    <t xml:space="preserve">    PSV - Práce a dodávky PSV</t>
  </si>
  <si>
    <t xml:space="preserve">      741 - Elektroinstalace - silnoproud</t>
  </si>
  <si>
    <t xml:space="preserve">      741_1 - Ostatní materiál</t>
  </si>
  <si>
    <t xml:space="preserve">      751 - Vzduchotechnika</t>
  </si>
  <si>
    <t xml:space="preserve">    M - Práce a dodávky M</t>
  </si>
  <si>
    <t xml:space="preserve">      21-M - Elektromontáže</t>
  </si>
  <si>
    <t xml:space="preserve">      M1 - Montážní přirážky</t>
  </si>
  <si>
    <t xml:space="preserve">Elektro část </t>
  </si>
  <si>
    <t>HSV</t>
  </si>
  <si>
    <t>Práce a dodávky HSV</t>
  </si>
  <si>
    <t>998</t>
  </si>
  <si>
    <t>Přesun hmot</t>
  </si>
  <si>
    <t>998981124.R</t>
  </si>
  <si>
    <t>Přesun hmot demolice postup. rozebíráním v. do 28m</t>
  </si>
  <si>
    <t>1331313369</t>
  </si>
  <si>
    <t>999281111.R</t>
  </si>
  <si>
    <t>Přesun hmot pro opravy a údržbu do výšky 25 m</t>
  </si>
  <si>
    <t>1879904017</t>
  </si>
  <si>
    <t>999282331.R</t>
  </si>
  <si>
    <t>Přesun hmot, opravy jeřábů</t>
  </si>
  <si>
    <t>-642267450</t>
  </si>
  <si>
    <t>PSV</t>
  </si>
  <si>
    <t>Práce a dodávky PSV</t>
  </si>
  <si>
    <t>741</t>
  </si>
  <si>
    <t>Elektroinstalace - silnoproud</t>
  </si>
  <si>
    <t>74121000R</t>
  </si>
  <si>
    <t xml:space="preserve">Montáž rozvodnic včetně zapojení </t>
  </si>
  <si>
    <t>-1812088205</t>
  </si>
  <si>
    <t>741370171</t>
  </si>
  <si>
    <t>Montáž světlomet žárovkový průmyslový 1 zdroj</t>
  </si>
  <si>
    <t>1460595939</t>
  </si>
  <si>
    <t>Montáž svítidel žárovkových se zapojením vodičů světlometů 1 zdroj</t>
  </si>
  <si>
    <t>https://podminky.urs.cz/item/CS_URS_2022_02/741370171</t>
  </si>
  <si>
    <t>741370181</t>
  </si>
  <si>
    <t>Montáž svítidlo žárovkové - pružný závěs</t>
  </si>
  <si>
    <t>795699688</t>
  </si>
  <si>
    <t>Montáž svítidel žárovkových se zapojením vodičů doplňků pružného závěsu</t>
  </si>
  <si>
    <t>https://podminky.urs.cz/item/CS_URS_2022_02/741370181</t>
  </si>
  <si>
    <t>74137018.R1</t>
  </si>
  <si>
    <t>Montáž kabelového bubnu</t>
  </si>
  <si>
    <t>soubor</t>
  </si>
  <si>
    <t>774587476</t>
  </si>
  <si>
    <t>74137018.R2</t>
  </si>
  <si>
    <t>Montáž konstr pro kabelový uchycovací bod</t>
  </si>
  <si>
    <t>-1640222928</t>
  </si>
  <si>
    <t>741_1</t>
  </si>
  <si>
    <t>Ostatní materiál</t>
  </si>
  <si>
    <t>34113048.R1</t>
  </si>
  <si>
    <t>šňůra těžká s Cu jádrem CGTG  3 x 6 mm2</t>
  </si>
  <si>
    <t>1181515463</t>
  </si>
  <si>
    <t>34111036.R1</t>
  </si>
  <si>
    <t>šňůra těžká s Cu jádrem CGTG  3 C x 2,50 m2</t>
  </si>
  <si>
    <t>2053858449</t>
  </si>
  <si>
    <t>34111042.R1</t>
  </si>
  <si>
    <t xml:space="preserve">šňůra těžká s Cu jádrem CGTG  3 C x 4 mm2  </t>
  </si>
  <si>
    <t>1276628327</t>
  </si>
  <si>
    <t>34113032.R1</t>
  </si>
  <si>
    <t xml:space="preserve">šňůra těžká s Cu jádrem CGTG  3 x 10 mm2  </t>
  </si>
  <si>
    <t>-1415522095</t>
  </si>
  <si>
    <t>34111076.R1</t>
  </si>
  <si>
    <t xml:space="preserve">šňůra těžká s Cu jádrem CGTG  4 x 10 mm2 </t>
  </si>
  <si>
    <t>-1009892646</t>
  </si>
  <si>
    <t>34111130.R1</t>
  </si>
  <si>
    <t xml:space="preserve">šňůra těžká s Cu jádrem CGTG  12 c x 1,5 mm2 </t>
  </si>
  <si>
    <t>-1409992859</t>
  </si>
  <si>
    <t>34111150.R1</t>
  </si>
  <si>
    <t xml:space="preserve">šňůra těžká s Cu jádrem CGTU  20 x 1,50 mm2  </t>
  </si>
  <si>
    <t>881541550</t>
  </si>
  <si>
    <t>34142000.R1</t>
  </si>
  <si>
    <t>vodič propoj. jednož. HO7V-K 450/750V 1,5mm2 černý</t>
  </si>
  <si>
    <t>-1270978223</t>
  </si>
  <si>
    <t>34535002.R1</t>
  </si>
  <si>
    <t>přepínač do vlhka  3553-06929</t>
  </si>
  <si>
    <t>-1553705128</t>
  </si>
  <si>
    <t>34555207.R1</t>
  </si>
  <si>
    <t>zásuvka krytá pro vlhké prostředí 10/16A 5517-2790</t>
  </si>
  <si>
    <t>-1153939247</t>
  </si>
  <si>
    <t>34561658.R1</t>
  </si>
  <si>
    <t>svorkovnice řadová RSA 2,5 A</t>
  </si>
  <si>
    <t>-979337066</t>
  </si>
  <si>
    <t>34561666.R1</t>
  </si>
  <si>
    <t>svornice řadová RSA PE 16</t>
  </si>
  <si>
    <t>1227962572</t>
  </si>
  <si>
    <t>34561658.R2</t>
  </si>
  <si>
    <t>svorka řadová  RS 10/0 přírodní</t>
  </si>
  <si>
    <t>-263963530</t>
  </si>
  <si>
    <t>34561658.R3</t>
  </si>
  <si>
    <t>lišta nosná DIN TS 35/050/0 pro řad. svorkovnici</t>
  </si>
  <si>
    <t>1738068192</t>
  </si>
  <si>
    <t>34562255.R1</t>
  </si>
  <si>
    <t>svěrka koncová   k rs</t>
  </si>
  <si>
    <t>-1027564970</t>
  </si>
  <si>
    <t>34571764.R1</t>
  </si>
  <si>
    <t>oprava zdvihových koncových vypínačů</t>
  </si>
  <si>
    <t>-878715683</t>
  </si>
  <si>
    <t>35822919.R1</t>
  </si>
  <si>
    <t>přepážka izolační  rva 16 t 2</t>
  </si>
  <si>
    <t>1159889355</t>
  </si>
  <si>
    <t>34571121.R1</t>
  </si>
  <si>
    <t>trubka ocelová závitová 6016 N</t>
  </si>
  <si>
    <t>1960247762</t>
  </si>
  <si>
    <t>34571122.R1</t>
  </si>
  <si>
    <t>trubka ocelová závitová 6021 N</t>
  </si>
  <si>
    <t>-1402177355</t>
  </si>
  <si>
    <t>34571124.R1</t>
  </si>
  <si>
    <t>trubka ocelová závitová 6029 N</t>
  </si>
  <si>
    <t>58874362</t>
  </si>
  <si>
    <t>34571126.R1</t>
  </si>
  <si>
    <t>trubka ocelová závitová 6036 N</t>
  </si>
  <si>
    <t>1975007158</t>
  </si>
  <si>
    <t>34571128.R1</t>
  </si>
  <si>
    <t>trubka ocelová závitová 6042 N</t>
  </si>
  <si>
    <t>456510025</t>
  </si>
  <si>
    <t>34571130.R1</t>
  </si>
  <si>
    <t>trubka elektro. ocelová závitová 6032</t>
  </si>
  <si>
    <t>-530579348</t>
  </si>
  <si>
    <t>34572317.R1</t>
  </si>
  <si>
    <t>pásky stahovací SP 430 x 4,5</t>
  </si>
  <si>
    <t>1C</t>
  </si>
  <si>
    <t>948709337</t>
  </si>
  <si>
    <t>34572320.R1</t>
  </si>
  <si>
    <t>pásky stahovací SP 360 x 7,5</t>
  </si>
  <si>
    <t>-131077849</t>
  </si>
  <si>
    <t>34572001.R1</t>
  </si>
  <si>
    <t>vývodka ucpávková BP odlitek Al  P 29</t>
  </si>
  <si>
    <t>-849432469</t>
  </si>
  <si>
    <t>34572002.R1</t>
  </si>
  <si>
    <t>vývodka ucpávková BP odlitek Al  P 36</t>
  </si>
  <si>
    <t>209336719</t>
  </si>
  <si>
    <t>34572003.R1</t>
  </si>
  <si>
    <t>vývodka ucpávková BP odlitek Al  P 42</t>
  </si>
  <si>
    <t>462035399</t>
  </si>
  <si>
    <t>34711200.R1</t>
  </si>
  <si>
    <t xml:space="preserve">žárovka obyčejná matná AGL 240V 60W </t>
  </si>
  <si>
    <t>1521639336</t>
  </si>
  <si>
    <t>34851151.R1</t>
  </si>
  <si>
    <t>svítidlo průmyslové žárovkové stropní 311 21 01</t>
  </si>
  <si>
    <t>1311902705</t>
  </si>
  <si>
    <t>34848112.R1</t>
  </si>
  <si>
    <t>svítidlo venkovní TRIPOLI-100H, 1x150W</t>
  </si>
  <si>
    <t>1175863294</t>
  </si>
  <si>
    <t>35431160.R1</t>
  </si>
  <si>
    <t>svorka univerzální pro lano 4-16mm2</t>
  </si>
  <si>
    <t>1719346458</t>
  </si>
  <si>
    <t>35811475.R1</t>
  </si>
  <si>
    <t>zásuvka nástěnná IZG 1632 16 A 220 V horní přívod</t>
  </si>
  <si>
    <t>1115479573</t>
  </si>
  <si>
    <t>35822639.R1</t>
  </si>
  <si>
    <t>spínač vačkový v Al skříni s pojistkami S 63 VJ 01</t>
  </si>
  <si>
    <t>1978030970</t>
  </si>
  <si>
    <t>35822639.R2</t>
  </si>
  <si>
    <t>spínač koncový 10A/500Vstř. Al kryt UEt 10G 22/10</t>
  </si>
  <si>
    <t>57727912</t>
  </si>
  <si>
    <t>35822100.R1</t>
  </si>
  <si>
    <t>jistič do 63 A 1pólový charakter. B  LPN-16B-1</t>
  </si>
  <si>
    <t>1661467517</t>
  </si>
  <si>
    <t>35822606.R1</t>
  </si>
  <si>
    <t>jistič do 63 A 3pólový charakter. C LPN-63C-3</t>
  </si>
  <si>
    <t>898583939</t>
  </si>
  <si>
    <t>35889206.R1</t>
  </si>
  <si>
    <t>chránič proudový OFI25-2-030AC</t>
  </si>
  <si>
    <t>1162920749</t>
  </si>
  <si>
    <t>37421001.R1</t>
  </si>
  <si>
    <t>transformátor 1fáz.E192.82, výk.3600 VA, krytí IP00</t>
  </si>
  <si>
    <t>-468151566</t>
  </si>
  <si>
    <t>40561205.R1</t>
  </si>
  <si>
    <t>regulátor teploty dvoupol. DTR 140B  0/40</t>
  </si>
  <si>
    <t>1718088091</t>
  </si>
  <si>
    <t>34871302.R1</t>
  </si>
  <si>
    <t>světlomet žárovkový typ 713 01 02 se sklem</t>
  </si>
  <si>
    <t>166865430</t>
  </si>
  <si>
    <t>34853167.R1</t>
  </si>
  <si>
    <t>svítidlo pro nároč. prostředí stropní zářiv.5313401</t>
  </si>
  <si>
    <t>-287727292</t>
  </si>
  <si>
    <t>34823000.R1</t>
  </si>
  <si>
    <t xml:space="preserve">kabelový samonavíjecí buben </t>
  </si>
  <si>
    <t>-1862488522</t>
  </si>
  <si>
    <t>34571400.R1</t>
  </si>
  <si>
    <t>skříň rozvaděčová KB65-201006-P</t>
  </si>
  <si>
    <t>1108153688</t>
  </si>
  <si>
    <t>34571400.R2</t>
  </si>
  <si>
    <t>skříň rozvaděčová KB65-200805-P</t>
  </si>
  <si>
    <t>143163282</t>
  </si>
  <si>
    <t>ampérmetr střídavý, MuP 40, rozs. 0 až 1A - 15A</t>
  </si>
  <si>
    <t>1604020677</t>
  </si>
  <si>
    <t>R.2</t>
  </si>
  <si>
    <t>čítač OM 602UQC</t>
  </si>
  <si>
    <t>1655997147</t>
  </si>
  <si>
    <t>R.3</t>
  </si>
  <si>
    <t>indukční snímač Telemech. 32V ss</t>
  </si>
  <si>
    <t>1869186601</t>
  </si>
  <si>
    <t>R.4</t>
  </si>
  <si>
    <t>kabelová montážní punčocha</t>
  </si>
  <si>
    <t>-1601960292</t>
  </si>
  <si>
    <t>R.5</t>
  </si>
  <si>
    <t>koncový vypínač VPK 21/85</t>
  </si>
  <si>
    <t>1894473184</t>
  </si>
  <si>
    <t>R.6</t>
  </si>
  <si>
    <t>ovládací pult jeřábu</t>
  </si>
  <si>
    <t>1391353383</t>
  </si>
  <si>
    <t>R.7</t>
  </si>
  <si>
    <t xml:space="preserve">navíjecí buben </t>
  </si>
  <si>
    <t>-709008381</t>
  </si>
  <si>
    <t>R.8</t>
  </si>
  <si>
    <t>navíjecí buben pohon</t>
  </si>
  <si>
    <t>-88626862</t>
  </si>
  <si>
    <t>751</t>
  </si>
  <si>
    <t>Vzduchotechnika</t>
  </si>
  <si>
    <t>75111101R</t>
  </si>
  <si>
    <t>Ventilátor typ např. Elko VHS -1S -21</t>
  </si>
  <si>
    <t>149943082</t>
  </si>
  <si>
    <t>4291415R</t>
  </si>
  <si>
    <t>ventilátor axiální EB do rozvaděče</t>
  </si>
  <si>
    <t>-1515652770</t>
  </si>
  <si>
    <t>R.9</t>
  </si>
  <si>
    <t>Dodávka  a montáž Splitové klimatizační jednotky (vnitřní a venkovní jednotka) včetně propojovacích potrubí a instalace. Specifikace viz TZ</t>
  </si>
  <si>
    <t>601960222</t>
  </si>
  <si>
    <t>Práce a dodávky M</t>
  </si>
  <si>
    <t>21-M</t>
  </si>
  <si>
    <t>Elektromontáže</t>
  </si>
  <si>
    <t>210010062.R1</t>
  </si>
  <si>
    <t>Trubka ocelová závitová uložená pevně, 16 mm</t>
  </si>
  <si>
    <t>-1362185579</t>
  </si>
  <si>
    <t>210010063.R2</t>
  </si>
  <si>
    <t>Trubka ocelová závitová uložená pevně, 21 mm</t>
  </si>
  <si>
    <t>-1432636194</t>
  </si>
  <si>
    <t>210010064.R3</t>
  </si>
  <si>
    <t>Trubka ocelová závitová uložená pevně, 29 mm</t>
  </si>
  <si>
    <t>-527508639</t>
  </si>
  <si>
    <t>210010065.R4</t>
  </si>
  <si>
    <t>Trubka ocelová závitová uložená pevně, 36 mm</t>
  </si>
  <si>
    <t>-1681935591</t>
  </si>
  <si>
    <t>210010066.R5</t>
  </si>
  <si>
    <t>Trubka ocelová závitová uložená pevně, 42 mm</t>
  </si>
  <si>
    <t>-1221869978</t>
  </si>
  <si>
    <t>210010261.R1</t>
  </si>
  <si>
    <t>Hadice ocelová ohebná, volně uložená, DN 23 mm</t>
  </si>
  <si>
    <t>-954315453</t>
  </si>
  <si>
    <t>210010262.R1</t>
  </si>
  <si>
    <t>Hadice ocelová ohebná, volně uložená, DN 48-50 mm</t>
  </si>
  <si>
    <t>571189713</t>
  </si>
  <si>
    <t>210020951.R1</t>
  </si>
  <si>
    <t>Tabulka výstražná z polystyrénu formát A2 - A5, montáž a dodávka</t>
  </si>
  <si>
    <t>-202602576</t>
  </si>
  <si>
    <t>210021003.R1</t>
  </si>
  <si>
    <t>Zhotovení otvorů v plechu tl do 4 mm čtvercových plochy do 0,060 m2</t>
  </si>
  <si>
    <t>764822249</t>
  </si>
  <si>
    <t>Zhotovení otvorů v plechu tl.4 mm, do 160 x 160 mm</t>
  </si>
  <si>
    <t>12"ks"</t>
  </si>
  <si>
    <t>210021036.R1</t>
  </si>
  <si>
    <t>Zakrytí otvorů v plechu, D do 160 mm</t>
  </si>
  <si>
    <t>-531758818</t>
  </si>
  <si>
    <t>210072212.R1</t>
  </si>
  <si>
    <t>Montáž frekvenčního měniče do rozvaděče</t>
  </si>
  <si>
    <t>-457549108</t>
  </si>
  <si>
    <t>210075195.R1</t>
  </si>
  <si>
    <t>Dodávka, nastavení a seřízení frekvenčních měničů“ PP.“ Pořízení a zprovoznění frekvenčního měniče.</t>
  </si>
  <si>
    <t>-176395655</t>
  </si>
  <si>
    <t>210100171.R1</t>
  </si>
  <si>
    <t>Ukončení šňůry v gumové hadici do 2 x 4 mm2</t>
  </si>
  <si>
    <t>-416643608</t>
  </si>
  <si>
    <t>210100194.R1</t>
  </si>
  <si>
    <t>Ukončení šňůry v gumové hadici do 4 x 4 mm2</t>
  </si>
  <si>
    <t>-269367680</t>
  </si>
  <si>
    <t>210100251.R1</t>
  </si>
  <si>
    <t>Ukončení šňůry v gumové hadici do 4 x 10 mm2</t>
  </si>
  <si>
    <t>2033418006</t>
  </si>
  <si>
    <t>210100151.R1</t>
  </si>
  <si>
    <t>Ukončení šňůry v gumové hadici do 4 x 16 mm2</t>
  </si>
  <si>
    <t>-965483677</t>
  </si>
  <si>
    <t>210110000.R1</t>
  </si>
  <si>
    <t>Konstrukce ocelová nosná pro zařízení do 10 kg</t>
  </si>
  <si>
    <t>-608821826</t>
  </si>
  <si>
    <t>210110000.R2</t>
  </si>
  <si>
    <t>Konstrukce ocelová nosná pro zařízení do 100 kg</t>
  </si>
  <si>
    <t>1083801352</t>
  </si>
  <si>
    <t>210112010.R1</t>
  </si>
  <si>
    <t>Spínač nástěnný trojpól.32A - řaz. 3, venkovní</t>
  </si>
  <si>
    <t>1806280750</t>
  </si>
  <si>
    <t>210113502.R1</t>
  </si>
  <si>
    <t>Montáž ovládacích panelů</t>
  </si>
  <si>
    <t>-1708035933</t>
  </si>
  <si>
    <t>210120102.R1</t>
  </si>
  <si>
    <t>Patrona nožová do 500 V s montáží</t>
  </si>
  <si>
    <t>-1922639427</t>
  </si>
  <si>
    <t>210120509.R1</t>
  </si>
  <si>
    <t>Zásuvka průmyslová CRG 1632, 2P+Z</t>
  </si>
  <si>
    <t>-1207267645</t>
  </si>
  <si>
    <t>210140652.R1</t>
  </si>
  <si>
    <t>Houkačka elektrická typ CE</t>
  </si>
  <si>
    <t>1276837199</t>
  </si>
  <si>
    <t>210140650.R1</t>
  </si>
  <si>
    <t>Termostat prostorový</t>
  </si>
  <si>
    <t>123416102</t>
  </si>
  <si>
    <t>210150021.R1</t>
  </si>
  <si>
    <t>Relé kmitací B - 1P, včetně zapojení</t>
  </si>
  <si>
    <t>1841589397</t>
  </si>
  <si>
    <t>210150053.R1</t>
  </si>
  <si>
    <t>Relé pomocné a paměťové st,ss 4 P</t>
  </si>
  <si>
    <t>1524671340</t>
  </si>
  <si>
    <t>210150151.R1</t>
  </si>
  <si>
    <t>Zásuvka pomocného relé ZO, v krytu</t>
  </si>
  <si>
    <t>1322118217</t>
  </si>
  <si>
    <t>210150411.R1</t>
  </si>
  <si>
    <t>Montáž přístrojů typu D 21, D 40</t>
  </si>
  <si>
    <t>14250483</t>
  </si>
  <si>
    <t>210170033.R1</t>
  </si>
  <si>
    <t>Trafo 1fázové v krytu do 3000 VA, 1prim/1sekundár</t>
  </si>
  <si>
    <t>-617389872</t>
  </si>
  <si>
    <t>210171004.R1</t>
  </si>
  <si>
    <t>Montáž trafa výkon 5kVA a vyšší, do 1000 kg</t>
  </si>
  <si>
    <t>-1899720679</t>
  </si>
  <si>
    <t>210174600.R1</t>
  </si>
  <si>
    <t>Přepínač vačkový s pojistkami S 63VJ 01,02</t>
  </si>
  <si>
    <t>726472005</t>
  </si>
  <si>
    <t>210190616.R1</t>
  </si>
  <si>
    <t>Revize</t>
  </si>
  <si>
    <t>-334143540</t>
  </si>
  <si>
    <t>210191501.R2</t>
  </si>
  <si>
    <t>Montáž pole panelového rozvaděče vyzbrojeného</t>
  </si>
  <si>
    <t>-831122285</t>
  </si>
  <si>
    <t>210191501.R1</t>
  </si>
  <si>
    <t>Montáž rozvaděče na konstrukci</t>
  </si>
  <si>
    <t>-549819944</t>
  </si>
  <si>
    <t>210202003.R1</t>
  </si>
  <si>
    <t>Svítidlo žárovkové 3111103  60 W, prům. stropní</t>
  </si>
  <si>
    <t>-946598220</t>
  </si>
  <si>
    <t>210203403.R1</t>
  </si>
  <si>
    <t>Reflektor žárovkový halogenový 300 W</t>
  </si>
  <si>
    <t>1370784298</t>
  </si>
  <si>
    <t>210203700.R1</t>
  </si>
  <si>
    <t>Podstavec pro svítidlo výstražné - blikací majáček</t>
  </si>
  <si>
    <t>-1171277322</t>
  </si>
  <si>
    <t>210203701.R1</t>
  </si>
  <si>
    <t>Svítidlo výstražné - majáček</t>
  </si>
  <si>
    <t>-966770119</t>
  </si>
  <si>
    <t>210210535.R1</t>
  </si>
  <si>
    <t>Odporník brzdový UR - B vnitřní 300 A</t>
  </si>
  <si>
    <t>740116552</t>
  </si>
  <si>
    <t>210220002.R1</t>
  </si>
  <si>
    <t>Vedení uzemňovací na povrchu FeZn D 10 mm</t>
  </si>
  <si>
    <t>-1754136546</t>
  </si>
  <si>
    <t>210260103.R1</t>
  </si>
  <si>
    <t>Rozvodka krabicová kovová, 7116-4xP 16</t>
  </si>
  <si>
    <t>-1621431050</t>
  </si>
  <si>
    <t>210260103.R2</t>
  </si>
  <si>
    <t>Rozvodka krabicová kovová, AA2 4hranná,4xP 21</t>
  </si>
  <si>
    <t>840642190</t>
  </si>
  <si>
    <t>210260721.R1</t>
  </si>
  <si>
    <t>Žlab kabelový Mars s přísluš., 125/100 mm s víkem</t>
  </si>
  <si>
    <t>313183240</t>
  </si>
  <si>
    <t>PSC</t>
  </si>
  <si>
    <t xml:space="preserve">Poznámka k souboru cen:
1. V cenách 220 26-0721 až -0732 nejsou započteny náklady na dodávku kabelového žlabu. </t>
  </si>
  <si>
    <t>210260901.R1</t>
  </si>
  <si>
    <t>Rošt kabelový pro volné/pevné uložení, š. 300 mm</t>
  </si>
  <si>
    <t>-158796873</t>
  </si>
  <si>
    <t>210062061.R1</t>
  </si>
  <si>
    <t>Kabelová vlečka 6m s připojovacími body</t>
  </si>
  <si>
    <t>-2028788950</t>
  </si>
  <si>
    <t>210062081.R2</t>
  </si>
  <si>
    <t>Montáž a seřízení kabelové vlečky</t>
  </si>
  <si>
    <t>1478589420</t>
  </si>
  <si>
    <t>2100720000.D1</t>
  </si>
  <si>
    <t>Demontáž rozvaděčů RH1, RM1 včetně odpojení a likvidace</t>
  </si>
  <si>
    <t>25926293</t>
  </si>
  <si>
    <t>2100720000.D2</t>
  </si>
  <si>
    <t>Demontáž odporníků včetně odpojení</t>
  </si>
  <si>
    <t>13846828</t>
  </si>
  <si>
    <t>2100720000.D3</t>
  </si>
  <si>
    <t>Demontáž stávajících kabelů pohonů</t>
  </si>
  <si>
    <t>-665358807</t>
  </si>
  <si>
    <t>2100720000.D4</t>
  </si>
  <si>
    <t>Demontáž ovládacích panelů</t>
  </si>
  <si>
    <t>-1383067241</t>
  </si>
  <si>
    <t>210271029.R1</t>
  </si>
  <si>
    <t>Ukončení kabelu Titanex v rozvaděči</t>
  </si>
  <si>
    <t>-1754471879</t>
  </si>
  <si>
    <t>210800000.R1</t>
  </si>
  <si>
    <t>Šňůra CGTG 3 x 2,50 mm2 pevně uložená</t>
  </si>
  <si>
    <t>-305155087</t>
  </si>
  <si>
    <t>210800000.R2</t>
  </si>
  <si>
    <t>Šňůra CGTG 4 x 4 mm2 pevně uložená</t>
  </si>
  <si>
    <t>324948765</t>
  </si>
  <si>
    <t>210800000.R3</t>
  </si>
  <si>
    <t>Šňůra CGTG 4 x 6 mm2 pevně uložená</t>
  </si>
  <si>
    <t>-1939820387</t>
  </si>
  <si>
    <t>210800000.R4</t>
  </si>
  <si>
    <t>Šňůra CGTG 4 x 10 mm2 pevně uložená</t>
  </si>
  <si>
    <t>2063748589</t>
  </si>
  <si>
    <t>210800000.R5</t>
  </si>
  <si>
    <t>Šňůra CGTG 4 x 16 mm2 pevně uložená</t>
  </si>
  <si>
    <t>-1153656399</t>
  </si>
  <si>
    <t>210800000.R6</t>
  </si>
  <si>
    <t>Šňůra CGTG 12 x 1,50 mm2 pevně uložená</t>
  </si>
  <si>
    <t>808300839</t>
  </si>
  <si>
    <t>210800000.R7</t>
  </si>
  <si>
    <t>Šňůra CGTG 19 x 2,50 mm2 pevně uložená</t>
  </si>
  <si>
    <t>-223409469</t>
  </si>
  <si>
    <t>211150004.R1</t>
  </si>
  <si>
    <t>Relé pomocné RP 700 V v krytu, ss kontakty 3P</t>
  </si>
  <si>
    <t>684434872</t>
  </si>
  <si>
    <t>211800002.R1</t>
  </si>
  <si>
    <t>Lano Cu s izolací CSAS, volně uložené, 1,5 mm</t>
  </si>
  <si>
    <t>-220822725</t>
  </si>
  <si>
    <t>M1</t>
  </si>
  <si>
    <t>Montážní přirážky</t>
  </si>
  <si>
    <t>R01</t>
  </si>
  <si>
    <t>Přirážka za podružný materiál  M 21, M 22</t>
  </si>
  <si>
    <t>%</t>
  </si>
  <si>
    <t>1957755517</t>
  </si>
  <si>
    <t>R02</t>
  </si>
  <si>
    <t>Přirážka za prořez kabelů</t>
  </si>
  <si>
    <t>1622546724</t>
  </si>
  <si>
    <t>R03</t>
  </si>
  <si>
    <t>Mimostaveništní doprava individual.</t>
  </si>
  <si>
    <t>Kč</t>
  </si>
  <si>
    <t>-2059250138</t>
  </si>
  <si>
    <t>R04</t>
  </si>
  <si>
    <t>Přesun do zóny vertikálně nad 10 m</t>
  </si>
  <si>
    <t>1671149938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</si>
  <si>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</si>
  <si>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</si>
  <si>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</si>
  <si>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</si>
  <si>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</si>
  <si>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</si>
  <si>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</si>
  <si>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</si>
  <si>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</si>
  <si>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</si>
  <si>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013103000</t>
  </si>
  <si>
    <t>Realizační dokumentace elekroinstalace jeřábu</t>
  </si>
  <si>
    <t>1024</t>
  </si>
  <si>
    <t>-750000667</t>
  </si>
  <si>
    <t>013254000</t>
  </si>
  <si>
    <t xml:space="preserve">Dokumentace skutečného provedení </t>
  </si>
  <si>
    <t>366974030</t>
  </si>
  <si>
    <t>0132940R1</t>
  </si>
  <si>
    <t>Statický výpočet pro závěsný koš a funkční zkoušky (zatížení 300kg)</t>
  </si>
  <si>
    <t>213937848</t>
  </si>
  <si>
    <t>0132940R2</t>
  </si>
  <si>
    <t>Statický výpočet kolejové dráhy I280  pro zvedací zařízení min 4t na pojezdé drážce I280</t>
  </si>
  <si>
    <t>1672692523</t>
  </si>
  <si>
    <t>0132940R5</t>
  </si>
  <si>
    <t>Dílenská dokumentace nových konstrukcí jeřábu</t>
  </si>
  <si>
    <t>-804149732</t>
  </si>
  <si>
    <t>VRN3</t>
  </si>
  <si>
    <t>Zařízení staveniště</t>
  </si>
  <si>
    <t>031203000</t>
  </si>
  <si>
    <t>Náklady na zřízení a likvidaci zařízení staveniště</t>
  </si>
  <si>
    <t>-2105202723</t>
  </si>
  <si>
    <t>VRN4</t>
  </si>
  <si>
    <t>Inženýrská činnost</t>
  </si>
  <si>
    <t>042903000</t>
  </si>
  <si>
    <t xml:space="preserve">Vypracování či aktualizace provozního řádu </t>
  </si>
  <si>
    <t>-1850111755</t>
  </si>
  <si>
    <t>0429030R1</t>
  </si>
  <si>
    <t>Revizní zpráva elektroinstalací</t>
  </si>
  <si>
    <t>-1492055233</t>
  </si>
  <si>
    <t>0429030R2</t>
  </si>
  <si>
    <t>Revizní zpráva zdvihacího zařízení (celý portrálový jeřáb)</t>
  </si>
  <si>
    <t>-1439083980</t>
  </si>
  <si>
    <t>043103000</t>
  </si>
  <si>
    <t>Materiálová zkouška a vyhodnoceni, kolejové dráhy I280</t>
  </si>
  <si>
    <t>1362861411</t>
  </si>
  <si>
    <t>Poznámka k položce:
Cena obsahuje odebrání vzorku, destruktivní zkoušku, závěrečnou zprávy a opravu dráhy v místě odběru vzorku. Zkouška bude provedena akreditovanou zkušební laboratoří.</t>
  </si>
  <si>
    <t>043134000</t>
  </si>
  <si>
    <t>Zajištění, provedení a vyhodnocení statické a dynamické zkoušky nového zdvihacího zařízení</t>
  </si>
  <si>
    <t>1379704862</t>
  </si>
  <si>
    <t>Poznámka k položce:
Cena obsahuje veškeré náklady spojené s provedením a vyhodnocením zkoušky, včetně nákladů na pořízení potřebných zkušebních závaží a jejich transportu. Objednatel zdarma poskytne pro potřeby přepravy ponton o nosnosti 40 t včetně obsluhy</t>
  </si>
  <si>
    <t>043194000</t>
  </si>
  <si>
    <t>Degektoskopická zkouška hlavního nosného lana pr. 25 mm</t>
  </si>
  <si>
    <t>-193896415</t>
  </si>
  <si>
    <t>VRN9</t>
  </si>
  <si>
    <t>Ostatní náklady</t>
  </si>
  <si>
    <t>091003000</t>
  </si>
  <si>
    <t>Zřízení a odstranění pomocných konstrukcí včetně zkoušek</t>
  </si>
  <si>
    <t>2121272011</t>
  </si>
  <si>
    <t>Poznámka k položce:
náklady na výrobu dodávku montáž a demontáž a likvidaci pomocných a zajišťovacích konstrukcí, včetně zátěžových zkoušek</t>
  </si>
  <si>
    <t>091204000</t>
  </si>
  <si>
    <t>Náklady na ochranu okolí při provádění PKO (zřízení a odstranění plachtování)</t>
  </si>
  <si>
    <t>917965657</t>
  </si>
  <si>
    <t>092203000</t>
  </si>
  <si>
    <t>Zaškolení obsluhy jeřábu</t>
  </si>
  <si>
    <t>343628457</t>
  </si>
  <si>
    <t>093103000</t>
  </si>
  <si>
    <t>Náklady na zajištění havarijní soupravy pro zvládání ekologické havárie (únik ropných látek apod.)</t>
  </si>
  <si>
    <t>-229765792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</si>
</sst>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89121171" TargetMode="External" /><Relationship Id="rId2" Type="http://schemas.openxmlformats.org/officeDocument/2006/relationships/hyperlink" Target="https://podminky.urs.cz/item/CS_URS_2022_02/789121171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370171" TargetMode="External" /><Relationship Id="rId2" Type="http://schemas.openxmlformats.org/officeDocument/2006/relationships/hyperlink" Target="https://podminky.urs.cz/item/CS_URS_2022_02/741370181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VDVrane_JER_20221023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VD Vrané - rekonstrukce portálového jeřábu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k.ú. Praha – VD Vrané 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Vltavy, státní podnik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 xml:space="preserve">SKŠ spol. s r.o., Cihlářská 109, 261 01  Příbram I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</v>
      </c>
    </row>
    <row r="95" spans="1:91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'PS 01 - Strojní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88</v>
      </c>
      <c r="AR95" s="126"/>
      <c r="AS95" s="127">
        <v>0</v>
      </c>
      <c r="AT95" s="128">
        <f>ROUND(SUM(AV95:AW95),2)</f>
        <v>0</v>
      </c>
      <c r="AU95" s="129">
        <f>'PS 01 - Strojní část'!P134</f>
        <v>0</v>
      </c>
      <c r="AV95" s="128">
        <f>'PS 01 - Strojní část'!J33</f>
        <v>0</v>
      </c>
      <c r="AW95" s="128">
        <f>'PS 01 - Strojní část'!J34</f>
        <v>0</v>
      </c>
      <c r="AX95" s="128">
        <f>'PS 01 - Strojní část'!J35</f>
        <v>0</v>
      </c>
      <c r="AY95" s="128">
        <f>'PS 01 - Strojní část'!J36</f>
        <v>0</v>
      </c>
      <c r="AZ95" s="128">
        <f>'PS 01 - Strojní část'!F33</f>
        <v>0</v>
      </c>
      <c r="BA95" s="128">
        <f>'PS 01 - Strojní část'!F34</f>
        <v>0</v>
      </c>
      <c r="BB95" s="128">
        <f>'PS 01 - Strojní část'!F35</f>
        <v>0</v>
      </c>
      <c r="BC95" s="128">
        <f>'PS 01 - Strojní část'!F36</f>
        <v>0</v>
      </c>
      <c r="BD95" s="130">
        <f>'PS 01 - Strojní část'!F37</f>
        <v>0</v>
      </c>
      <c r="BE95" s="7"/>
      <c r="BT95" s="131" t="s">
        <v>89</v>
      </c>
      <c r="BV95" s="131" t="s">
        <v>83</v>
      </c>
      <c r="BW95" s="131" t="s">
        <v>90</v>
      </c>
      <c r="BX95" s="131" t="s">
        <v>5</v>
      </c>
      <c r="CL95" s="131" t="s">
        <v>1</v>
      </c>
      <c r="CM95" s="131" t="s">
        <v>91</v>
      </c>
    </row>
    <row r="96" spans="1:91" s="7" customFormat="1" ht="16.5" customHeight="1">
      <c r="A96" s="119" t="s">
        <v>85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'PS 02 - Elektro část'!J30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27">
        <v>0</v>
      </c>
      <c r="AT96" s="128">
        <f>ROUND(SUM(AV96:AW96),2)</f>
        <v>0</v>
      </c>
      <c r="AU96" s="129">
        <f>'PS 02 - Elektro část'!P126</f>
        <v>0</v>
      </c>
      <c r="AV96" s="128">
        <f>'PS 02 - Elektro část'!J33</f>
        <v>0</v>
      </c>
      <c r="AW96" s="128">
        <f>'PS 02 - Elektro část'!J34</f>
        <v>0</v>
      </c>
      <c r="AX96" s="128">
        <f>'PS 02 - Elektro část'!J35</f>
        <v>0</v>
      </c>
      <c r="AY96" s="128">
        <f>'PS 02 - Elektro část'!J36</f>
        <v>0</v>
      </c>
      <c r="AZ96" s="128">
        <f>'PS 02 - Elektro část'!F33</f>
        <v>0</v>
      </c>
      <c r="BA96" s="128">
        <f>'PS 02 - Elektro část'!F34</f>
        <v>0</v>
      </c>
      <c r="BB96" s="128">
        <f>'PS 02 - Elektro část'!F35</f>
        <v>0</v>
      </c>
      <c r="BC96" s="128">
        <f>'PS 02 - Elektro část'!F36</f>
        <v>0</v>
      </c>
      <c r="BD96" s="130">
        <f>'PS 02 - Elektro část'!F37</f>
        <v>0</v>
      </c>
      <c r="BE96" s="7"/>
      <c r="BT96" s="131" t="s">
        <v>89</v>
      </c>
      <c r="BV96" s="131" t="s">
        <v>83</v>
      </c>
      <c r="BW96" s="131" t="s">
        <v>94</v>
      </c>
      <c r="BX96" s="131" t="s">
        <v>5</v>
      </c>
      <c r="CL96" s="131" t="s">
        <v>1</v>
      </c>
      <c r="CM96" s="131" t="s">
        <v>91</v>
      </c>
    </row>
    <row r="97" spans="1:91" s="7" customFormat="1" ht="16.5" customHeight="1">
      <c r="A97" s="119" t="s">
        <v>85</v>
      </c>
      <c r="B97" s="120"/>
      <c r="C97" s="121"/>
      <c r="D97" s="122" t="s">
        <v>95</v>
      </c>
      <c r="E97" s="122"/>
      <c r="F97" s="122"/>
      <c r="G97" s="122"/>
      <c r="H97" s="122"/>
      <c r="I97" s="123"/>
      <c r="J97" s="122" t="s">
        <v>96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'VON - Vedlejší a ostatní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95</v>
      </c>
      <c r="AR97" s="126"/>
      <c r="AS97" s="132">
        <v>0</v>
      </c>
      <c r="AT97" s="133">
        <f>ROUND(SUM(AV97:AW97),2)</f>
        <v>0</v>
      </c>
      <c r="AU97" s="134">
        <f>'VON - Vedlejší a ostatní ...'!P121</f>
        <v>0</v>
      </c>
      <c r="AV97" s="133">
        <f>'VON - Vedlejší a ostatní ...'!J33</f>
        <v>0</v>
      </c>
      <c r="AW97" s="133">
        <f>'VON - Vedlejší a ostatní ...'!J34</f>
        <v>0</v>
      </c>
      <c r="AX97" s="133">
        <f>'VON - Vedlejší a ostatní ...'!J35</f>
        <v>0</v>
      </c>
      <c r="AY97" s="133">
        <f>'VON - Vedlejší a ostatní ...'!J36</f>
        <v>0</v>
      </c>
      <c r="AZ97" s="133">
        <f>'VON - Vedlejší a ostatní ...'!F33</f>
        <v>0</v>
      </c>
      <c r="BA97" s="133">
        <f>'VON - Vedlejší a ostatní ...'!F34</f>
        <v>0</v>
      </c>
      <c r="BB97" s="133">
        <f>'VON - Vedlejší a ostatní ...'!F35</f>
        <v>0</v>
      </c>
      <c r="BC97" s="133">
        <f>'VON - Vedlejší a ostatní ...'!F36</f>
        <v>0</v>
      </c>
      <c r="BD97" s="135">
        <f>'VON - Vedlejší a ostatní ...'!F37</f>
        <v>0</v>
      </c>
      <c r="BE97" s="7"/>
      <c r="BT97" s="131" t="s">
        <v>89</v>
      </c>
      <c r="BV97" s="131" t="s">
        <v>83</v>
      </c>
      <c r="BW97" s="131" t="s">
        <v>97</v>
      </c>
      <c r="BX97" s="131" t="s">
        <v>5</v>
      </c>
      <c r="CL97" s="131" t="s">
        <v>1</v>
      </c>
      <c r="CM97" s="131" t="s">
        <v>91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PS 01 - Strojní část'!C2" display="/"/>
    <hyperlink ref="A96" location="'PS 02 - Elektro část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91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VD Vrané - rekonstrukce portálového jeřábu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ROUND((SUM(BE134:BE338)),2)</f>
        <v>0</v>
      </c>
      <c r="G33" s="38"/>
      <c r="H33" s="38"/>
      <c r="I33" s="155">
        <v>0.21</v>
      </c>
      <c r="J33" s="154">
        <f>ROUND(((SUM(BE134:BE338))*I33),2)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ROUND((SUM(BF134:BF338)),2)</f>
        <v>0</v>
      </c>
      <c r="G34" s="38"/>
      <c r="H34" s="38"/>
      <c r="I34" s="155">
        <v>0.15</v>
      </c>
      <c r="J34" s="154">
        <f>ROUND(((SUM(BF134:BF338))*I34),2)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ROUND((SUM(BG134:BG338)),2)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ROUND((SUM(BH134:BH338)),2)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ROUND((SUM(BI134:BI338)),2)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VD Vrané - rekonstrukce portálového jeřábu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PS 01 - Strojní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k.ú. Praha – VD Vrané  </v>
      </c>
      <c r="G89" s="40"/>
      <c r="H89" s="40"/>
      <c r="I89" s="32" t="s">
        <v>22</v>
      </c>
      <c r="J89" s="79" t="str">
        <f>IF(J12="","",J12)</f>
        <v>23. 10. 2022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Povodí Vltavy, státní podnik</v>
      </c>
      <c r="G91" s="40"/>
      <c r="H91" s="40"/>
      <c r="I91" s="32" t="s">
        <v>32</v>
      </c>
      <c r="J91" s="36" t="str">
        <f>E21</f>
        <v xml:space="preserve">SKŠ spol. s r.o., Cihlářská 109, 261 01  Příbram I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100</v>
      </c>
      <c r="E97" s="182"/>
      <c r="F97" s="182"/>
      <c r="G97" s="182"/>
      <c r="H97" s="182"/>
      <c r="I97" s="182"/>
      <c r="J97" s="183">
        <f>J135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106</v>
      </c>
      <c r="E98" s="188"/>
      <c r="F98" s="188"/>
      <c r="G98" s="188"/>
      <c r="H98" s="188"/>
      <c r="I98" s="188"/>
      <c r="J98" s="189">
        <f>J136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107</v>
      </c>
      <c r="E99" s="188"/>
      <c r="F99" s="188"/>
      <c r="G99" s="188"/>
      <c r="H99" s="188"/>
      <c r="I99" s="188"/>
      <c r="J99" s="189">
        <f>J147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J170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109</v>
      </c>
      <c r="E101" s="188"/>
      <c r="F101" s="188"/>
      <c r="G101" s="188"/>
      <c r="H101" s="188"/>
      <c r="I101" s="188"/>
      <c r="J101" s="189">
        <f>J173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110</v>
      </c>
      <c r="E102" s="188"/>
      <c r="F102" s="188"/>
      <c r="G102" s="188"/>
      <c r="H102" s="188"/>
      <c r="I102" s="188"/>
      <c r="J102" s="189">
        <f>J180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111</v>
      </c>
      <c r="E103" s="188"/>
      <c r="F103" s="188"/>
      <c r="G103" s="188"/>
      <c r="H103" s="188"/>
      <c r="I103" s="188"/>
      <c r="J103" s="189">
        <f>J200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112</v>
      </c>
      <c r="E104" s="188"/>
      <c r="F104" s="188"/>
      <c r="G104" s="188"/>
      <c r="H104" s="188"/>
      <c r="I104" s="188"/>
      <c r="J104" s="189">
        <f>J207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113</v>
      </c>
      <c r="E105" s="188"/>
      <c r="F105" s="188"/>
      <c r="G105" s="188"/>
      <c r="H105" s="188"/>
      <c r="I105" s="188"/>
      <c r="J105" s="189">
        <f>J225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114</v>
      </c>
      <c r="E106" s="188"/>
      <c r="F106" s="188"/>
      <c r="G106" s="188"/>
      <c r="H106" s="188"/>
      <c r="I106" s="188"/>
      <c r="J106" s="189">
        <f>J239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115</v>
      </c>
      <c r="E107" s="188"/>
      <c r="F107" s="188"/>
      <c r="G107" s="188"/>
      <c r="H107" s="188"/>
      <c r="I107" s="188"/>
      <c r="J107" s="189">
        <f>J241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116</v>
      </c>
      <c r="E108" s="188"/>
      <c r="F108" s="188"/>
      <c r="G108" s="188"/>
      <c r="H108" s="188"/>
      <c r="I108" s="188"/>
      <c r="J108" s="189">
        <f>J268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117</v>
      </c>
      <c r="E109" s="188"/>
      <c r="F109" s="188"/>
      <c r="G109" s="188"/>
      <c r="H109" s="188"/>
      <c r="I109" s="188"/>
      <c r="J109" s="189">
        <f>J275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118</v>
      </c>
      <c r="E110" s="188"/>
      <c r="F110" s="188"/>
      <c r="G110" s="188"/>
      <c r="H110" s="188"/>
      <c r="I110" s="188"/>
      <c r="J110" s="189">
        <f>J303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119</v>
      </c>
      <c r="E111" s="188"/>
      <c r="F111" s="188"/>
      <c r="G111" s="188"/>
      <c r="H111" s="188"/>
      <c r="I111" s="188"/>
      <c r="J111" s="189">
        <f>J316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120</v>
      </c>
      <c r="E112" s="188"/>
      <c r="F112" s="188"/>
      <c r="G112" s="188"/>
      <c r="H112" s="188"/>
      <c r="I112" s="188"/>
      <c r="J112" s="189">
        <f>J322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121</v>
      </c>
      <c r="E113" s="188"/>
      <c r="F113" s="188"/>
      <c r="G113" s="188"/>
      <c r="H113" s="188"/>
      <c r="I113" s="188"/>
      <c r="J113" s="189">
        <f>J333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122</v>
      </c>
      <c r="E114" s="188"/>
      <c r="F114" s="188"/>
      <c r="G114" s="188"/>
      <c r="H114" s="188"/>
      <c r="I114" s="188"/>
      <c r="J114" s="189">
        <f>J337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123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74" t="str">
        <f>E7</f>
        <v>VD Vrané - rekonstrukce portálového jeřábu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99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PS 01 - Strojní část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F12</f>
        <v xml:space="preserve">k.ú. Praha – VD Vrané  </v>
      </c>
      <c r="G128" s="40"/>
      <c r="H128" s="40"/>
      <c r="I128" s="32" t="s">
        <v>22</v>
      </c>
      <c r="J128" s="79" t="str">
        <f>IF(J12="","",J12)</f>
        <v>23. 10. 2022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40.05" customHeight="1">
      <c r="A130" s="38"/>
      <c r="B130" s="39"/>
      <c r="C130" s="32" t="s">
        <v>24</v>
      </c>
      <c r="D130" s="40"/>
      <c r="E130" s="40"/>
      <c r="F130" s="27" t="str">
        <f>E15</f>
        <v>Povodí Vltavy, státní podnik</v>
      </c>
      <c r="G130" s="40"/>
      <c r="H130" s="40"/>
      <c r="I130" s="32" t="s">
        <v>32</v>
      </c>
      <c r="J130" s="36" t="str">
        <f>E21</f>
        <v xml:space="preserve">SKŠ spol. s r.o., Cihlářská 109, 261 01  Příbram I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30</v>
      </c>
      <c r="D131" s="40"/>
      <c r="E131" s="40"/>
      <c r="F131" s="27" t="str">
        <f>IF(E18="","",E18)</f>
        <v>Vyplň údaj</v>
      </c>
      <c r="G131" s="40"/>
      <c r="H131" s="40"/>
      <c r="I131" s="32" t="s">
        <v>37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91"/>
      <c r="B133" s="192"/>
      <c r="C133" s="193" t="s">
        <v>124</v>
      </c>
      <c r="D133" s="194" t="s">
        <v>66</v>
      </c>
      <c r="E133" s="194" t="s">
        <v>62</v>
      </c>
      <c r="F133" s="194" t="s">
        <v>63</v>
      </c>
      <c r="G133" s="194" t="s">
        <v>125</v>
      </c>
      <c r="H133" s="194" t="s">
        <v>126</v>
      </c>
      <c r="I133" s="194" t="s">
        <v>127</v>
      </c>
      <c r="J133" s="194" t="s">
        <v>103</v>
      </c>
      <c r="K133" s="195" t="s">
        <v>128</v>
      </c>
      <c r="L133" s="196"/>
      <c r="M133" s="100" t="s">
        <v>1</v>
      </c>
      <c r="N133" s="101" t="s">
        <v>45</v>
      </c>
      <c r="O133" s="101" t="s">
        <v>129</v>
      </c>
      <c r="P133" s="101" t="s">
        <v>130</v>
      </c>
      <c r="Q133" s="101" t="s">
        <v>131</v>
      </c>
      <c r="R133" s="101" t="s">
        <v>132</v>
      </c>
      <c r="S133" s="101" t="s">
        <v>133</v>
      </c>
      <c r="T133" s="102" t="s">
        <v>134</v>
      </c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pans="1:63" s="2" customFormat="1" ht="22.8" customHeight="1">
      <c r="A134" s="38"/>
      <c r="B134" s="39"/>
      <c r="C134" s="107" t="s">
        <v>135</v>
      </c>
      <c r="D134" s="40"/>
      <c r="E134" s="40"/>
      <c r="F134" s="40"/>
      <c r="G134" s="40"/>
      <c r="H134" s="40"/>
      <c r="I134" s="40"/>
      <c r="J134" s="197">
        <f>BK134</f>
        <v>0</v>
      </c>
      <c r="K134" s="40"/>
      <c r="L134" s="44"/>
      <c r="M134" s="103"/>
      <c r="N134" s="198"/>
      <c r="O134" s="104"/>
      <c r="P134" s="199">
        <f>P135</f>
        <v>0</v>
      </c>
      <c r="Q134" s="104"/>
      <c r="R134" s="199">
        <f>R135</f>
        <v>0</v>
      </c>
      <c r="S134" s="104"/>
      <c r="T134" s="200">
        <f>T135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80</v>
      </c>
      <c r="AU134" s="17" t="s">
        <v>105</v>
      </c>
      <c r="BK134" s="201">
        <f>BK135</f>
        <v>0</v>
      </c>
    </row>
    <row r="135" spans="1:63" s="12" customFormat="1" ht="25.9" customHeight="1">
      <c r="A135" s="12"/>
      <c r="B135" s="202"/>
      <c r="C135" s="203"/>
      <c r="D135" s="204" t="s">
        <v>80</v>
      </c>
      <c r="E135" s="205" t="s">
        <v>86</v>
      </c>
      <c r="F135" s="205" t="s">
        <v>87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P136+P147+P170+P173+P180+P200+P207+P225+P239+P241+P268+P275+P303+P316+P322+P333+P337</f>
        <v>0</v>
      </c>
      <c r="Q135" s="210"/>
      <c r="R135" s="211">
        <f>R136+R147+R170+R173+R180+R200+R207+R225+R239+R241+R268+R275+R303+R316+R322+R333+R337</f>
        <v>0</v>
      </c>
      <c r="S135" s="210"/>
      <c r="T135" s="212">
        <f>T136+T147+T170+T173+T180+T200+T207+T225+T239+T241+T268+T275+T303+T316+T322+T333+T337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91</v>
      </c>
      <c r="AT135" s="214" t="s">
        <v>80</v>
      </c>
      <c r="AU135" s="214" t="s">
        <v>81</v>
      </c>
      <c r="AY135" s="213" t="s">
        <v>136</v>
      </c>
      <c r="BK135" s="215">
        <f>BK136+BK147+BK170+BK173+BK180+BK200+BK207+BK225+BK239+BK241+BK268+BK275+BK303+BK316+BK322+BK333+BK337</f>
        <v>0</v>
      </c>
    </row>
    <row r="136" spans="1:63" s="12" customFormat="1" ht="22.8" customHeight="1">
      <c r="A136" s="12"/>
      <c r="B136" s="202"/>
      <c r="C136" s="203"/>
      <c r="D136" s="204" t="s">
        <v>80</v>
      </c>
      <c r="E136" s="216" t="s">
        <v>137</v>
      </c>
      <c r="F136" s="216" t="s">
        <v>138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SUM(P137:P146)</f>
        <v>0</v>
      </c>
      <c r="Q136" s="210"/>
      <c r="R136" s="211">
        <f>SUM(R137:R146)</f>
        <v>0</v>
      </c>
      <c r="S136" s="210"/>
      <c r="T136" s="212">
        <f>SUM(T137:T146)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139</v>
      </c>
      <c r="AT136" s="214" t="s">
        <v>80</v>
      </c>
      <c r="AU136" s="214" t="s">
        <v>89</v>
      </c>
      <c r="AY136" s="213" t="s">
        <v>136</v>
      </c>
      <c r="BK136" s="215">
        <f>SUM(BK137:BK146)</f>
        <v>0</v>
      </c>
    </row>
    <row r="137" spans="1:65" s="2" customFormat="1" ht="33" customHeight="1">
      <c r="A137" s="38"/>
      <c r="B137" s="39"/>
      <c r="C137" s="218" t="s">
        <v>89</v>
      </c>
      <c r="D137" s="218" t="s">
        <v>140</v>
      </c>
      <c r="E137" s="219" t="s">
        <v>141</v>
      </c>
      <c r="F137" s="220" t="s">
        <v>142</v>
      </c>
      <c r="G137" s="221" t="s">
        <v>143</v>
      </c>
      <c r="H137" s="222">
        <v>108</v>
      </c>
      <c r="I137" s="223"/>
      <c r="J137" s="224">
        <f>ROUND(I137*H137,2)</f>
        <v>0</v>
      </c>
      <c r="K137" s="220" t="s">
        <v>144</v>
      </c>
      <c r="L137" s="44"/>
      <c r="M137" s="225" t="s">
        <v>1</v>
      </c>
      <c r="N137" s="226" t="s">
        <v>46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145</v>
      </c>
      <c r="AT137" s="229" t="s">
        <v>140</v>
      </c>
      <c r="AU137" s="229" t="s">
        <v>91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89</v>
      </c>
      <c r="BK137" s="230">
        <f>ROUND(I137*H137,2)</f>
        <v>0</v>
      </c>
      <c r="BL137" s="17" t="s">
        <v>145</v>
      </c>
      <c r="BM137" s="229" t="s">
        <v>146</v>
      </c>
    </row>
    <row r="138" spans="1:47" s="2" customFormat="1" ht="12">
      <c r="A138" s="38"/>
      <c r="B138" s="39"/>
      <c r="C138" s="40"/>
      <c r="D138" s="231" t="s">
        <v>147</v>
      </c>
      <c r="E138" s="40"/>
      <c r="F138" s="232" t="s">
        <v>148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147</v>
      </c>
      <c r="AU138" s="17" t="s">
        <v>91</v>
      </c>
    </row>
    <row r="139" spans="1:47" s="2" customFormat="1" ht="12">
      <c r="A139" s="38"/>
      <c r="B139" s="39"/>
      <c r="C139" s="40"/>
      <c r="D139" s="236" t="s">
        <v>149</v>
      </c>
      <c r="E139" s="40"/>
      <c r="F139" s="237" t="s">
        <v>150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149</v>
      </c>
      <c r="AU139" s="17" t="s">
        <v>91</v>
      </c>
    </row>
    <row r="140" spans="1:65" s="2" customFormat="1" ht="37.8" customHeight="1">
      <c r="A140" s="38"/>
      <c r="B140" s="39"/>
      <c r="C140" s="218" t="s">
        <v>91</v>
      </c>
      <c r="D140" s="218" t="s">
        <v>140</v>
      </c>
      <c r="E140" s="219" t="s">
        <v>151</v>
      </c>
      <c r="F140" s="220" t="s">
        <v>152</v>
      </c>
      <c r="G140" s="221" t="s">
        <v>143</v>
      </c>
      <c r="H140" s="222">
        <v>108</v>
      </c>
      <c r="I140" s="223"/>
      <c r="J140" s="224">
        <f>ROUND(I140*H140,2)</f>
        <v>0</v>
      </c>
      <c r="K140" s="220" t="s">
        <v>153</v>
      </c>
      <c r="L140" s="44"/>
      <c r="M140" s="225" t="s">
        <v>1</v>
      </c>
      <c r="N140" s="226" t="s">
        <v>46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145</v>
      </c>
      <c r="AT140" s="229" t="s">
        <v>140</v>
      </c>
      <c r="AU140" s="229" t="s">
        <v>91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89</v>
      </c>
      <c r="BK140" s="230">
        <f>ROUND(I140*H140,2)</f>
        <v>0</v>
      </c>
      <c r="BL140" s="17" t="s">
        <v>145</v>
      </c>
      <c r="BM140" s="229" t="s">
        <v>154</v>
      </c>
    </row>
    <row r="141" spans="1:47" s="2" customFormat="1" ht="12">
      <c r="A141" s="38"/>
      <c r="B141" s="39"/>
      <c r="C141" s="40"/>
      <c r="D141" s="231" t="s">
        <v>147</v>
      </c>
      <c r="E141" s="40"/>
      <c r="F141" s="232" t="s">
        <v>155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147</v>
      </c>
      <c r="AU141" s="17" t="s">
        <v>91</v>
      </c>
    </row>
    <row r="142" spans="1:51" s="13" customFormat="1" ht="12">
      <c r="A142" s="13"/>
      <c r="B142" s="238"/>
      <c r="C142" s="239"/>
      <c r="D142" s="231" t="s">
        <v>156</v>
      </c>
      <c r="E142" s="240" t="s">
        <v>1</v>
      </c>
      <c r="F142" s="241" t="s">
        <v>157</v>
      </c>
      <c r="G142" s="239"/>
      <c r="H142" s="242">
        <v>108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156</v>
      </c>
      <c r="AU142" s="248" t="s">
        <v>91</v>
      </c>
      <c r="AV142" s="13" t="s">
        <v>91</v>
      </c>
      <c r="AW142" s="13" t="s">
        <v>36</v>
      </c>
      <c r="AX142" s="13" t="s">
        <v>81</v>
      </c>
      <c r="AY142" s="248" t="s">
        <v>136</v>
      </c>
    </row>
    <row r="143" spans="1:51" s="14" customFormat="1" ht="12">
      <c r="A143" s="14"/>
      <c r="B143" s="249"/>
      <c r="C143" s="250"/>
      <c r="D143" s="231" t="s">
        <v>156</v>
      </c>
      <c r="E143" s="251" t="s">
        <v>1</v>
      </c>
      <c r="F143" s="252" t="s">
        <v>158</v>
      </c>
      <c r="G143" s="250"/>
      <c r="H143" s="253">
        <v>108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156</v>
      </c>
      <c r="AU143" s="259" t="s">
        <v>91</v>
      </c>
      <c r="AV143" s="14" t="s">
        <v>139</v>
      </c>
      <c r="AW143" s="14" t="s">
        <v>36</v>
      </c>
      <c r="AX143" s="14" t="s">
        <v>89</v>
      </c>
      <c r="AY143" s="259" t="s">
        <v>136</v>
      </c>
    </row>
    <row r="144" spans="1:65" s="2" customFormat="1" ht="24.15" customHeight="1">
      <c r="A144" s="38"/>
      <c r="B144" s="39"/>
      <c r="C144" s="218" t="s">
        <v>159</v>
      </c>
      <c r="D144" s="218" t="s">
        <v>140</v>
      </c>
      <c r="E144" s="219" t="s">
        <v>160</v>
      </c>
      <c r="F144" s="220" t="s">
        <v>161</v>
      </c>
      <c r="G144" s="221" t="s">
        <v>143</v>
      </c>
      <c r="H144" s="222">
        <v>108</v>
      </c>
      <c r="I144" s="223"/>
      <c r="J144" s="224">
        <f>ROUND(I144*H144,2)</f>
        <v>0</v>
      </c>
      <c r="K144" s="220" t="s">
        <v>153</v>
      </c>
      <c r="L144" s="44"/>
      <c r="M144" s="225" t="s">
        <v>1</v>
      </c>
      <c r="N144" s="226" t="s">
        <v>46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145</v>
      </c>
      <c r="AT144" s="229" t="s">
        <v>140</v>
      </c>
      <c r="AU144" s="229" t="s">
        <v>91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89</v>
      </c>
      <c r="BK144" s="230">
        <f>ROUND(I144*H144,2)</f>
        <v>0</v>
      </c>
      <c r="BL144" s="17" t="s">
        <v>145</v>
      </c>
      <c r="BM144" s="229" t="s">
        <v>162</v>
      </c>
    </row>
    <row r="145" spans="1:65" s="2" customFormat="1" ht="24.15" customHeight="1">
      <c r="A145" s="38"/>
      <c r="B145" s="39"/>
      <c r="C145" s="218" t="s">
        <v>139</v>
      </c>
      <c r="D145" s="218" t="s">
        <v>140</v>
      </c>
      <c r="E145" s="219" t="s">
        <v>163</v>
      </c>
      <c r="F145" s="220" t="s">
        <v>164</v>
      </c>
      <c r="G145" s="221" t="s">
        <v>165</v>
      </c>
      <c r="H145" s="222">
        <v>1</v>
      </c>
      <c r="I145" s="223"/>
      <c r="J145" s="224">
        <f>ROUND(I145*H145,2)</f>
        <v>0</v>
      </c>
      <c r="K145" s="220" t="s">
        <v>153</v>
      </c>
      <c r="L145" s="44"/>
      <c r="M145" s="225" t="s">
        <v>1</v>
      </c>
      <c r="N145" s="226" t="s">
        <v>46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145</v>
      </c>
      <c r="AT145" s="229" t="s">
        <v>140</v>
      </c>
      <c r="AU145" s="229" t="s">
        <v>91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89</v>
      </c>
      <c r="BK145" s="230">
        <f>ROUND(I145*H145,2)</f>
        <v>0</v>
      </c>
      <c r="BL145" s="17" t="s">
        <v>145</v>
      </c>
      <c r="BM145" s="229" t="s">
        <v>166</v>
      </c>
    </row>
    <row r="146" spans="1:65" s="2" customFormat="1" ht="16.5" customHeight="1">
      <c r="A146" s="38"/>
      <c r="B146" s="39"/>
      <c r="C146" s="218" t="s">
        <v>167</v>
      </c>
      <c r="D146" s="218" t="s">
        <v>140</v>
      </c>
      <c r="E146" s="219" t="s">
        <v>168</v>
      </c>
      <c r="F146" s="220" t="s">
        <v>169</v>
      </c>
      <c r="G146" s="221" t="s">
        <v>165</v>
      </c>
      <c r="H146" s="222">
        <v>1</v>
      </c>
      <c r="I146" s="223"/>
      <c r="J146" s="224">
        <f>ROUND(I146*H146,2)</f>
        <v>0</v>
      </c>
      <c r="K146" s="220" t="s">
        <v>153</v>
      </c>
      <c r="L146" s="44"/>
      <c r="M146" s="225" t="s">
        <v>1</v>
      </c>
      <c r="N146" s="226" t="s">
        <v>46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145</v>
      </c>
      <c r="AT146" s="229" t="s">
        <v>140</v>
      </c>
      <c r="AU146" s="229" t="s">
        <v>91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89</v>
      </c>
      <c r="BK146" s="230">
        <f>ROUND(I146*H146,2)</f>
        <v>0</v>
      </c>
      <c r="BL146" s="17" t="s">
        <v>145</v>
      </c>
      <c r="BM146" s="229" t="s">
        <v>170</v>
      </c>
    </row>
    <row r="147" spans="1:63" s="12" customFormat="1" ht="22.8" customHeight="1">
      <c r="A147" s="12"/>
      <c r="B147" s="202"/>
      <c r="C147" s="203"/>
      <c r="D147" s="204" t="s">
        <v>80</v>
      </c>
      <c r="E147" s="216" t="s">
        <v>171</v>
      </c>
      <c r="F147" s="216" t="s">
        <v>172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SUM(P148:P169)</f>
        <v>0</v>
      </c>
      <c r="Q147" s="210"/>
      <c r="R147" s="211">
        <f>SUM(R148:R169)</f>
        <v>0</v>
      </c>
      <c r="S147" s="210"/>
      <c r="T147" s="212">
        <f>SUM(T148:T169)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139</v>
      </c>
      <c r="AT147" s="214" t="s">
        <v>80</v>
      </c>
      <c r="AU147" s="214" t="s">
        <v>89</v>
      </c>
      <c r="AY147" s="213" t="s">
        <v>136</v>
      </c>
      <c r="BK147" s="215">
        <f>SUM(BK148:BK169)</f>
        <v>0</v>
      </c>
    </row>
    <row r="148" spans="1:65" s="2" customFormat="1" ht="33" customHeight="1">
      <c r="A148" s="38"/>
      <c r="B148" s="39"/>
      <c r="C148" s="218" t="s">
        <v>173</v>
      </c>
      <c r="D148" s="218" t="s">
        <v>140</v>
      </c>
      <c r="E148" s="219" t="s">
        <v>141</v>
      </c>
      <c r="F148" s="220" t="s">
        <v>142</v>
      </c>
      <c r="G148" s="221" t="s">
        <v>143</v>
      </c>
      <c r="H148" s="222">
        <v>982</v>
      </c>
      <c r="I148" s="223"/>
      <c r="J148" s="224">
        <f>ROUND(I148*H148,2)</f>
        <v>0</v>
      </c>
      <c r="K148" s="220" t="s">
        <v>144</v>
      </c>
      <c r="L148" s="44"/>
      <c r="M148" s="225" t="s">
        <v>1</v>
      </c>
      <c r="N148" s="226" t="s">
        <v>46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145</v>
      </c>
      <c r="AT148" s="229" t="s">
        <v>140</v>
      </c>
      <c r="AU148" s="229" t="s">
        <v>91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89</v>
      </c>
      <c r="BK148" s="230">
        <f>ROUND(I148*H148,2)</f>
        <v>0</v>
      </c>
      <c r="BL148" s="17" t="s">
        <v>145</v>
      </c>
      <c r="BM148" s="229" t="s">
        <v>174</v>
      </c>
    </row>
    <row r="149" spans="1:47" s="2" customFormat="1" ht="12">
      <c r="A149" s="38"/>
      <c r="B149" s="39"/>
      <c r="C149" s="40"/>
      <c r="D149" s="231" t="s">
        <v>147</v>
      </c>
      <c r="E149" s="40"/>
      <c r="F149" s="232" t="s">
        <v>148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147</v>
      </c>
      <c r="AU149" s="17" t="s">
        <v>91</v>
      </c>
    </row>
    <row r="150" spans="1:47" s="2" customFormat="1" ht="12">
      <c r="A150" s="38"/>
      <c r="B150" s="39"/>
      <c r="C150" s="40"/>
      <c r="D150" s="236" t="s">
        <v>149</v>
      </c>
      <c r="E150" s="40"/>
      <c r="F150" s="237" t="s">
        <v>150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149</v>
      </c>
      <c r="AU150" s="17" t="s">
        <v>91</v>
      </c>
    </row>
    <row r="151" spans="1:51" s="13" customFormat="1" ht="12">
      <c r="A151" s="13"/>
      <c r="B151" s="238"/>
      <c r="C151" s="239"/>
      <c r="D151" s="231" t="s">
        <v>156</v>
      </c>
      <c r="E151" s="240" t="s">
        <v>1</v>
      </c>
      <c r="F151" s="241" t="s">
        <v>175</v>
      </c>
      <c r="G151" s="239"/>
      <c r="H151" s="242">
        <v>84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156</v>
      </c>
      <c r="AU151" s="248" t="s">
        <v>91</v>
      </c>
      <c r="AV151" s="13" t="s">
        <v>91</v>
      </c>
      <c r="AW151" s="13" t="s">
        <v>36</v>
      </c>
      <c r="AX151" s="13" t="s">
        <v>81</v>
      </c>
      <c r="AY151" s="248" t="s">
        <v>136</v>
      </c>
    </row>
    <row r="152" spans="1:51" s="13" customFormat="1" ht="12">
      <c r="A152" s="13"/>
      <c r="B152" s="238"/>
      <c r="C152" s="239"/>
      <c r="D152" s="231" t="s">
        <v>156</v>
      </c>
      <c r="E152" s="240" t="s">
        <v>1</v>
      </c>
      <c r="F152" s="241" t="s">
        <v>176</v>
      </c>
      <c r="G152" s="239"/>
      <c r="H152" s="242">
        <v>448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156</v>
      </c>
      <c r="AU152" s="248" t="s">
        <v>91</v>
      </c>
      <c r="AV152" s="13" t="s">
        <v>91</v>
      </c>
      <c r="AW152" s="13" t="s">
        <v>36</v>
      </c>
      <c r="AX152" s="13" t="s">
        <v>81</v>
      </c>
      <c r="AY152" s="248" t="s">
        <v>136</v>
      </c>
    </row>
    <row r="153" spans="1:51" s="13" customFormat="1" ht="12">
      <c r="A153" s="13"/>
      <c r="B153" s="238"/>
      <c r="C153" s="239"/>
      <c r="D153" s="231" t="s">
        <v>156</v>
      </c>
      <c r="E153" s="240" t="s">
        <v>1</v>
      </c>
      <c r="F153" s="241" t="s">
        <v>177</v>
      </c>
      <c r="G153" s="239"/>
      <c r="H153" s="242">
        <v>60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156</v>
      </c>
      <c r="AU153" s="248" t="s">
        <v>91</v>
      </c>
      <c r="AV153" s="13" t="s">
        <v>91</v>
      </c>
      <c r="AW153" s="13" t="s">
        <v>36</v>
      </c>
      <c r="AX153" s="13" t="s">
        <v>81</v>
      </c>
      <c r="AY153" s="248" t="s">
        <v>136</v>
      </c>
    </row>
    <row r="154" spans="1:51" s="13" customFormat="1" ht="12">
      <c r="A154" s="13"/>
      <c r="B154" s="238"/>
      <c r="C154" s="239"/>
      <c r="D154" s="231" t="s">
        <v>156</v>
      </c>
      <c r="E154" s="240" t="s">
        <v>1</v>
      </c>
      <c r="F154" s="241" t="s">
        <v>178</v>
      </c>
      <c r="G154" s="239"/>
      <c r="H154" s="242">
        <v>341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156</v>
      </c>
      <c r="AU154" s="248" t="s">
        <v>91</v>
      </c>
      <c r="AV154" s="13" t="s">
        <v>91</v>
      </c>
      <c r="AW154" s="13" t="s">
        <v>36</v>
      </c>
      <c r="AX154" s="13" t="s">
        <v>81</v>
      </c>
      <c r="AY154" s="248" t="s">
        <v>136</v>
      </c>
    </row>
    <row r="155" spans="1:51" s="13" customFormat="1" ht="12">
      <c r="A155" s="13"/>
      <c r="B155" s="238"/>
      <c r="C155" s="239"/>
      <c r="D155" s="231" t="s">
        <v>156</v>
      </c>
      <c r="E155" s="240" t="s">
        <v>1</v>
      </c>
      <c r="F155" s="241" t="s">
        <v>179</v>
      </c>
      <c r="G155" s="239"/>
      <c r="H155" s="242">
        <v>49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156</v>
      </c>
      <c r="AU155" s="248" t="s">
        <v>91</v>
      </c>
      <c r="AV155" s="13" t="s">
        <v>91</v>
      </c>
      <c r="AW155" s="13" t="s">
        <v>36</v>
      </c>
      <c r="AX155" s="13" t="s">
        <v>81</v>
      </c>
      <c r="AY155" s="248" t="s">
        <v>136</v>
      </c>
    </row>
    <row r="156" spans="1:51" s="14" customFormat="1" ht="12">
      <c r="A156" s="14"/>
      <c r="B156" s="249"/>
      <c r="C156" s="250"/>
      <c r="D156" s="231" t="s">
        <v>156</v>
      </c>
      <c r="E156" s="251" t="s">
        <v>1</v>
      </c>
      <c r="F156" s="252" t="s">
        <v>158</v>
      </c>
      <c r="G156" s="250"/>
      <c r="H156" s="253">
        <v>982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156</v>
      </c>
      <c r="AU156" s="259" t="s">
        <v>91</v>
      </c>
      <c r="AV156" s="14" t="s">
        <v>139</v>
      </c>
      <c r="AW156" s="14" t="s">
        <v>36</v>
      </c>
      <c r="AX156" s="14" t="s">
        <v>89</v>
      </c>
      <c r="AY156" s="259" t="s">
        <v>136</v>
      </c>
    </row>
    <row r="157" spans="1:65" s="2" customFormat="1" ht="37.8" customHeight="1">
      <c r="A157" s="38"/>
      <c r="B157" s="39"/>
      <c r="C157" s="218" t="s">
        <v>180</v>
      </c>
      <c r="D157" s="218" t="s">
        <v>140</v>
      </c>
      <c r="E157" s="219" t="s">
        <v>151</v>
      </c>
      <c r="F157" s="220" t="s">
        <v>152</v>
      </c>
      <c r="G157" s="221" t="s">
        <v>143</v>
      </c>
      <c r="H157" s="222">
        <v>982</v>
      </c>
      <c r="I157" s="223"/>
      <c r="J157" s="224">
        <f>ROUND(I157*H157,2)</f>
        <v>0</v>
      </c>
      <c r="K157" s="220" t="s">
        <v>153</v>
      </c>
      <c r="L157" s="44"/>
      <c r="M157" s="225" t="s">
        <v>1</v>
      </c>
      <c r="N157" s="226" t="s">
        <v>46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145</v>
      </c>
      <c r="AT157" s="229" t="s">
        <v>140</v>
      </c>
      <c r="AU157" s="229" t="s">
        <v>91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89</v>
      </c>
      <c r="BK157" s="230">
        <f>ROUND(I157*H157,2)</f>
        <v>0</v>
      </c>
      <c r="BL157" s="17" t="s">
        <v>145</v>
      </c>
      <c r="BM157" s="229" t="s">
        <v>181</v>
      </c>
    </row>
    <row r="158" spans="1:47" s="2" customFormat="1" ht="12">
      <c r="A158" s="38"/>
      <c r="B158" s="39"/>
      <c r="C158" s="40"/>
      <c r="D158" s="231" t="s">
        <v>147</v>
      </c>
      <c r="E158" s="40"/>
      <c r="F158" s="232" t="s">
        <v>155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147</v>
      </c>
      <c r="AU158" s="17" t="s">
        <v>91</v>
      </c>
    </row>
    <row r="159" spans="1:51" s="13" customFormat="1" ht="12">
      <c r="A159" s="13"/>
      <c r="B159" s="238"/>
      <c r="C159" s="239"/>
      <c r="D159" s="231" t="s">
        <v>156</v>
      </c>
      <c r="E159" s="240" t="s">
        <v>1</v>
      </c>
      <c r="F159" s="241" t="s">
        <v>182</v>
      </c>
      <c r="G159" s="239"/>
      <c r="H159" s="242">
        <v>982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156</v>
      </c>
      <c r="AU159" s="248" t="s">
        <v>91</v>
      </c>
      <c r="AV159" s="13" t="s">
        <v>91</v>
      </c>
      <c r="AW159" s="13" t="s">
        <v>36</v>
      </c>
      <c r="AX159" s="13" t="s">
        <v>81</v>
      </c>
      <c r="AY159" s="248" t="s">
        <v>136</v>
      </c>
    </row>
    <row r="160" spans="1:51" s="14" customFormat="1" ht="12">
      <c r="A160" s="14"/>
      <c r="B160" s="249"/>
      <c r="C160" s="250"/>
      <c r="D160" s="231" t="s">
        <v>156</v>
      </c>
      <c r="E160" s="251" t="s">
        <v>1</v>
      </c>
      <c r="F160" s="252" t="s">
        <v>158</v>
      </c>
      <c r="G160" s="250"/>
      <c r="H160" s="253">
        <v>982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156</v>
      </c>
      <c r="AU160" s="259" t="s">
        <v>91</v>
      </c>
      <c r="AV160" s="14" t="s">
        <v>139</v>
      </c>
      <c r="AW160" s="14" t="s">
        <v>36</v>
      </c>
      <c r="AX160" s="14" t="s">
        <v>89</v>
      </c>
      <c r="AY160" s="259" t="s">
        <v>136</v>
      </c>
    </row>
    <row r="161" spans="1:65" s="2" customFormat="1" ht="24.15" customHeight="1">
      <c r="A161" s="38"/>
      <c r="B161" s="39"/>
      <c r="C161" s="218" t="s">
        <v>183</v>
      </c>
      <c r="D161" s="218" t="s">
        <v>140</v>
      </c>
      <c r="E161" s="219" t="s">
        <v>184</v>
      </c>
      <c r="F161" s="220" t="s">
        <v>161</v>
      </c>
      <c r="G161" s="221" t="s">
        <v>143</v>
      </c>
      <c r="H161" s="222">
        <v>982</v>
      </c>
      <c r="I161" s="223"/>
      <c r="J161" s="224">
        <f>ROUND(I161*H161,2)</f>
        <v>0</v>
      </c>
      <c r="K161" s="220" t="s">
        <v>153</v>
      </c>
      <c r="L161" s="44"/>
      <c r="M161" s="225" t="s">
        <v>1</v>
      </c>
      <c r="N161" s="226" t="s">
        <v>46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145</v>
      </c>
      <c r="AT161" s="229" t="s">
        <v>140</v>
      </c>
      <c r="AU161" s="229" t="s">
        <v>91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89</v>
      </c>
      <c r="BK161" s="230">
        <f>ROUND(I161*H161,2)</f>
        <v>0</v>
      </c>
      <c r="BL161" s="17" t="s">
        <v>145</v>
      </c>
      <c r="BM161" s="229" t="s">
        <v>185</v>
      </c>
    </row>
    <row r="162" spans="1:51" s="13" customFormat="1" ht="12">
      <c r="A162" s="13"/>
      <c r="B162" s="238"/>
      <c r="C162" s="239"/>
      <c r="D162" s="231" t="s">
        <v>156</v>
      </c>
      <c r="E162" s="240" t="s">
        <v>1</v>
      </c>
      <c r="F162" s="241" t="s">
        <v>175</v>
      </c>
      <c r="G162" s="239"/>
      <c r="H162" s="242">
        <v>84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156</v>
      </c>
      <c r="AU162" s="248" t="s">
        <v>91</v>
      </c>
      <c r="AV162" s="13" t="s">
        <v>91</v>
      </c>
      <c r="AW162" s="13" t="s">
        <v>36</v>
      </c>
      <c r="AX162" s="13" t="s">
        <v>81</v>
      </c>
      <c r="AY162" s="248" t="s">
        <v>136</v>
      </c>
    </row>
    <row r="163" spans="1:51" s="13" customFormat="1" ht="12">
      <c r="A163" s="13"/>
      <c r="B163" s="238"/>
      <c r="C163" s="239"/>
      <c r="D163" s="231" t="s">
        <v>156</v>
      </c>
      <c r="E163" s="240" t="s">
        <v>1</v>
      </c>
      <c r="F163" s="241" t="s">
        <v>176</v>
      </c>
      <c r="G163" s="239"/>
      <c r="H163" s="242">
        <v>448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156</v>
      </c>
      <c r="AU163" s="248" t="s">
        <v>91</v>
      </c>
      <c r="AV163" s="13" t="s">
        <v>91</v>
      </c>
      <c r="AW163" s="13" t="s">
        <v>36</v>
      </c>
      <c r="AX163" s="13" t="s">
        <v>81</v>
      </c>
      <c r="AY163" s="248" t="s">
        <v>136</v>
      </c>
    </row>
    <row r="164" spans="1:51" s="13" customFormat="1" ht="12">
      <c r="A164" s="13"/>
      <c r="B164" s="238"/>
      <c r="C164" s="239"/>
      <c r="D164" s="231" t="s">
        <v>156</v>
      </c>
      <c r="E164" s="240" t="s">
        <v>1</v>
      </c>
      <c r="F164" s="241" t="s">
        <v>177</v>
      </c>
      <c r="G164" s="239"/>
      <c r="H164" s="242">
        <v>60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156</v>
      </c>
      <c r="AU164" s="248" t="s">
        <v>91</v>
      </c>
      <c r="AV164" s="13" t="s">
        <v>91</v>
      </c>
      <c r="AW164" s="13" t="s">
        <v>36</v>
      </c>
      <c r="AX164" s="13" t="s">
        <v>81</v>
      </c>
      <c r="AY164" s="248" t="s">
        <v>136</v>
      </c>
    </row>
    <row r="165" spans="1:51" s="13" customFormat="1" ht="12">
      <c r="A165" s="13"/>
      <c r="B165" s="238"/>
      <c r="C165" s="239"/>
      <c r="D165" s="231" t="s">
        <v>156</v>
      </c>
      <c r="E165" s="240" t="s">
        <v>1</v>
      </c>
      <c r="F165" s="241" t="s">
        <v>178</v>
      </c>
      <c r="G165" s="239"/>
      <c r="H165" s="242">
        <v>341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156</v>
      </c>
      <c r="AU165" s="248" t="s">
        <v>91</v>
      </c>
      <c r="AV165" s="13" t="s">
        <v>91</v>
      </c>
      <c r="AW165" s="13" t="s">
        <v>36</v>
      </c>
      <c r="AX165" s="13" t="s">
        <v>81</v>
      </c>
      <c r="AY165" s="248" t="s">
        <v>136</v>
      </c>
    </row>
    <row r="166" spans="1:51" s="13" customFormat="1" ht="12">
      <c r="A166" s="13"/>
      <c r="B166" s="238"/>
      <c r="C166" s="239"/>
      <c r="D166" s="231" t="s">
        <v>156</v>
      </c>
      <c r="E166" s="240" t="s">
        <v>1</v>
      </c>
      <c r="F166" s="241" t="s">
        <v>179</v>
      </c>
      <c r="G166" s="239"/>
      <c r="H166" s="242">
        <v>49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156</v>
      </c>
      <c r="AU166" s="248" t="s">
        <v>91</v>
      </c>
      <c r="AV166" s="13" t="s">
        <v>91</v>
      </c>
      <c r="AW166" s="13" t="s">
        <v>36</v>
      </c>
      <c r="AX166" s="13" t="s">
        <v>81</v>
      </c>
      <c r="AY166" s="248" t="s">
        <v>136</v>
      </c>
    </row>
    <row r="167" spans="1:51" s="14" customFormat="1" ht="12">
      <c r="A167" s="14"/>
      <c r="B167" s="249"/>
      <c r="C167" s="250"/>
      <c r="D167" s="231" t="s">
        <v>156</v>
      </c>
      <c r="E167" s="251" t="s">
        <v>1</v>
      </c>
      <c r="F167" s="252" t="s">
        <v>158</v>
      </c>
      <c r="G167" s="250"/>
      <c r="H167" s="253">
        <v>982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156</v>
      </c>
      <c r="AU167" s="259" t="s">
        <v>91</v>
      </c>
      <c r="AV167" s="14" t="s">
        <v>139</v>
      </c>
      <c r="AW167" s="14" t="s">
        <v>36</v>
      </c>
      <c r="AX167" s="14" t="s">
        <v>89</v>
      </c>
      <c r="AY167" s="259" t="s">
        <v>136</v>
      </c>
    </row>
    <row r="168" spans="1:65" s="2" customFormat="1" ht="24.15" customHeight="1">
      <c r="A168" s="38"/>
      <c r="B168" s="39"/>
      <c r="C168" s="218" t="s">
        <v>186</v>
      </c>
      <c r="D168" s="218" t="s">
        <v>140</v>
      </c>
      <c r="E168" s="219" t="s">
        <v>187</v>
      </c>
      <c r="F168" s="220" t="s">
        <v>188</v>
      </c>
      <c r="G168" s="221" t="s">
        <v>165</v>
      </c>
      <c r="H168" s="222">
        <v>1</v>
      </c>
      <c r="I168" s="223"/>
      <c r="J168" s="224">
        <f>ROUND(I168*H168,2)</f>
        <v>0</v>
      </c>
      <c r="K168" s="220" t="s">
        <v>153</v>
      </c>
      <c r="L168" s="44"/>
      <c r="M168" s="225" t="s">
        <v>1</v>
      </c>
      <c r="N168" s="226" t="s">
        <v>46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145</v>
      </c>
      <c r="AT168" s="229" t="s">
        <v>140</v>
      </c>
      <c r="AU168" s="229" t="s">
        <v>91</v>
      </c>
      <c r="AY168" s="17" t="s">
        <v>136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89</v>
      </c>
      <c r="BK168" s="230">
        <f>ROUND(I168*H168,2)</f>
        <v>0</v>
      </c>
      <c r="BL168" s="17" t="s">
        <v>145</v>
      </c>
      <c r="BM168" s="229" t="s">
        <v>189</v>
      </c>
    </row>
    <row r="169" spans="1:65" s="2" customFormat="1" ht="24.15" customHeight="1">
      <c r="A169" s="38"/>
      <c r="B169" s="39"/>
      <c r="C169" s="218" t="s">
        <v>190</v>
      </c>
      <c r="D169" s="218" t="s">
        <v>140</v>
      </c>
      <c r="E169" s="219" t="s">
        <v>191</v>
      </c>
      <c r="F169" s="220" t="s">
        <v>192</v>
      </c>
      <c r="G169" s="221" t="s">
        <v>165</v>
      </c>
      <c r="H169" s="222">
        <v>1</v>
      </c>
      <c r="I169" s="223"/>
      <c r="J169" s="224">
        <f>ROUND(I169*H169,2)</f>
        <v>0</v>
      </c>
      <c r="K169" s="220" t="s">
        <v>153</v>
      </c>
      <c r="L169" s="44"/>
      <c r="M169" s="225" t="s">
        <v>1</v>
      </c>
      <c r="N169" s="226" t="s">
        <v>46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145</v>
      </c>
      <c r="AT169" s="229" t="s">
        <v>140</v>
      </c>
      <c r="AU169" s="229" t="s">
        <v>91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89</v>
      </c>
      <c r="BK169" s="230">
        <f>ROUND(I169*H169,2)</f>
        <v>0</v>
      </c>
      <c r="BL169" s="17" t="s">
        <v>145</v>
      </c>
      <c r="BM169" s="229" t="s">
        <v>193</v>
      </c>
    </row>
    <row r="170" spans="1:63" s="12" customFormat="1" ht="22.8" customHeight="1">
      <c r="A170" s="12"/>
      <c r="B170" s="202"/>
      <c r="C170" s="203"/>
      <c r="D170" s="204" t="s">
        <v>80</v>
      </c>
      <c r="E170" s="216" t="s">
        <v>194</v>
      </c>
      <c r="F170" s="216" t="s">
        <v>195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SUM(P171:P172)</f>
        <v>0</v>
      </c>
      <c r="Q170" s="210"/>
      <c r="R170" s="211">
        <f>SUM(R171:R172)</f>
        <v>0</v>
      </c>
      <c r="S170" s="210"/>
      <c r="T170" s="212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139</v>
      </c>
      <c r="AT170" s="214" t="s">
        <v>80</v>
      </c>
      <c r="AU170" s="214" t="s">
        <v>89</v>
      </c>
      <c r="AY170" s="213" t="s">
        <v>136</v>
      </c>
      <c r="BK170" s="215">
        <f>SUM(BK171:BK172)</f>
        <v>0</v>
      </c>
    </row>
    <row r="171" spans="1:65" s="2" customFormat="1" ht="21.75" customHeight="1">
      <c r="A171" s="38"/>
      <c r="B171" s="39"/>
      <c r="C171" s="218" t="s">
        <v>196</v>
      </c>
      <c r="D171" s="218" t="s">
        <v>140</v>
      </c>
      <c r="E171" s="219" t="s">
        <v>197</v>
      </c>
      <c r="F171" s="220" t="s">
        <v>198</v>
      </c>
      <c r="G171" s="221" t="s">
        <v>165</v>
      </c>
      <c r="H171" s="222">
        <v>4</v>
      </c>
      <c r="I171" s="223"/>
      <c r="J171" s="224">
        <f>ROUND(I171*H171,2)</f>
        <v>0</v>
      </c>
      <c r="K171" s="220" t="s">
        <v>153</v>
      </c>
      <c r="L171" s="44"/>
      <c r="M171" s="225" t="s">
        <v>1</v>
      </c>
      <c r="N171" s="226" t="s">
        <v>46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145</v>
      </c>
      <c r="AT171" s="229" t="s">
        <v>140</v>
      </c>
      <c r="AU171" s="229" t="s">
        <v>91</v>
      </c>
      <c r="AY171" s="17" t="s">
        <v>136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89</v>
      </c>
      <c r="BK171" s="230">
        <f>ROUND(I171*H171,2)</f>
        <v>0</v>
      </c>
      <c r="BL171" s="17" t="s">
        <v>145</v>
      </c>
      <c r="BM171" s="229" t="s">
        <v>199</v>
      </c>
    </row>
    <row r="172" spans="1:47" s="2" customFormat="1" ht="12">
      <c r="A172" s="38"/>
      <c r="B172" s="39"/>
      <c r="C172" s="40"/>
      <c r="D172" s="231" t="s">
        <v>200</v>
      </c>
      <c r="E172" s="40"/>
      <c r="F172" s="260" t="s">
        <v>201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200</v>
      </c>
      <c r="AU172" s="17" t="s">
        <v>91</v>
      </c>
    </row>
    <row r="173" spans="1:63" s="12" customFormat="1" ht="22.8" customHeight="1">
      <c r="A173" s="12"/>
      <c r="B173" s="202"/>
      <c r="C173" s="203"/>
      <c r="D173" s="204" t="s">
        <v>80</v>
      </c>
      <c r="E173" s="216" t="s">
        <v>202</v>
      </c>
      <c r="F173" s="216" t="s">
        <v>203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SUM(P174:P179)</f>
        <v>0</v>
      </c>
      <c r="Q173" s="210"/>
      <c r="R173" s="211">
        <f>SUM(R174:R179)</f>
        <v>0</v>
      </c>
      <c r="S173" s="210"/>
      <c r="T173" s="212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139</v>
      </c>
      <c r="AT173" s="214" t="s">
        <v>80</v>
      </c>
      <c r="AU173" s="214" t="s">
        <v>89</v>
      </c>
      <c r="AY173" s="213" t="s">
        <v>136</v>
      </c>
      <c r="BK173" s="215">
        <f>SUM(BK174:BK179)</f>
        <v>0</v>
      </c>
    </row>
    <row r="174" spans="1:65" s="2" customFormat="1" ht="24.15" customHeight="1">
      <c r="A174" s="38"/>
      <c r="B174" s="39"/>
      <c r="C174" s="218" t="s">
        <v>204</v>
      </c>
      <c r="D174" s="218" t="s">
        <v>140</v>
      </c>
      <c r="E174" s="219" t="s">
        <v>205</v>
      </c>
      <c r="F174" s="220" t="s">
        <v>206</v>
      </c>
      <c r="G174" s="221" t="s">
        <v>207</v>
      </c>
      <c r="H174" s="222">
        <v>240</v>
      </c>
      <c r="I174" s="223"/>
      <c r="J174" s="224">
        <f>ROUND(I174*H174,2)</f>
        <v>0</v>
      </c>
      <c r="K174" s="220" t="s">
        <v>153</v>
      </c>
      <c r="L174" s="44"/>
      <c r="M174" s="225" t="s">
        <v>1</v>
      </c>
      <c r="N174" s="226" t="s">
        <v>46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145</v>
      </c>
      <c r="AT174" s="229" t="s">
        <v>140</v>
      </c>
      <c r="AU174" s="229" t="s">
        <v>91</v>
      </c>
      <c r="AY174" s="17" t="s">
        <v>136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89</v>
      </c>
      <c r="BK174" s="230">
        <f>ROUND(I174*H174,2)</f>
        <v>0</v>
      </c>
      <c r="BL174" s="17" t="s">
        <v>145</v>
      </c>
      <c r="BM174" s="229" t="s">
        <v>208</v>
      </c>
    </row>
    <row r="175" spans="1:51" s="13" customFormat="1" ht="12">
      <c r="A175" s="13"/>
      <c r="B175" s="238"/>
      <c r="C175" s="239"/>
      <c r="D175" s="231" t="s">
        <v>156</v>
      </c>
      <c r="E175" s="240" t="s">
        <v>1</v>
      </c>
      <c r="F175" s="241" t="s">
        <v>209</v>
      </c>
      <c r="G175" s="239"/>
      <c r="H175" s="242">
        <v>240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156</v>
      </c>
      <c r="AU175" s="248" t="s">
        <v>91</v>
      </c>
      <c r="AV175" s="13" t="s">
        <v>91</v>
      </c>
      <c r="AW175" s="13" t="s">
        <v>36</v>
      </c>
      <c r="AX175" s="13" t="s">
        <v>89</v>
      </c>
      <c r="AY175" s="248" t="s">
        <v>136</v>
      </c>
    </row>
    <row r="176" spans="1:65" s="2" customFormat="1" ht="21.75" customHeight="1">
      <c r="A176" s="38"/>
      <c r="B176" s="39"/>
      <c r="C176" s="218" t="s">
        <v>210</v>
      </c>
      <c r="D176" s="218" t="s">
        <v>140</v>
      </c>
      <c r="E176" s="219" t="s">
        <v>211</v>
      </c>
      <c r="F176" s="220" t="s">
        <v>212</v>
      </c>
      <c r="G176" s="221" t="s">
        <v>207</v>
      </c>
      <c r="H176" s="222">
        <v>240</v>
      </c>
      <c r="I176" s="223"/>
      <c r="J176" s="224">
        <f>ROUND(I176*H176,2)</f>
        <v>0</v>
      </c>
      <c r="K176" s="220" t="s">
        <v>153</v>
      </c>
      <c r="L176" s="44"/>
      <c r="M176" s="225" t="s">
        <v>1</v>
      </c>
      <c r="N176" s="226" t="s">
        <v>46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145</v>
      </c>
      <c r="AT176" s="229" t="s">
        <v>140</v>
      </c>
      <c r="AU176" s="229" t="s">
        <v>91</v>
      </c>
      <c r="AY176" s="17" t="s">
        <v>136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89</v>
      </c>
      <c r="BK176" s="230">
        <f>ROUND(I176*H176,2)</f>
        <v>0</v>
      </c>
      <c r="BL176" s="17" t="s">
        <v>145</v>
      </c>
      <c r="BM176" s="229" t="s">
        <v>213</v>
      </c>
    </row>
    <row r="177" spans="1:51" s="13" customFormat="1" ht="12">
      <c r="A177" s="13"/>
      <c r="B177" s="238"/>
      <c r="C177" s="239"/>
      <c r="D177" s="231" t="s">
        <v>156</v>
      </c>
      <c r="E177" s="240" t="s">
        <v>1</v>
      </c>
      <c r="F177" s="241" t="s">
        <v>209</v>
      </c>
      <c r="G177" s="239"/>
      <c r="H177" s="242">
        <v>240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156</v>
      </c>
      <c r="AU177" s="248" t="s">
        <v>91</v>
      </c>
      <c r="AV177" s="13" t="s">
        <v>91</v>
      </c>
      <c r="AW177" s="13" t="s">
        <v>36</v>
      </c>
      <c r="AX177" s="13" t="s">
        <v>89</v>
      </c>
      <c r="AY177" s="248" t="s">
        <v>136</v>
      </c>
    </row>
    <row r="178" spans="1:65" s="2" customFormat="1" ht="16.5" customHeight="1">
      <c r="A178" s="38"/>
      <c r="B178" s="39"/>
      <c r="C178" s="261" t="s">
        <v>214</v>
      </c>
      <c r="D178" s="261" t="s">
        <v>215</v>
      </c>
      <c r="E178" s="262" t="s">
        <v>216</v>
      </c>
      <c r="F178" s="263" t="s">
        <v>217</v>
      </c>
      <c r="G178" s="264" t="s">
        <v>207</v>
      </c>
      <c r="H178" s="265">
        <v>240</v>
      </c>
      <c r="I178" s="266"/>
      <c r="J178" s="267">
        <f>ROUND(I178*H178,2)</f>
        <v>0</v>
      </c>
      <c r="K178" s="263" t="s">
        <v>153</v>
      </c>
      <c r="L178" s="268"/>
      <c r="M178" s="269" t="s">
        <v>1</v>
      </c>
      <c r="N178" s="270" t="s">
        <v>46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218</v>
      </c>
      <c r="AT178" s="229" t="s">
        <v>215</v>
      </c>
      <c r="AU178" s="229" t="s">
        <v>91</v>
      </c>
      <c r="AY178" s="17" t="s">
        <v>136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89</v>
      </c>
      <c r="BK178" s="230">
        <f>ROUND(I178*H178,2)</f>
        <v>0</v>
      </c>
      <c r="BL178" s="17" t="s">
        <v>145</v>
      </c>
      <c r="BM178" s="229" t="s">
        <v>219</v>
      </c>
    </row>
    <row r="179" spans="1:65" s="2" customFormat="1" ht="44.25" customHeight="1">
      <c r="A179" s="38"/>
      <c r="B179" s="39"/>
      <c r="C179" s="218" t="s">
        <v>8</v>
      </c>
      <c r="D179" s="218" t="s">
        <v>140</v>
      </c>
      <c r="E179" s="219" t="s">
        <v>220</v>
      </c>
      <c r="F179" s="220" t="s">
        <v>221</v>
      </c>
      <c r="G179" s="221" t="s">
        <v>207</v>
      </c>
      <c r="H179" s="222">
        <v>240</v>
      </c>
      <c r="I179" s="223"/>
      <c r="J179" s="224">
        <f>ROUND(I179*H179,2)</f>
        <v>0</v>
      </c>
      <c r="K179" s="220" t="s">
        <v>153</v>
      </c>
      <c r="L179" s="44"/>
      <c r="M179" s="225" t="s">
        <v>1</v>
      </c>
      <c r="N179" s="226" t="s">
        <v>46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145</v>
      </c>
      <c r="AT179" s="229" t="s">
        <v>140</v>
      </c>
      <c r="AU179" s="229" t="s">
        <v>91</v>
      </c>
      <c r="AY179" s="17" t="s">
        <v>136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89</v>
      </c>
      <c r="BK179" s="230">
        <f>ROUND(I179*H179,2)</f>
        <v>0</v>
      </c>
      <c r="BL179" s="17" t="s">
        <v>145</v>
      </c>
      <c r="BM179" s="229" t="s">
        <v>222</v>
      </c>
    </row>
    <row r="180" spans="1:63" s="12" customFormat="1" ht="22.8" customHeight="1">
      <c r="A180" s="12"/>
      <c r="B180" s="202"/>
      <c r="C180" s="203"/>
      <c r="D180" s="204" t="s">
        <v>80</v>
      </c>
      <c r="E180" s="216" t="s">
        <v>223</v>
      </c>
      <c r="F180" s="216" t="s">
        <v>224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SUM(P181:P199)</f>
        <v>0</v>
      </c>
      <c r="Q180" s="210"/>
      <c r="R180" s="211">
        <f>SUM(R181:R199)</f>
        <v>0</v>
      </c>
      <c r="S180" s="210"/>
      <c r="T180" s="212">
        <f>SUM(T181:T199)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139</v>
      </c>
      <c r="AT180" s="214" t="s">
        <v>80</v>
      </c>
      <c r="AU180" s="214" t="s">
        <v>89</v>
      </c>
      <c r="AY180" s="213" t="s">
        <v>136</v>
      </c>
      <c r="BK180" s="215">
        <f>SUM(BK181:BK199)</f>
        <v>0</v>
      </c>
    </row>
    <row r="181" spans="1:65" s="2" customFormat="1" ht="16.5" customHeight="1">
      <c r="A181" s="38"/>
      <c r="B181" s="39"/>
      <c r="C181" s="261" t="s">
        <v>145</v>
      </c>
      <c r="D181" s="261" t="s">
        <v>215</v>
      </c>
      <c r="E181" s="262" t="s">
        <v>225</v>
      </c>
      <c r="F181" s="263" t="s">
        <v>226</v>
      </c>
      <c r="G181" s="264" t="s">
        <v>227</v>
      </c>
      <c r="H181" s="265">
        <v>3527.5</v>
      </c>
      <c r="I181" s="266"/>
      <c r="J181" s="267">
        <f>ROUND(I181*H181,2)</f>
        <v>0</v>
      </c>
      <c r="K181" s="263" t="s">
        <v>153</v>
      </c>
      <c r="L181" s="268"/>
      <c r="M181" s="269" t="s">
        <v>1</v>
      </c>
      <c r="N181" s="270" t="s">
        <v>46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218</v>
      </c>
      <c r="AT181" s="229" t="s">
        <v>215</v>
      </c>
      <c r="AU181" s="229" t="s">
        <v>91</v>
      </c>
      <c r="AY181" s="17" t="s">
        <v>136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89</v>
      </c>
      <c r="BK181" s="230">
        <f>ROUND(I181*H181,2)</f>
        <v>0</v>
      </c>
      <c r="BL181" s="17" t="s">
        <v>145</v>
      </c>
      <c r="BM181" s="229" t="s">
        <v>228</v>
      </c>
    </row>
    <row r="182" spans="1:51" s="13" customFormat="1" ht="12">
      <c r="A182" s="13"/>
      <c r="B182" s="238"/>
      <c r="C182" s="239"/>
      <c r="D182" s="231" t="s">
        <v>156</v>
      </c>
      <c r="E182" s="240" t="s">
        <v>1</v>
      </c>
      <c r="F182" s="241" t="s">
        <v>229</v>
      </c>
      <c r="G182" s="239"/>
      <c r="H182" s="242">
        <v>3527.5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156</v>
      </c>
      <c r="AU182" s="248" t="s">
        <v>91</v>
      </c>
      <c r="AV182" s="13" t="s">
        <v>91</v>
      </c>
      <c r="AW182" s="13" t="s">
        <v>36</v>
      </c>
      <c r="AX182" s="13" t="s">
        <v>89</v>
      </c>
      <c r="AY182" s="248" t="s">
        <v>136</v>
      </c>
    </row>
    <row r="183" spans="1:65" s="2" customFormat="1" ht="16.5" customHeight="1">
      <c r="A183" s="38"/>
      <c r="B183" s="39"/>
      <c r="C183" s="261" t="s">
        <v>230</v>
      </c>
      <c r="D183" s="261" t="s">
        <v>215</v>
      </c>
      <c r="E183" s="262" t="s">
        <v>231</v>
      </c>
      <c r="F183" s="263" t="s">
        <v>232</v>
      </c>
      <c r="G183" s="264" t="s">
        <v>233</v>
      </c>
      <c r="H183" s="265">
        <v>3.528</v>
      </c>
      <c r="I183" s="266"/>
      <c r="J183" s="267">
        <f>ROUND(I183*H183,2)</f>
        <v>0</v>
      </c>
      <c r="K183" s="263" t="s">
        <v>153</v>
      </c>
      <c r="L183" s="268"/>
      <c r="M183" s="269" t="s">
        <v>1</v>
      </c>
      <c r="N183" s="270" t="s">
        <v>46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218</v>
      </c>
      <c r="AT183" s="229" t="s">
        <v>215</v>
      </c>
      <c r="AU183" s="229" t="s">
        <v>91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89</v>
      </c>
      <c r="BK183" s="230">
        <f>ROUND(I183*H183,2)</f>
        <v>0</v>
      </c>
      <c r="BL183" s="17" t="s">
        <v>145</v>
      </c>
      <c r="BM183" s="229" t="s">
        <v>234</v>
      </c>
    </row>
    <row r="184" spans="1:47" s="2" customFormat="1" ht="12">
      <c r="A184" s="38"/>
      <c r="B184" s="39"/>
      <c r="C184" s="40"/>
      <c r="D184" s="231" t="s">
        <v>200</v>
      </c>
      <c r="E184" s="40"/>
      <c r="F184" s="260" t="s">
        <v>235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200</v>
      </c>
      <c r="AU184" s="17" t="s">
        <v>91</v>
      </c>
    </row>
    <row r="185" spans="1:51" s="13" customFormat="1" ht="12">
      <c r="A185" s="13"/>
      <c r="B185" s="238"/>
      <c r="C185" s="239"/>
      <c r="D185" s="231" t="s">
        <v>156</v>
      </c>
      <c r="E185" s="240" t="s">
        <v>1</v>
      </c>
      <c r="F185" s="241" t="s">
        <v>236</v>
      </c>
      <c r="G185" s="239"/>
      <c r="H185" s="242">
        <v>3.528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156</v>
      </c>
      <c r="AU185" s="248" t="s">
        <v>91</v>
      </c>
      <c r="AV185" s="13" t="s">
        <v>91</v>
      </c>
      <c r="AW185" s="13" t="s">
        <v>36</v>
      </c>
      <c r="AX185" s="13" t="s">
        <v>89</v>
      </c>
      <c r="AY185" s="248" t="s">
        <v>136</v>
      </c>
    </row>
    <row r="186" spans="1:65" s="2" customFormat="1" ht="21.75" customHeight="1">
      <c r="A186" s="38"/>
      <c r="B186" s="39"/>
      <c r="C186" s="261" t="s">
        <v>237</v>
      </c>
      <c r="D186" s="261" t="s">
        <v>215</v>
      </c>
      <c r="E186" s="262" t="s">
        <v>238</v>
      </c>
      <c r="F186" s="263" t="s">
        <v>239</v>
      </c>
      <c r="G186" s="264" t="s">
        <v>227</v>
      </c>
      <c r="H186" s="265">
        <v>5009.05</v>
      </c>
      <c r="I186" s="266"/>
      <c r="J186" s="267">
        <f>ROUND(I186*H186,2)</f>
        <v>0</v>
      </c>
      <c r="K186" s="263" t="s">
        <v>153</v>
      </c>
      <c r="L186" s="268"/>
      <c r="M186" s="269" t="s">
        <v>1</v>
      </c>
      <c r="N186" s="270" t="s">
        <v>46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218</v>
      </c>
      <c r="AT186" s="229" t="s">
        <v>215</v>
      </c>
      <c r="AU186" s="229" t="s">
        <v>91</v>
      </c>
      <c r="AY186" s="17" t="s">
        <v>136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89</v>
      </c>
      <c r="BK186" s="230">
        <f>ROUND(I186*H186,2)</f>
        <v>0</v>
      </c>
      <c r="BL186" s="17" t="s">
        <v>145</v>
      </c>
      <c r="BM186" s="229" t="s">
        <v>240</v>
      </c>
    </row>
    <row r="187" spans="1:51" s="13" customFormat="1" ht="12">
      <c r="A187" s="13"/>
      <c r="B187" s="238"/>
      <c r="C187" s="239"/>
      <c r="D187" s="231" t="s">
        <v>156</v>
      </c>
      <c r="E187" s="240" t="s">
        <v>1</v>
      </c>
      <c r="F187" s="241" t="s">
        <v>241</v>
      </c>
      <c r="G187" s="239"/>
      <c r="H187" s="242">
        <v>5009.05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156</v>
      </c>
      <c r="AU187" s="248" t="s">
        <v>91</v>
      </c>
      <c r="AV187" s="13" t="s">
        <v>91</v>
      </c>
      <c r="AW187" s="13" t="s">
        <v>36</v>
      </c>
      <c r="AX187" s="13" t="s">
        <v>89</v>
      </c>
      <c r="AY187" s="248" t="s">
        <v>136</v>
      </c>
    </row>
    <row r="188" spans="1:65" s="2" customFormat="1" ht="16.5" customHeight="1">
      <c r="A188" s="38"/>
      <c r="B188" s="39"/>
      <c r="C188" s="261" t="s">
        <v>242</v>
      </c>
      <c r="D188" s="261" t="s">
        <v>215</v>
      </c>
      <c r="E188" s="262" t="s">
        <v>243</v>
      </c>
      <c r="F188" s="263" t="s">
        <v>244</v>
      </c>
      <c r="G188" s="264" t="s">
        <v>143</v>
      </c>
      <c r="H188" s="265">
        <v>120.7</v>
      </c>
      <c r="I188" s="266"/>
      <c r="J188" s="267">
        <f>ROUND(I188*H188,2)</f>
        <v>0</v>
      </c>
      <c r="K188" s="263" t="s">
        <v>153</v>
      </c>
      <c r="L188" s="268"/>
      <c r="M188" s="269" t="s">
        <v>1</v>
      </c>
      <c r="N188" s="270" t="s">
        <v>46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218</v>
      </c>
      <c r="AT188" s="229" t="s">
        <v>215</v>
      </c>
      <c r="AU188" s="229" t="s">
        <v>91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89</v>
      </c>
      <c r="BK188" s="230">
        <f>ROUND(I188*H188,2)</f>
        <v>0</v>
      </c>
      <c r="BL188" s="17" t="s">
        <v>145</v>
      </c>
      <c r="BM188" s="229" t="s">
        <v>245</v>
      </c>
    </row>
    <row r="189" spans="1:65" s="2" customFormat="1" ht="37.8" customHeight="1">
      <c r="A189" s="38"/>
      <c r="B189" s="39"/>
      <c r="C189" s="218" t="s">
        <v>246</v>
      </c>
      <c r="D189" s="218" t="s">
        <v>140</v>
      </c>
      <c r="E189" s="219" t="s">
        <v>247</v>
      </c>
      <c r="F189" s="220" t="s">
        <v>248</v>
      </c>
      <c r="G189" s="221" t="s">
        <v>143</v>
      </c>
      <c r="H189" s="222">
        <v>261.8</v>
      </c>
      <c r="I189" s="223"/>
      <c r="J189" s="224">
        <f>ROUND(I189*H189,2)</f>
        <v>0</v>
      </c>
      <c r="K189" s="220" t="s">
        <v>153</v>
      </c>
      <c r="L189" s="44"/>
      <c r="M189" s="225" t="s">
        <v>1</v>
      </c>
      <c r="N189" s="226" t="s">
        <v>46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145</v>
      </c>
      <c r="AT189" s="229" t="s">
        <v>140</v>
      </c>
      <c r="AU189" s="229" t="s">
        <v>91</v>
      </c>
      <c r="AY189" s="17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89</v>
      </c>
      <c r="BK189" s="230">
        <f>ROUND(I189*H189,2)</f>
        <v>0</v>
      </c>
      <c r="BL189" s="17" t="s">
        <v>145</v>
      </c>
      <c r="BM189" s="229" t="s">
        <v>249</v>
      </c>
    </row>
    <row r="190" spans="1:47" s="2" customFormat="1" ht="12">
      <c r="A190" s="38"/>
      <c r="B190" s="39"/>
      <c r="C190" s="40"/>
      <c r="D190" s="231" t="s">
        <v>147</v>
      </c>
      <c r="E190" s="40"/>
      <c r="F190" s="232" t="s">
        <v>248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147</v>
      </c>
      <c r="AU190" s="17" t="s">
        <v>91</v>
      </c>
    </row>
    <row r="191" spans="1:51" s="13" customFormat="1" ht="12">
      <c r="A191" s="13"/>
      <c r="B191" s="238"/>
      <c r="C191" s="239"/>
      <c r="D191" s="231" t="s">
        <v>156</v>
      </c>
      <c r="E191" s="240" t="s">
        <v>1</v>
      </c>
      <c r="F191" s="241" t="s">
        <v>250</v>
      </c>
      <c r="G191" s="239"/>
      <c r="H191" s="242">
        <v>241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156</v>
      </c>
      <c r="AU191" s="248" t="s">
        <v>91</v>
      </c>
      <c r="AV191" s="13" t="s">
        <v>91</v>
      </c>
      <c r="AW191" s="13" t="s">
        <v>36</v>
      </c>
      <c r="AX191" s="13" t="s">
        <v>81</v>
      </c>
      <c r="AY191" s="248" t="s">
        <v>136</v>
      </c>
    </row>
    <row r="192" spans="1:51" s="13" customFormat="1" ht="12">
      <c r="A192" s="13"/>
      <c r="B192" s="238"/>
      <c r="C192" s="239"/>
      <c r="D192" s="231" t="s">
        <v>156</v>
      </c>
      <c r="E192" s="240" t="s">
        <v>1</v>
      </c>
      <c r="F192" s="241" t="s">
        <v>251</v>
      </c>
      <c r="G192" s="239"/>
      <c r="H192" s="242">
        <v>12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156</v>
      </c>
      <c r="AU192" s="248" t="s">
        <v>91</v>
      </c>
      <c r="AV192" s="13" t="s">
        <v>91</v>
      </c>
      <c r="AW192" s="13" t="s">
        <v>36</v>
      </c>
      <c r="AX192" s="13" t="s">
        <v>81</v>
      </c>
      <c r="AY192" s="248" t="s">
        <v>136</v>
      </c>
    </row>
    <row r="193" spans="1:51" s="13" customFormat="1" ht="12">
      <c r="A193" s="13"/>
      <c r="B193" s="238"/>
      <c r="C193" s="239"/>
      <c r="D193" s="231" t="s">
        <v>156</v>
      </c>
      <c r="E193" s="240" t="s">
        <v>1</v>
      </c>
      <c r="F193" s="241" t="s">
        <v>252</v>
      </c>
      <c r="G193" s="239"/>
      <c r="H193" s="242">
        <v>8.8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156</v>
      </c>
      <c r="AU193" s="248" t="s">
        <v>91</v>
      </c>
      <c r="AV193" s="13" t="s">
        <v>91</v>
      </c>
      <c r="AW193" s="13" t="s">
        <v>36</v>
      </c>
      <c r="AX193" s="13" t="s">
        <v>81</v>
      </c>
      <c r="AY193" s="248" t="s">
        <v>136</v>
      </c>
    </row>
    <row r="194" spans="1:51" s="14" customFormat="1" ht="12">
      <c r="A194" s="14"/>
      <c r="B194" s="249"/>
      <c r="C194" s="250"/>
      <c r="D194" s="231" t="s">
        <v>156</v>
      </c>
      <c r="E194" s="251" t="s">
        <v>1</v>
      </c>
      <c r="F194" s="252" t="s">
        <v>158</v>
      </c>
      <c r="G194" s="250"/>
      <c r="H194" s="253">
        <v>261.8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9" t="s">
        <v>156</v>
      </c>
      <c r="AU194" s="259" t="s">
        <v>91</v>
      </c>
      <c r="AV194" s="14" t="s">
        <v>139</v>
      </c>
      <c r="AW194" s="14" t="s">
        <v>36</v>
      </c>
      <c r="AX194" s="14" t="s">
        <v>89</v>
      </c>
      <c r="AY194" s="259" t="s">
        <v>136</v>
      </c>
    </row>
    <row r="195" spans="1:65" s="2" customFormat="1" ht="24.15" customHeight="1">
      <c r="A195" s="38"/>
      <c r="B195" s="39"/>
      <c r="C195" s="218" t="s">
        <v>7</v>
      </c>
      <c r="D195" s="218" t="s">
        <v>140</v>
      </c>
      <c r="E195" s="219" t="s">
        <v>253</v>
      </c>
      <c r="F195" s="220" t="s">
        <v>254</v>
      </c>
      <c r="G195" s="221" t="s">
        <v>143</v>
      </c>
      <c r="H195" s="222">
        <v>261.8</v>
      </c>
      <c r="I195" s="223"/>
      <c r="J195" s="224">
        <f>ROUND(I195*H195,2)</f>
        <v>0</v>
      </c>
      <c r="K195" s="220" t="s">
        <v>153</v>
      </c>
      <c r="L195" s="44"/>
      <c r="M195" s="225" t="s">
        <v>1</v>
      </c>
      <c r="N195" s="226" t="s">
        <v>46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145</v>
      </c>
      <c r="AT195" s="229" t="s">
        <v>140</v>
      </c>
      <c r="AU195" s="229" t="s">
        <v>91</v>
      </c>
      <c r="AY195" s="17" t="s">
        <v>136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89</v>
      </c>
      <c r="BK195" s="230">
        <f>ROUND(I195*H195,2)</f>
        <v>0</v>
      </c>
      <c r="BL195" s="17" t="s">
        <v>145</v>
      </c>
      <c r="BM195" s="229" t="s">
        <v>255</v>
      </c>
    </row>
    <row r="196" spans="1:65" s="2" customFormat="1" ht="33" customHeight="1">
      <c r="A196" s="38"/>
      <c r="B196" s="39"/>
      <c r="C196" s="218" t="s">
        <v>256</v>
      </c>
      <c r="D196" s="218" t="s">
        <v>140</v>
      </c>
      <c r="E196" s="219" t="s">
        <v>257</v>
      </c>
      <c r="F196" s="220" t="s">
        <v>258</v>
      </c>
      <c r="G196" s="221" t="s">
        <v>259</v>
      </c>
      <c r="H196" s="222">
        <v>24</v>
      </c>
      <c r="I196" s="223"/>
      <c r="J196" s="224">
        <f>ROUND(I196*H196,2)</f>
        <v>0</v>
      </c>
      <c r="K196" s="220" t="s">
        <v>153</v>
      </c>
      <c r="L196" s="44"/>
      <c r="M196" s="225" t="s">
        <v>1</v>
      </c>
      <c r="N196" s="226" t="s">
        <v>46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145</v>
      </c>
      <c r="AT196" s="229" t="s">
        <v>140</v>
      </c>
      <c r="AU196" s="229" t="s">
        <v>91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89</v>
      </c>
      <c r="BK196" s="230">
        <f>ROUND(I196*H196,2)</f>
        <v>0</v>
      </c>
      <c r="BL196" s="17" t="s">
        <v>145</v>
      </c>
      <c r="BM196" s="229" t="s">
        <v>260</v>
      </c>
    </row>
    <row r="197" spans="1:47" s="2" customFormat="1" ht="12">
      <c r="A197" s="38"/>
      <c r="B197" s="39"/>
      <c r="C197" s="40"/>
      <c r="D197" s="231" t="s">
        <v>200</v>
      </c>
      <c r="E197" s="40"/>
      <c r="F197" s="260" t="s">
        <v>261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200</v>
      </c>
      <c r="AU197" s="17" t="s">
        <v>91</v>
      </c>
    </row>
    <row r="198" spans="1:65" s="2" customFormat="1" ht="16.5" customHeight="1">
      <c r="A198" s="38"/>
      <c r="B198" s="39"/>
      <c r="C198" s="261" t="s">
        <v>262</v>
      </c>
      <c r="D198" s="261" t="s">
        <v>215</v>
      </c>
      <c r="E198" s="262" t="s">
        <v>263</v>
      </c>
      <c r="F198" s="263" t="s">
        <v>264</v>
      </c>
      <c r="G198" s="264" t="s">
        <v>207</v>
      </c>
      <c r="H198" s="265">
        <v>24</v>
      </c>
      <c r="I198" s="266"/>
      <c r="J198" s="267">
        <f>ROUND(I198*H198,2)</f>
        <v>0</v>
      </c>
      <c r="K198" s="263" t="s">
        <v>153</v>
      </c>
      <c r="L198" s="268"/>
      <c r="M198" s="269" t="s">
        <v>1</v>
      </c>
      <c r="N198" s="270" t="s">
        <v>46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218</v>
      </c>
      <c r="AT198" s="229" t="s">
        <v>215</v>
      </c>
      <c r="AU198" s="229" t="s">
        <v>91</v>
      </c>
      <c r="AY198" s="17" t="s">
        <v>136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89</v>
      </c>
      <c r="BK198" s="230">
        <f>ROUND(I198*H198,2)</f>
        <v>0</v>
      </c>
      <c r="BL198" s="17" t="s">
        <v>145</v>
      </c>
      <c r="BM198" s="229" t="s">
        <v>265</v>
      </c>
    </row>
    <row r="199" spans="1:65" s="2" customFormat="1" ht="16.5" customHeight="1">
      <c r="A199" s="38"/>
      <c r="B199" s="39"/>
      <c r="C199" s="261" t="s">
        <v>266</v>
      </c>
      <c r="D199" s="261" t="s">
        <v>215</v>
      </c>
      <c r="E199" s="262" t="s">
        <v>267</v>
      </c>
      <c r="F199" s="263" t="s">
        <v>268</v>
      </c>
      <c r="G199" s="264" t="s">
        <v>207</v>
      </c>
      <c r="H199" s="265">
        <v>38</v>
      </c>
      <c r="I199" s="266"/>
      <c r="J199" s="267">
        <f>ROUND(I199*H199,2)</f>
        <v>0</v>
      </c>
      <c r="K199" s="263" t="s">
        <v>153</v>
      </c>
      <c r="L199" s="268"/>
      <c r="M199" s="269" t="s">
        <v>1</v>
      </c>
      <c r="N199" s="270" t="s">
        <v>46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218</v>
      </c>
      <c r="AT199" s="229" t="s">
        <v>215</v>
      </c>
      <c r="AU199" s="229" t="s">
        <v>91</v>
      </c>
      <c r="AY199" s="17" t="s">
        <v>136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89</v>
      </c>
      <c r="BK199" s="230">
        <f>ROUND(I199*H199,2)</f>
        <v>0</v>
      </c>
      <c r="BL199" s="17" t="s">
        <v>145</v>
      </c>
      <c r="BM199" s="229" t="s">
        <v>269</v>
      </c>
    </row>
    <row r="200" spans="1:63" s="12" customFormat="1" ht="22.8" customHeight="1">
      <c r="A200" s="12"/>
      <c r="B200" s="202"/>
      <c r="C200" s="203"/>
      <c r="D200" s="204" t="s">
        <v>80</v>
      </c>
      <c r="E200" s="216" t="s">
        <v>270</v>
      </c>
      <c r="F200" s="216" t="s">
        <v>271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SUM(P201:P206)</f>
        <v>0</v>
      </c>
      <c r="Q200" s="210"/>
      <c r="R200" s="211">
        <f>SUM(R201:R206)</f>
        <v>0</v>
      </c>
      <c r="S200" s="210"/>
      <c r="T200" s="212">
        <f>SUM(T201:T206)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139</v>
      </c>
      <c r="AT200" s="214" t="s">
        <v>80</v>
      </c>
      <c r="AU200" s="214" t="s">
        <v>89</v>
      </c>
      <c r="AY200" s="213" t="s">
        <v>136</v>
      </c>
      <c r="BK200" s="215">
        <f>SUM(BK201:BK206)</f>
        <v>0</v>
      </c>
    </row>
    <row r="201" spans="1:65" s="2" customFormat="1" ht="16.5" customHeight="1">
      <c r="A201" s="38"/>
      <c r="B201" s="39"/>
      <c r="C201" s="261" t="s">
        <v>272</v>
      </c>
      <c r="D201" s="261" t="s">
        <v>215</v>
      </c>
      <c r="E201" s="262" t="s">
        <v>273</v>
      </c>
      <c r="F201" s="263" t="s">
        <v>274</v>
      </c>
      <c r="G201" s="264" t="s">
        <v>227</v>
      </c>
      <c r="H201" s="265">
        <v>190</v>
      </c>
      <c r="I201" s="266"/>
      <c r="J201" s="267">
        <f>ROUND(I201*H201,2)</f>
        <v>0</v>
      </c>
      <c r="K201" s="263" t="s">
        <v>153</v>
      </c>
      <c r="L201" s="268"/>
      <c r="M201" s="269" t="s">
        <v>1</v>
      </c>
      <c r="N201" s="270" t="s">
        <v>46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218</v>
      </c>
      <c r="AT201" s="229" t="s">
        <v>215</v>
      </c>
      <c r="AU201" s="229" t="s">
        <v>91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89</v>
      </c>
      <c r="BK201" s="230">
        <f>ROUND(I201*H201,2)</f>
        <v>0</v>
      </c>
      <c r="BL201" s="17" t="s">
        <v>145</v>
      </c>
      <c r="BM201" s="229" t="s">
        <v>275</v>
      </c>
    </row>
    <row r="202" spans="1:65" s="2" customFormat="1" ht="21.75" customHeight="1">
      <c r="A202" s="38"/>
      <c r="B202" s="39"/>
      <c r="C202" s="261" t="s">
        <v>276</v>
      </c>
      <c r="D202" s="261" t="s">
        <v>215</v>
      </c>
      <c r="E202" s="262" t="s">
        <v>277</v>
      </c>
      <c r="F202" s="263" t="s">
        <v>278</v>
      </c>
      <c r="G202" s="264" t="s">
        <v>143</v>
      </c>
      <c r="H202" s="265">
        <v>2</v>
      </c>
      <c r="I202" s="266"/>
      <c r="J202" s="267">
        <f>ROUND(I202*H202,2)</f>
        <v>0</v>
      </c>
      <c r="K202" s="263" t="s">
        <v>153</v>
      </c>
      <c r="L202" s="268"/>
      <c r="M202" s="269" t="s">
        <v>1</v>
      </c>
      <c r="N202" s="270" t="s">
        <v>46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218</v>
      </c>
      <c r="AT202" s="229" t="s">
        <v>215</v>
      </c>
      <c r="AU202" s="229" t="s">
        <v>91</v>
      </c>
      <c r="AY202" s="17" t="s">
        <v>136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89</v>
      </c>
      <c r="BK202" s="230">
        <f>ROUND(I202*H202,2)</f>
        <v>0</v>
      </c>
      <c r="BL202" s="17" t="s">
        <v>145</v>
      </c>
      <c r="BM202" s="229" t="s">
        <v>279</v>
      </c>
    </row>
    <row r="203" spans="1:65" s="2" customFormat="1" ht="16.5" customHeight="1">
      <c r="A203" s="38"/>
      <c r="B203" s="39"/>
      <c r="C203" s="218" t="s">
        <v>280</v>
      </c>
      <c r="D203" s="218" t="s">
        <v>140</v>
      </c>
      <c r="E203" s="219" t="s">
        <v>281</v>
      </c>
      <c r="F203" s="220" t="s">
        <v>282</v>
      </c>
      <c r="G203" s="221" t="s">
        <v>259</v>
      </c>
      <c r="H203" s="222">
        <v>1</v>
      </c>
      <c r="I203" s="223"/>
      <c r="J203" s="224">
        <f>ROUND(I203*H203,2)</f>
        <v>0</v>
      </c>
      <c r="K203" s="220" t="s">
        <v>153</v>
      </c>
      <c r="L203" s="44"/>
      <c r="M203" s="225" t="s">
        <v>1</v>
      </c>
      <c r="N203" s="226" t="s">
        <v>46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145</v>
      </c>
      <c r="AT203" s="229" t="s">
        <v>140</v>
      </c>
      <c r="AU203" s="229" t="s">
        <v>91</v>
      </c>
      <c r="AY203" s="17" t="s">
        <v>136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89</v>
      </c>
      <c r="BK203" s="230">
        <f>ROUND(I203*H203,2)</f>
        <v>0</v>
      </c>
      <c r="BL203" s="17" t="s">
        <v>145</v>
      </c>
      <c r="BM203" s="229" t="s">
        <v>283</v>
      </c>
    </row>
    <row r="204" spans="1:65" s="2" customFormat="1" ht="16.5" customHeight="1">
      <c r="A204" s="38"/>
      <c r="B204" s="39"/>
      <c r="C204" s="261" t="s">
        <v>284</v>
      </c>
      <c r="D204" s="261" t="s">
        <v>215</v>
      </c>
      <c r="E204" s="262" t="s">
        <v>285</v>
      </c>
      <c r="F204" s="263" t="s">
        <v>286</v>
      </c>
      <c r="G204" s="264" t="s">
        <v>259</v>
      </c>
      <c r="H204" s="265">
        <v>2</v>
      </c>
      <c r="I204" s="266"/>
      <c r="J204" s="267">
        <f>ROUND(I204*H204,2)</f>
        <v>0</v>
      </c>
      <c r="K204" s="263" t="s">
        <v>153</v>
      </c>
      <c r="L204" s="268"/>
      <c r="M204" s="269" t="s">
        <v>1</v>
      </c>
      <c r="N204" s="270" t="s">
        <v>46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218</v>
      </c>
      <c r="AT204" s="229" t="s">
        <v>215</v>
      </c>
      <c r="AU204" s="229" t="s">
        <v>91</v>
      </c>
      <c r="AY204" s="17" t="s">
        <v>136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89</v>
      </c>
      <c r="BK204" s="230">
        <f>ROUND(I204*H204,2)</f>
        <v>0</v>
      </c>
      <c r="BL204" s="17" t="s">
        <v>145</v>
      </c>
      <c r="BM204" s="229" t="s">
        <v>287</v>
      </c>
    </row>
    <row r="205" spans="1:65" s="2" customFormat="1" ht="16.5" customHeight="1">
      <c r="A205" s="38"/>
      <c r="B205" s="39"/>
      <c r="C205" s="261" t="s">
        <v>288</v>
      </c>
      <c r="D205" s="261" t="s">
        <v>215</v>
      </c>
      <c r="E205" s="262" t="s">
        <v>289</v>
      </c>
      <c r="F205" s="263" t="s">
        <v>290</v>
      </c>
      <c r="G205" s="264" t="s">
        <v>227</v>
      </c>
      <c r="H205" s="265">
        <v>190</v>
      </c>
      <c r="I205" s="266"/>
      <c r="J205" s="267">
        <f>ROUND(I205*H205,2)</f>
        <v>0</v>
      </c>
      <c r="K205" s="263" t="s">
        <v>153</v>
      </c>
      <c r="L205" s="268"/>
      <c r="M205" s="269" t="s">
        <v>1</v>
      </c>
      <c r="N205" s="270" t="s">
        <v>46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218</v>
      </c>
      <c r="AT205" s="229" t="s">
        <v>215</v>
      </c>
      <c r="AU205" s="229" t="s">
        <v>91</v>
      </c>
      <c r="AY205" s="17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89</v>
      </c>
      <c r="BK205" s="230">
        <f>ROUND(I205*H205,2)</f>
        <v>0</v>
      </c>
      <c r="BL205" s="17" t="s">
        <v>145</v>
      </c>
      <c r="BM205" s="229" t="s">
        <v>291</v>
      </c>
    </row>
    <row r="206" spans="1:65" s="2" customFormat="1" ht="16.5" customHeight="1">
      <c r="A206" s="38"/>
      <c r="B206" s="39"/>
      <c r="C206" s="218" t="s">
        <v>292</v>
      </c>
      <c r="D206" s="218" t="s">
        <v>140</v>
      </c>
      <c r="E206" s="219" t="s">
        <v>293</v>
      </c>
      <c r="F206" s="220" t="s">
        <v>294</v>
      </c>
      <c r="G206" s="221" t="s">
        <v>165</v>
      </c>
      <c r="H206" s="222">
        <v>1</v>
      </c>
      <c r="I206" s="223"/>
      <c r="J206" s="224">
        <f>ROUND(I206*H206,2)</f>
        <v>0</v>
      </c>
      <c r="K206" s="220" t="s">
        <v>153</v>
      </c>
      <c r="L206" s="44"/>
      <c r="M206" s="225" t="s">
        <v>1</v>
      </c>
      <c r="N206" s="226" t="s">
        <v>46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145</v>
      </c>
      <c r="AT206" s="229" t="s">
        <v>140</v>
      </c>
      <c r="AU206" s="229" t="s">
        <v>91</v>
      </c>
      <c r="AY206" s="17" t="s">
        <v>136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89</v>
      </c>
      <c r="BK206" s="230">
        <f>ROUND(I206*H206,2)</f>
        <v>0</v>
      </c>
      <c r="BL206" s="17" t="s">
        <v>145</v>
      </c>
      <c r="BM206" s="229" t="s">
        <v>295</v>
      </c>
    </row>
    <row r="207" spans="1:63" s="12" customFormat="1" ht="22.8" customHeight="1">
      <c r="A207" s="12"/>
      <c r="B207" s="202"/>
      <c r="C207" s="203"/>
      <c r="D207" s="204" t="s">
        <v>80</v>
      </c>
      <c r="E207" s="216" t="s">
        <v>296</v>
      </c>
      <c r="F207" s="216" t="s">
        <v>297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SUM(P208:P224)</f>
        <v>0</v>
      </c>
      <c r="Q207" s="210"/>
      <c r="R207" s="211">
        <f>SUM(R208:R224)</f>
        <v>0</v>
      </c>
      <c r="S207" s="210"/>
      <c r="T207" s="212">
        <f>SUM(T208:T224)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139</v>
      </c>
      <c r="AT207" s="214" t="s">
        <v>80</v>
      </c>
      <c r="AU207" s="214" t="s">
        <v>89</v>
      </c>
      <c r="AY207" s="213" t="s">
        <v>136</v>
      </c>
      <c r="BK207" s="215">
        <f>SUM(BK208:BK224)</f>
        <v>0</v>
      </c>
    </row>
    <row r="208" spans="1:65" s="2" customFormat="1" ht="16.5" customHeight="1">
      <c r="A208" s="38"/>
      <c r="B208" s="39"/>
      <c r="C208" s="261" t="s">
        <v>298</v>
      </c>
      <c r="D208" s="261" t="s">
        <v>215</v>
      </c>
      <c r="E208" s="262" t="s">
        <v>299</v>
      </c>
      <c r="F208" s="263" t="s">
        <v>300</v>
      </c>
      <c r="G208" s="264" t="s">
        <v>207</v>
      </c>
      <c r="H208" s="265">
        <v>36</v>
      </c>
      <c r="I208" s="266"/>
      <c r="J208" s="267">
        <f>ROUND(I208*H208,2)</f>
        <v>0</v>
      </c>
      <c r="K208" s="263" t="s">
        <v>153</v>
      </c>
      <c r="L208" s="268"/>
      <c r="M208" s="269" t="s">
        <v>1</v>
      </c>
      <c r="N208" s="270" t="s">
        <v>46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218</v>
      </c>
      <c r="AT208" s="229" t="s">
        <v>215</v>
      </c>
      <c r="AU208" s="229" t="s">
        <v>91</v>
      </c>
      <c r="AY208" s="17" t="s">
        <v>136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89</v>
      </c>
      <c r="BK208" s="230">
        <f>ROUND(I208*H208,2)</f>
        <v>0</v>
      </c>
      <c r="BL208" s="17" t="s">
        <v>145</v>
      </c>
      <c r="BM208" s="229" t="s">
        <v>301</v>
      </c>
    </row>
    <row r="209" spans="1:65" s="2" customFormat="1" ht="16.5" customHeight="1">
      <c r="A209" s="38"/>
      <c r="B209" s="39"/>
      <c r="C209" s="261" t="s">
        <v>218</v>
      </c>
      <c r="D209" s="261" t="s">
        <v>215</v>
      </c>
      <c r="E209" s="262" t="s">
        <v>302</v>
      </c>
      <c r="F209" s="263" t="s">
        <v>303</v>
      </c>
      <c r="G209" s="264" t="s">
        <v>207</v>
      </c>
      <c r="H209" s="265">
        <v>78</v>
      </c>
      <c r="I209" s="266"/>
      <c r="J209" s="267">
        <f>ROUND(I209*H209,2)</f>
        <v>0</v>
      </c>
      <c r="K209" s="263" t="s">
        <v>153</v>
      </c>
      <c r="L209" s="268"/>
      <c r="M209" s="269" t="s">
        <v>1</v>
      </c>
      <c r="N209" s="270" t="s">
        <v>46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218</v>
      </c>
      <c r="AT209" s="229" t="s">
        <v>215</v>
      </c>
      <c r="AU209" s="229" t="s">
        <v>91</v>
      </c>
      <c r="AY209" s="17" t="s">
        <v>136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89</v>
      </c>
      <c r="BK209" s="230">
        <f>ROUND(I209*H209,2)</f>
        <v>0</v>
      </c>
      <c r="BL209" s="17" t="s">
        <v>145</v>
      </c>
      <c r="BM209" s="229" t="s">
        <v>304</v>
      </c>
    </row>
    <row r="210" spans="1:65" s="2" customFormat="1" ht="16.5" customHeight="1">
      <c r="A210" s="38"/>
      <c r="B210" s="39"/>
      <c r="C210" s="261" t="s">
        <v>305</v>
      </c>
      <c r="D210" s="261" t="s">
        <v>215</v>
      </c>
      <c r="E210" s="262" t="s">
        <v>306</v>
      </c>
      <c r="F210" s="263" t="s">
        <v>307</v>
      </c>
      <c r="G210" s="264" t="s">
        <v>207</v>
      </c>
      <c r="H210" s="265">
        <v>40</v>
      </c>
      <c r="I210" s="266"/>
      <c r="J210" s="267">
        <f>ROUND(I210*H210,2)</f>
        <v>0</v>
      </c>
      <c r="K210" s="263" t="s">
        <v>153</v>
      </c>
      <c r="L210" s="268"/>
      <c r="M210" s="269" t="s">
        <v>1</v>
      </c>
      <c r="N210" s="270" t="s">
        <v>46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218</v>
      </c>
      <c r="AT210" s="229" t="s">
        <v>215</v>
      </c>
      <c r="AU210" s="229" t="s">
        <v>91</v>
      </c>
      <c r="AY210" s="17" t="s">
        <v>136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89</v>
      </c>
      <c r="BK210" s="230">
        <f>ROUND(I210*H210,2)</f>
        <v>0</v>
      </c>
      <c r="BL210" s="17" t="s">
        <v>145</v>
      </c>
      <c r="BM210" s="229" t="s">
        <v>308</v>
      </c>
    </row>
    <row r="211" spans="1:65" s="2" customFormat="1" ht="21.75" customHeight="1">
      <c r="A211" s="38"/>
      <c r="B211" s="39"/>
      <c r="C211" s="261" t="s">
        <v>309</v>
      </c>
      <c r="D211" s="261" t="s">
        <v>215</v>
      </c>
      <c r="E211" s="262" t="s">
        <v>310</v>
      </c>
      <c r="F211" s="263" t="s">
        <v>311</v>
      </c>
      <c r="G211" s="264" t="s">
        <v>143</v>
      </c>
      <c r="H211" s="265">
        <v>21</v>
      </c>
      <c r="I211" s="266"/>
      <c r="J211" s="267">
        <f>ROUND(I211*H211,2)</f>
        <v>0</v>
      </c>
      <c r="K211" s="263" t="s">
        <v>153</v>
      </c>
      <c r="L211" s="268"/>
      <c r="M211" s="269" t="s">
        <v>1</v>
      </c>
      <c r="N211" s="270" t="s">
        <v>46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218</v>
      </c>
      <c r="AT211" s="229" t="s">
        <v>215</v>
      </c>
      <c r="AU211" s="229" t="s">
        <v>91</v>
      </c>
      <c r="AY211" s="17" t="s">
        <v>136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89</v>
      </c>
      <c r="BK211" s="230">
        <f>ROUND(I211*H211,2)</f>
        <v>0</v>
      </c>
      <c r="BL211" s="17" t="s">
        <v>145</v>
      </c>
      <c r="BM211" s="229" t="s">
        <v>312</v>
      </c>
    </row>
    <row r="212" spans="1:65" s="2" customFormat="1" ht="16.5" customHeight="1">
      <c r="A212" s="38"/>
      <c r="B212" s="39"/>
      <c r="C212" s="261" t="s">
        <v>313</v>
      </c>
      <c r="D212" s="261" t="s">
        <v>215</v>
      </c>
      <c r="E212" s="262" t="s">
        <v>314</v>
      </c>
      <c r="F212" s="263" t="s">
        <v>315</v>
      </c>
      <c r="G212" s="264" t="s">
        <v>207</v>
      </c>
      <c r="H212" s="265">
        <v>10</v>
      </c>
      <c r="I212" s="266"/>
      <c r="J212" s="267">
        <f>ROUND(I212*H212,2)</f>
        <v>0</v>
      </c>
      <c r="K212" s="263" t="s">
        <v>153</v>
      </c>
      <c r="L212" s="268"/>
      <c r="M212" s="269" t="s">
        <v>1</v>
      </c>
      <c r="N212" s="270" t="s">
        <v>46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218</v>
      </c>
      <c r="AT212" s="229" t="s">
        <v>215</v>
      </c>
      <c r="AU212" s="229" t="s">
        <v>91</v>
      </c>
      <c r="AY212" s="17" t="s">
        <v>136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89</v>
      </c>
      <c r="BK212" s="230">
        <f>ROUND(I212*H212,2)</f>
        <v>0</v>
      </c>
      <c r="BL212" s="17" t="s">
        <v>145</v>
      </c>
      <c r="BM212" s="229" t="s">
        <v>316</v>
      </c>
    </row>
    <row r="213" spans="1:65" s="2" customFormat="1" ht="16.5" customHeight="1">
      <c r="A213" s="38"/>
      <c r="B213" s="39"/>
      <c r="C213" s="261" t="s">
        <v>317</v>
      </c>
      <c r="D213" s="261" t="s">
        <v>215</v>
      </c>
      <c r="E213" s="262" t="s">
        <v>318</v>
      </c>
      <c r="F213" s="263" t="s">
        <v>319</v>
      </c>
      <c r="G213" s="264" t="s">
        <v>207</v>
      </c>
      <c r="H213" s="265">
        <v>1</v>
      </c>
      <c r="I213" s="266"/>
      <c r="J213" s="267">
        <f>ROUND(I213*H213,2)</f>
        <v>0</v>
      </c>
      <c r="K213" s="263" t="s">
        <v>153</v>
      </c>
      <c r="L213" s="268"/>
      <c r="M213" s="269" t="s">
        <v>1</v>
      </c>
      <c r="N213" s="270" t="s">
        <v>46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218</v>
      </c>
      <c r="AT213" s="229" t="s">
        <v>215</v>
      </c>
      <c r="AU213" s="229" t="s">
        <v>91</v>
      </c>
      <c r="AY213" s="17" t="s">
        <v>136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89</v>
      </c>
      <c r="BK213" s="230">
        <f>ROUND(I213*H213,2)</f>
        <v>0</v>
      </c>
      <c r="BL213" s="17" t="s">
        <v>145</v>
      </c>
      <c r="BM213" s="229" t="s">
        <v>320</v>
      </c>
    </row>
    <row r="214" spans="1:65" s="2" customFormat="1" ht="24.15" customHeight="1">
      <c r="A214" s="38"/>
      <c r="B214" s="39"/>
      <c r="C214" s="218" t="s">
        <v>321</v>
      </c>
      <c r="D214" s="218" t="s">
        <v>140</v>
      </c>
      <c r="E214" s="219" t="s">
        <v>322</v>
      </c>
      <c r="F214" s="220" t="s">
        <v>323</v>
      </c>
      <c r="G214" s="221" t="s">
        <v>259</v>
      </c>
      <c r="H214" s="222">
        <v>2</v>
      </c>
      <c r="I214" s="223"/>
      <c r="J214" s="224">
        <f>ROUND(I214*H214,2)</f>
        <v>0</v>
      </c>
      <c r="K214" s="220" t="s">
        <v>153</v>
      </c>
      <c r="L214" s="44"/>
      <c r="M214" s="225" t="s">
        <v>1</v>
      </c>
      <c r="N214" s="226" t="s">
        <v>46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145</v>
      </c>
      <c r="AT214" s="229" t="s">
        <v>140</v>
      </c>
      <c r="AU214" s="229" t="s">
        <v>91</v>
      </c>
      <c r="AY214" s="17" t="s">
        <v>136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89</v>
      </c>
      <c r="BK214" s="230">
        <f>ROUND(I214*H214,2)</f>
        <v>0</v>
      </c>
      <c r="BL214" s="17" t="s">
        <v>145</v>
      </c>
      <c r="BM214" s="229" t="s">
        <v>324</v>
      </c>
    </row>
    <row r="215" spans="1:65" s="2" customFormat="1" ht="49.05" customHeight="1">
      <c r="A215" s="38"/>
      <c r="B215" s="39"/>
      <c r="C215" s="218" t="s">
        <v>325</v>
      </c>
      <c r="D215" s="218" t="s">
        <v>140</v>
      </c>
      <c r="E215" s="219" t="s">
        <v>326</v>
      </c>
      <c r="F215" s="220" t="s">
        <v>327</v>
      </c>
      <c r="G215" s="221" t="s">
        <v>259</v>
      </c>
      <c r="H215" s="222">
        <v>1</v>
      </c>
      <c r="I215" s="223"/>
      <c r="J215" s="224">
        <f>ROUND(I215*H215,2)</f>
        <v>0</v>
      </c>
      <c r="K215" s="220" t="s">
        <v>153</v>
      </c>
      <c r="L215" s="44"/>
      <c r="M215" s="225" t="s">
        <v>1</v>
      </c>
      <c r="N215" s="226" t="s">
        <v>46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145</v>
      </c>
      <c r="AT215" s="229" t="s">
        <v>140</v>
      </c>
      <c r="AU215" s="229" t="s">
        <v>91</v>
      </c>
      <c r="AY215" s="17" t="s">
        <v>136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89</v>
      </c>
      <c r="BK215" s="230">
        <f>ROUND(I215*H215,2)</f>
        <v>0</v>
      </c>
      <c r="BL215" s="17" t="s">
        <v>145</v>
      </c>
      <c r="BM215" s="229" t="s">
        <v>328</v>
      </c>
    </row>
    <row r="216" spans="1:47" s="2" customFormat="1" ht="12">
      <c r="A216" s="38"/>
      <c r="B216" s="39"/>
      <c r="C216" s="40"/>
      <c r="D216" s="231" t="s">
        <v>200</v>
      </c>
      <c r="E216" s="40"/>
      <c r="F216" s="260" t="s">
        <v>329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200</v>
      </c>
      <c r="AU216" s="17" t="s">
        <v>91</v>
      </c>
    </row>
    <row r="217" spans="1:65" s="2" customFormat="1" ht="37.8" customHeight="1">
      <c r="A217" s="38"/>
      <c r="B217" s="39"/>
      <c r="C217" s="218" t="s">
        <v>330</v>
      </c>
      <c r="D217" s="218" t="s">
        <v>140</v>
      </c>
      <c r="E217" s="219" t="s">
        <v>331</v>
      </c>
      <c r="F217" s="220" t="s">
        <v>332</v>
      </c>
      <c r="G217" s="221" t="s">
        <v>259</v>
      </c>
      <c r="H217" s="222">
        <v>2</v>
      </c>
      <c r="I217" s="223"/>
      <c r="J217" s="224">
        <f>ROUND(I217*H217,2)</f>
        <v>0</v>
      </c>
      <c r="K217" s="220" t="s">
        <v>153</v>
      </c>
      <c r="L217" s="44"/>
      <c r="M217" s="225" t="s">
        <v>1</v>
      </c>
      <c r="N217" s="226" t="s">
        <v>46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145</v>
      </c>
      <c r="AT217" s="229" t="s">
        <v>140</v>
      </c>
      <c r="AU217" s="229" t="s">
        <v>91</v>
      </c>
      <c r="AY217" s="17" t="s">
        <v>136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89</v>
      </c>
      <c r="BK217" s="230">
        <f>ROUND(I217*H217,2)</f>
        <v>0</v>
      </c>
      <c r="BL217" s="17" t="s">
        <v>145</v>
      </c>
      <c r="BM217" s="229" t="s">
        <v>333</v>
      </c>
    </row>
    <row r="218" spans="1:65" s="2" customFormat="1" ht="37.8" customHeight="1">
      <c r="A218" s="38"/>
      <c r="B218" s="39"/>
      <c r="C218" s="218" t="s">
        <v>334</v>
      </c>
      <c r="D218" s="218" t="s">
        <v>140</v>
      </c>
      <c r="E218" s="219" t="s">
        <v>335</v>
      </c>
      <c r="F218" s="220" t="s">
        <v>336</v>
      </c>
      <c r="G218" s="221" t="s">
        <v>259</v>
      </c>
      <c r="H218" s="222">
        <v>1</v>
      </c>
      <c r="I218" s="223"/>
      <c r="J218" s="224">
        <f>ROUND(I218*H218,2)</f>
        <v>0</v>
      </c>
      <c r="K218" s="220" t="s">
        <v>153</v>
      </c>
      <c r="L218" s="44"/>
      <c r="M218" s="225" t="s">
        <v>1</v>
      </c>
      <c r="N218" s="226" t="s">
        <v>46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145</v>
      </c>
      <c r="AT218" s="229" t="s">
        <v>140</v>
      </c>
      <c r="AU218" s="229" t="s">
        <v>91</v>
      </c>
      <c r="AY218" s="17" t="s">
        <v>136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89</v>
      </c>
      <c r="BK218" s="230">
        <f>ROUND(I218*H218,2)</f>
        <v>0</v>
      </c>
      <c r="BL218" s="17" t="s">
        <v>145</v>
      </c>
      <c r="BM218" s="229" t="s">
        <v>337</v>
      </c>
    </row>
    <row r="219" spans="1:47" s="2" customFormat="1" ht="12">
      <c r="A219" s="38"/>
      <c r="B219" s="39"/>
      <c r="C219" s="40"/>
      <c r="D219" s="231" t="s">
        <v>200</v>
      </c>
      <c r="E219" s="40"/>
      <c r="F219" s="260" t="s">
        <v>338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200</v>
      </c>
      <c r="AU219" s="17" t="s">
        <v>91</v>
      </c>
    </row>
    <row r="220" spans="1:65" s="2" customFormat="1" ht="37.8" customHeight="1">
      <c r="A220" s="38"/>
      <c r="B220" s="39"/>
      <c r="C220" s="218" t="s">
        <v>339</v>
      </c>
      <c r="D220" s="218" t="s">
        <v>140</v>
      </c>
      <c r="E220" s="219" t="s">
        <v>247</v>
      </c>
      <c r="F220" s="220" t="s">
        <v>248</v>
      </c>
      <c r="G220" s="221" t="s">
        <v>143</v>
      </c>
      <c r="H220" s="222">
        <v>8</v>
      </c>
      <c r="I220" s="223"/>
      <c r="J220" s="224">
        <f>ROUND(I220*H220,2)</f>
        <v>0</v>
      </c>
      <c r="K220" s="220" t="s">
        <v>153</v>
      </c>
      <c r="L220" s="44"/>
      <c r="M220" s="225" t="s">
        <v>1</v>
      </c>
      <c r="N220" s="226" t="s">
        <v>46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145</v>
      </c>
      <c r="AT220" s="229" t="s">
        <v>140</v>
      </c>
      <c r="AU220" s="229" t="s">
        <v>91</v>
      </c>
      <c r="AY220" s="17" t="s">
        <v>136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89</v>
      </c>
      <c r="BK220" s="230">
        <f>ROUND(I220*H220,2)</f>
        <v>0</v>
      </c>
      <c r="BL220" s="17" t="s">
        <v>145</v>
      </c>
      <c r="BM220" s="229" t="s">
        <v>340</v>
      </c>
    </row>
    <row r="221" spans="1:47" s="2" customFormat="1" ht="12">
      <c r="A221" s="38"/>
      <c r="B221" s="39"/>
      <c r="C221" s="40"/>
      <c r="D221" s="231" t="s">
        <v>147</v>
      </c>
      <c r="E221" s="40"/>
      <c r="F221" s="232" t="s">
        <v>248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147</v>
      </c>
      <c r="AU221" s="17" t="s">
        <v>91</v>
      </c>
    </row>
    <row r="222" spans="1:51" s="13" customFormat="1" ht="12">
      <c r="A222" s="13"/>
      <c r="B222" s="238"/>
      <c r="C222" s="239"/>
      <c r="D222" s="231" t="s">
        <v>156</v>
      </c>
      <c r="E222" s="240" t="s">
        <v>1</v>
      </c>
      <c r="F222" s="241" t="s">
        <v>341</v>
      </c>
      <c r="G222" s="239"/>
      <c r="H222" s="242">
        <v>8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156</v>
      </c>
      <c r="AU222" s="248" t="s">
        <v>91</v>
      </c>
      <c r="AV222" s="13" t="s">
        <v>91</v>
      </c>
      <c r="AW222" s="13" t="s">
        <v>36</v>
      </c>
      <c r="AX222" s="13" t="s">
        <v>81</v>
      </c>
      <c r="AY222" s="248" t="s">
        <v>136</v>
      </c>
    </row>
    <row r="223" spans="1:51" s="14" customFormat="1" ht="12">
      <c r="A223" s="14"/>
      <c r="B223" s="249"/>
      <c r="C223" s="250"/>
      <c r="D223" s="231" t="s">
        <v>156</v>
      </c>
      <c r="E223" s="251" t="s">
        <v>1</v>
      </c>
      <c r="F223" s="252" t="s">
        <v>158</v>
      </c>
      <c r="G223" s="250"/>
      <c r="H223" s="253">
        <v>8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156</v>
      </c>
      <c r="AU223" s="259" t="s">
        <v>91</v>
      </c>
      <c r="AV223" s="14" t="s">
        <v>139</v>
      </c>
      <c r="AW223" s="14" t="s">
        <v>36</v>
      </c>
      <c r="AX223" s="14" t="s">
        <v>89</v>
      </c>
      <c r="AY223" s="259" t="s">
        <v>136</v>
      </c>
    </row>
    <row r="224" spans="1:65" s="2" customFormat="1" ht="24.15" customHeight="1">
      <c r="A224" s="38"/>
      <c r="B224" s="39"/>
      <c r="C224" s="218" t="s">
        <v>342</v>
      </c>
      <c r="D224" s="218" t="s">
        <v>140</v>
      </c>
      <c r="E224" s="219" t="s">
        <v>343</v>
      </c>
      <c r="F224" s="220" t="s">
        <v>254</v>
      </c>
      <c r="G224" s="221" t="s">
        <v>143</v>
      </c>
      <c r="H224" s="222">
        <v>8</v>
      </c>
      <c r="I224" s="223"/>
      <c r="J224" s="224">
        <f>ROUND(I224*H224,2)</f>
        <v>0</v>
      </c>
      <c r="K224" s="220" t="s">
        <v>153</v>
      </c>
      <c r="L224" s="44"/>
      <c r="M224" s="225" t="s">
        <v>1</v>
      </c>
      <c r="N224" s="226" t="s">
        <v>46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145</v>
      </c>
      <c r="AT224" s="229" t="s">
        <v>140</v>
      </c>
      <c r="AU224" s="229" t="s">
        <v>91</v>
      </c>
      <c r="AY224" s="17" t="s">
        <v>136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89</v>
      </c>
      <c r="BK224" s="230">
        <f>ROUND(I224*H224,2)</f>
        <v>0</v>
      </c>
      <c r="BL224" s="17" t="s">
        <v>145</v>
      </c>
      <c r="BM224" s="229" t="s">
        <v>344</v>
      </c>
    </row>
    <row r="225" spans="1:63" s="12" customFormat="1" ht="22.8" customHeight="1">
      <c r="A225" s="12"/>
      <c r="B225" s="202"/>
      <c r="C225" s="203"/>
      <c r="D225" s="204" t="s">
        <v>80</v>
      </c>
      <c r="E225" s="216" t="s">
        <v>345</v>
      </c>
      <c r="F225" s="216" t="s">
        <v>346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SUM(P226:P238)</f>
        <v>0</v>
      </c>
      <c r="Q225" s="210"/>
      <c r="R225" s="211">
        <f>SUM(R226:R238)</f>
        <v>0</v>
      </c>
      <c r="S225" s="210"/>
      <c r="T225" s="212">
        <f>SUM(T226:T238)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139</v>
      </c>
      <c r="AT225" s="214" t="s">
        <v>80</v>
      </c>
      <c r="AU225" s="214" t="s">
        <v>89</v>
      </c>
      <c r="AY225" s="213" t="s">
        <v>136</v>
      </c>
      <c r="BK225" s="215">
        <f>SUM(BK226:BK238)</f>
        <v>0</v>
      </c>
    </row>
    <row r="226" spans="1:65" s="2" customFormat="1" ht="16.5" customHeight="1">
      <c r="A226" s="38"/>
      <c r="B226" s="39"/>
      <c r="C226" s="261" t="s">
        <v>347</v>
      </c>
      <c r="D226" s="261" t="s">
        <v>215</v>
      </c>
      <c r="E226" s="262" t="s">
        <v>348</v>
      </c>
      <c r="F226" s="263" t="s">
        <v>349</v>
      </c>
      <c r="G226" s="264" t="s">
        <v>207</v>
      </c>
      <c r="H226" s="265">
        <v>12</v>
      </c>
      <c r="I226" s="266"/>
      <c r="J226" s="267">
        <f>ROUND(I226*H226,2)</f>
        <v>0</v>
      </c>
      <c r="K226" s="263" t="s">
        <v>153</v>
      </c>
      <c r="L226" s="268"/>
      <c r="M226" s="269" t="s">
        <v>1</v>
      </c>
      <c r="N226" s="270" t="s">
        <v>46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218</v>
      </c>
      <c r="AT226" s="229" t="s">
        <v>215</v>
      </c>
      <c r="AU226" s="229" t="s">
        <v>91</v>
      </c>
      <c r="AY226" s="17" t="s">
        <v>136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89</v>
      </c>
      <c r="BK226" s="230">
        <f>ROUND(I226*H226,2)</f>
        <v>0</v>
      </c>
      <c r="BL226" s="17" t="s">
        <v>145</v>
      </c>
      <c r="BM226" s="229" t="s">
        <v>350</v>
      </c>
    </row>
    <row r="227" spans="1:65" s="2" customFormat="1" ht="16.5" customHeight="1">
      <c r="A227" s="38"/>
      <c r="B227" s="39"/>
      <c r="C227" s="261" t="s">
        <v>351</v>
      </c>
      <c r="D227" s="261" t="s">
        <v>215</v>
      </c>
      <c r="E227" s="262" t="s">
        <v>352</v>
      </c>
      <c r="F227" s="263" t="s">
        <v>353</v>
      </c>
      <c r="G227" s="264" t="s">
        <v>207</v>
      </c>
      <c r="H227" s="265">
        <v>4</v>
      </c>
      <c r="I227" s="266"/>
      <c r="J227" s="267">
        <f>ROUND(I227*H227,2)</f>
        <v>0</v>
      </c>
      <c r="K227" s="263" t="s">
        <v>153</v>
      </c>
      <c r="L227" s="268"/>
      <c r="M227" s="269" t="s">
        <v>1</v>
      </c>
      <c r="N227" s="270" t="s">
        <v>46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218</v>
      </c>
      <c r="AT227" s="229" t="s">
        <v>215</v>
      </c>
      <c r="AU227" s="229" t="s">
        <v>91</v>
      </c>
      <c r="AY227" s="17" t="s">
        <v>136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89</v>
      </c>
      <c r="BK227" s="230">
        <f>ROUND(I227*H227,2)</f>
        <v>0</v>
      </c>
      <c r="BL227" s="17" t="s">
        <v>145</v>
      </c>
      <c r="BM227" s="229" t="s">
        <v>354</v>
      </c>
    </row>
    <row r="228" spans="1:65" s="2" customFormat="1" ht="16.5" customHeight="1">
      <c r="A228" s="38"/>
      <c r="B228" s="39"/>
      <c r="C228" s="261" t="s">
        <v>355</v>
      </c>
      <c r="D228" s="261" t="s">
        <v>215</v>
      </c>
      <c r="E228" s="262" t="s">
        <v>356</v>
      </c>
      <c r="F228" s="263" t="s">
        <v>357</v>
      </c>
      <c r="G228" s="264" t="s">
        <v>259</v>
      </c>
      <c r="H228" s="265">
        <v>3</v>
      </c>
      <c r="I228" s="266"/>
      <c r="J228" s="267">
        <f>ROUND(I228*H228,2)</f>
        <v>0</v>
      </c>
      <c r="K228" s="263" t="s">
        <v>153</v>
      </c>
      <c r="L228" s="268"/>
      <c r="M228" s="269" t="s">
        <v>1</v>
      </c>
      <c r="N228" s="270" t="s">
        <v>46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218</v>
      </c>
      <c r="AT228" s="229" t="s">
        <v>215</v>
      </c>
      <c r="AU228" s="229" t="s">
        <v>91</v>
      </c>
      <c r="AY228" s="17" t="s">
        <v>136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89</v>
      </c>
      <c r="BK228" s="230">
        <f>ROUND(I228*H228,2)</f>
        <v>0</v>
      </c>
      <c r="BL228" s="17" t="s">
        <v>145</v>
      </c>
      <c r="BM228" s="229" t="s">
        <v>358</v>
      </c>
    </row>
    <row r="229" spans="1:65" s="2" customFormat="1" ht="16.5" customHeight="1">
      <c r="A229" s="38"/>
      <c r="B229" s="39"/>
      <c r="C229" s="261" t="s">
        <v>359</v>
      </c>
      <c r="D229" s="261" t="s">
        <v>215</v>
      </c>
      <c r="E229" s="262" t="s">
        <v>360</v>
      </c>
      <c r="F229" s="263" t="s">
        <v>361</v>
      </c>
      <c r="G229" s="264" t="s">
        <v>259</v>
      </c>
      <c r="H229" s="265">
        <v>2</v>
      </c>
      <c r="I229" s="266"/>
      <c r="J229" s="267">
        <f>ROUND(I229*H229,2)</f>
        <v>0</v>
      </c>
      <c r="K229" s="263" t="s">
        <v>153</v>
      </c>
      <c r="L229" s="268"/>
      <c r="M229" s="269" t="s">
        <v>1</v>
      </c>
      <c r="N229" s="270" t="s">
        <v>46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218</v>
      </c>
      <c r="AT229" s="229" t="s">
        <v>215</v>
      </c>
      <c r="AU229" s="229" t="s">
        <v>91</v>
      </c>
      <c r="AY229" s="17" t="s">
        <v>136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89</v>
      </c>
      <c r="BK229" s="230">
        <f>ROUND(I229*H229,2)</f>
        <v>0</v>
      </c>
      <c r="BL229" s="17" t="s">
        <v>145</v>
      </c>
      <c r="BM229" s="229" t="s">
        <v>362</v>
      </c>
    </row>
    <row r="230" spans="1:65" s="2" customFormat="1" ht="16.5" customHeight="1">
      <c r="A230" s="38"/>
      <c r="B230" s="39"/>
      <c r="C230" s="261" t="s">
        <v>363</v>
      </c>
      <c r="D230" s="261" t="s">
        <v>215</v>
      </c>
      <c r="E230" s="262" t="s">
        <v>364</v>
      </c>
      <c r="F230" s="263" t="s">
        <v>307</v>
      </c>
      <c r="G230" s="264" t="s">
        <v>207</v>
      </c>
      <c r="H230" s="265">
        <v>30</v>
      </c>
      <c r="I230" s="266"/>
      <c r="J230" s="267">
        <f>ROUND(I230*H230,2)</f>
        <v>0</v>
      </c>
      <c r="K230" s="263" t="s">
        <v>153</v>
      </c>
      <c r="L230" s="268"/>
      <c r="M230" s="269" t="s">
        <v>1</v>
      </c>
      <c r="N230" s="270" t="s">
        <v>46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218</v>
      </c>
      <c r="AT230" s="229" t="s">
        <v>215</v>
      </c>
      <c r="AU230" s="229" t="s">
        <v>91</v>
      </c>
      <c r="AY230" s="17" t="s">
        <v>136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89</v>
      </c>
      <c r="BK230" s="230">
        <f>ROUND(I230*H230,2)</f>
        <v>0</v>
      </c>
      <c r="BL230" s="17" t="s">
        <v>145</v>
      </c>
      <c r="BM230" s="229" t="s">
        <v>365</v>
      </c>
    </row>
    <row r="231" spans="1:65" s="2" customFormat="1" ht="16.5" customHeight="1">
      <c r="A231" s="38"/>
      <c r="B231" s="39"/>
      <c r="C231" s="261" t="s">
        <v>366</v>
      </c>
      <c r="D231" s="261" t="s">
        <v>215</v>
      </c>
      <c r="E231" s="262" t="s">
        <v>367</v>
      </c>
      <c r="F231" s="263" t="s">
        <v>368</v>
      </c>
      <c r="G231" s="264" t="s">
        <v>207</v>
      </c>
      <c r="H231" s="265">
        <v>20</v>
      </c>
      <c r="I231" s="266"/>
      <c r="J231" s="267">
        <f>ROUND(I231*H231,2)</f>
        <v>0</v>
      </c>
      <c r="K231" s="263" t="s">
        <v>153</v>
      </c>
      <c r="L231" s="268"/>
      <c r="M231" s="269" t="s">
        <v>1</v>
      </c>
      <c r="N231" s="270" t="s">
        <v>46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218</v>
      </c>
      <c r="AT231" s="229" t="s">
        <v>215</v>
      </c>
      <c r="AU231" s="229" t="s">
        <v>91</v>
      </c>
      <c r="AY231" s="17" t="s">
        <v>136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89</v>
      </c>
      <c r="BK231" s="230">
        <f>ROUND(I231*H231,2)</f>
        <v>0</v>
      </c>
      <c r="BL231" s="17" t="s">
        <v>145</v>
      </c>
      <c r="BM231" s="229" t="s">
        <v>369</v>
      </c>
    </row>
    <row r="232" spans="1:65" s="2" customFormat="1" ht="21.75" customHeight="1">
      <c r="A232" s="38"/>
      <c r="B232" s="39"/>
      <c r="C232" s="218" t="s">
        <v>370</v>
      </c>
      <c r="D232" s="218" t="s">
        <v>140</v>
      </c>
      <c r="E232" s="219" t="s">
        <v>371</v>
      </c>
      <c r="F232" s="220" t="s">
        <v>372</v>
      </c>
      <c r="G232" s="221" t="s">
        <v>165</v>
      </c>
      <c r="H232" s="222">
        <v>4</v>
      </c>
      <c r="I232" s="223"/>
      <c r="J232" s="224">
        <f>ROUND(I232*H232,2)</f>
        <v>0</v>
      </c>
      <c r="K232" s="220" t="s">
        <v>153</v>
      </c>
      <c r="L232" s="44"/>
      <c r="M232" s="225" t="s">
        <v>1</v>
      </c>
      <c r="N232" s="226" t="s">
        <v>46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145</v>
      </c>
      <c r="AT232" s="229" t="s">
        <v>140</v>
      </c>
      <c r="AU232" s="229" t="s">
        <v>91</v>
      </c>
      <c r="AY232" s="17" t="s">
        <v>136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89</v>
      </c>
      <c r="BK232" s="230">
        <f>ROUND(I232*H232,2)</f>
        <v>0</v>
      </c>
      <c r="BL232" s="17" t="s">
        <v>145</v>
      </c>
      <c r="BM232" s="229" t="s">
        <v>373</v>
      </c>
    </row>
    <row r="233" spans="1:65" s="2" customFormat="1" ht="33" customHeight="1">
      <c r="A233" s="38"/>
      <c r="B233" s="39"/>
      <c r="C233" s="218" t="s">
        <v>374</v>
      </c>
      <c r="D233" s="218" t="s">
        <v>140</v>
      </c>
      <c r="E233" s="219" t="s">
        <v>375</v>
      </c>
      <c r="F233" s="220" t="s">
        <v>376</v>
      </c>
      <c r="G233" s="221" t="s">
        <v>259</v>
      </c>
      <c r="H233" s="222">
        <v>24</v>
      </c>
      <c r="I233" s="223"/>
      <c r="J233" s="224">
        <f>ROUND(I233*H233,2)</f>
        <v>0</v>
      </c>
      <c r="K233" s="220" t="s">
        <v>153</v>
      </c>
      <c r="L233" s="44"/>
      <c r="M233" s="225" t="s">
        <v>1</v>
      </c>
      <c r="N233" s="226" t="s">
        <v>46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145</v>
      </c>
      <c r="AT233" s="229" t="s">
        <v>140</v>
      </c>
      <c r="AU233" s="229" t="s">
        <v>91</v>
      </c>
      <c r="AY233" s="17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89</v>
      </c>
      <c r="BK233" s="230">
        <f>ROUND(I233*H233,2)</f>
        <v>0</v>
      </c>
      <c r="BL233" s="17" t="s">
        <v>145</v>
      </c>
      <c r="BM233" s="229" t="s">
        <v>377</v>
      </c>
    </row>
    <row r="234" spans="1:65" s="2" customFormat="1" ht="21.75" customHeight="1">
      <c r="A234" s="38"/>
      <c r="B234" s="39"/>
      <c r="C234" s="218" t="s">
        <v>378</v>
      </c>
      <c r="D234" s="218" t="s">
        <v>140</v>
      </c>
      <c r="E234" s="219" t="s">
        <v>379</v>
      </c>
      <c r="F234" s="220" t="s">
        <v>380</v>
      </c>
      <c r="G234" s="221" t="s">
        <v>259</v>
      </c>
      <c r="H234" s="222">
        <v>22</v>
      </c>
      <c r="I234" s="223"/>
      <c r="J234" s="224">
        <f>ROUND(I234*H234,2)</f>
        <v>0</v>
      </c>
      <c r="K234" s="220" t="s">
        <v>153</v>
      </c>
      <c r="L234" s="44"/>
      <c r="M234" s="225" t="s">
        <v>1</v>
      </c>
      <c r="N234" s="226" t="s">
        <v>46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145</v>
      </c>
      <c r="AT234" s="229" t="s">
        <v>140</v>
      </c>
      <c r="AU234" s="229" t="s">
        <v>91</v>
      </c>
      <c r="AY234" s="17" t="s">
        <v>136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89</v>
      </c>
      <c r="BK234" s="230">
        <f>ROUND(I234*H234,2)</f>
        <v>0</v>
      </c>
      <c r="BL234" s="17" t="s">
        <v>145</v>
      </c>
      <c r="BM234" s="229" t="s">
        <v>381</v>
      </c>
    </row>
    <row r="235" spans="1:65" s="2" customFormat="1" ht="24.15" customHeight="1">
      <c r="A235" s="38"/>
      <c r="B235" s="39"/>
      <c r="C235" s="218" t="s">
        <v>382</v>
      </c>
      <c r="D235" s="218" t="s">
        <v>140</v>
      </c>
      <c r="E235" s="219" t="s">
        <v>383</v>
      </c>
      <c r="F235" s="220" t="s">
        <v>384</v>
      </c>
      <c r="G235" s="221" t="s">
        <v>259</v>
      </c>
      <c r="H235" s="222">
        <v>24</v>
      </c>
      <c r="I235" s="223"/>
      <c r="J235" s="224">
        <f>ROUND(I235*H235,2)</f>
        <v>0</v>
      </c>
      <c r="K235" s="220" t="s">
        <v>153</v>
      </c>
      <c r="L235" s="44"/>
      <c r="M235" s="225" t="s">
        <v>1</v>
      </c>
      <c r="N235" s="226" t="s">
        <v>46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145</v>
      </c>
      <c r="AT235" s="229" t="s">
        <v>140</v>
      </c>
      <c r="AU235" s="229" t="s">
        <v>91</v>
      </c>
      <c r="AY235" s="17" t="s">
        <v>136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89</v>
      </c>
      <c r="BK235" s="230">
        <f>ROUND(I235*H235,2)</f>
        <v>0</v>
      </c>
      <c r="BL235" s="17" t="s">
        <v>145</v>
      </c>
      <c r="BM235" s="229" t="s">
        <v>385</v>
      </c>
    </row>
    <row r="236" spans="1:65" s="2" customFormat="1" ht="37.8" customHeight="1">
      <c r="A236" s="38"/>
      <c r="B236" s="39"/>
      <c r="C236" s="218" t="s">
        <v>386</v>
      </c>
      <c r="D236" s="218" t="s">
        <v>140</v>
      </c>
      <c r="E236" s="219" t="s">
        <v>387</v>
      </c>
      <c r="F236" s="220" t="s">
        <v>388</v>
      </c>
      <c r="G236" s="221" t="s">
        <v>259</v>
      </c>
      <c r="H236" s="222">
        <v>24</v>
      </c>
      <c r="I236" s="223"/>
      <c r="J236" s="224">
        <f>ROUND(I236*H236,2)</f>
        <v>0</v>
      </c>
      <c r="K236" s="220" t="s">
        <v>153</v>
      </c>
      <c r="L236" s="44"/>
      <c r="M236" s="225" t="s">
        <v>1</v>
      </c>
      <c r="N236" s="226" t="s">
        <v>46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145</v>
      </c>
      <c r="AT236" s="229" t="s">
        <v>140</v>
      </c>
      <c r="AU236" s="229" t="s">
        <v>91</v>
      </c>
      <c r="AY236" s="17" t="s">
        <v>136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89</v>
      </c>
      <c r="BK236" s="230">
        <f>ROUND(I236*H236,2)</f>
        <v>0</v>
      </c>
      <c r="BL236" s="17" t="s">
        <v>145</v>
      </c>
      <c r="BM236" s="229" t="s">
        <v>389</v>
      </c>
    </row>
    <row r="237" spans="1:65" s="2" customFormat="1" ht="24.15" customHeight="1">
      <c r="A237" s="38"/>
      <c r="B237" s="39"/>
      <c r="C237" s="218" t="s">
        <v>390</v>
      </c>
      <c r="D237" s="218" t="s">
        <v>140</v>
      </c>
      <c r="E237" s="219" t="s">
        <v>391</v>
      </c>
      <c r="F237" s="220" t="s">
        <v>392</v>
      </c>
      <c r="G237" s="221" t="s">
        <v>259</v>
      </c>
      <c r="H237" s="222">
        <v>14</v>
      </c>
      <c r="I237" s="223"/>
      <c r="J237" s="224">
        <f>ROUND(I237*H237,2)</f>
        <v>0</v>
      </c>
      <c r="K237" s="220" t="s">
        <v>153</v>
      </c>
      <c r="L237" s="44"/>
      <c r="M237" s="225" t="s">
        <v>1</v>
      </c>
      <c r="N237" s="226" t="s">
        <v>46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145</v>
      </c>
      <c r="AT237" s="229" t="s">
        <v>140</v>
      </c>
      <c r="AU237" s="229" t="s">
        <v>91</v>
      </c>
      <c r="AY237" s="17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89</v>
      </c>
      <c r="BK237" s="230">
        <f>ROUND(I237*H237,2)</f>
        <v>0</v>
      </c>
      <c r="BL237" s="17" t="s">
        <v>145</v>
      </c>
      <c r="BM237" s="229" t="s">
        <v>393</v>
      </c>
    </row>
    <row r="238" spans="1:65" s="2" customFormat="1" ht="24.15" customHeight="1">
      <c r="A238" s="38"/>
      <c r="B238" s="39"/>
      <c r="C238" s="218" t="s">
        <v>394</v>
      </c>
      <c r="D238" s="218" t="s">
        <v>140</v>
      </c>
      <c r="E238" s="219" t="s">
        <v>395</v>
      </c>
      <c r="F238" s="220" t="s">
        <v>396</v>
      </c>
      <c r="G238" s="221" t="s">
        <v>259</v>
      </c>
      <c r="H238" s="222">
        <v>14</v>
      </c>
      <c r="I238" s="223"/>
      <c r="J238" s="224">
        <f>ROUND(I238*H238,2)</f>
        <v>0</v>
      </c>
      <c r="K238" s="220" t="s">
        <v>153</v>
      </c>
      <c r="L238" s="44"/>
      <c r="M238" s="225" t="s">
        <v>1</v>
      </c>
      <c r="N238" s="226" t="s">
        <v>46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145</v>
      </c>
      <c r="AT238" s="229" t="s">
        <v>140</v>
      </c>
      <c r="AU238" s="229" t="s">
        <v>91</v>
      </c>
      <c r="AY238" s="17" t="s">
        <v>136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89</v>
      </c>
      <c r="BK238" s="230">
        <f>ROUND(I238*H238,2)</f>
        <v>0</v>
      </c>
      <c r="BL238" s="17" t="s">
        <v>145</v>
      </c>
      <c r="BM238" s="229" t="s">
        <v>397</v>
      </c>
    </row>
    <row r="239" spans="1:63" s="12" customFormat="1" ht="22.8" customHeight="1">
      <c r="A239" s="12"/>
      <c r="B239" s="202"/>
      <c r="C239" s="203"/>
      <c r="D239" s="204" t="s">
        <v>80</v>
      </c>
      <c r="E239" s="216" t="s">
        <v>398</v>
      </c>
      <c r="F239" s="216" t="s">
        <v>399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P240</f>
        <v>0</v>
      </c>
      <c r="Q239" s="210"/>
      <c r="R239" s="211">
        <f>R240</f>
        <v>0</v>
      </c>
      <c r="S239" s="210"/>
      <c r="T239" s="212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139</v>
      </c>
      <c r="AT239" s="214" t="s">
        <v>80</v>
      </c>
      <c r="AU239" s="214" t="s">
        <v>89</v>
      </c>
      <c r="AY239" s="213" t="s">
        <v>136</v>
      </c>
      <c r="BK239" s="215">
        <f>BK240</f>
        <v>0</v>
      </c>
    </row>
    <row r="240" spans="1:65" s="2" customFormat="1" ht="55.5" customHeight="1">
      <c r="A240" s="38"/>
      <c r="B240" s="39"/>
      <c r="C240" s="261" t="s">
        <v>400</v>
      </c>
      <c r="D240" s="261" t="s">
        <v>215</v>
      </c>
      <c r="E240" s="262" t="s">
        <v>401</v>
      </c>
      <c r="F240" s="263" t="s">
        <v>402</v>
      </c>
      <c r="G240" s="264" t="s">
        <v>259</v>
      </c>
      <c r="H240" s="265">
        <v>2</v>
      </c>
      <c r="I240" s="266"/>
      <c r="J240" s="267">
        <f>ROUND(I240*H240,2)</f>
        <v>0</v>
      </c>
      <c r="K240" s="263" t="s">
        <v>153</v>
      </c>
      <c r="L240" s="268"/>
      <c r="M240" s="269" t="s">
        <v>1</v>
      </c>
      <c r="N240" s="270" t="s">
        <v>46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218</v>
      </c>
      <c r="AT240" s="229" t="s">
        <v>215</v>
      </c>
      <c r="AU240" s="229" t="s">
        <v>91</v>
      </c>
      <c r="AY240" s="17" t="s">
        <v>136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89</v>
      </c>
      <c r="BK240" s="230">
        <f>ROUND(I240*H240,2)</f>
        <v>0</v>
      </c>
      <c r="BL240" s="17" t="s">
        <v>145</v>
      </c>
      <c r="BM240" s="229" t="s">
        <v>403</v>
      </c>
    </row>
    <row r="241" spans="1:63" s="12" customFormat="1" ht="22.8" customHeight="1">
      <c r="A241" s="12"/>
      <c r="B241" s="202"/>
      <c r="C241" s="203"/>
      <c r="D241" s="204" t="s">
        <v>80</v>
      </c>
      <c r="E241" s="216" t="s">
        <v>404</v>
      </c>
      <c r="F241" s="216" t="s">
        <v>405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SUM(P242:P267)</f>
        <v>0</v>
      </c>
      <c r="Q241" s="210"/>
      <c r="R241" s="211">
        <f>SUM(R242:R267)</f>
        <v>0</v>
      </c>
      <c r="S241" s="210"/>
      <c r="T241" s="212">
        <f>SUM(T242:T267)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139</v>
      </c>
      <c r="AT241" s="214" t="s">
        <v>80</v>
      </c>
      <c r="AU241" s="214" t="s">
        <v>89</v>
      </c>
      <c r="AY241" s="213" t="s">
        <v>136</v>
      </c>
      <c r="BK241" s="215">
        <f>SUM(BK242:BK267)</f>
        <v>0</v>
      </c>
    </row>
    <row r="242" spans="1:65" s="2" customFormat="1" ht="16.5" customHeight="1">
      <c r="A242" s="38"/>
      <c r="B242" s="39"/>
      <c r="C242" s="261" t="s">
        <v>406</v>
      </c>
      <c r="D242" s="261" t="s">
        <v>215</v>
      </c>
      <c r="E242" s="262" t="s">
        <v>407</v>
      </c>
      <c r="F242" s="263" t="s">
        <v>408</v>
      </c>
      <c r="G242" s="264" t="s">
        <v>259</v>
      </c>
      <c r="H242" s="265">
        <v>9</v>
      </c>
      <c r="I242" s="266"/>
      <c r="J242" s="267">
        <f>ROUND(I242*H242,2)</f>
        <v>0</v>
      </c>
      <c r="K242" s="263" t="s">
        <v>153</v>
      </c>
      <c r="L242" s="268"/>
      <c r="M242" s="269" t="s">
        <v>1</v>
      </c>
      <c r="N242" s="270" t="s">
        <v>46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218</v>
      </c>
      <c r="AT242" s="229" t="s">
        <v>215</v>
      </c>
      <c r="AU242" s="229" t="s">
        <v>91</v>
      </c>
      <c r="AY242" s="17" t="s">
        <v>136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89</v>
      </c>
      <c r="BK242" s="230">
        <f>ROUND(I242*H242,2)</f>
        <v>0</v>
      </c>
      <c r="BL242" s="17" t="s">
        <v>145</v>
      </c>
      <c r="BM242" s="229" t="s">
        <v>409</v>
      </c>
    </row>
    <row r="243" spans="1:65" s="2" customFormat="1" ht="16.5" customHeight="1">
      <c r="A243" s="38"/>
      <c r="B243" s="39"/>
      <c r="C243" s="261" t="s">
        <v>410</v>
      </c>
      <c r="D243" s="261" t="s">
        <v>215</v>
      </c>
      <c r="E243" s="262" t="s">
        <v>411</v>
      </c>
      <c r="F243" s="263" t="s">
        <v>412</v>
      </c>
      <c r="G243" s="264" t="s">
        <v>259</v>
      </c>
      <c r="H243" s="265">
        <v>2</v>
      </c>
      <c r="I243" s="266"/>
      <c r="J243" s="267">
        <f>ROUND(I243*H243,2)</f>
        <v>0</v>
      </c>
      <c r="K243" s="263" t="s">
        <v>153</v>
      </c>
      <c r="L243" s="268"/>
      <c r="M243" s="269" t="s">
        <v>1</v>
      </c>
      <c r="N243" s="270" t="s">
        <v>46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218</v>
      </c>
      <c r="AT243" s="229" t="s">
        <v>215</v>
      </c>
      <c r="AU243" s="229" t="s">
        <v>91</v>
      </c>
      <c r="AY243" s="17" t="s">
        <v>136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89</v>
      </c>
      <c r="BK243" s="230">
        <f>ROUND(I243*H243,2)</f>
        <v>0</v>
      </c>
      <c r="BL243" s="17" t="s">
        <v>145</v>
      </c>
      <c r="BM243" s="229" t="s">
        <v>413</v>
      </c>
    </row>
    <row r="244" spans="1:65" s="2" customFormat="1" ht="16.5" customHeight="1">
      <c r="A244" s="38"/>
      <c r="B244" s="39"/>
      <c r="C244" s="261" t="s">
        <v>414</v>
      </c>
      <c r="D244" s="261" t="s">
        <v>215</v>
      </c>
      <c r="E244" s="262" t="s">
        <v>415</v>
      </c>
      <c r="F244" s="263" t="s">
        <v>416</v>
      </c>
      <c r="G244" s="264" t="s">
        <v>259</v>
      </c>
      <c r="H244" s="265">
        <v>14</v>
      </c>
      <c r="I244" s="266"/>
      <c r="J244" s="267">
        <f>ROUND(I244*H244,2)</f>
        <v>0</v>
      </c>
      <c r="K244" s="263" t="s">
        <v>153</v>
      </c>
      <c r="L244" s="268"/>
      <c r="M244" s="269" t="s">
        <v>1</v>
      </c>
      <c r="N244" s="270" t="s">
        <v>46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218</v>
      </c>
      <c r="AT244" s="229" t="s">
        <v>215</v>
      </c>
      <c r="AU244" s="229" t="s">
        <v>91</v>
      </c>
      <c r="AY244" s="17" t="s">
        <v>136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89</v>
      </c>
      <c r="BK244" s="230">
        <f>ROUND(I244*H244,2)</f>
        <v>0</v>
      </c>
      <c r="BL244" s="17" t="s">
        <v>145</v>
      </c>
      <c r="BM244" s="229" t="s">
        <v>417</v>
      </c>
    </row>
    <row r="245" spans="1:65" s="2" customFormat="1" ht="16.5" customHeight="1">
      <c r="A245" s="38"/>
      <c r="B245" s="39"/>
      <c r="C245" s="261" t="s">
        <v>418</v>
      </c>
      <c r="D245" s="261" t="s">
        <v>215</v>
      </c>
      <c r="E245" s="262" t="s">
        <v>419</v>
      </c>
      <c r="F245" s="263" t="s">
        <v>420</v>
      </c>
      <c r="G245" s="264" t="s">
        <v>259</v>
      </c>
      <c r="H245" s="265">
        <v>6.5</v>
      </c>
      <c r="I245" s="266"/>
      <c r="J245" s="267">
        <f>ROUND(I245*H245,2)</f>
        <v>0</v>
      </c>
      <c r="K245" s="263" t="s">
        <v>153</v>
      </c>
      <c r="L245" s="268"/>
      <c r="M245" s="269" t="s">
        <v>1</v>
      </c>
      <c r="N245" s="270" t="s">
        <v>46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218</v>
      </c>
      <c r="AT245" s="229" t="s">
        <v>215</v>
      </c>
      <c r="AU245" s="229" t="s">
        <v>91</v>
      </c>
      <c r="AY245" s="17" t="s">
        <v>136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89</v>
      </c>
      <c r="BK245" s="230">
        <f>ROUND(I245*H245,2)</f>
        <v>0</v>
      </c>
      <c r="BL245" s="17" t="s">
        <v>145</v>
      </c>
      <c r="BM245" s="229" t="s">
        <v>421</v>
      </c>
    </row>
    <row r="246" spans="1:65" s="2" customFormat="1" ht="16.5" customHeight="1">
      <c r="A246" s="38"/>
      <c r="B246" s="39"/>
      <c r="C246" s="261" t="s">
        <v>422</v>
      </c>
      <c r="D246" s="261" t="s">
        <v>215</v>
      </c>
      <c r="E246" s="262" t="s">
        <v>423</v>
      </c>
      <c r="F246" s="263" t="s">
        <v>424</v>
      </c>
      <c r="G246" s="264" t="s">
        <v>259</v>
      </c>
      <c r="H246" s="265">
        <v>4</v>
      </c>
      <c r="I246" s="266"/>
      <c r="J246" s="267">
        <f>ROUND(I246*H246,2)</f>
        <v>0</v>
      </c>
      <c r="K246" s="263" t="s">
        <v>153</v>
      </c>
      <c r="L246" s="268"/>
      <c r="M246" s="269" t="s">
        <v>1</v>
      </c>
      <c r="N246" s="270" t="s">
        <v>46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218</v>
      </c>
      <c r="AT246" s="229" t="s">
        <v>215</v>
      </c>
      <c r="AU246" s="229" t="s">
        <v>91</v>
      </c>
      <c r="AY246" s="17" t="s">
        <v>136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89</v>
      </c>
      <c r="BK246" s="230">
        <f>ROUND(I246*H246,2)</f>
        <v>0</v>
      </c>
      <c r="BL246" s="17" t="s">
        <v>145</v>
      </c>
      <c r="BM246" s="229" t="s">
        <v>425</v>
      </c>
    </row>
    <row r="247" spans="1:65" s="2" customFormat="1" ht="16.5" customHeight="1">
      <c r="A247" s="38"/>
      <c r="B247" s="39"/>
      <c r="C247" s="261" t="s">
        <v>426</v>
      </c>
      <c r="D247" s="261" t="s">
        <v>215</v>
      </c>
      <c r="E247" s="262" t="s">
        <v>427</v>
      </c>
      <c r="F247" s="263" t="s">
        <v>428</v>
      </c>
      <c r="G247" s="264" t="s">
        <v>259</v>
      </c>
      <c r="H247" s="265">
        <v>2</v>
      </c>
      <c r="I247" s="266"/>
      <c r="J247" s="267">
        <f>ROUND(I247*H247,2)</f>
        <v>0</v>
      </c>
      <c r="K247" s="263" t="s">
        <v>153</v>
      </c>
      <c r="L247" s="268"/>
      <c r="M247" s="269" t="s">
        <v>1</v>
      </c>
      <c r="N247" s="270" t="s">
        <v>46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218</v>
      </c>
      <c r="AT247" s="229" t="s">
        <v>215</v>
      </c>
      <c r="AU247" s="229" t="s">
        <v>91</v>
      </c>
      <c r="AY247" s="17" t="s">
        <v>136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89</v>
      </c>
      <c r="BK247" s="230">
        <f>ROUND(I247*H247,2)</f>
        <v>0</v>
      </c>
      <c r="BL247" s="17" t="s">
        <v>145</v>
      </c>
      <c r="BM247" s="229" t="s">
        <v>429</v>
      </c>
    </row>
    <row r="248" spans="1:65" s="2" customFormat="1" ht="16.5" customHeight="1">
      <c r="A248" s="38"/>
      <c r="B248" s="39"/>
      <c r="C248" s="218" t="s">
        <v>430</v>
      </c>
      <c r="D248" s="218" t="s">
        <v>140</v>
      </c>
      <c r="E248" s="219" t="s">
        <v>431</v>
      </c>
      <c r="F248" s="220" t="s">
        <v>432</v>
      </c>
      <c r="G248" s="221" t="s">
        <v>259</v>
      </c>
      <c r="H248" s="222">
        <v>1</v>
      </c>
      <c r="I248" s="223"/>
      <c r="J248" s="224">
        <f>ROUND(I248*H248,2)</f>
        <v>0</v>
      </c>
      <c r="K248" s="220" t="s">
        <v>153</v>
      </c>
      <c r="L248" s="44"/>
      <c r="M248" s="225" t="s">
        <v>1</v>
      </c>
      <c r="N248" s="226" t="s">
        <v>46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145</v>
      </c>
      <c r="AT248" s="229" t="s">
        <v>140</v>
      </c>
      <c r="AU248" s="229" t="s">
        <v>91</v>
      </c>
      <c r="AY248" s="17" t="s">
        <v>136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89</v>
      </c>
      <c r="BK248" s="230">
        <f>ROUND(I248*H248,2)</f>
        <v>0</v>
      </c>
      <c r="BL248" s="17" t="s">
        <v>145</v>
      </c>
      <c r="BM248" s="229" t="s">
        <v>433</v>
      </c>
    </row>
    <row r="249" spans="1:47" s="2" customFormat="1" ht="12">
      <c r="A249" s="38"/>
      <c r="B249" s="39"/>
      <c r="C249" s="40"/>
      <c r="D249" s="231" t="s">
        <v>200</v>
      </c>
      <c r="E249" s="40"/>
      <c r="F249" s="260" t="s">
        <v>434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200</v>
      </c>
      <c r="AU249" s="17" t="s">
        <v>91</v>
      </c>
    </row>
    <row r="250" spans="1:65" s="2" customFormat="1" ht="16.5" customHeight="1">
      <c r="A250" s="38"/>
      <c r="B250" s="39"/>
      <c r="C250" s="218" t="s">
        <v>435</v>
      </c>
      <c r="D250" s="218" t="s">
        <v>140</v>
      </c>
      <c r="E250" s="219" t="s">
        <v>436</v>
      </c>
      <c r="F250" s="220" t="s">
        <v>437</v>
      </c>
      <c r="G250" s="221" t="s">
        <v>259</v>
      </c>
      <c r="H250" s="222">
        <v>1</v>
      </c>
      <c r="I250" s="223"/>
      <c r="J250" s="224">
        <f>ROUND(I250*H250,2)</f>
        <v>0</v>
      </c>
      <c r="K250" s="220" t="s">
        <v>153</v>
      </c>
      <c r="L250" s="44"/>
      <c r="M250" s="225" t="s">
        <v>1</v>
      </c>
      <c r="N250" s="226" t="s">
        <v>46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145</v>
      </c>
      <c r="AT250" s="229" t="s">
        <v>140</v>
      </c>
      <c r="AU250" s="229" t="s">
        <v>91</v>
      </c>
      <c r="AY250" s="17" t="s">
        <v>136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89</v>
      </c>
      <c r="BK250" s="230">
        <f>ROUND(I250*H250,2)</f>
        <v>0</v>
      </c>
      <c r="BL250" s="17" t="s">
        <v>145</v>
      </c>
      <c r="BM250" s="229" t="s">
        <v>438</v>
      </c>
    </row>
    <row r="251" spans="1:47" s="2" customFormat="1" ht="12">
      <c r="A251" s="38"/>
      <c r="B251" s="39"/>
      <c r="C251" s="40"/>
      <c r="D251" s="231" t="s">
        <v>200</v>
      </c>
      <c r="E251" s="40"/>
      <c r="F251" s="260" t="s">
        <v>439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200</v>
      </c>
      <c r="AU251" s="17" t="s">
        <v>91</v>
      </c>
    </row>
    <row r="252" spans="1:65" s="2" customFormat="1" ht="21.75" customHeight="1">
      <c r="A252" s="38"/>
      <c r="B252" s="39"/>
      <c r="C252" s="218" t="s">
        <v>440</v>
      </c>
      <c r="D252" s="218" t="s">
        <v>140</v>
      </c>
      <c r="E252" s="219" t="s">
        <v>441</v>
      </c>
      <c r="F252" s="220" t="s">
        <v>442</v>
      </c>
      <c r="G252" s="221" t="s">
        <v>259</v>
      </c>
      <c r="H252" s="222">
        <v>1</v>
      </c>
      <c r="I252" s="223"/>
      <c r="J252" s="224">
        <f>ROUND(I252*H252,2)</f>
        <v>0</v>
      </c>
      <c r="K252" s="220" t="s">
        <v>153</v>
      </c>
      <c r="L252" s="44"/>
      <c r="M252" s="225" t="s">
        <v>1</v>
      </c>
      <c r="N252" s="226" t="s">
        <v>46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145</v>
      </c>
      <c r="AT252" s="229" t="s">
        <v>140</v>
      </c>
      <c r="AU252" s="229" t="s">
        <v>91</v>
      </c>
      <c r="AY252" s="17" t="s">
        <v>136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89</v>
      </c>
      <c r="BK252" s="230">
        <f>ROUND(I252*H252,2)</f>
        <v>0</v>
      </c>
      <c r="BL252" s="17" t="s">
        <v>145</v>
      </c>
      <c r="BM252" s="229" t="s">
        <v>443</v>
      </c>
    </row>
    <row r="253" spans="1:65" s="2" customFormat="1" ht="37.8" customHeight="1">
      <c r="A253" s="38"/>
      <c r="B253" s="39"/>
      <c r="C253" s="218" t="s">
        <v>444</v>
      </c>
      <c r="D253" s="218" t="s">
        <v>140</v>
      </c>
      <c r="E253" s="219" t="s">
        <v>445</v>
      </c>
      <c r="F253" s="220" t="s">
        <v>446</v>
      </c>
      <c r="G253" s="221" t="s">
        <v>259</v>
      </c>
      <c r="H253" s="222">
        <v>1</v>
      </c>
      <c r="I253" s="223"/>
      <c r="J253" s="224">
        <f>ROUND(I253*H253,2)</f>
        <v>0</v>
      </c>
      <c r="K253" s="220" t="s">
        <v>153</v>
      </c>
      <c r="L253" s="44"/>
      <c r="M253" s="225" t="s">
        <v>1</v>
      </c>
      <c r="N253" s="226" t="s">
        <v>46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145</v>
      </c>
      <c r="AT253" s="229" t="s">
        <v>140</v>
      </c>
      <c r="AU253" s="229" t="s">
        <v>91</v>
      </c>
      <c r="AY253" s="17" t="s">
        <v>136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89</v>
      </c>
      <c r="BK253" s="230">
        <f>ROUND(I253*H253,2)</f>
        <v>0</v>
      </c>
      <c r="BL253" s="17" t="s">
        <v>145</v>
      </c>
      <c r="BM253" s="229" t="s">
        <v>447</v>
      </c>
    </row>
    <row r="254" spans="1:65" s="2" customFormat="1" ht="24.15" customHeight="1">
      <c r="A254" s="38"/>
      <c r="B254" s="39"/>
      <c r="C254" s="218" t="s">
        <v>448</v>
      </c>
      <c r="D254" s="218" t="s">
        <v>140</v>
      </c>
      <c r="E254" s="219" t="s">
        <v>449</v>
      </c>
      <c r="F254" s="220" t="s">
        <v>450</v>
      </c>
      <c r="G254" s="221" t="s">
        <v>259</v>
      </c>
      <c r="H254" s="222">
        <v>1</v>
      </c>
      <c r="I254" s="223"/>
      <c r="J254" s="224">
        <f>ROUND(I254*H254,2)</f>
        <v>0</v>
      </c>
      <c r="K254" s="220" t="s">
        <v>153</v>
      </c>
      <c r="L254" s="44"/>
      <c r="M254" s="225" t="s">
        <v>1</v>
      </c>
      <c r="N254" s="226" t="s">
        <v>46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145</v>
      </c>
      <c r="AT254" s="229" t="s">
        <v>140</v>
      </c>
      <c r="AU254" s="229" t="s">
        <v>91</v>
      </c>
      <c r="AY254" s="17" t="s">
        <v>136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89</v>
      </c>
      <c r="BK254" s="230">
        <f>ROUND(I254*H254,2)</f>
        <v>0</v>
      </c>
      <c r="BL254" s="17" t="s">
        <v>145</v>
      </c>
      <c r="BM254" s="229" t="s">
        <v>451</v>
      </c>
    </row>
    <row r="255" spans="1:65" s="2" customFormat="1" ht="24.15" customHeight="1">
      <c r="A255" s="38"/>
      <c r="B255" s="39"/>
      <c r="C255" s="218" t="s">
        <v>452</v>
      </c>
      <c r="D255" s="218" t="s">
        <v>140</v>
      </c>
      <c r="E255" s="219" t="s">
        <v>453</v>
      </c>
      <c r="F255" s="220" t="s">
        <v>454</v>
      </c>
      <c r="G255" s="221" t="s">
        <v>259</v>
      </c>
      <c r="H255" s="222">
        <v>1</v>
      </c>
      <c r="I255" s="223"/>
      <c r="J255" s="224">
        <f>ROUND(I255*H255,2)</f>
        <v>0</v>
      </c>
      <c r="K255" s="220" t="s">
        <v>153</v>
      </c>
      <c r="L255" s="44"/>
      <c r="M255" s="225" t="s">
        <v>1</v>
      </c>
      <c r="N255" s="226" t="s">
        <v>46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145</v>
      </c>
      <c r="AT255" s="229" t="s">
        <v>140</v>
      </c>
      <c r="AU255" s="229" t="s">
        <v>91</v>
      </c>
      <c r="AY255" s="17" t="s">
        <v>136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89</v>
      </c>
      <c r="BK255" s="230">
        <f>ROUND(I255*H255,2)</f>
        <v>0</v>
      </c>
      <c r="BL255" s="17" t="s">
        <v>145</v>
      </c>
      <c r="BM255" s="229" t="s">
        <v>455</v>
      </c>
    </row>
    <row r="256" spans="1:65" s="2" customFormat="1" ht="24.15" customHeight="1">
      <c r="A256" s="38"/>
      <c r="B256" s="39"/>
      <c r="C256" s="218" t="s">
        <v>456</v>
      </c>
      <c r="D256" s="218" t="s">
        <v>140</v>
      </c>
      <c r="E256" s="219" t="s">
        <v>457</v>
      </c>
      <c r="F256" s="220" t="s">
        <v>458</v>
      </c>
      <c r="G256" s="221" t="s">
        <v>259</v>
      </c>
      <c r="H256" s="222">
        <v>1</v>
      </c>
      <c r="I256" s="223"/>
      <c r="J256" s="224">
        <f>ROUND(I256*H256,2)</f>
        <v>0</v>
      </c>
      <c r="K256" s="220" t="s">
        <v>153</v>
      </c>
      <c r="L256" s="44"/>
      <c r="M256" s="225" t="s">
        <v>1</v>
      </c>
      <c r="N256" s="226" t="s">
        <v>46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145</v>
      </c>
      <c r="AT256" s="229" t="s">
        <v>140</v>
      </c>
      <c r="AU256" s="229" t="s">
        <v>91</v>
      </c>
      <c r="AY256" s="17" t="s">
        <v>136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89</v>
      </c>
      <c r="BK256" s="230">
        <f>ROUND(I256*H256,2)</f>
        <v>0</v>
      </c>
      <c r="BL256" s="17" t="s">
        <v>145</v>
      </c>
      <c r="BM256" s="229" t="s">
        <v>459</v>
      </c>
    </row>
    <row r="257" spans="1:65" s="2" customFormat="1" ht="16.5" customHeight="1">
      <c r="A257" s="38"/>
      <c r="B257" s="39"/>
      <c r="C257" s="261" t="s">
        <v>460</v>
      </c>
      <c r="D257" s="261" t="s">
        <v>215</v>
      </c>
      <c r="E257" s="262" t="s">
        <v>461</v>
      </c>
      <c r="F257" s="263" t="s">
        <v>462</v>
      </c>
      <c r="G257" s="264" t="s">
        <v>259</v>
      </c>
      <c r="H257" s="265">
        <v>9</v>
      </c>
      <c r="I257" s="266"/>
      <c r="J257" s="267">
        <f>ROUND(I257*H257,2)</f>
        <v>0</v>
      </c>
      <c r="K257" s="263" t="s">
        <v>153</v>
      </c>
      <c r="L257" s="268"/>
      <c r="M257" s="269" t="s">
        <v>1</v>
      </c>
      <c r="N257" s="270" t="s">
        <v>46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218</v>
      </c>
      <c r="AT257" s="229" t="s">
        <v>215</v>
      </c>
      <c r="AU257" s="229" t="s">
        <v>91</v>
      </c>
      <c r="AY257" s="17" t="s">
        <v>136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89</v>
      </c>
      <c r="BK257" s="230">
        <f>ROUND(I257*H257,2)</f>
        <v>0</v>
      </c>
      <c r="BL257" s="17" t="s">
        <v>145</v>
      </c>
      <c r="BM257" s="229" t="s">
        <v>463</v>
      </c>
    </row>
    <row r="258" spans="1:65" s="2" customFormat="1" ht="16.5" customHeight="1">
      <c r="A258" s="38"/>
      <c r="B258" s="39"/>
      <c r="C258" s="218" t="s">
        <v>464</v>
      </c>
      <c r="D258" s="218" t="s">
        <v>140</v>
      </c>
      <c r="E258" s="219" t="s">
        <v>465</v>
      </c>
      <c r="F258" s="220" t="s">
        <v>466</v>
      </c>
      <c r="G258" s="221" t="s">
        <v>259</v>
      </c>
      <c r="H258" s="222">
        <v>4</v>
      </c>
      <c r="I258" s="223"/>
      <c r="J258" s="224">
        <f>ROUND(I258*H258,2)</f>
        <v>0</v>
      </c>
      <c r="K258" s="220" t="s">
        <v>153</v>
      </c>
      <c r="L258" s="44"/>
      <c r="M258" s="225" t="s">
        <v>1</v>
      </c>
      <c r="N258" s="226" t="s">
        <v>46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145</v>
      </c>
      <c r="AT258" s="229" t="s">
        <v>140</v>
      </c>
      <c r="AU258" s="229" t="s">
        <v>91</v>
      </c>
      <c r="AY258" s="17" t="s">
        <v>136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89</v>
      </c>
      <c r="BK258" s="230">
        <f>ROUND(I258*H258,2)</f>
        <v>0</v>
      </c>
      <c r="BL258" s="17" t="s">
        <v>145</v>
      </c>
      <c r="BM258" s="229" t="s">
        <v>467</v>
      </c>
    </row>
    <row r="259" spans="1:65" s="2" customFormat="1" ht="16.5" customHeight="1">
      <c r="A259" s="38"/>
      <c r="B259" s="39"/>
      <c r="C259" s="218" t="s">
        <v>468</v>
      </c>
      <c r="D259" s="218" t="s">
        <v>140</v>
      </c>
      <c r="E259" s="219" t="s">
        <v>469</v>
      </c>
      <c r="F259" s="220" t="s">
        <v>470</v>
      </c>
      <c r="G259" s="221" t="s">
        <v>259</v>
      </c>
      <c r="H259" s="222">
        <v>4</v>
      </c>
      <c r="I259" s="223"/>
      <c r="J259" s="224">
        <f>ROUND(I259*H259,2)</f>
        <v>0</v>
      </c>
      <c r="K259" s="220" t="s">
        <v>153</v>
      </c>
      <c r="L259" s="44"/>
      <c r="M259" s="225" t="s">
        <v>1</v>
      </c>
      <c r="N259" s="226" t="s">
        <v>46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145</v>
      </c>
      <c r="AT259" s="229" t="s">
        <v>140</v>
      </c>
      <c r="AU259" s="229" t="s">
        <v>91</v>
      </c>
      <c r="AY259" s="17" t="s">
        <v>136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89</v>
      </c>
      <c r="BK259" s="230">
        <f>ROUND(I259*H259,2)</f>
        <v>0</v>
      </c>
      <c r="BL259" s="17" t="s">
        <v>145</v>
      </c>
      <c r="BM259" s="229" t="s">
        <v>471</v>
      </c>
    </row>
    <row r="260" spans="1:65" s="2" customFormat="1" ht="16.5" customHeight="1">
      <c r="A260" s="38"/>
      <c r="B260" s="39"/>
      <c r="C260" s="218" t="s">
        <v>472</v>
      </c>
      <c r="D260" s="218" t="s">
        <v>140</v>
      </c>
      <c r="E260" s="219" t="s">
        <v>473</v>
      </c>
      <c r="F260" s="220" t="s">
        <v>474</v>
      </c>
      <c r="G260" s="221" t="s">
        <v>259</v>
      </c>
      <c r="H260" s="222">
        <v>1</v>
      </c>
      <c r="I260" s="223"/>
      <c r="J260" s="224">
        <f>ROUND(I260*H260,2)</f>
        <v>0</v>
      </c>
      <c r="K260" s="220" t="s">
        <v>153</v>
      </c>
      <c r="L260" s="44"/>
      <c r="M260" s="225" t="s">
        <v>1</v>
      </c>
      <c r="N260" s="226" t="s">
        <v>46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145</v>
      </c>
      <c r="AT260" s="229" t="s">
        <v>140</v>
      </c>
      <c r="AU260" s="229" t="s">
        <v>91</v>
      </c>
      <c r="AY260" s="17" t="s">
        <v>136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89</v>
      </c>
      <c r="BK260" s="230">
        <f>ROUND(I260*H260,2)</f>
        <v>0</v>
      </c>
      <c r="BL260" s="17" t="s">
        <v>145</v>
      </c>
      <c r="BM260" s="229" t="s">
        <v>475</v>
      </c>
    </row>
    <row r="261" spans="1:65" s="2" customFormat="1" ht="16.5" customHeight="1">
      <c r="A261" s="38"/>
      <c r="B261" s="39"/>
      <c r="C261" s="218" t="s">
        <v>476</v>
      </c>
      <c r="D261" s="218" t="s">
        <v>140</v>
      </c>
      <c r="E261" s="219" t="s">
        <v>477</v>
      </c>
      <c r="F261" s="220" t="s">
        <v>478</v>
      </c>
      <c r="G261" s="221" t="s">
        <v>259</v>
      </c>
      <c r="H261" s="222">
        <v>1</v>
      </c>
      <c r="I261" s="223"/>
      <c r="J261" s="224">
        <f>ROUND(I261*H261,2)</f>
        <v>0</v>
      </c>
      <c r="K261" s="220" t="s">
        <v>153</v>
      </c>
      <c r="L261" s="44"/>
      <c r="M261" s="225" t="s">
        <v>1</v>
      </c>
      <c r="N261" s="226" t="s">
        <v>46</v>
      </c>
      <c r="O261" s="91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145</v>
      </c>
      <c r="AT261" s="229" t="s">
        <v>140</v>
      </c>
      <c r="AU261" s="229" t="s">
        <v>91</v>
      </c>
      <c r="AY261" s="17" t="s">
        <v>136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89</v>
      </c>
      <c r="BK261" s="230">
        <f>ROUND(I261*H261,2)</f>
        <v>0</v>
      </c>
      <c r="BL261" s="17" t="s">
        <v>145</v>
      </c>
      <c r="BM261" s="229" t="s">
        <v>479</v>
      </c>
    </row>
    <row r="262" spans="1:65" s="2" customFormat="1" ht="24.15" customHeight="1">
      <c r="A262" s="38"/>
      <c r="B262" s="39"/>
      <c r="C262" s="218" t="s">
        <v>480</v>
      </c>
      <c r="D262" s="218" t="s">
        <v>140</v>
      </c>
      <c r="E262" s="219" t="s">
        <v>481</v>
      </c>
      <c r="F262" s="220" t="s">
        <v>482</v>
      </c>
      <c r="G262" s="221" t="s">
        <v>259</v>
      </c>
      <c r="H262" s="222">
        <v>1</v>
      </c>
      <c r="I262" s="223"/>
      <c r="J262" s="224">
        <f>ROUND(I262*H262,2)</f>
        <v>0</v>
      </c>
      <c r="K262" s="220" t="s">
        <v>153</v>
      </c>
      <c r="L262" s="44"/>
      <c r="M262" s="225" t="s">
        <v>1</v>
      </c>
      <c r="N262" s="226" t="s">
        <v>46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145</v>
      </c>
      <c r="AT262" s="229" t="s">
        <v>140</v>
      </c>
      <c r="AU262" s="229" t="s">
        <v>91</v>
      </c>
      <c r="AY262" s="17" t="s">
        <v>136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89</v>
      </c>
      <c r="BK262" s="230">
        <f>ROUND(I262*H262,2)</f>
        <v>0</v>
      </c>
      <c r="BL262" s="17" t="s">
        <v>145</v>
      </c>
      <c r="BM262" s="229" t="s">
        <v>483</v>
      </c>
    </row>
    <row r="263" spans="1:65" s="2" customFormat="1" ht="16.5" customHeight="1">
      <c r="A263" s="38"/>
      <c r="B263" s="39"/>
      <c r="C263" s="261" t="s">
        <v>484</v>
      </c>
      <c r="D263" s="261" t="s">
        <v>215</v>
      </c>
      <c r="E263" s="262" t="s">
        <v>485</v>
      </c>
      <c r="F263" s="263" t="s">
        <v>486</v>
      </c>
      <c r="G263" s="264" t="s">
        <v>259</v>
      </c>
      <c r="H263" s="265">
        <v>2</v>
      </c>
      <c r="I263" s="266"/>
      <c r="J263" s="267">
        <f>ROUND(I263*H263,2)</f>
        <v>0</v>
      </c>
      <c r="K263" s="263" t="s">
        <v>153</v>
      </c>
      <c r="L263" s="268"/>
      <c r="M263" s="269" t="s">
        <v>1</v>
      </c>
      <c r="N263" s="270" t="s">
        <v>46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218</v>
      </c>
      <c r="AT263" s="229" t="s">
        <v>215</v>
      </c>
      <c r="AU263" s="229" t="s">
        <v>91</v>
      </c>
      <c r="AY263" s="17" t="s">
        <v>136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89</v>
      </c>
      <c r="BK263" s="230">
        <f>ROUND(I263*H263,2)</f>
        <v>0</v>
      </c>
      <c r="BL263" s="17" t="s">
        <v>145</v>
      </c>
      <c r="BM263" s="229" t="s">
        <v>487</v>
      </c>
    </row>
    <row r="264" spans="1:65" s="2" customFormat="1" ht="16.5" customHeight="1">
      <c r="A264" s="38"/>
      <c r="B264" s="39"/>
      <c r="C264" s="261" t="s">
        <v>488</v>
      </c>
      <c r="D264" s="261" t="s">
        <v>215</v>
      </c>
      <c r="E264" s="262" t="s">
        <v>489</v>
      </c>
      <c r="F264" s="263" t="s">
        <v>490</v>
      </c>
      <c r="G264" s="264" t="s">
        <v>259</v>
      </c>
      <c r="H264" s="265">
        <v>1</v>
      </c>
      <c r="I264" s="266"/>
      <c r="J264" s="267">
        <f>ROUND(I264*H264,2)</f>
        <v>0</v>
      </c>
      <c r="K264" s="263" t="s">
        <v>153</v>
      </c>
      <c r="L264" s="268"/>
      <c r="M264" s="269" t="s">
        <v>1</v>
      </c>
      <c r="N264" s="270" t="s">
        <v>46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218</v>
      </c>
      <c r="AT264" s="229" t="s">
        <v>215</v>
      </c>
      <c r="AU264" s="229" t="s">
        <v>91</v>
      </c>
      <c r="AY264" s="17" t="s">
        <v>136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89</v>
      </c>
      <c r="BK264" s="230">
        <f>ROUND(I264*H264,2)</f>
        <v>0</v>
      </c>
      <c r="BL264" s="17" t="s">
        <v>145</v>
      </c>
      <c r="BM264" s="229" t="s">
        <v>491</v>
      </c>
    </row>
    <row r="265" spans="1:65" s="2" customFormat="1" ht="16.5" customHeight="1">
      <c r="A265" s="38"/>
      <c r="B265" s="39"/>
      <c r="C265" s="218" t="s">
        <v>492</v>
      </c>
      <c r="D265" s="218" t="s">
        <v>140</v>
      </c>
      <c r="E265" s="219" t="s">
        <v>493</v>
      </c>
      <c r="F265" s="220" t="s">
        <v>494</v>
      </c>
      <c r="G265" s="221" t="s">
        <v>259</v>
      </c>
      <c r="H265" s="222">
        <v>3</v>
      </c>
      <c r="I265" s="223"/>
      <c r="J265" s="224">
        <f>ROUND(I265*H265,2)</f>
        <v>0</v>
      </c>
      <c r="K265" s="220" t="s">
        <v>153</v>
      </c>
      <c r="L265" s="44"/>
      <c r="M265" s="225" t="s">
        <v>1</v>
      </c>
      <c r="N265" s="226" t="s">
        <v>46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145</v>
      </c>
      <c r="AT265" s="229" t="s">
        <v>140</v>
      </c>
      <c r="AU265" s="229" t="s">
        <v>91</v>
      </c>
      <c r="AY265" s="17" t="s">
        <v>136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89</v>
      </c>
      <c r="BK265" s="230">
        <f>ROUND(I265*H265,2)</f>
        <v>0</v>
      </c>
      <c r="BL265" s="17" t="s">
        <v>145</v>
      </c>
      <c r="BM265" s="229" t="s">
        <v>495</v>
      </c>
    </row>
    <row r="266" spans="1:65" s="2" customFormat="1" ht="24.15" customHeight="1">
      <c r="A266" s="38"/>
      <c r="B266" s="39"/>
      <c r="C266" s="218" t="s">
        <v>496</v>
      </c>
      <c r="D266" s="218" t="s">
        <v>140</v>
      </c>
      <c r="E266" s="219" t="s">
        <v>497</v>
      </c>
      <c r="F266" s="220" t="s">
        <v>498</v>
      </c>
      <c r="G266" s="221" t="s">
        <v>259</v>
      </c>
      <c r="H266" s="222">
        <v>1</v>
      </c>
      <c r="I266" s="223"/>
      <c r="J266" s="224">
        <f>ROUND(I266*H266,2)</f>
        <v>0</v>
      </c>
      <c r="K266" s="220" t="s">
        <v>153</v>
      </c>
      <c r="L266" s="44"/>
      <c r="M266" s="225" t="s">
        <v>1</v>
      </c>
      <c r="N266" s="226" t="s">
        <v>46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145</v>
      </c>
      <c r="AT266" s="229" t="s">
        <v>140</v>
      </c>
      <c r="AU266" s="229" t="s">
        <v>91</v>
      </c>
      <c r="AY266" s="17" t="s">
        <v>136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89</v>
      </c>
      <c r="BK266" s="230">
        <f>ROUND(I266*H266,2)</f>
        <v>0</v>
      </c>
      <c r="BL266" s="17" t="s">
        <v>145</v>
      </c>
      <c r="BM266" s="229" t="s">
        <v>499</v>
      </c>
    </row>
    <row r="267" spans="1:65" s="2" customFormat="1" ht="24.15" customHeight="1">
      <c r="A267" s="38"/>
      <c r="B267" s="39"/>
      <c r="C267" s="218" t="s">
        <v>500</v>
      </c>
      <c r="D267" s="218" t="s">
        <v>140</v>
      </c>
      <c r="E267" s="219" t="s">
        <v>501</v>
      </c>
      <c r="F267" s="220" t="s">
        <v>502</v>
      </c>
      <c r="G267" s="221" t="s">
        <v>259</v>
      </c>
      <c r="H267" s="222">
        <v>1</v>
      </c>
      <c r="I267" s="223"/>
      <c r="J267" s="224">
        <f>ROUND(I267*H267,2)</f>
        <v>0</v>
      </c>
      <c r="K267" s="220" t="s">
        <v>153</v>
      </c>
      <c r="L267" s="44"/>
      <c r="M267" s="225" t="s">
        <v>1</v>
      </c>
      <c r="N267" s="226" t="s">
        <v>46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145</v>
      </c>
      <c r="AT267" s="229" t="s">
        <v>140</v>
      </c>
      <c r="AU267" s="229" t="s">
        <v>91</v>
      </c>
      <c r="AY267" s="17" t="s">
        <v>136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89</v>
      </c>
      <c r="BK267" s="230">
        <f>ROUND(I267*H267,2)</f>
        <v>0</v>
      </c>
      <c r="BL267" s="17" t="s">
        <v>145</v>
      </c>
      <c r="BM267" s="229" t="s">
        <v>503</v>
      </c>
    </row>
    <row r="268" spans="1:63" s="12" customFormat="1" ht="22.8" customHeight="1">
      <c r="A268" s="12"/>
      <c r="B268" s="202"/>
      <c r="C268" s="203"/>
      <c r="D268" s="204" t="s">
        <v>80</v>
      </c>
      <c r="E268" s="216" t="s">
        <v>504</v>
      </c>
      <c r="F268" s="216" t="s">
        <v>505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SUM(P269:P274)</f>
        <v>0</v>
      </c>
      <c r="Q268" s="210"/>
      <c r="R268" s="211">
        <f>SUM(R269:R274)</f>
        <v>0</v>
      </c>
      <c r="S268" s="210"/>
      <c r="T268" s="212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3" t="s">
        <v>139</v>
      </c>
      <c r="AT268" s="214" t="s">
        <v>80</v>
      </c>
      <c r="AU268" s="214" t="s">
        <v>89</v>
      </c>
      <c r="AY268" s="213" t="s">
        <v>136</v>
      </c>
      <c r="BK268" s="215">
        <f>SUM(BK269:BK274)</f>
        <v>0</v>
      </c>
    </row>
    <row r="269" spans="1:65" s="2" customFormat="1" ht="16.5" customHeight="1">
      <c r="A269" s="38"/>
      <c r="B269" s="39"/>
      <c r="C269" s="261" t="s">
        <v>506</v>
      </c>
      <c r="D269" s="261" t="s">
        <v>215</v>
      </c>
      <c r="E269" s="262" t="s">
        <v>507</v>
      </c>
      <c r="F269" s="263" t="s">
        <v>508</v>
      </c>
      <c r="G269" s="264" t="s">
        <v>207</v>
      </c>
      <c r="H269" s="265">
        <v>2.5</v>
      </c>
      <c r="I269" s="266"/>
      <c r="J269" s="267">
        <f>ROUND(I269*H269,2)</f>
        <v>0</v>
      </c>
      <c r="K269" s="263" t="s">
        <v>153</v>
      </c>
      <c r="L269" s="268"/>
      <c r="M269" s="269" t="s">
        <v>1</v>
      </c>
      <c r="N269" s="270" t="s">
        <v>46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218</v>
      </c>
      <c r="AT269" s="229" t="s">
        <v>215</v>
      </c>
      <c r="AU269" s="229" t="s">
        <v>91</v>
      </c>
      <c r="AY269" s="17" t="s">
        <v>136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89</v>
      </c>
      <c r="BK269" s="230">
        <f>ROUND(I269*H269,2)</f>
        <v>0</v>
      </c>
      <c r="BL269" s="17" t="s">
        <v>145</v>
      </c>
      <c r="BM269" s="229" t="s">
        <v>509</v>
      </c>
    </row>
    <row r="270" spans="1:65" s="2" customFormat="1" ht="16.5" customHeight="1">
      <c r="A270" s="38"/>
      <c r="B270" s="39"/>
      <c r="C270" s="261" t="s">
        <v>510</v>
      </c>
      <c r="D270" s="261" t="s">
        <v>215</v>
      </c>
      <c r="E270" s="262" t="s">
        <v>511</v>
      </c>
      <c r="F270" s="263" t="s">
        <v>512</v>
      </c>
      <c r="G270" s="264" t="s">
        <v>207</v>
      </c>
      <c r="H270" s="265">
        <v>4</v>
      </c>
      <c r="I270" s="266"/>
      <c r="J270" s="267">
        <f>ROUND(I270*H270,2)</f>
        <v>0</v>
      </c>
      <c r="K270" s="263" t="s">
        <v>153</v>
      </c>
      <c r="L270" s="268"/>
      <c r="M270" s="269" t="s">
        <v>1</v>
      </c>
      <c r="N270" s="270" t="s">
        <v>46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218</v>
      </c>
      <c r="AT270" s="229" t="s">
        <v>215</v>
      </c>
      <c r="AU270" s="229" t="s">
        <v>91</v>
      </c>
      <c r="AY270" s="17" t="s">
        <v>136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89</v>
      </c>
      <c r="BK270" s="230">
        <f>ROUND(I270*H270,2)</f>
        <v>0</v>
      </c>
      <c r="BL270" s="17" t="s">
        <v>145</v>
      </c>
      <c r="BM270" s="229" t="s">
        <v>513</v>
      </c>
    </row>
    <row r="271" spans="1:65" s="2" customFormat="1" ht="16.5" customHeight="1">
      <c r="A271" s="38"/>
      <c r="B271" s="39"/>
      <c r="C271" s="261" t="s">
        <v>514</v>
      </c>
      <c r="D271" s="261" t="s">
        <v>215</v>
      </c>
      <c r="E271" s="262" t="s">
        <v>515</v>
      </c>
      <c r="F271" s="263" t="s">
        <v>516</v>
      </c>
      <c r="G271" s="264" t="s">
        <v>207</v>
      </c>
      <c r="H271" s="265">
        <v>1.5</v>
      </c>
      <c r="I271" s="266"/>
      <c r="J271" s="267">
        <f>ROUND(I271*H271,2)</f>
        <v>0</v>
      </c>
      <c r="K271" s="263" t="s">
        <v>153</v>
      </c>
      <c r="L271" s="268"/>
      <c r="M271" s="269" t="s">
        <v>1</v>
      </c>
      <c r="N271" s="270" t="s">
        <v>46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218</v>
      </c>
      <c r="AT271" s="229" t="s">
        <v>215</v>
      </c>
      <c r="AU271" s="229" t="s">
        <v>91</v>
      </c>
      <c r="AY271" s="17" t="s">
        <v>136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89</v>
      </c>
      <c r="BK271" s="230">
        <f>ROUND(I271*H271,2)</f>
        <v>0</v>
      </c>
      <c r="BL271" s="17" t="s">
        <v>145</v>
      </c>
      <c r="BM271" s="229" t="s">
        <v>517</v>
      </c>
    </row>
    <row r="272" spans="1:65" s="2" customFormat="1" ht="24.15" customHeight="1">
      <c r="A272" s="38"/>
      <c r="B272" s="39"/>
      <c r="C272" s="218" t="s">
        <v>518</v>
      </c>
      <c r="D272" s="218" t="s">
        <v>140</v>
      </c>
      <c r="E272" s="219" t="s">
        <v>519</v>
      </c>
      <c r="F272" s="220" t="s">
        <v>520</v>
      </c>
      <c r="G272" s="221" t="s">
        <v>259</v>
      </c>
      <c r="H272" s="222">
        <v>1</v>
      </c>
      <c r="I272" s="223"/>
      <c r="J272" s="224">
        <f>ROUND(I272*H272,2)</f>
        <v>0</v>
      </c>
      <c r="K272" s="220" t="s">
        <v>153</v>
      </c>
      <c r="L272" s="44"/>
      <c r="M272" s="225" t="s">
        <v>1</v>
      </c>
      <c r="N272" s="226" t="s">
        <v>46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145</v>
      </c>
      <c r="AT272" s="229" t="s">
        <v>140</v>
      </c>
      <c r="AU272" s="229" t="s">
        <v>91</v>
      </c>
      <c r="AY272" s="17" t="s">
        <v>136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89</v>
      </c>
      <c r="BK272" s="230">
        <f>ROUND(I272*H272,2)</f>
        <v>0</v>
      </c>
      <c r="BL272" s="17" t="s">
        <v>145</v>
      </c>
      <c r="BM272" s="229" t="s">
        <v>521</v>
      </c>
    </row>
    <row r="273" spans="1:65" s="2" customFormat="1" ht="24.15" customHeight="1">
      <c r="A273" s="38"/>
      <c r="B273" s="39"/>
      <c r="C273" s="218" t="s">
        <v>522</v>
      </c>
      <c r="D273" s="218" t="s">
        <v>140</v>
      </c>
      <c r="E273" s="219" t="s">
        <v>523</v>
      </c>
      <c r="F273" s="220" t="s">
        <v>524</v>
      </c>
      <c r="G273" s="221" t="s">
        <v>259</v>
      </c>
      <c r="H273" s="222">
        <v>1</v>
      </c>
      <c r="I273" s="223"/>
      <c r="J273" s="224">
        <f>ROUND(I273*H273,2)</f>
        <v>0</v>
      </c>
      <c r="K273" s="220" t="s">
        <v>153</v>
      </c>
      <c r="L273" s="44"/>
      <c r="M273" s="225" t="s">
        <v>1</v>
      </c>
      <c r="N273" s="226" t="s">
        <v>46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145</v>
      </c>
      <c r="AT273" s="229" t="s">
        <v>140</v>
      </c>
      <c r="AU273" s="229" t="s">
        <v>91</v>
      </c>
      <c r="AY273" s="17" t="s">
        <v>136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89</v>
      </c>
      <c r="BK273" s="230">
        <f>ROUND(I273*H273,2)</f>
        <v>0</v>
      </c>
      <c r="BL273" s="17" t="s">
        <v>145</v>
      </c>
      <c r="BM273" s="229" t="s">
        <v>525</v>
      </c>
    </row>
    <row r="274" spans="1:65" s="2" customFormat="1" ht="16.5" customHeight="1">
      <c r="A274" s="38"/>
      <c r="B274" s="39"/>
      <c r="C274" s="218" t="s">
        <v>526</v>
      </c>
      <c r="D274" s="218" t="s">
        <v>140</v>
      </c>
      <c r="E274" s="219" t="s">
        <v>527</v>
      </c>
      <c r="F274" s="220" t="s">
        <v>528</v>
      </c>
      <c r="G274" s="221" t="s">
        <v>259</v>
      </c>
      <c r="H274" s="222">
        <v>1</v>
      </c>
      <c r="I274" s="223"/>
      <c r="J274" s="224">
        <f>ROUND(I274*H274,2)</f>
        <v>0</v>
      </c>
      <c r="K274" s="220" t="s">
        <v>153</v>
      </c>
      <c r="L274" s="44"/>
      <c r="M274" s="225" t="s">
        <v>1</v>
      </c>
      <c r="N274" s="226" t="s">
        <v>46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145</v>
      </c>
      <c r="AT274" s="229" t="s">
        <v>140</v>
      </c>
      <c r="AU274" s="229" t="s">
        <v>91</v>
      </c>
      <c r="AY274" s="17" t="s">
        <v>136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89</v>
      </c>
      <c r="BK274" s="230">
        <f>ROUND(I274*H274,2)</f>
        <v>0</v>
      </c>
      <c r="BL274" s="17" t="s">
        <v>145</v>
      </c>
      <c r="BM274" s="229" t="s">
        <v>529</v>
      </c>
    </row>
    <row r="275" spans="1:63" s="12" customFormat="1" ht="22.8" customHeight="1">
      <c r="A275" s="12"/>
      <c r="B275" s="202"/>
      <c r="C275" s="203"/>
      <c r="D275" s="204" t="s">
        <v>80</v>
      </c>
      <c r="E275" s="216" t="s">
        <v>530</v>
      </c>
      <c r="F275" s="216" t="s">
        <v>531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SUM(P276:P302)</f>
        <v>0</v>
      </c>
      <c r="Q275" s="210"/>
      <c r="R275" s="211">
        <f>SUM(R276:R302)</f>
        <v>0</v>
      </c>
      <c r="S275" s="210"/>
      <c r="T275" s="212">
        <f>SUM(T276:T302)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139</v>
      </c>
      <c r="AT275" s="214" t="s">
        <v>80</v>
      </c>
      <c r="AU275" s="214" t="s">
        <v>89</v>
      </c>
      <c r="AY275" s="213" t="s">
        <v>136</v>
      </c>
      <c r="BK275" s="215">
        <f>SUM(BK276:BK302)</f>
        <v>0</v>
      </c>
    </row>
    <row r="276" spans="1:65" s="2" customFormat="1" ht="16.5" customHeight="1">
      <c r="A276" s="38"/>
      <c r="B276" s="39"/>
      <c r="C276" s="261" t="s">
        <v>532</v>
      </c>
      <c r="D276" s="261" t="s">
        <v>215</v>
      </c>
      <c r="E276" s="262" t="s">
        <v>533</v>
      </c>
      <c r="F276" s="263" t="s">
        <v>534</v>
      </c>
      <c r="G276" s="264" t="s">
        <v>207</v>
      </c>
      <c r="H276" s="265">
        <v>4.5</v>
      </c>
      <c r="I276" s="266"/>
      <c r="J276" s="267">
        <f>ROUND(I276*H276,2)</f>
        <v>0</v>
      </c>
      <c r="K276" s="263" t="s">
        <v>153</v>
      </c>
      <c r="L276" s="268"/>
      <c r="M276" s="269" t="s">
        <v>1</v>
      </c>
      <c r="N276" s="270" t="s">
        <v>46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218</v>
      </c>
      <c r="AT276" s="229" t="s">
        <v>215</v>
      </c>
      <c r="AU276" s="229" t="s">
        <v>91</v>
      </c>
      <c r="AY276" s="17" t="s">
        <v>136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89</v>
      </c>
      <c r="BK276" s="230">
        <f>ROUND(I276*H276,2)</f>
        <v>0</v>
      </c>
      <c r="BL276" s="17" t="s">
        <v>145</v>
      </c>
      <c r="BM276" s="229" t="s">
        <v>535</v>
      </c>
    </row>
    <row r="277" spans="1:65" s="2" customFormat="1" ht="16.5" customHeight="1">
      <c r="A277" s="38"/>
      <c r="B277" s="39"/>
      <c r="C277" s="261" t="s">
        <v>536</v>
      </c>
      <c r="D277" s="261" t="s">
        <v>215</v>
      </c>
      <c r="E277" s="262" t="s">
        <v>537</v>
      </c>
      <c r="F277" s="263" t="s">
        <v>508</v>
      </c>
      <c r="G277" s="264" t="s">
        <v>207</v>
      </c>
      <c r="H277" s="265">
        <v>4.5</v>
      </c>
      <c r="I277" s="266"/>
      <c r="J277" s="267">
        <f>ROUND(I277*H277,2)</f>
        <v>0</v>
      </c>
      <c r="K277" s="263" t="s">
        <v>153</v>
      </c>
      <c r="L277" s="268"/>
      <c r="M277" s="269" t="s">
        <v>1</v>
      </c>
      <c r="N277" s="270" t="s">
        <v>46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218</v>
      </c>
      <c r="AT277" s="229" t="s">
        <v>215</v>
      </c>
      <c r="AU277" s="229" t="s">
        <v>91</v>
      </c>
      <c r="AY277" s="17" t="s">
        <v>136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89</v>
      </c>
      <c r="BK277" s="230">
        <f>ROUND(I277*H277,2)</f>
        <v>0</v>
      </c>
      <c r="BL277" s="17" t="s">
        <v>145</v>
      </c>
      <c r="BM277" s="229" t="s">
        <v>538</v>
      </c>
    </row>
    <row r="278" spans="1:65" s="2" customFormat="1" ht="16.5" customHeight="1">
      <c r="A278" s="38"/>
      <c r="B278" s="39"/>
      <c r="C278" s="261" t="s">
        <v>539</v>
      </c>
      <c r="D278" s="261" t="s">
        <v>215</v>
      </c>
      <c r="E278" s="262" t="s">
        <v>540</v>
      </c>
      <c r="F278" s="263" t="s">
        <v>541</v>
      </c>
      <c r="G278" s="264" t="s">
        <v>259</v>
      </c>
      <c r="H278" s="265">
        <v>2</v>
      </c>
      <c r="I278" s="266"/>
      <c r="J278" s="267">
        <f>ROUND(I278*H278,2)</f>
        <v>0</v>
      </c>
      <c r="K278" s="263" t="s">
        <v>153</v>
      </c>
      <c r="L278" s="268"/>
      <c r="M278" s="269" t="s">
        <v>1</v>
      </c>
      <c r="N278" s="270" t="s">
        <v>46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218</v>
      </c>
      <c r="AT278" s="229" t="s">
        <v>215</v>
      </c>
      <c r="AU278" s="229" t="s">
        <v>91</v>
      </c>
      <c r="AY278" s="17" t="s">
        <v>136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89</v>
      </c>
      <c r="BK278" s="230">
        <f>ROUND(I278*H278,2)</f>
        <v>0</v>
      </c>
      <c r="BL278" s="17" t="s">
        <v>145</v>
      </c>
      <c r="BM278" s="229" t="s">
        <v>542</v>
      </c>
    </row>
    <row r="279" spans="1:65" s="2" customFormat="1" ht="16.5" customHeight="1">
      <c r="A279" s="38"/>
      <c r="B279" s="39"/>
      <c r="C279" s="261" t="s">
        <v>543</v>
      </c>
      <c r="D279" s="261" t="s">
        <v>215</v>
      </c>
      <c r="E279" s="262" t="s">
        <v>544</v>
      </c>
      <c r="F279" s="263" t="s">
        <v>545</v>
      </c>
      <c r="G279" s="264" t="s">
        <v>259</v>
      </c>
      <c r="H279" s="265">
        <v>2</v>
      </c>
      <c r="I279" s="266"/>
      <c r="J279" s="267">
        <f>ROUND(I279*H279,2)</f>
        <v>0</v>
      </c>
      <c r="K279" s="263" t="s">
        <v>153</v>
      </c>
      <c r="L279" s="268"/>
      <c r="M279" s="269" t="s">
        <v>1</v>
      </c>
      <c r="N279" s="270" t="s">
        <v>46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218</v>
      </c>
      <c r="AT279" s="229" t="s">
        <v>215</v>
      </c>
      <c r="AU279" s="229" t="s">
        <v>91</v>
      </c>
      <c r="AY279" s="17" t="s">
        <v>136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89</v>
      </c>
      <c r="BK279" s="230">
        <f>ROUND(I279*H279,2)</f>
        <v>0</v>
      </c>
      <c r="BL279" s="17" t="s">
        <v>145</v>
      </c>
      <c r="BM279" s="229" t="s">
        <v>546</v>
      </c>
    </row>
    <row r="280" spans="1:65" s="2" customFormat="1" ht="16.5" customHeight="1">
      <c r="A280" s="38"/>
      <c r="B280" s="39"/>
      <c r="C280" s="261" t="s">
        <v>547</v>
      </c>
      <c r="D280" s="261" t="s">
        <v>215</v>
      </c>
      <c r="E280" s="262" t="s">
        <v>548</v>
      </c>
      <c r="F280" s="263" t="s">
        <v>549</v>
      </c>
      <c r="G280" s="264" t="s">
        <v>259</v>
      </c>
      <c r="H280" s="265">
        <v>2</v>
      </c>
      <c r="I280" s="266"/>
      <c r="J280" s="267">
        <f>ROUND(I280*H280,2)</f>
        <v>0</v>
      </c>
      <c r="K280" s="263" t="s">
        <v>153</v>
      </c>
      <c r="L280" s="268"/>
      <c r="M280" s="269" t="s">
        <v>1</v>
      </c>
      <c r="N280" s="270" t="s">
        <v>46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218</v>
      </c>
      <c r="AT280" s="229" t="s">
        <v>215</v>
      </c>
      <c r="AU280" s="229" t="s">
        <v>91</v>
      </c>
      <c r="AY280" s="17" t="s">
        <v>136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89</v>
      </c>
      <c r="BK280" s="230">
        <f>ROUND(I280*H280,2)</f>
        <v>0</v>
      </c>
      <c r="BL280" s="17" t="s">
        <v>145</v>
      </c>
      <c r="BM280" s="229" t="s">
        <v>550</v>
      </c>
    </row>
    <row r="281" spans="1:65" s="2" customFormat="1" ht="16.5" customHeight="1">
      <c r="A281" s="38"/>
      <c r="B281" s="39"/>
      <c r="C281" s="261" t="s">
        <v>551</v>
      </c>
      <c r="D281" s="261" t="s">
        <v>215</v>
      </c>
      <c r="E281" s="262" t="s">
        <v>552</v>
      </c>
      <c r="F281" s="263" t="s">
        <v>553</v>
      </c>
      <c r="G281" s="264" t="s">
        <v>259</v>
      </c>
      <c r="H281" s="265">
        <v>2</v>
      </c>
      <c r="I281" s="266"/>
      <c r="J281" s="267">
        <f>ROUND(I281*H281,2)</f>
        <v>0</v>
      </c>
      <c r="K281" s="263" t="s">
        <v>153</v>
      </c>
      <c r="L281" s="268"/>
      <c r="M281" s="269" t="s">
        <v>1</v>
      </c>
      <c r="N281" s="270" t="s">
        <v>46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218</v>
      </c>
      <c r="AT281" s="229" t="s">
        <v>215</v>
      </c>
      <c r="AU281" s="229" t="s">
        <v>91</v>
      </c>
      <c r="AY281" s="17" t="s">
        <v>136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89</v>
      </c>
      <c r="BK281" s="230">
        <f>ROUND(I281*H281,2)</f>
        <v>0</v>
      </c>
      <c r="BL281" s="17" t="s">
        <v>145</v>
      </c>
      <c r="BM281" s="229" t="s">
        <v>554</v>
      </c>
    </row>
    <row r="282" spans="1:65" s="2" customFormat="1" ht="16.5" customHeight="1">
      <c r="A282" s="38"/>
      <c r="B282" s="39"/>
      <c r="C282" s="218" t="s">
        <v>555</v>
      </c>
      <c r="D282" s="218" t="s">
        <v>140</v>
      </c>
      <c r="E282" s="219" t="s">
        <v>556</v>
      </c>
      <c r="F282" s="220" t="s">
        <v>557</v>
      </c>
      <c r="G282" s="221" t="s">
        <v>259</v>
      </c>
      <c r="H282" s="222">
        <v>2</v>
      </c>
      <c r="I282" s="223"/>
      <c r="J282" s="224">
        <f>ROUND(I282*H282,2)</f>
        <v>0</v>
      </c>
      <c r="K282" s="220" t="s">
        <v>153</v>
      </c>
      <c r="L282" s="44"/>
      <c r="M282" s="225" t="s">
        <v>1</v>
      </c>
      <c r="N282" s="226" t="s">
        <v>46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145</v>
      </c>
      <c r="AT282" s="229" t="s">
        <v>140</v>
      </c>
      <c r="AU282" s="229" t="s">
        <v>91</v>
      </c>
      <c r="AY282" s="17" t="s">
        <v>136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89</v>
      </c>
      <c r="BK282" s="230">
        <f>ROUND(I282*H282,2)</f>
        <v>0</v>
      </c>
      <c r="BL282" s="17" t="s">
        <v>145</v>
      </c>
      <c r="BM282" s="229" t="s">
        <v>558</v>
      </c>
    </row>
    <row r="283" spans="1:65" s="2" customFormat="1" ht="24.15" customHeight="1">
      <c r="A283" s="38"/>
      <c r="B283" s="39"/>
      <c r="C283" s="218" t="s">
        <v>559</v>
      </c>
      <c r="D283" s="218" t="s">
        <v>140</v>
      </c>
      <c r="E283" s="219" t="s">
        <v>560</v>
      </c>
      <c r="F283" s="220" t="s">
        <v>561</v>
      </c>
      <c r="G283" s="221" t="s">
        <v>259</v>
      </c>
      <c r="H283" s="222">
        <v>2</v>
      </c>
      <c r="I283" s="223"/>
      <c r="J283" s="224">
        <f>ROUND(I283*H283,2)</f>
        <v>0</v>
      </c>
      <c r="K283" s="220" t="s">
        <v>153</v>
      </c>
      <c r="L283" s="44"/>
      <c r="M283" s="225" t="s">
        <v>1</v>
      </c>
      <c r="N283" s="226" t="s">
        <v>46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145</v>
      </c>
      <c r="AT283" s="229" t="s">
        <v>140</v>
      </c>
      <c r="AU283" s="229" t="s">
        <v>91</v>
      </c>
      <c r="AY283" s="17" t="s">
        <v>136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89</v>
      </c>
      <c r="BK283" s="230">
        <f>ROUND(I283*H283,2)</f>
        <v>0</v>
      </c>
      <c r="BL283" s="17" t="s">
        <v>145</v>
      </c>
      <c r="BM283" s="229" t="s">
        <v>562</v>
      </c>
    </row>
    <row r="284" spans="1:65" s="2" customFormat="1" ht="21.75" customHeight="1">
      <c r="A284" s="38"/>
      <c r="B284" s="39"/>
      <c r="C284" s="218" t="s">
        <v>563</v>
      </c>
      <c r="D284" s="218" t="s">
        <v>140</v>
      </c>
      <c r="E284" s="219" t="s">
        <v>564</v>
      </c>
      <c r="F284" s="220" t="s">
        <v>565</v>
      </c>
      <c r="G284" s="221" t="s">
        <v>259</v>
      </c>
      <c r="H284" s="222">
        <v>2</v>
      </c>
      <c r="I284" s="223"/>
      <c r="J284" s="224">
        <f>ROUND(I284*H284,2)</f>
        <v>0</v>
      </c>
      <c r="K284" s="220" t="s">
        <v>153</v>
      </c>
      <c r="L284" s="44"/>
      <c r="M284" s="225" t="s">
        <v>1</v>
      </c>
      <c r="N284" s="226" t="s">
        <v>46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145</v>
      </c>
      <c r="AT284" s="229" t="s">
        <v>140</v>
      </c>
      <c r="AU284" s="229" t="s">
        <v>91</v>
      </c>
      <c r="AY284" s="17" t="s">
        <v>136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89</v>
      </c>
      <c r="BK284" s="230">
        <f>ROUND(I284*H284,2)</f>
        <v>0</v>
      </c>
      <c r="BL284" s="17" t="s">
        <v>145</v>
      </c>
      <c r="BM284" s="229" t="s">
        <v>566</v>
      </c>
    </row>
    <row r="285" spans="1:65" s="2" customFormat="1" ht="37.8" customHeight="1">
      <c r="A285" s="38"/>
      <c r="B285" s="39"/>
      <c r="C285" s="218" t="s">
        <v>567</v>
      </c>
      <c r="D285" s="218" t="s">
        <v>140</v>
      </c>
      <c r="E285" s="219" t="s">
        <v>568</v>
      </c>
      <c r="F285" s="220" t="s">
        <v>569</v>
      </c>
      <c r="G285" s="221" t="s">
        <v>165</v>
      </c>
      <c r="H285" s="222">
        <v>2</v>
      </c>
      <c r="I285" s="223"/>
      <c r="J285" s="224">
        <f>ROUND(I285*H285,2)</f>
        <v>0</v>
      </c>
      <c r="K285" s="220" t="s">
        <v>153</v>
      </c>
      <c r="L285" s="44"/>
      <c r="M285" s="225" t="s">
        <v>1</v>
      </c>
      <c r="N285" s="226" t="s">
        <v>46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145</v>
      </c>
      <c r="AT285" s="229" t="s">
        <v>140</v>
      </c>
      <c r="AU285" s="229" t="s">
        <v>91</v>
      </c>
      <c r="AY285" s="17" t="s">
        <v>136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89</v>
      </c>
      <c r="BK285" s="230">
        <f>ROUND(I285*H285,2)</f>
        <v>0</v>
      </c>
      <c r="BL285" s="17" t="s">
        <v>145</v>
      </c>
      <c r="BM285" s="229" t="s">
        <v>570</v>
      </c>
    </row>
    <row r="286" spans="1:65" s="2" customFormat="1" ht="24.15" customHeight="1">
      <c r="A286" s="38"/>
      <c r="B286" s="39"/>
      <c r="C286" s="218" t="s">
        <v>571</v>
      </c>
      <c r="D286" s="218" t="s">
        <v>140</v>
      </c>
      <c r="E286" s="219" t="s">
        <v>572</v>
      </c>
      <c r="F286" s="220" t="s">
        <v>573</v>
      </c>
      <c r="G286" s="221" t="s">
        <v>165</v>
      </c>
      <c r="H286" s="222">
        <v>2</v>
      </c>
      <c r="I286" s="223"/>
      <c r="J286" s="224">
        <f>ROUND(I286*H286,2)</f>
        <v>0</v>
      </c>
      <c r="K286" s="220" t="s">
        <v>153</v>
      </c>
      <c r="L286" s="44"/>
      <c r="M286" s="225" t="s">
        <v>1</v>
      </c>
      <c r="N286" s="226" t="s">
        <v>46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145</v>
      </c>
      <c r="AT286" s="229" t="s">
        <v>140</v>
      </c>
      <c r="AU286" s="229" t="s">
        <v>91</v>
      </c>
      <c r="AY286" s="17" t="s">
        <v>136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89</v>
      </c>
      <c r="BK286" s="230">
        <f>ROUND(I286*H286,2)</f>
        <v>0</v>
      </c>
      <c r="BL286" s="17" t="s">
        <v>145</v>
      </c>
      <c r="BM286" s="229" t="s">
        <v>574</v>
      </c>
    </row>
    <row r="287" spans="1:65" s="2" customFormat="1" ht="24.15" customHeight="1">
      <c r="A287" s="38"/>
      <c r="B287" s="39"/>
      <c r="C287" s="218" t="s">
        <v>575</v>
      </c>
      <c r="D287" s="218" t="s">
        <v>140</v>
      </c>
      <c r="E287" s="219" t="s">
        <v>576</v>
      </c>
      <c r="F287" s="220" t="s">
        <v>577</v>
      </c>
      <c r="G287" s="221" t="s">
        <v>165</v>
      </c>
      <c r="H287" s="222">
        <v>2</v>
      </c>
      <c r="I287" s="223"/>
      <c r="J287" s="224">
        <f>ROUND(I287*H287,2)</f>
        <v>0</v>
      </c>
      <c r="K287" s="220" t="s">
        <v>153</v>
      </c>
      <c r="L287" s="44"/>
      <c r="M287" s="225" t="s">
        <v>1</v>
      </c>
      <c r="N287" s="226" t="s">
        <v>46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145</v>
      </c>
      <c r="AT287" s="229" t="s">
        <v>140</v>
      </c>
      <c r="AU287" s="229" t="s">
        <v>91</v>
      </c>
      <c r="AY287" s="17" t="s">
        <v>136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89</v>
      </c>
      <c r="BK287" s="230">
        <f>ROUND(I287*H287,2)</f>
        <v>0</v>
      </c>
      <c r="BL287" s="17" t="s">
        <v>145</v>
      </c>
      <c r="BM287" s="229" t="s">
        <v>578</v>
      </c>
    </row>
    <row r="288" spans="1:65" s="2" customFormat="1" ht="24.15" customHeight="1">
      <c r="A288" s="38"/>
      <c r="B288" s="39"/>
      <c r="C288" s="218" t="s">
        <v>579</v>
      </c>
      <c r="D288" s="218" t="s">
        <v>140</v>
      </c>
      <c r="E288" s="219" t="s">
        <v>580</v>
      </c>
      <c r="F288" s="220" t="s">
        <v>581</v>
      </c>
      <c r="G288" s="221" t="s">
        <v>259</v>
      </c>
      <c r="H288" s="222">
        <v>2</v>
      </c>
      <c r="I288" s="223"/>
      <c r="J288" s="224">
        <f>ROUND(I288*H288,2)</f>
        <v>0</v>
      </c>
      <c r="K288" s="220" t="s">
        <v>153</v>
      </c>
      <c r="L288" s="44"/>
      <c r="M288" s="225" t="s">
        <v>1</v>
      </c>
      <c r="N288" s="226" t="s">
        <v>46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145</v>
      </c>
      <c r="AT288" s="229" t="s">
        <v>140</v>
      </c>
      <c r="AU288" s="229" t="s">
        <v>91</v>
      </c>
      <c r="AY288" s="17" t="s">
        <v>136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89</v>
      </c>
      <c r="BK288" s="230">
        <f>ROUND(I288*H288,2)</f>
        <v>0</v>
      </c>
      <c r="BL288" s="17" t="s">
        <v>145</v>
      </c>
      <c r="BM288" s="229" t="s">
        <v>582</v>
      </c>
    </row>
    <row r="289" spans="1:65" s="2" customFormat="1" ht="24.15" customHeight="1">
      <c r="A289" s="38"/>
      <c r="B289" s="39"/>
      <c r="C289" s="218" t="s">
        <v>583</v>
      </c>
      <c r="D289" s="218" t="s">
        <v>140</v>
      </c>
      <c r="E289" s="219" t="s">
        <v>584</v>
      </c>
      <c r="F289" s="220" t="s">
        <v>585</v>
      </c>
      <c r="G289" s="221" t="s">
        <v>259</v>
      </c>
      <c r="H289" s="222">
        <v>2</v>
      </c>
      <c r="I289" s="223"/>
      <c r="J289" s="224">
        <f>ROUND(I289*H289,2)</f>
        <v>0</v>
      </c>
      <c r="K289" s="220" t="s">
        <v>153</v>
      </c>
      <c r="L289" s="44"/>
      <c r="M289" s="225" t="s">
        <v>1</v>
      </c>
      <c r="N289" s="226" t="s">
        <v>46</v>
      </c>
      <c r="O289" s="91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145</v>
      </c>
      <c r="AT289" s="229" t="s">
        <v>140</v>
      </c>
      <c r="AU289" s="229" t="s">
        <v>91</v>
      </c>
      <c r="AY289" s="17" t="s">
        <v>136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89</v>
      </c>
      <c r="BK289" s="230">
        <f>ROUND(I289*H289,2)</f>
        <v>0</v>
      </c>
      <c r="BL289" s="17" t="s">
        <v>145</v>
      </c>
      <c r="BM289" s="229" t="s">
        <v>586</v>
      </c>
    </row>
    <row r="290" spans="1:65" s="2" customFormat="1" ht="16.5" customHeight="1">
      <c r="A290" s="38"/>
      <c r="B290" s="39"/>
      <c r="C290" s="218" t="s">
        <v>587</v>
      </c>
      <c r="D290" s="218" t="s">
        <v>140</v>
      </c>
      <c r="E290" s="219" t="s">
        <v>588</v>
      </c>
      <c r="F290" s="220" t="s">
        <v>589</v>
      </c>
      <c r="G290" s="221" t="s">
        <v>259</v>
      </c>
      <c r="H290" s="222">
        <v>2</v>
      </c>
      <c r="I290" s="223"/>
      <c r="J290" s="224">
        <f>ROUND(I290*H290,2)</f>
        <v>0</v>
      </c>
      <c r="K290" s="220" t="s">
        <v>153</v>
      </c>
      <c r="L290" s="44"/>
      <c r="M290" s="225" t="s">
        <v>1</v>
      </c>
      <c r="N290" s="226" t="s">
        <v>46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145</v>
      </c>
      <c r="AT290" s="229" t="s">
        <v>140</v>
      </c>
      <c r="AU290" s="229" t="s">
        <v>91</v>
      </c>
      <c r="AY290" s="17" t="s">
        <v>136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89</v>
      </c>
      <c r="BK290" s="230">
        <f>ROUND(I290*H290,2)</f>
        <v>0</v>
      </c>
      <c r="BL290" s="17" t="s">
        <v>145</v>
      </c>
      <c r="BM290" s="229" t="s">
        <v>590</v>
      </c>
    </row>
    <row r="291" spans="1:47" s="2" customFormat="1" ht="12">
      <c r="A291" s="38"/>
      <c r="B291" s="39"/>
      <c r="C291" s="40"/>
      <c r="D291" s="231" t="s">
        <v>200</v>
      </c>
      <c r="E291" s="40"/>
      <c r="F291" s="260" t="s">
        <v>591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200</v>
      </c>
      <c r="AU291" s="17" t="s">
        <v>91</v>
      </c>
    </row>
    <row r="292" spans="1:65" s="2" customFormat="1" ht="37.8" customHeight="1">
      <c r="A292" s="38"/>
      <c r="B292" s="39"/>
      <c r="C292" s="218" t="s">
        <v>592</v>
      </c>
      <c r="D292" s="218" t="s">
        <v>140</v>
      </c>
      <c r="E292" s="219" t="s">
        <v>593</v>
      </c>
      <c r="F292" s="220" t="s">
        <v>594</v>
      </c>
      <c r="G292" s="221" t="s">
        <v>259</v>
      </c>
      <c r="H292" s="222">
        <v>2</v>
      </c>
      <c r="I292" s="223"/>
      <c r="J292" s="224">
        <f>ROUND(I292*H292,2)</f>
        <v>0</v>
      </c>
      <c r="K292" s="220" t="s">
        <v>153</v>
      </c>
      <c r="L292" s="44"/>
      <c r="M292" s="225" t="s">
        <v>1</v>
      </c>
      <c r="N292" s="226" t="s">
        <v>46</v>
      </c>
      <c r="O292" s="91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145</v>
      </c>
      <c r="AT292" s="229" t="s">
        <v>140</v>
      </c>
      <c r="AU292" s="229" t="s">
        <v>91</v>
      </c>
      <c r="AY292" s="17" t="s">
        <v>136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89</v>
      </c>
      <c r="BK292" s="230">
        <f>ROUND(I292*H292,2)</f>
        <v>0</v>
      </c>
      <c r="BL292" s="17" t="s">
        <v>145</v>
      </c>
      <c r="BM292" s="229" t="s">
        <v>595</v>
      </c>
    </row>
    <row r="293" spans="1:65" s="2" customFormat="1" ht="24.15" customHeight="1">
      <c r="A293" s="38"/>
      <c r="B293" s="39"/>
      <c r="C293" s="218" t="s">
        <v>596</v>
      </c>
      <c r="D293" s="218" t="s">
        <v>140</v>
      </c>
      <c r="E293" s="219" t="s">
        <v>597</v>
      </c>
      <c r="F293" s="220" t="s">
        <v>598</v>
      </c>
      <c r="G293" s="221" t="s">
        <v>259</v>
      </c>
      <c r="H293" s="222">
        <v>2</v>
      </c>
      <c r="I293" s="223"/>
      <c r="J293" s="224">
        <f>ROUND(I293*H293,2)</f>
        <v>0</v>
      </c>
      <c r="K293" s="220" t="s">
        <v>153</v>
      </c>
      <c r="L293" s="44"/>
      <c r="M293" s="225" t="s">
        <v>1</v>
      </c>
      <c r="N293" s="226" t="s">
        <v>46</v>
      </c>
      <c r="O293" s="91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145</v>
      </c>
      <c r="AT293" s="229" t="s">
        <v>140</v>
      </c>
      <c r="AU293" s="229" t="s">
        <v>91</v>
      </c>
      <c r="AY293" s="17" t="s">
        <v>136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89</v>
      </c>
      <c r="BK293" s="230">
        <f>ROUND(I293*H293,2)</f>
        <v>0</v>
      </c>
      <c r="BL293" s="17" t="s">
        <v>145</v>
      </c>
      <c r="BM293" s="229" t="s">
        <v>599</v>
      </c>
    </row>
    <row r="294" spans="1:47" s="2" customFormat="1" ht="12">
      <c r="A294" s="38"/>
      <c r="B294" s="39"/>
      <c r="C294" s="40"/>
      <c r="D294" s="231" t="s">
        <v>200</v>
      </c>
      <c r="E294" s="40"/>
      <c r="F294" s="260" t="s">
        <v>600</v>
      </c>
      <c r="G294" s="40"/>
      <c r="H294" s="40"/>
      <c r="I294" s="233"/>
      <c r="J294" s="40"/>
      <c r="K294" s="40"/>
      <c r="L294" s="44"/>
      <c r="M294" s="234"/>
      <c r="N294" s="23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200</v>
      </c>
      <c r="AU294" s="17" t="s">
        <v>91</v>
      </c>
    </row>
    <row r="295" spans="1:65" s="2" customFormat="1" ht="37.8" customHeight="1">
      <c r="A295" s="38"/>
      <c r="B295" s="39"/>
      <c r="C295" s="218" t="s">
        <v>601</v>
      </c>
      <c r="D295" s="218" t="s">
        <v>140</v>
      </c>
      <c r="E295" s="219" t="s">
        <v>602</v>
      </c>
      <c r="F295" s="220" t="s">
        <v>603</v>
      </c>
      <c r="G295" s="221" t="s">
        <v>259</v>
      </c>
      <c r="H295" s="222">
        <v>2</v>
      </c>
      <c r="I295" s="223"/>
      <c r="J295" s="224">
        <f>ROUND(I295*H295,2)</f>
        <v>0</v>
      </c>
      <c r="K295" s="220" t="s">
        <v>153</v>
      </c>
      <c r="L295" s="44"/>
      <c r="M295" s="225" t="s">
        <v>1</v>
      </c>
      <c r="N295" s="226" t="s">
        <v>46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145</v>
      </c>
      <c r="AT295" s="229" t="s">
        <v>140</v>
      </c>
      <c r="AU295" s="229" t="s">
        <v>91</v>
      </c>
      <c r="AY295" s="17" t="s">
        <v>136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89</v>
      </c>
      <c r="BK295" s="230">
        <f>ROUND(I295*H295,2)</f>
        <v>0</v>
      </c>
      <c r="BL295" s="17" t="s">
        <v>145</v>
      </c>
      <c r="BM295" s="229" t="s">
        <v>604</v>
      </c>
    </row>
    <row r="296" spans="1:65" s="2" customFormat="1" ht="24.15" customHeight="1">
      <c r="A296" s="38"/>
      <c r="B296" s="39"/>
      <c r="C296" s="218" t="s">
        <v>605</v>
      </c>
      <c r="D296" s="218" t="s">
        <v>140</v>
      </c>
      <c r="E296" s="219" t="s">
        <v>606</v>
      </c>
      <c r="F296" s="220" t="s">
        <v>607</v>
      </c>
      <c r="G296" s="221" t="s">
        <v>259</v>
      </c>
      <c r="H296" s="222">
        <v>2</v>
      </c>
      <c r="I296" s="223"/>
      <c r="J296" s="224">
        <f>ROUND(I296*H296,2)</f>
        <v>0</v>
      </c>
      <c r="K296" s="220" t="s">
        <v>153</v>
      </c>
      <c r="L296" s="44"/>
      <c r="M296" s="225" t="s">
        <v>1</v>
      </c>
      <c r="N296" s="226" t="s">
        <v>46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145</v>
      </c>
      <c r="AT296" s="229" t="s">
        <v>140</v>
      </c>
      <c r="AU296" s="229" t="s">
        <v>91</v>
      </c>
      <c r="AY296" s="17" t="s">
        <v>136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89</v>
      </c>
      <c r="BK296" s="230">
        <f>ROUND(I296*H296,2)</f>
        <v>0</v>
      </c>
      <c r="BL296" s="17" t="s">
        <v>145</v>
      </c>
      <c r="BM296" s="229" t="s">
        <v>608</v>
      </c>
    </row>
    <row r="297" spans="1:65" s="2" customFormat="1" ht="24.15" customHeight="1">
      <c r="A297" s="38"/>
      <c r="B297" s="39"/>
      <c r="C297" s="261" t="s">
        <v>609</v>
      </c>
      <c r="D297" s="261" t="s">
        <v>215</v>
      </c>
      <c r="E297" s="262" t="s">
        <v>610</v>
      </c>
      <c r="F297" s="263" t="s">
        <v>611</v>
      </c>
      <c r="G297" s="264" t="s">
        <v>259</v>
      </c>
      <c r="H297" s="265">
        <v>4</v>
      </c>
      <c r="I297" s="266"/>
      <c r="J297" s="267">
        <f>ROUND(I297*H297,2)</f>
        <v>0</v>
      </c>
      <c r="K297" s="263" t="s">
        <v>153</v>
      </c>
      <c r="L297" s="268"/>
      <c r="M297" s="269" t="s">
        <v>1</v>
      </c>
      <c r="N297" s="270" t="s">
        <v>46</v>
      </c>
      <c r="O297" s="91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218</v>
      </c>
      <c r="AT297" s="229" t="s">
        <v>215</v>
      </c>
      <c r="AU297" s="229" t="s">
        <v>91</v>
      </c>
      <c r="AY297" s="17" t="s">
        <v>136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89</v>
      </c>
      <c r="BK297" s="230">
        <f>ROUND(I297*H297,2)</f>
        <v>0</v>
      </c>
      <c r="BL297" s="17" t="s">
        <v>145</v>
      </c>
      <c r="BM297" s="229" t="s">
        <v>612</v>
      </c>
    </row>
    <row r="298" spans="1:47" s="2" customFormat="1" ht="12">
      <c r="A298" s="38"/>
      <c r="B298" s="39"/>
      <c r="C298" s="40"/>
      <c r="D298" s="231" t="s">
        <v>200</v>
      </c>
      <c r="E298" s="40"/>
      <c r="F298" s="260" t="s">
        <v>613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200</v>
      </c>
      <c r="AU298" s="17" t="s">
        <v>91</v>
      </c>
    </row>
    <row r="299" spans="1:65" s="2" customFormat="1" ht="33" customHeight="1">
      <c r="A299" s="38"/>
      <c r="B299" s="39"/>
      <c r="C299" s="218" t="s">
        <v>614</v>
      </c>
      <c r="D299" s="218" t="s">
        <v>140</v>
      </c>
      <c r="E299" s="219" t="s">
        <v>615</v>
      </c>
      <c r="F299" s="220" t="s">
        <v>616</v>
      </c>
      <c r="G299" s="221" t="s">
        <v>259</v>
      </c>
      <c r="H299" s="222">
        <v>2</v>
      </c>
      <c r="I299" s="223"/>
      <c r="J299" s="224">
        <f>ROUND(I299*H299,2)</f>
        <v>0</v>
      </c>
      <c r="K299" s="220" t="s">
        <v>153</v>
      </c>
      <c r="L299" s="44"/>
      <c r="M299" s="225" t="s">
        <v>1</v>
      </c>
      <c r="N299" s="226" t="s">
        <v>46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145</v>
      </c>
      <c r="AT299" s="229" t="s">
        <v>140</v>
      </c>
      <c r="AU299" s="229" t="s">
        <v>91</v>
      </c>
      <c r="AY299" s="17" t="s">
        <v>136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89</v>
      </c>
      <c r="BK299" s="230">
        <f>ROUND(I299*H299,2)</f>
        <v>0</v>
      </c>
      <c r="BL299" s="17" t="s">
        <v>145</v>
      </c>
      <c r="BM299" s="229" t="s">
        <v>617</v>
      </c>
    </row>
    <row r="300" spans="1:65" s="2" customFormat="1" ht="24.15" customHeight="1">
      <c r="A300" s="38"/>
      <c r="B300" s="39"/>
      <c r="C300" s="218" t="s">
        <v>157</v>
      </c>
      <c r="D300" s="218" t="s">
        <v>140</v>
      </c>
      <c r="E300" s="219" t="s">
        <v>618</v>
      </c>
      <c r="F300" s="220" t="s">
        <v>619</v>
      </c>
      <c r="G300" s="221" t="s">
        <v>259</v>
      </c>
      <c r="H300" s="222">
        <v>2</v>
      </c>
      <c r="I300" s="223"/>
      <c r="J300" s="224">
        <f>ROUND(I300*H300,2)</f>
        <v>0</v>
      </c>
      <c r="K300" s="220" t="s">
        <v>153</v>
      </c>
      <c r="L300" s="44"/>
      <c r="M300" s="225" t="s">
        <v>1</v>
      </c>
      <c r="N300" s="226" t="s">
        <v>46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145</v>
      </c>
      <c r="AT300" s="229" t="s">
        <v>140</v>
      </c>
      <c r="AU300" s="229" t="s">
        <v>91</v>
      </c>
      <c r="AY300" s="17" t="s">
        <v>136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89</v>
      </c>
      <c r="BK300" s="230">
        <f>ROUND(I300*H300,2)</f>
        <v>0</v>
      </c>
      <c r="BL300" s="17" t="s">
        <v>145</v>
      </c>
      <c r="BM300" s="229" t="s">
        <v>620</v>
      </c>
    </row>
    <row r="301" spans="1:65" s="2" customFormat="1" ht="33" customHeight="1">
      <c r="A301" s="38"/>
      <c r="B301" s="39"/>
      <c r="C301" s="218" t="s">
        <v>621</v>
      </c>
      <c r="D301" s="218" t="s">
        <v>140</v>
      </c>
      <c r="E301" s="219" t="s">
        <v>622</v>
      </c>
      <c r="F301" s="220" t="s">
        <v>623</v>
      </c>
      <c r="G301" s="221" t="s">
        <v>259</v>
      </c>
      <c r="H301" s="222">
        <v>2</v>
      </c>
      <c r="I301" s="223"/>
      <c r="J301" s="224">
        <f>ROUND(I301*H301,2)</f>
        <v>0</v>
      </c>
      <c r="K301" s="220" t="s">
        <v>153</v>
      </c>
      <c r="L301" s="44"/>
      <c r="M301" s="225" t="s">
        <v>1</v>
      </c>
      <c r="N301" s="226" t="s">
        <v>46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145</v>
      </c>
      <c r="AT301" s="229" t="s">
        <v>140</v>
      </c>
      <c r="AU301" s="229" t="s">
        <v>91</v>
      </c>
      <c r="AY301" s="17" t="s">
        <v>136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89</v>
      </c>
      <c r="BK301" s="230">
        <f>ROUND(I301*H301,2)</f>
        <v>0</v>
      </c>
      <c r="BL301" s="17" t="s">
        <v>145</v>
      </c>
      <c r="BM301" s="229" t="s">
        <v>624</v>
      </c>
    </row>
    <row r="302" spans="1:65" s="2" customFormat="1" ht="16.5" customHeight="1">
      <c r="A302" s="38"/>
      <c r="B302" s="39"/>
      <c r="C302" s="218" t="s">
        <v>625</v>
      </c>
      <c r="D302" s="218" t="s">
        <v>140</v>
      </c>
      <c r="E302" s="219" t="s">
        <v>626</v>
      </c>
      <c r="F302" s="220" t="s">
        <v>627</v>
      </c>
      <c r="G302" s="221" t="s">
        <v>259</v>
      </c>
      <c r="H302" s="222">
        <v>2</v>
      </c>
      <c r="I302" s="223"/>
      <c r="J302" s="224">
        <f>ROUND(I302*H302,2)</f>
        <v>0</v>
      </c>
      <c r="K302" s="220" t="s">
        <v>153</v>
      </c>
      <c r="L302" s="44"/>
      <c r="M302" s="225" t="s">
        <v>1</v>
      </c>
      <c r="N302" s="226" t="s">
        <v>46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145</v>
      </c>
      <c r="AT302" s="229" t="s">
        <v>140</v>
      </c>
      <c r="AU302" s="229" t="s">
        <v>91</v>
      </c>
      <c r="AY302" s="17" t="s">
        <v>136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89</v>
      </c>
      <c r="BK302" s="230">
        <f>ROUND(I302*H302,2)</f>
        <v>0</v>
      </c>
      <c r="BL302" s="17" t="s">
        <v>145</v>
      </c>
      <c r="BM302" s="229" t="s">
        <v>628</v>
      </c>
    </row>
    <row r="303" spans="1:63" s="12" customFormat="1" ht="22.8" customHeight="1">
      <c r="A303" s="12"/>
      <c r="B303" s="202"/>
      <c r="C303" s="203"/>
      <c r="D303" s="204" t="s">
        <v>80</v>
      </c>
      <c r="E303" s="216" t="s">
        <v>629</v>
      </c>
      <c r="F303" s="216" t="s">
        <v>630</v>
      </c>
      <c r="G303" s="203"/>
      <c r="H303" s="203"/>
      <c r="I303" s="206"/>
      <c r="J303" s="217">
        <f>BK303</f>
        <v>0</v>
      </c>
      <c r="K303" s="203"/>
      <c r="L303" s="208"/>
      <c r="M303" s="209"/>
      <c r="N303" s="210"/>
      <c r="O303" s="210"/>
      <c r="P303" s="211">
        <f>SUM(P304:P315)</f>
        <v>0</v>
      </c>
      <c r="Q303" s="210"/>
      <c r="R303" s="211">
        <f>SUM(R304:R315)</f>
        <v>0</v>
      </c>
      <c r="S303" s="210"/>
      <c r="T303" s="212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3" t="s">
        <v>139</v>
      </c>
      <c r="AT303" s="214" t="s">
        <v>80</v>
      </c>
      <c r="AU303" s="214" t="s">
        <v>89</v>
      </c>
      <c r="AY303" s="213" t="s">
        <v>136</v>
      </c>
      <c r="BK303" s="215">
        <f>SUM(BK304:BK315)</f>
        <v>0</v>
      </c>
    </row>
    <row r="304" spans="1:65" s="2" customFormat="1" ht="16.5" customHeight="1">
      <c r="A304" s="38"/>
      <c r="B304" s="39"/>
      <c r="C304" s="261" t="s">
        <v>631</v>
      </c>
      <c r="D304" s="261" t="s">
        <v>215</v>
      </c>
      <c r="E304" s="262" t="s">
        <v>632</v>
      </c>
      <c r="F304" s="263" t="s">
        <v>633</v>
      </c>
      <c r="G304" s="264" t="s">
        <v>207</v>
      </c>
      <c r="H304" s="265">
        <v>27</v>
      </c>
      <c r="I304" s="266"/>
      <c r="J304" s="267">
        <f>ROUND(I304*H304,2)</f>
        <v>0</v>
      </c>
      <c r="K304" s="263" t="s">
        <v>153</v>
      </c>
      <c r="L304" s="268"/>
      <c r="M304" s="269" t="s">
        <v>1</v>
      </c>
      <c r="N304" s="270" t="s">
        <v>46</v>
      </c>
      <c r="O304" s="91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218</v>
      </c>
      <c r="AT304" s="229" t="s">
        <v>215</v>
      </c>
      <c r="AU304" s="229" t="s">
        <v>91</v>
      </c>
      <c r="AY304" s="17" t="s">
        <v>136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89</v>
      </c>
      <c r="BK304" s="230">
        <f>ROUND(I304*H304,2)</f>
        <v>0</v>
      </c>
      <c r="BL304" s="17" t="s">
        <v>145</v>
      </c>
      <c r="BM304" s="229" t="s">
        <v>634</v>
      </c>
    </row>
    <row r="305" spans="1:65" s="2" customFormat="1" ht="16.5" customHeight="1">
      <c r="A305" s="38"/>
      <c r="B305" s="39"/>
      <c r="C305" s="261" t="s">
        <v>635</v>
      </c>
      <c r="D305" s="261" t="s">
        <v>215</v>
      </c>
      <c r="E305" s="262" t="s">
        <v>636</v>
      </c>
      <c r="F305" s="263" t="s">
        <v>637</v>
      </c>
      <c r="G305" s="264" t="s">
        <v>259</v>
      </c>
      <c r="H305" s="265">
        <v>4</v>
      </c>
      <c r="I305" s="266"/>
      <c r="J305" s="267">
        <f>ROUND(I305*H305,2)</f>
        <v>0</v>
      </c>
      <c r="K305" s="263" t="s">
        <v>153</v>
      </c>
      <c r="L305" s="268"/>
      <c r="M305" s="269" t="s">
        <v>1</v>
      </c>
      <c r="N305" s="270" t="s">
        <v>46</v>
      </c>
      <c r="O305" s="91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218</v>
      </c>
      <c r="AT305" s="229" t="s">
        <v>215</v>
      </c>
      <c r="AU305" s="229" t="s">
        <v>91</v>
      </c>
      <c r="AY305" s="17" t="s">
        <v>136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89</v>
      </c>
      <c r="BK305" s="230">
        <f>ROUND(I305*H305,2)</f>
        <v>0</v>
      </c>
      <c r="BL305" s="17" t="s">
        <v>145</v>
      </c>
      <c r="BM305" s="229" t="s">
        <v>638</v>
      </c>
    </row>
    <row r="306" spans="1:65" s="2" customFormat="1" ht="16.5" customHeight="1">
      <c r="A306" s="38"/>
      <c r="B306" s="39"/>
      <c r="C306" s="261" t="s">
        <v>639</v>
      </c>
      <c r="D306" s="261" t="s">
        <v>215</v>
      </c>
      <c r="E306" s="262" t="s">
        <v>640</v>
      </c>
      <c r="F306" s="263" t="s">
        <v>641</v>
      </c>
      <c r="G306" s="264" t="s">
        <v>259</v>
      </c>
      <c r="H306" s="265">
        <v>1</v>
      </c>
      <c r="I306" s="266"/>
      <c r="J306" s="267">
        <f>ROUND(I306*H306,2)</f>
        <v>0</v>
      </c>
      <c r="K306" s="263" t="s">
        <v>153</v>
      </c>
      <c r="L306" s="268"/>
      <c r="M306" s="269" t="s">
        <v>1</v>
      </c>
      <c r="N306" s="270" t="s">
        <v>46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218</v>
      </c>
      <c r="AT306" s="229" t="s">
        <v>215</v>
      </c>
      <c r="AU306" s="229" t="s">
        <v>91</v>
      </c>
      <c r="AY306" s="17" t="s">
        <v>136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89</v>
      </c>
      <c r="BK306" s="230">
        <f>ROUND(I306*H306,2)</f>
        <v>0</v>
      </c>
      <c r="BL306" s="17" t="s">
        <v>145</v>
      </c>
      <c r="BM306" s="229" t="s">
        <v>642</v>
      </c>
    </row>
    <row r="307" spans="1:65" s="2" customFormat="1" ht="16.5" customHeight="1">
      <c r="A307" s="38"/>
      <c r="B307" s="39"/>
      <c r="C307" s="261" t="s">
        <v>643</v>
      </c>
      <c r="D307" s="261" t="s">
        <v>215</v>
      </c>
      <c r="E307" s="262" t="s">
        <v>644</v>
      </c>
      <c r="F307" s="263" t="s">
        <v>645</v>
      </c>
      <c r="G307" s="264" t="s">
        <v>259</v>
      </c>
      <c r="H307" s="265">
        <v>1</v>
      </c>
      <c r="I307" s="266"/>
      <c r="J307" s="267">
        <f>ROUND(I307*H307,2)</f>
        <v>0</v>
      </c>
      <c r="K307" s="263" t="s">
        <v>153</v>
      </c>
      <c r="L307" s="268"/>
      <c r="M307" s="269" t="s">
        <v>1</v>
      </c>
      <c r="N307" s="270" t="s">
        <v>46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218</v>
      </c>
      <c r="AT307" s="229" t="s">
        <v>215</v>
      </c>
      <c r="AU307" s="229" t="s">
        <v>91</v>
      </c>
      <c r="AY307" s="17" t="s">
        <v>136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89</v>
      </c>
      <c r="BK307" s="230">
        <f>ROUND(I307*H307,2)</f>
        <v>0</v>
      </c>
      <c r="BL307" s="17" t="s">
        <v>145</v>
      </c>
      <c r="BM307" s="229" t="s">
        <v>646</v>
      </c>
    </row>
    <row r="308" spans="1:65" s="2" customFormat="1" ht="24.15" customHeight="1">
      <c r="A308" s="38"/>
      <c r="B308" s="39"/>
      <c r="C308" s="218" t="s">
        <v>647</v>
      </c>
      <c r="D308" s="218" t="s">
        <v>140</v>
      </c>
      <c r="E308" s="219" t="s">
        <v>648</v>
      </c>
      <c r="F308" s="220" t="s">
        <v>649</v>
      </c>
      <c r="G308" s="221" t="s">
        <v>259</v>
      </c>
      <c r="H308" s="222">
        <v>2</v>
      </c>
      <c r="I308" s="223"/>
      <c r="J308" s="224">
        <f>ROUND(I308*H308,2)</f>
        <v>0</v>
      </c>
      <c r="K308" s="220" t="s">
        <v>153</v>
      </c>
      <c r="L308" s="44"/>
      <c r="M308" s="225" t="s">
        <v>1</v>
      </c>
      <c r="N308" s="226" t="s">
        <v>46</v>
      </c>
      <c r="O308" s="91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145</v>
      </c>
      <c r="AT308" s="229" t="s">
        <v>140</v>
      </c>
      <c r="AU308" s="229" t="s">
        <v>91</v>
      </c>
      <c r="AY308" s="17" t="s">
        <v>136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89</v>
      </c>
      <c r="BK308" s="230">
        <f>ROUND(I308*H308,2)</f>
        <v>0</v>
      </c>
      <c r="BL308" s="17" t="s">
        <v>145</v>
      </c>
      <c r="BM308" s="229" t="s">
        <v>650</v>
      </c>
    </row>
    <row r="309" spans="1:65" s="2" customFormat="1" ht="24.15" customHeight="1">
      <c r="A309" s="38"/>
      <c r="B309" s="39"/>
      <c r="C309" s="218" t="s">
        <v>651</v>
      </c>
      <c r="D309" s="218" t="s">
        <v>140</v>
      </c>
      <c r="E309" s="219" t="s">
        <v>652</v>
      </c>
      <c r="F309" s="220" t="s">
        <v>653</v>
      </c>
      <c r="G309" s="221" t="s">
        <v>259</v>
      </c>
      <c r="H309" s="222">
        <v>2</v>
      </c>
      <c r="I309" s="223"/>
      <c r="J309" s="224">
        <f>ROUND(I309*H309,2)</f>
        <v>0</v>
      </c>
      <c r="K309" s="220" t="s">
        <v>153</v>
      </c>
      <c r="L309" s="44"/>
      <c r="M309" s="225" t="s">
        <v>1</v>
      </c>
      <c r="N309" s="226" t="s">
        <v>46</v>
      </c>
      <c r="O309" s="91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145</v>
      </c>
      <c r="AT309" s="229" t="s">
        <v>140</v>
      </c>
      <c r="AU309" s="229" t="s">
        <v>91</v>
      </c>
      <c r="AY309" s="17" t="s">
        <v>136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89</v>
      </c>
      <c r="BK309" s="230">
        <f>ROUND(I309*H309,2)</f>
        <v>0</v>
      </c>
      <c r="BL309" s="17" t="s">
        <v>145</v>
      </c>
      <c r="BM309" s="229" t="s">
        <v>654</v>
      </c>
    </row>
    <row r="310" spans="1:65" s="2" customFormat="1" ht="16.5" customHeight="1">
      <c r="A310" s="38"/>
      <c r="B310" s="39"/>
      <c r="C310" s="218" t="s">
        <v>655</v>
      </c>
      <c r="D310" s="218" t="s">
        <v>140</v>
      </c>
      <c r="E310" s="219" t="s">
        <v>656</v>
      </c>
      <c r="F310" s="220" t="s">
        <v>657</v>
      </c>
      <c r="G310" s="221" t="s">
        <v>259</v>
      </c>
      <c r="H310" s="222">
        <v>1</v>
      </c>
      <c r="I310" s="223"/>
      <c r="J310" s="224">
        <f>ROUND(I310*H310,2)</f>
        <v>0</v>
      </c>
      <c r="K310" s="220" t="s">
        <v>153</v>
      </c>
      <c r="L310" s="44"/>
      <c r="M310" s="225" t="s">
        <v>1</v>
      </c>
      <c r="N310" s="226" t="s">
        <v>46</v>
      </c>
      <c r="O310" s="91"/>
      <c r="P310" s="227">
        <f>O310*H310</f>
        <v>0</v>
      </c>
      <c r="Q310" s="227">
        <v>0</v>
      </c>
      <c r="R310" s="227">
        <f>Q310*H310</f>
        <v>0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145</v>
      </c>
      <c r="AT310" s="229" t="s">
        <v>140</v>
      </c>
      <c r="AU310" s="229" t="s">
        <v>91</v>
      </c>
      <c r="AY310" s="17" t="s">
        <v>136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89</v>
      </c>
      <c r="BK310" s="230">
        <f>ROUND(I310*H310,2)</f>
        <v>0</v>
      </c>
      <c r="BL310" s="17" t="s">
        <v>145</v>
      </c>
      <c r="BM310" s="229" t="s">
        <v>658</v>
      </c>
    </row>
    <row r="311" spans="1:65" s="2" customFormat="1" ht="33" customHeight="1">
      <c r="A311" s="38"/>
      <c r="B311" s="39"/>
      <c r="C311" s="218" t="s">
        <v>659</v>
      </c>
      <c r="D311" s="218" t="s">
        <v>140</v>
      </c>
      <c r="E311" s="219" t="s">
        <v>660</v>
      </c>
      <c r="F311" s="220" t="s">
        <v>661</v>
      </c>
      <c r="G311" s="221" t="s">
        <v>259</v>
      </c>
      <c r="H311" s="222">
        <v>5</v>
      </c>
      <c r="I311" s="223"/>
      <c r="J311" s="224">
        <f>ROUND(I311*H311,2)</f>
        <v>0</v>
      </c>
      <c r="K311" s="220" t="s">
        <v>153</v>
      </c>
      <c r="L311" s="44"/>
      <c r="M311" s="225" t="s">
        <v>1</v>
      </c>
      <c r="N311" s="226" t="s">
        <v>46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145</v>
      </c>
      <c r="AT311" s="229" t="s">
        <v>140</v>
      </c>
      <c r="AU311" s="229" t="s">
        <v>91</v>
      </c>
      <c r="AY311" s="17" t="s">
        <v>136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89</v>
      </c>
      <c r="BK311" s="230">
        <f>ROUND(I311*H311,2)</f>
        <v>0</v>
      </c>
      <c r="BL311" s="17" t="s">
        <v>145</v>
      </c>
      <c r="BM311" s="229" t="s">
        <v>662</v>
      </c>
    </row>
    <row r="312" spans="1:65" s="2" customFormat="1" ht="24.15" customHeight="1">
      <c r="A312" s="38"/>
      <c r="B312" s="39"/>
      <c r="C312" s="218" t="s">
        <v>663</v>
      </c>
      <c r="D312" s="218" t="s">
        <v>140</v>
      </c>
      <c r="E312" s="219" t="s">
        <v>664</v>
      </c>
      <c r="F312" s="220" t="s">
        <v>665</v>
      </c>
      <c r="G312" s="221" t="s">
        <v>259</v>
      </c>
      <c r="H312" s="222">
        <v>4</v>
      </c>
      <c r="I312" s="223"/>
      <c r="J312" s="224">
        <f>ROUND(I312*H312,2)</f>
        <v>0</v>
      </c>
      <c r="K312" s="220" t="s">
        <v>153</v>
      </c>
      <c r="L312" s="44"/>
      <c r="M312" s="225" t="s">
        <v>1</v>
      </c>
      <c r="N312" s="226" t="s">
        <v>46</v>
      </c>
      <c r="O312" s="91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145</v>
      </c>
      <c r="AT312" s="229" t="s">
        <v>140</v>
      </c>
      <c r="AU312" s="229" t="s">
        <v>91</v>
      </c>
      <c r="AY312" s="17" t="s">
        <v>136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89</v>
      </c>
      <c r="BK312" s="230">
        <f>ROUND(I312*H312,2)</f>
        <v>0</v>
      </c>
      <c r="BL312" s="17" t="s">
        <v>145</v>
      </c>
      <c r="BM312" s="229" t="s">
        <v>666</v>
      </c>
    </row>
    <row r="313" spans="1:65" s="2" customFormat="1" ht="24.15" customHeight="1">
      <c r="A313" s="38"/>
      <c r="B313" s="39"/>
      <c r="C313" s="218" t="s">
        <v>667</v>
      </c>
      <c r="D313" s="218" t="s">
        <v>140</v>
      </c>
      <c r="E313" s="219" t="s">
        <v>668</v>
      </c>
      <c r="F313" s="220" t="s">
        <v>669</v>
      </c>
      <c r="G313" s="221" t="s">
        <v>259</v>
      </c>
      <c r="H313" s="222">
        <v>4</v>
      </c>
      <c r="I313" s="223"/>
      <c r="J313" s="224">
        <f>ROUND(I313*H313,2)</f>
        <v>0</v>
      </c>
      <c r="K313" s="220" t="s">
        <v>153</v>
      </c>
      <c r="L313" s="44"/>
      <c r="M313" s="225" t="s">
        <v>1</v>
      </c>
      <c r="N313" s="226" t="s">
        <v>46</v>
      </c>
      <c r="O313" s="91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145</v>
      </c>
      <c r="AT313" s="229" t="s">
        <v>140</v>
      </c>
      <c r="AU313" s="229" t="s">
        <v>91</v>
      </c>
      <c r="AY313" s="17" t="s">
        <v>136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89</v>
      </c>
      <c r="BK313" s="230">
        <f>ROUND(I313*H313,2)</f>
        <v>0</v>
      </c>
      <c r="BL313" s="17" t="s">
        <v>145</v>
      </c>
      <c r="BM313" s="229" t="s">
        <v>670</v>
      </c>
    </row>
    <row r="314" spans="1:65" s="2" customFormat="1" ht="16.5" customHeight="1">
      <c r="A314" s="38"/>
      <c r="B314" s="39"/>
      <c r="C314" s="218" t="s">
        <v>671</v>
      </c>
      <c r="D314" s="218" t="s">
        <v>140</v>
      </c>
      <c r="E314" s="219" t="s">
        <v>672</v>
      </c>
      <c r="F314" s="220" t="s">
        <v>673</v>
      </c>
      <c r="G314" s="221" t="s">
        <v>259</v>
      </c>
      <c r="H314" s="222">
        <v>1</v>
      </c>
      <c r="I314" s="223"/>
      <c r="J314" s="224">
        <f>ROUND(I314*H314,2)</f>
        <v>0</v>
      </c>
      <c r="K314" s="220" t="s">
        <v>153</v>
      </c>
      <c r="L314" s="44"/>
      <c r="M314" s="225" t="s">
        <v>1</v>
      </c>
      <c r="N314" s="226" t="s">
        <v>46</v>
      </c>
      <c r="O314" s="91"/>
      <c r="P314" s="227">
        <f>O314*H314</f>
        <v>0</v>
      </c>
      <c r="Q314" s="227">
        <v>0</v>
      </c>
      <c r="R314" s="227">
        <f>Q314*H314</f>
        <v>0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145</v>
      </c>
      <c r="AT314" s="229" t="s">
        <v>140</v>
      </c>
      <c r="AU314" s="229" t="s">
        <v>91</v>
      </c>
      <c r="AY314" s="17" t="s">
        <v>136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89</v>
      </c>
      <c r="BK314" s="230">
        <f>ROUND(I314*H314,2)</f>
        <v>0</v>
      </c>
      <c r="BL314" s="17" t="s">
        <v>145</v>
      </c>
      <c r="BM314" s="229" t="s">
        <v>674</v>
      </c>
    </row>
    <row r="315" spans="1:65" s="2" customFormat="1" ht="24.15" customHeight="1">
      <c r="A315" s="38"/>
      <c r="B315" s="39"/>
      <c r="C315" s="218" t="s">
        <v>675</v>
      </c>
      <c r="D315" s="218" t="s">
        <v>140</v>
      </c>
      <c r="E315" s="219" t="s">
        <v>676</v>
      </c>
      <c r="F315" s="220" t="s">
        <v>677</v>
      </c>
      <c r="G315" s="221" t="s">
        <v>259</v>
      </c>
      <c r="H315" s="222">
        <v>1</v>
      </c>
      <c r="I315" s="223"/>
      <c r="J315" s="224">
        <f>ROUND(I315*H315,2)</f>
        <v>0</v>
      </c>
      <c r="K315" s="220" t="s">
        <v>153</v>
      </c>
      <c r="L315" s="44"/>
      <c r="M315" s="225" t="s">
        <v>1</v>
      </c>
      <c r="N315" s="226" t="s">
        <v>46</v>
      </c>
      <c r="O315" s="91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145</v>
      </c>
      <c r="AT315" s="229" t="s">
        <v>140</v>
      </c>
      <c r="AU315" s="229" t="s">
        <v>91</v>
      </c>
      <c r="AY315" s="17" t="s">
        <v>136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89</v>
      </c>
      <c r="BK315" s="230">
        <f>ROUND(I315*H315,2)</f>
        <v>0</v>
      </c>
      <c r="BL315" s="17" t="s">
        <v>145</v>
      </c>
      <c r="BM315" s="229" t="s">
        <v>678</v>
      </c>
    </row>
    <row r="316" spans="1:63" s="12" customFormat="1" ht="22.8" customHeight="1">
      <c r="A316" s="12"/>
      <c r="B316" s="202"/>
      <c r="C316" s="203"/>
      <c r="D316" s="204" t="s">
        <v>80</v>
      </c>
      <c r="E316" s="216" t="s">
        <v>679</v>
      </c>
      <c r="F316" s="216" t="s">
        <v>680</v>
      </c>
      <c r="G316" s="203"/>
      <c r="H316" s="203"/>
      <c r="I316" s="206"/>
      <c r="J316" s="217">
        <f>BK316</f>
        <v>0</v>
      </c>
      <c r="K316" s="203"/>
      <c r="L316" s="208"/>
      <c r="M316" s="209"/>
      <c r="N316" s="210"/>
      <c r="O316" s="210"/>
      <c r="P316" s="211">
        <f>SUM(P317:P321)</f>
        <v>0</v>
      </c>
      <c r="Q316" s="210"/>
      <c r="R316" s="211">
        <f>SUM(R317:R321)</f>
        <v>0</v>
      </c>
      <c r="S316" s="210"/>
      <c r="T316" s="212">
        <f>SUM(T317:T321)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3" t="s">
        <v>139</v>
      </c>
      <c r="AT316" s="214" t="s">
        <v>80</v>
      </c>
      <c r="AU316" s="214" t="s">
        <v>89</v>
      </c>
      <c r="AY316" s="213" t="s">
        <v>136</v>
      </c>
      <c r="BK316" s="215">
        <f>SUM(BK317:BK321)</f>
        <v>0</v>
      </c>
    </row>
    <row r="317" spans="1:65" s="2" customFormat="1" ht="24.15" customHeight="1">
      <c r="A317" s="38"/>
      <c r="B317" s="39"/>
      <c r="C317" s="261" t="s">
        <v>681</v>
      </c>
      <c r="D317" s="261" t="s">
        <v>215</v>
      </c>
      <c r="E317" s="262" t="s">
        <v>682</v>
      </c>
      <c r="F317" s="263" t="s">
        <v>683</v>
      </c>
      <c r="G317" s="264" t="s">
        <v>259</v>
      </c>
      <c r="H317" s="265">
        <v>1</v>
      </c>
      <c r="I317" s="266"/>
      <c r="J317" s="267">
        <f>ROUND(I317*H317,2)</f>
        <v>0</v>
      </c>
      <c r="K317" s="263" t="s">
        <v>153</v>
      </c>
      <c r="L317" s="268"/>
      <c r="M317" s="269" t="s">
        <v>1</v>
      </c>
      <c r="N317" s="270" t="s">
        <v>46</v>
      </c>
      <c r="O317" s="91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218</v>
      </c>
      <c r="AT317" s="229" t="s">
        <v>215</v>
      </c>
      <c r="AU317" s="229" t="s">
        <v>91</v>
      </c>
      <c r="AY317" s="17" t="s">
        <v>136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89</v>
      </c>
      <c r="BK317" s="230">
        <f>ROUND(I317*H317,2)</f>
        <v>0</v>
      </c>
      <c r="BL317" s="17" t="s">
        <v>145</v>
      </c>
      <c r="BM317" s="229" t="s">
        <v>684</v>
      </c>
    </row>
    <row r="318" spans="1:65" s="2" customFormat="1" ht="16.5" customHeight="1">
      <c r="A318" s="38"/>
      <c r="B318" s="39"/>
      <c r="C318" s="218" t="s">
        <v>685</v>
      </c>
      <c r="D318" s="218" t="s">
        <v>140</v>
      </c>
      <c r="E318" s="219" t="s">
        <v>686</v>
      </c>
      <c r="F318" s="220" t="s">
        <v>687</v>
      </c>
      <c r="G318" s="221" t="s">
        <v>259</v>
      </c>
      <c r="H318" s="222">
        <v>1</v>
      </c>
      <c r="I318" s="223"/>
      <c r="J318" s="224">
        <f>ROUND(I318*H318,2)</f>
        <v>0</v>
      </c>
      <c r="K318" s="220" t="s">
        <v>153</v>
      </c>
      <c r="L318" s="44"/>
      <c r="M318" s="225" t="s">
        <v>1</v>
      </c>
      <c r="N318" s="226" t="s">
        <v>46</v>
      </c>
      <c r="O318" s="91"/>
      <c r="P318" s="227">
        <f>O318*H318</f>
        <v>0</v>
      </c>
      <c r="Q318" s="227">
        <v>0</v>
      </c>
      <c r="R318" s="227">
        <f>Q318*H318</f>
        <v>0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145</v>
      </c>
      <c r="AT318" s="229" t="s">
        <v>140</v>
      </c>
      <c r="AU318" s="229" t="s">
        <v>91</v>
      </c>
      <c r="AY318" s="17" t="s">
        <v>136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89</v>
      </c>
      <c r="BK318" s="230">
        <f>ROUND(I318*H318,2)</f>
        <v>0</v>
      </c>
      <c r="BL318" s="17" t="s">
        <v>145</v>
      </c>
      <c r="BM318" s="229" t="s">
        <v>688</v>
      </c>
    </row>
    <row r="319" spans="1:65" s="2" customFormat="1" ht="24.15" customHeight="1">
      <c r="A319" s="38"/>
      <c r="B319" s="39"/>
      <c r="C319" s="218" t="s">
        <v>689</v>
      </c>
      <c r="D319" s="218" t="s">
        <v>140</v>
      </c>
      <c r="E319" s="219" t="s">
        <v>690</v>
      </c>
      <c r="F319" s="220" t="s">
        <v>691</v>
      </c>
      <c r="G319" s="221" t="s">
        <v>259</v>
      </c>
      <c r="H319" s="222">
        <v>1</v>
      </c>
      <c r="I319" s="223"/>
      <c r="J319" s="224">
        <f>ROUND(I319*H319,2)</f>
        <v>0</v>
      </c>
      <c r="K319" s="220" t="s">
        <v>153</v>
      </c>
      <c r="L319" s="44"/>
      <c r="M319" s="225" t="s">
        <v>1</v>
      </c>
      <c r="N319" s="226" t="s">
        <v>46</v>
      </c>
      <c r="O319" s="91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145</v>
      </c>
      <c r="AT319" s="229" t="s">
        <v>140</v>
      </c>
      <c r="AU319" s="229" t="s">
        <v>91</v>
      </c>
      <c r="AY319" s="17" t="s">
        <v>136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89</v>
      </c>
      <c r="BK319" s="230">
        <f>ROUND(I319*H319,2)</f>
        <v>0</v>
      </c>
      <c r="BL319" s="17" t="s">
        <v>145</v>
      </c>
      <c r="BM319" s="229" t="s">
        <v>692</v>
      </c>
    </row>
    <row r="320" spans="1:65" s="2" customFormat="1" ht="21.75" customHeight="1">
      <c r="A320" s="38"/>
      <c r="B320" s="39"/>
      <c r="C320" s="218" t="s">
        <v>693</v>
      </c>
      <c r="D320" s="218" t="s">
        <v>140</v>
      </c>
      <c r="E320" s="219" t="s">
        <v>694</v>
      </c>
      <c r="F320" s="220" t="s">
        <v>695</v>
      </c>
      <c r="G320" s="221" t="s">
        <v>165</v>
      </c>
      <c r="H320" s="222">
        <v>1</v>
      </c>
      <c r="I320" s="223"/>
      <c r="J320" s="224">
        <f>ROUND(I320*H320,2)</f>
        <v>0</v>
      </c>
      <c r="K320" s="220" t="s">
        <v>153</v>
      </c>
      <c r="L320" s="44"/>
      <c r="M320" s="225" t="s">
        <v>1</v>
      </c>
      <c r="N320" s="226" t="s">
        <v>46</v>
      </c>
      <c r="O320" s="91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145</v>
      </c>
      <c r="AT320" s="229" t="s">
        <v>140</v>
      </c>
      <c r="AU320" s="229" t="s">
        <v>91</v>
      </c>
      <c r="AY320" s="17" t="s">
        <v>136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89</v>
      </c>
      <c r="BK320" s="230">
        <f>ROUND(I320*H320,2)</f>
        <v>0</v>
      </c>
      <c r="BL320" s="17" t="s">
        <v>145</v>
      </c>
      <c r="BM320" s="229" t="s">
        <v>696</v>
      </c>
    </row>
    <row r="321" spans="1:65" s="2" customFormat="1" ht="16.5" customHeight="1">
      <c r="A321" s="38"/>
      <c r="B321" s="39"/>
      <c r="C321" s="218" t="s">
        <v>697</v>
      </c>
      <c r="D321" s="218" t="s">
        <v>140</v>
      </c>
      <c r="E321" s="219" t="s">
        <v>698</v>
      </c>
      <c r="F321" s="220" t="s">
        <v>699</v>
      </c>
      <c r="G321" s="221" t="s">
        <v>165</v>
      </c>
      <c r="H321" s="222">
        <v>1</v>
      </c>
      <c r="I321" s="223"/>
      <c r="J321" s="224">
        <f>ROUND(I321*H321,2)</f>
        <v>0</v>
      </c>
      <c r="K321" s="220" t="s">
        <v>153</v>
      </c>
      <c r="L321" s="44"/>
      <c r="M321" s="225" t="s">
        <v>1</v>
      </c>
      <c r="N321" s="226" t="s">
        <v>46</v>
      </c>
      <c r="O321" s="91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145</v>
      </c>
      <c r="AT321" s="229" t="s">
        <v>140</v>
      </c>
      <c r="AU321" s="229" t="s">
        <v>91</v>
      </c>
      <c r="AY321" s="17" t="s">
        <v>136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89</v>
      </c>
      <c r="BK321" s="230">
        <f>ROUND(I321*H321,2)</f>
        <v>0</v>
      </c>
      <c r="BL321" s="17" t="s">
        <v>145</v>
      </c>
      <c r="BM321" s="229" t="s">
        <v>700</v>
      </c>
    </row>
    <row r="322" spans="1:63" s="12" customFormat="1" ht="22.8" customHeight="1">
      <c r="A322" s="12"/>
      <c r="B322" s="202"/>
      <c r="C322" s="203"/>
      <c r="D322" s="204" t="s">
        <v>80</v>
      </c>
      <c r="E322" s="216" t="s">
        <v>701</v>
      </c>
      <c r="F322" s="216" t="s">
        <v>702</v>
      </c>
      <c r="G322" s="203"/>
      <c r="H322" s="203"/>
      <c r="I322" s="206"/>
      <c r="J322" s="217">
        <f>BK322</f>
        <v>0</v>
      </c>
      <c r="K322" s="203"/>
      <c r="L322" s="208"/>
      <c r="M322" s="209"/>
      <c r="N322" s="210"/>
      <c r="O322" s="210"/>
      <c r="P322" s="211">
        <f>SUM(P323:P332)</f>
        <v>0</v>
      </c>
      <c r="Q322" s="210"/>
      <c r="R322" s="211">
        <f>SUM(R323:R332)</f>
        <v>0</v>
      </c>
      <c r="S322" s="210"/>
      <c r="T322" s="212">
        <f>SUM(T323:T332)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3" t="s">
        <v>139</v>
      </c>
      <c r="AT322" s="214" t="s">
        <v>80</v>
      </c>
      <c r="AU322" s="214" t="s">
        <v>89</v>
      </c>
      <c r="AY322" s="213" t="s">
        <v>136</v>
      </c>
      <c r="BK322" s="215">
        <f>SUM(BK323:BK332)</f>
        <v>0</v>
      </c>
    </row>
    <row r="323" spans="1:65" s="2" customFormat="1" ht="16.5" customHeight="1">
      <c r="A323" s="38"/>
      <c r="B323" s="39"/>
      <c r="C323" s="261" t="s">
        <v>703</v>
      </c>
      <c r="D323" s="261" t="s">
        <v>215</v>
      </c>
      <c r="E323" s="262" t="s">
        <v>704</v>
      </c>
      <c r="F323" s="263" t="s">
        <v>705</v>
      </c>
      <c r="G323" s="264" t="s">
        <v>207</v>
      </c>
      <c r="H323" s="265">
        <v>75</v>
      </c>
      <c r="I323" s="266"/>
      <c r="J323" s="267">
        <f>ROUND(I323*H323,2)</f>
        <v>0</v>
      </c>
      <c r="K323" s="263" t="s">
        <v>153</v>
      </c>
      <c r="L323" s="268"/>
      <c r="M323" s="269" t="s">
        <v>1</v>
      </c>
      <c r="N323" s="270" t="s">
        <v>46</v>
      </c>
      <c r="O323" s="91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218</v>
      </c>
      <c r="AT323" s="229" t="s">
        <v>215</v>
      </c>
      <c r="AU323" s="229" t="s">
        <v>91</v>
      </c>
      <c r="AY323" s="17" t="s">
        <v>136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89</v>
      </c>
      <c r="BK323" s="230">
        <f>ROUND(I323*H323,2)</f>
        <v>0</v>
      </c>
      <c r="BL323" s="17" t="s">
        <v>145</v>
      </c>
      <c r="BM323" s="229" t="s">
        <v>706</v>
      </c>
    </row>
    <row r="324" spans="1:65" s="2" customFormat="1" ht="16.5" customHeight="1">
      <c r="A324" s="38"/>
      <c r="B324" s="39"/>
      <c r="C324" s="261" t="s">
        <v>707</v>
      </c>
      <c r="D324" s="261" t="s">
        <v>215</v>
      </c>
      <c r="E324" s="262" t="s">
        <v>708</v>
      </c>
      <c r="F324" s="263" t="s">
        <v>709</v>
      </c>
      <c r="G324" s="264" t="s">
        <v>207</v>
      </c>
      <c r="H324" s="265">
        <v>3</v>
      </c>
      <c r="I324" s="266"/>
      <c r="J324" s="267">
        <f>ROUND(I324*H324,2)</f>
        <v>0</v>
      </c>
      <c r="K324" s="263" t="s">
        <v>153</v>
      </c>
      <c r="L324" s="268"/>
      <c r="M324" s="269" t="s">
        <v>1</v>
      </c>
      <c r="N324" s="270" t="s">
        <v>46</v>
      </c>
      <c r="O324" s="91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218</v>
      </c>
      <c r="AT324" s="229" t="s">
        <v>215</v>
      </c>
      <c r="AU324" s="229" t="s">
        <v>91</v>
      </c>
      <c r="AY324" s="17" t="s">
        <v>136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89</v>
      </c>
      <c r="BK324" s="230">
        <f>ROUND(I324*H324,2)</f>
        <v>0</v>
      </c>
      <c r="BL324" s="17" t="s">
        <v>145</v>
      </c>
      <c r="BM324" s="229" t="s">
        <v>710</v>
      </c>
    </row>
    <row r="325" spans="1:65" s="2" customFormat="1" ht="21.75" customHeight="1">
      <c r="A325" s="38"/>
      <c r="B325" s="39"/>
      <c r="C325" s="261" t="s">
        <v>711</v>
      </c>
      <c r="D325" s="261" t="s">
        <v>215</v>
      </c>
      <c r="E325" s="262" t="s">
        <v>712</v>
      </c>
      <c r="F325" s="263" t="s">
        <v>713</v>
      </c>
      <c r="G325" s="264" t="s">
        <v>259</v>
      </c>
      <c r="H325" s="265">
        <v>40</v>
      </c>
      <c r="I325" s="266"/>
      <c r="J325" s="267">
        <f>ROUND(I325*H325,2)</f>
        <v>0</v>
      </c>
      <c r="K325" s="263" t="s">
        <v>153</v>
      </c>
      <c r="L325" s="268"/>
      <c r="M325" s="269" t="s">
        <v>1</v>
      </c>
      <c r="N325" s="270" t="s">
        <v>46</v>
      </c>
      <c r="O325" s="91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218</v>
      </c>
      <c r="AT325" s="229" t="s">
        <v>215</v>
      </c>
      <c r="AU325" s="229" t="s">
        <v>91</v>
      </c>
      <c r="AY325" s="17" t="s">
        <v>136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89</v>
      </c>
      <c r="BK325" s="230">
        <f>ROUND(I325*H325,2)</f>
        <v>0</v>
      </c>
      <c r="BL325" s="17" t="s">
        <v>145</v>
      </c>
      <c r="BM325" s="229" t="s">
        <v>714</v>
      </c>
    </row>
    <row r="326" spans="1:65" s="2" customFormat="1" ht="16.5" customHeight="1">
      <c r="A326" s="38"/>
      <c r="B326" s="39"/>
      <c r="C326" s="218" t="s">
        <v>715</v>
      </c>
      <c r="D326" s="218" t="s">
        <v>140</v>
      </c>
      <c r="E326" s="219" t="s">
        <v>716</v>
      </c>
      <c r="F326" s="220" t="s">
        <v>717</v>
      </c>
      <c r="G326" s="221" t="s">
        <v>259</v>
      </c>
      <c r="H326" s="222">
        <v>40</v>
      </c>
      <c r="I326" s="223"/>
      <c r="J326" s="224">
        <f>ROUND(I326*H326,2)</f>
        <v>0</v>
      </c>
      <c r="K326" s="220" t="s">
        <v>153</v>
      </c>
      <c r="L326" s="44"/>
      <c r="M326" s="225" t="s">
        <v>1</v>
      </c>
      <c r="N326" s="226" t="s">
        <v>46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145</v>
      </c>
      <c r="AT326" s="229" t="s">
        <v>140</v>
      </c>
      <c r="AU326" s="229" t="s">
        <v>91</v>
      </c>
      <c r="AY326" s="17" t="s">
        <v>136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89</v>
      </c>
      <c r="BK326" s="230">
        <f>ROUND(I326*H326,2)</f>
        <v>0</v>
      </c>
      <c r="BL326" s="17" t="s">
        <v>145</v>
      </c>
      <c r="BM326" s="229" t="s">
        <v>718</v>
      </c>
    </row>
    <row r="327" spans="1:65" s="2" customFormat="1" ht="16.5" customHeight="1">
      <c r="A327" s="38"/>
      <c r="B327" s="39"/>
      <c r="C327" s="218" t="s">
        <v>719</v>
      </c>
      <c r="D327" s="218" t="s">
        <v>140</v>
      </c>
      <c r="E327" s="219" t="s">
        <v>720</v>
      </c>
      <c r="F327" s="220" t="s">
        <v>721</v>
      </c>
      <c r="G327" s="221" t="s">
        <v>259</v>
      </c>
      <c r="H327" s="222">
        <v>4</v>
      </c>
      <c r="I327" s="223"/>
      <c r="J327" s="224">
        <f>ROUND(I327*H327,2)</f>
        <v>0</v>
      </c>
      <c r="K327" s="220" t="s">
        <v>153</v>
      </c>
      <c r="L327" s="44"/>
      <c r="M327" s="225" t="s">
        <v>1</v>
      </c>
      <c r="N327" s="226" t="s">
        <v>46</v>
      </c>
      <c r="O327" s="91"/>
      <c r="P327" s="227">
        <f>O327*H327</f>
        <v>0</v>
      </c>
      <c r="Q327" s="227">
        <v>0</v>
      </c>
      <c r="R327" s="227">
        <f>Q327*H327</f>
        <v>0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145</v>
      </c>
      <c r="AT327" s="229" t="s">
        <v>140</v>
      </c>
      <c r="AU327" s="229" t="s">
        <v>91</v>
      </c>
      <c r="AY327" s="17" t="s">
        <v>136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89</v>
      </c>
      <c r="BK327" s="230">
        <f>ROUND(I327*H327,2)</f>
        <v>0</v>
      </c>
      <c r="BL327" s="17" t="s">
        <v>145</v>
      </c>
      <c r="BM327" s="229" t="s">
        <v>722</v>
      </c>
    </row>
    <row r="328" spans="1:65" s="2" customFormat="1" ht="16.5" customHeight="1">
      <c r="A328" s="38"/>
      <c r="B328" s="39"/>
      <c r="C328" s="218" t="s">
        <v>723</v>
      </c>
      <c r="D328" s="218" t="s">
        <v>140</v>
      </c>
      <c r="E328" s="219" t="s">
        <v>724</v>
      </c>
      <c r="F328" s="220" t="s">
        <v>725</v>
      </c>
      <c r="G328" s="221" t="s">
        <v>259</v>
      </c>
      <c r="H328" s="222">
        <v>12</v>
      </c>
      <c r="I328" s="223"/>
      <c r="J328" s="224">
        <f>ROUND(I328*H328,2)</f>
        <v>0</v>
      </c>
      <c r="K328" s="220" t="s">
        <v>153</v>
      </c>
      <c r="L328" s="44"/>
      <c r="M328" s="225" t="s">
        <v>1</v>
      </c>
      <c r="N328" s="226" t="s">
        <v>46</v>
      </c>
      <c r="O328" s="91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145</v>
      </c>
      <c r="AT328" s="229" t="s">
        <v>140</v>
      </c>
      <c r="AU328" s="229" t="s">
        <v>91</v>
      </c>
      <c r="AY328" s="17" t="s">
        <v>136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89</v>
      </c>
      <c r="BK328" s="230">
        <f>ROUND(I328*H328,2)</f>
        <v>0</v>
      </c>
      <c r="BL328" s="17" t="s">
        <v>145</v>
      </c>
      <c r="BM328" s="229" t="s">
        <v>726</v>
      </c>
    </row>
    <row r="329" spans="1:65" s="2" customFormat="1" ht="16.5" customHeight="1">
      <c r="A329" s="38"/>
      <c r="B329" s="39"/>
      <c r="C329" s="218" t="s">
        <v>727</v>
      </c>
      <c r="D329" s="218" t="s">
        <v>140</v>
      </c>
      <c r="E329" s="219" t="s">
        <v>728</v>
      </c>
      <c r="F329" s="220" t="s">
        <v>729</v>
      </c>
      <c r="G329" s="221" t="s">
        <v>259</v>
      </c>
      <c r="H329" s="222">
        <v>40</v>
      </c>
      <c r="I329" s="223"/>
      <c r="J329" s="224">
        <f>ROUND(I329*H329,2)</f>
        <v>0</v>
      </c>
      <c r="K329" s="220" t="s">
        <v>153</v>
      </c>
      <c r="L329" s="44"/>
      <c r="M329" s="225" t="s">
        <v>1</v>
      </c>
      <c r="N329" s="226" t="s">
        <v>46</v>
      </c>
      <c r="O329" s="91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145</v>
      </c>
      <c r="AT329" s="229" t="s">
        <v>140</v>
      </c>
      <c r="AU329" s="229" t="s">
        <v>91</v>
      </c>
      <c r="AY329" s="17" t="s">
        <v>136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89</v>
      </c>
      <c r="BK329" s="230">
        <f>ROUND(I329*H329,2)</f>
        <v>0</v>
      </c>
      <c r="BL329" s="17" t="s">
        <v>145</v>
      </c>
      <c r="BM329" s="229" t="s">
        <v>730</v>
      </c>
    </row>
    <row r="330" spans="1:65" s="2" customFormat="1" ht="16.5" customHeight="1">
      <c r="A330" s="38"/>
      <c r="B330" s="39"/>
      <c r="C330" s="218" t="s">
        <v>731</v>
      </c>
      <c r="D330" s="218" t="s">
        <v>140</v>
      </c>
      <c r="E330" s="219" t="s">
        <v>732</v>
      </c>
      <c r="F330" s="220" t="s">
        <v>733</v>
      </c>
      <c r="G330" s="221" t="s">
        <v>259</v>
      </c>
      <c r="H330" s="222">
        <v>16</v>
      </c>
      <c r="I330" s="223"/>
      <c r="J330" s="224">
        <f>ROUND(I330*H330,2)</f>
        <v>0</v>
      </c>
      <c r="K330" s="220" t="s">
        <v>153</v>
      </c>
      <c r="L330" s="44"/>
      <c r="M330" s="225" t="s">
        <v>1</v>
      </c>
      <c r="N330" s="226" t="s">
        <v>46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145</v>
      </c>
      <c r="AT330" s="229" t="s">
        <v>140</v>
      </c>
      <c r="AU330" s="229" t="s">
        <v>91</v>
      </c>
      <c r="AY330" s="17" t="s">
        <v>136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89</v>
      </c>
      <c r="BK330" s="230">
        <f>ROUND(I330*H330,2)</f>
        <v>0</v>
      </c>
      <c r="BL330" s="17" t="s">
        <v>145</v>
      </c>
      <c r="BM330" s="229" t="s">
        <v>734</v>
      </c>
    </row>
    <row r="331" spans="1:65" s="2" customFormat="1" ht="24.15" customHeight="1">
      <c r="A331" s="38"/>
      <c r="B331" s="39"/>
      <c r="C331" s="218" t="s">
        <v>735</v>
      </c>
      <c r="D331" s="218" t="s">
        <v>140</v>
      </c>
      <c r="E331" s="219" t="s">
        <v>736</v>
      </c>
      <c r="F331" s="220" t="s">
        <v>737</v>
      </c>
      <c r="G331" s="221" t="s">
        <v>259</v>
      </c>
      <c r="H331" s="222">
        <v>4</v>
      </c>
      <c r="I331" s="223"/>
      <c r="J331" s="224">
        <f>ROUND(I331*H331,2)</f>
        <v>0</v>
      </c>
      <c r="K331" s="220" t="s">
        <v>153</v>
      </c>
      <c r="L331" s="44"/>
      <c r="M331" s="225" t="s">
        <v>1</v>
      </c>
      <c r="N331" s="226" t="s">
        <v>46</v>
      </c>
      <c r="O331" s="91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145</v>
      </c>
      <c r="AT331" s="229" t="s">
        <v>140</v>
      </c>
      <c r="AU331" s="229" t="s">
        <v>91</v>
      </c>
      <c r="AY331" s="17" t="s">
        <v>136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89</v>
      </c>
      <c r="BK331" s="230">
        <f>ROUND(I331*H331,2)</f>
        <v>0</v>
      </c>
      <c r="BL331" s="17" t="s">
        <v>145</v>
      </c>
      <c r="BM331" s="229" t="s">
        <v>738</v>
      </c>
    </row>
    <row r="332" spans="1:65" s="2" customFormat="1" ht="24.15" customHeight="1">
      <c r="A332" s="38"/>
      <c r="B332" s="39"/>
      <c r="C332" s="218" t="s">
        <v>739</v>
      </c>
      <c r="D332" s="218" t="s">
        <v>140</v>
      </c>
      <c r="E332" s="219" t="s">
        <v>740</v>
      </c>
      <c r="F332" s="220" t="s">
        <v>741</v>
      </c>
      <c r="G332" s="221" t="s">
        <v>259</v>
      </c>
      <c r="H332" s="222">
        <v>4</v>
      </c>
      <c r="I332" s="223"/>
      <c r="J332" s="224">
        <f>ROUND(I332*H332,2)</f>
        <v>0</v>
      </c>
      <c r="K332" s="220" t="s">
        <v>153</v>
      </c>
      <c r="L332" s="44"/>
      <c r="M332" s="225" t="s">
        <v>1</v>
      </c>
      <c r="N332" s="226" t="s">
        <v>46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145</v>
      </c>
      <c r="AT332" s="229" t="s">
        <v>140</v>
      </c>
      <c r="AU332" s="229" t="s">
        <v>91</v>
      </c>
      <c r="AY332" s="17" t="s">
        <v>136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89</v>
      </c>
      <c r="BK332" s="230">
        <f>ROUND(I332*H332,2)</f>
        <v>0</v>
      </c>
      <c r="BL332" s="17" t="s">
        <v>145</v>
      </c>
      <c r="BM332" s="229" t="s">
        <v>742</v>
      </c>
    </row>
    <row r="333" spans="1:63" s="12" customFormat="1" ht="22.8" customHeight="1">
      <c r="A333" s="12"/>
      <c r="B333" s="202"/>
      <c r="C333" s="203"/>
      <c r="D333" s="204" t="s">
        <v>80</v>
      </c>
      <c r="E333" s="216" t="s">
        <v>743</v>
      </c>
      <c r="F333" s="216" t="s">
        <v>744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SUM(P334:P336)</f>
        <v>0</v>
      </c>
      <c r="Q333" s="210"/>
      <c r="R333" s="211">
        <f>SUM(R334:R336)</f>
        <v>0</v>
      </c>
      <c r="S333" s="210"/>
      <c r="T333" s="212">
        <f>SUM(T334:T336)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139</v>
      </c>
      <c r="AT333" s="214" t="s">
        <v>80</v>
      </c>
      <c r="AU333" s="214" t="s">
        <v>89</v>
      </c>
      <c r="AY333" s="213" t="s">
        <v>136</v>
      </c>
      <c r="BK333" s="215">
        <f>SUM(BK334:BK336)</f>
        <v>0</v>
      </c>
    </row>
    <row r="334" spans="1:65" s="2" customFormat="1" ht="16.5" customHeight="1">
      <c r="A334" s="38"/>
      <c r="B334" s="39"/>
      <c r="C334" s="218" t="s">
        <v>745</v>
      </c>
      <c r="D334" s="218" t="s">
        <v>140</v>
      </c>
      <c r="E334" s="219" t="s">
        <v>746</v>
      </c>
      <c r="F334" s="220" t="s">
        <v>747</v>
      </c>
      <c r="G334" s="221" t="s">
        <v>165</v>
      </c>
      <c r="H334" s="222">
        <v>1</v>
      </c>
      <c r="I334" s="223"/>
      <c r="J334" s="224">
        <f>ROUND(I334*H334,2)</f>
        <v>0</v>
      </c>
      <c r="K334" s="220" t="s">
        <v>153</v>
      </c>
      <c r="L334" s="44"/>
      <c r="M334" s="225" t="s">
        <v>1</v>
      </c>
      <c r="N334" s="226" t="s">
        <v>46</v>
      </c>
      <c r="O334" s="91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145</v>
      </c>
      <c r="AT334" s="229" t="s">
        <v>140</v>
      </c>
      <c r="AU334" s="229" t="s">
        <v>91</v>
      </c>
      <c r="AY334" s="17" t="s">
        <v>136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89</v>
      </c>
      <c r="BK334" s="230">
        <f>ROUND(I334*H334,2)</f>
        <v>0</v>
      </c>
      <c r="BL334" s="17" t="s">
        <v>145</v>
      </c>
      <c r="BM334" s="229" t="s">
        <v>748</v>
      </c>
    </row>
    <row r="335" spans="1:65" s="2" customFormat="1" ht="24.15" customHeight="1">
      <c r="A335" s="38"/>
      <c r="B335" s="39"/>
      <c r="C335" s="218" t="s">
        <v>749</v>
      </c>
      <c r="D335" s="218" t="s">
        <v>140</v>
      </c>
      <c r="E335" s="219" t="s">
        <v>750</v>
      </c>
      <c r="F335" s="220" t="s">
        <v>751</v>
      </c>
      <c r="G335" s="221" t="s">
        <v>165</v>
      </c>
      <c r="H335" s="222">
        <v>1</v>
      </c>
      <c r="I335" s="223"/>
      <c r="J335" s="224">
        <f>ROUND(I335*H335,2)</f>
        <v>0</v>
      </c>
      <c r="K335" s="220" t="s">
        <v>153</v>
      </c>
      <c r="L335" s="44"/>
      <c r="M335" s="225" t="s">
        <v>1</v>
      </c>
      <c r="N335" s="226" t="s">
        <v>46</v>
      </c>
      <c r="O335" s="91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145</v>
      </c>
      <c r="AT335" s="229" t="s">
        <v>140</v>
      </c>
      <c r="AU335" s="229" t="s">
        <v>91</v>
      </c>
      <c r="AY335" s="17" t="s">
        <v>136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89</v>
      </c>
      <c r="BK335" s="230">
        <f>ROUND(I335*H335,2)</f>
        <v>0</v>
      </c>
      <c r="BL335" s="17" t="s">
        <v>145</v>
      </c>
      <c r="BM335" s="229" t="s">
        <v>752</v>
      </c>
    </row>
    <row r="336" spans="1:47" s="2" customFormat="1" ht="12">
      <c r="A336" s="38"/>
      <c r="B336" s="39"/>
      <c r="C336" s="40"/>
      <c r="D336" s="231" t="s">
        <v>200</v>
      </c>
      <c r="E336" s="40"/>
      <c r="F336" s="260" t="s">
        <v>753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200</v>
      </c>
      <c r="AU336" s="17" t="s">
        <v>91</v>
      </c>
    </row>
    <row r="337" spans="1:63" s="12" customFormat="1" ht="22.8" customHeight="1">
      <c r="A337" s="12"/>
      <c r="B337" s="202"/>
      <c r="C337" s="203"/>
      <c r="D337" s="204" t="s">
        <v>80</v>
      </c>
      <c r="E337" s="216" t="s">
        <v>754</v>
      </c>
      <c r="F337" s="216" t="s">
        <v>755</v>
      </c>
      <c r="G337" s="203"/>
      <c r="H337" s="203"/>
      <c r="I337" s="206"/>
      <c r="J337" s="217">
        <f>BK337</f>
        <v>0</v>
      </c>
      <c r="K337" s="203"/>
      <c r="L337" s="208"/>
      <c r="M337" s="209"/>
      <c r="N337" s="210"/>
      <c r="O337" s="210"/>
      <c r="P337" s="211">
        <f>P338</f>
        <v>0</v>
      </c>
      <c r="Q337" s="210"/>
      <c r="R337" s="211">
        <f>R338</f>
        <v>0</v>
      </c>
      <c r="S337" s="210"/>
      <c r="T337" s="212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3" t="s">
        <v>139</v>
      </c>
      <c r="AT337" s="214" t="s">
        <v>80</v>
      </c>
      <c r="AU337" s="214" t="s">
        <v>89</v>
      </c>
      <c r="AY337" s="213" t="s">
        <v>136</v>
      </c>
      <c r="BK337" s="215">
        <f>BK338</f>
        <v>0</v>
      </c>
    </row>
    <row r="338" spans="1:65" s="2" customFormat="1" ht="24.15" customHeight="1">
      <c r="A338" s="38"/>
      <c r="B338" s="39"/>
      <c r="C338" s="218" t="s">
        <v>756</v>
      </c>
      <c r="D338" s="218" t="s">
        <v>140</v>
      </c>
      <c r="E338" s="219" t="s">
        <v>757</v>
      </c>
      <c r="F338" s="220" t="s">
        <v>758</v>
      </c>
      <c r="G338" s="221" t="s">
        <v>165</v>
      </c>
      <c r="H338" s="222">
        <v>1</v>
      </c>
      <c r="I338" s="223"/>
      <c r="J338" s="224">
        <f>ROUND(I338*H338,2)</f>
        <v>0</v>
      </c>
      <c r="K338" s="220" t="s">
        <v>153</v>
      </c>
      <c r="L338" s="44"/>
      <c r="M338" s="271" t="s">
        <v>1</v>
      </c>
      <c r="N338" s="272" t="s">
        <v>46</v>
      </c>
      <c r="O338" s="273"/>
      <c r="P338" s="274">
        <f>O338*H338</f>
        <v>0</v>
      </c>
      <c r="Q338" s="274">
        <v>0</v>
      </c>
      <c r="R338" s="274">
        <f>Q338*H338</f>
        <v>0</v>
      </c>
      <c r="S338" s="274">
        <v>0</v>
      </c>
      <c r="T338" s="27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89</v>
      </c>
      <c r="AT338" s="229" t="s">
        <v>140</v>
      </c>
      <c r="AU338" s="229" t="s">
        <v>91</v>
      </c>
      <c r="AY338" s="17" t="s">
        <v>136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89</v>
      </c>
      <c r="BK338" s="230">
        <f>ROUND(I338*H338,2)</f>
        <v>0</v>
      </c>
      <c r="BL338" s="17" t="s">
        <v>89</v>
      </c>
      <c r="BM338" s="229" t="s">
        <v>759</v>
      </c>
    </row>
    <row r="339" spans="1:31" s="2" customFormat="1" ht="6.95" customHeight="1">
      <c r="A339" s="38"/>
      <c r="B339" s="66"/>
      <c r="C339" s="67"/>
      <c r="D339" s="67"/>
      <c r="E339" s="67"/>
      <c r="F339" s="67"/>
      <c r="G339" s="67"/>
      <c r="H339" s="67"/>
      <c r="I339" s="67"/>
      <c r="J339" s="67"/>
      <c r="K339" s="67"/>
      <c r="L339" s="44"/>
      <c r="M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</row>
  </sheetData>
  <sheetProtection password="CC35" sheet="1" objects="1" scenarios="1" formatColumns="0" formatRows="0" autoFilter="0"/>
  <autoFilter ref="C133:K338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hyperlinks>
    <hyperlink ref="F139" r:id="rId1" display="https://podminky.urs.cz/item/CS_URS_2022_02/789121171"/>
    <hyperlink ref="F150" r:id="rId2" display="https://podminky.urs.cz/item/CS_URS_2022_02/78912117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91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VD Vrané - rekonstrukce portálového jeřábu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760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ROUND((SUM(BE126:BE276)),2)</f>
        <v>0</v>
      </c>
      <c r="G33" s="38"/>
      <c r="H33" s="38"/>
      <c r="I33" s="155">
        <v>0.21</v>
      </c>
      <c r="J33" s="154">
        <f>ROUND(((SUM(BE126:BE276))*I33),2)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ROUND((SUM(BF126:BF276)),2)</f>
        <v>0</v>
      </c>
      <c r="G34" s="38"/>
      <c r="H34" s="38"/>
      <c r="I34" s="155">
        <v>0.15</v>
      </c>
      <c r="J34" s="154">
        <f>ROUND(((SUM(BF126:BF276))*I34),2)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ROUND((SUM(BG126:BG276)),2)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ROUND((SUM(BH126:BH276)),2)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ROUND((SUM(BI126:BI276)),2)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VD Vrané - rekonstrukce portálového jeřábu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PS 02 - Elektro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k.ú. Praha – VD Vrané  </v>
      </c>
      <c r="G89" s="40"/>
      <c r="H89" s="40"/>
      <c r="I89" s="32" t="s">
        <v>22</v>
      </c>
      <c r="J89" s="79" t="str">
        <f>IF(J12="","",J12)</f>
        <v>23. 10. 2022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Povodí Vltavy, státní podnik</v>
      </c>
      <c r="G91" s="40"/>
      <c r="H91" s="40"/>
      <c r="I91" s="32" t="s">
        <v>32</v>
      </c>
      <c r="J91" s="36" t="str">
        <f>E21</f>
        <v xml:space="preserve">SKŠ spol. s r.o., Cihlářská 109, 261 01  Příbram I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761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762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763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764</v>
      </c>
      <c r="E100" s="188"/>
      <c r="F100" s="188"/>
      <c r="G100" s="188"/>
      <c r="H100" s="188"/>
      <c r="I100" s="188"/>
      <c r="J100" s="189">
        <f>J133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5"/>
      <c r="C101" s="186"/>
      <c r="D101" s="187" t="s">
        <v>765</v>
      </c>
      <c r="E101" s="188"/>
      <c r="F101" s="188"/>
      <c r="G101" s="188"/>
      <c r="H101" s="188"/>
      <c r="I101" s="188"/>
      <c r="J101" s="189">
        <f>J134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5"/>
      <c r="C102" s="186"/>
      <c r="D102" s="187" t="s">
        <v>766</v>
      </c>
      <c r="E102" s="188"/>
      <c r="F102" s="188"/>
      <c r="G102" s="188"/>
      <c r="H102" s="188"/>
      <c r="I102" s="188"/>
      <c r="J102" s="189">
        <f>J144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5"/>
      <c r="C103" s="186"/>
      <c r="D103" s="187" t="s">
        <v>767</v>
      </c>
      <c r="E103" s="188"/>
      <c r="F103" s="188"/>
      <c r="G103" s="188"/>
      <c r="H103" s="188"/>
      <c r="I103" s="188"/>
      <c r="J103" s="189">
        <f>J198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768</v>
      </c>
      <c r="E104" s="188"/>
      <c r="F104" s="188"/>
      <c r="G104" s="188"/>
      <c r="H104" s="188"/>
      <c r="I104" s="188"/>
      <c r="J104" s="189">
        <f>J203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5"/>
      <c r="C105" s="186"/>
      <c r="D105" s="187" t="s">
        <v>769</v>
      </c>
      <c r="E105" s="188"/>
      <c r="F105" s="188"/>
      <c r="G105" s="188"/>
      <c r="H105" s="188"/>
      <c r="I105" s="188"/>
      <c r="J105" s="189">
        <f>J204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5"/>
      <c r="C106" s="186"/>
      <c r="D106" s="187" t="s">
        <v>770</v>
      </c>
      <c r="E106" s="188"/>
      <c r="F106" s="188"/>
      <c r="G106" s="188"/>
      <c r="H106" s="188"/>
      <c r="I106" s="188"/>
      <c r="J106" s="189">
        <f>J272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VD Vrané - rekonstrukce portálového jeřábu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PS 02 - Elektro část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k.ú. Praha – VD Vrané  </v>
      </c>
      <c r="G120" s="40"/>
      <c r="H120" s="40"/>
      <c r="I120" s="32" t="s">
        <v>22</v>
      </c>
      <c r="J120" s="79" t="str">
        <f>IF(J12="","",J12)</f>
        <v>23. 10. 2022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E15</f>
        <v>Povodí Vltavy, státní podnik</v>
      </c>
      <c r="G122" s="40"/>
      <c r="H122" s="40"/>
      <c r="I122" s="32" t="s">
        <v>32</v>
      </c>
      <c r="J122" s="36" t="str">
        <f>E21</f>
        <v xml:space="preserve">SKŠ spol. s r.o., Cihlářská 109, 261 01  Příbram I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30</v>
      </c>
      <c r="D123" s="40"/>
      <c r="E123" s="40"/>
      <c r="F123" s="27" t="str">
        <f>IF(E18="","",E18)</f>
        <v>Vyplň údaj</v>
      </c>
      <c r="G123" s="40"/>
      <c r="H123" s="40"/>
      <c r="I123" s="32" t="s">
        <v>37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124</v>
      </c>
      <c r="D125" s="194" t="s">
        <v>66</v>
      </c>
      <c r="E125" s="194" t="s">
        <v>62</v>
      </c>
      <c r="F125" s="194" t="s">
        <v>63</v>
      </c>
      <c r="G125" s="194" t="s">
        <v>125</v>
      </c>
      <c r="H125" s="194" t="s">
        <v>126</v>
      </c>
      <c r="I125" s="194" t="s">
        <v>127</v>
      </c>
      <c r="J125" s="194" t="s">
        <v>103</v>
      </c>
      <c r="K125" s="195" t="s">
        <v>128</v>
      </c>
      <c r="L125" s="196"/>
      <c r="M125" s="100" t="s">
        <v>1</v>
      </c>
      <c r="N125" s="101" t="s">
        <v>45</v>
      </c>
      <c r="O125" s="101" t="s">
        <v>129</v>
      </c>
      <c r="P125" s="101" t="s">
        <v>130</v>
      </c>
      <c r="Q125" s="101" t="s">
        <v>131</v>
      </c>
      <c r="R125" s="101" t="s">
        <v>132</v>
      </c>
      <c r="S125" s="101" t="s">
        <v>133</v>
      </c>
      <c r="T125" s="102" t="s">
        <v>134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135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</f>
        <v>0</v>
      </c>
      <c r="Q126" s="104"/>
      <c r="R126" s="199">
        <f>R127</f>
        <v>0.33201</v>
      </c>
      <c r="S126" s="104"/>
      <c r="T126" s="200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80</v>
      </c>
      <c r="AU126" s="17" t="s">
        <v>105</v>
      </c>
      <c r="BK126" s="201">
        <f>BK127</f>
        <v>0</v>
      </c>
    </row>
    <row r="127" spans="1:63" s="12" customFormat="1" ht="25.9" customHeight="1">
      <c r="A127" s="12"/>
      <c r="B127" s="202"/>
      <c r="C127" s="203"/>
      <c r="D127" s="204" t="s">
        <v>80</v>
      </c>
      <c r="E127" s="205" t="s">
        <v>92</v>
      </c>
      <c r="F127" s="205" t="s">
        <v>771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P128+P133+P203</f>
        <v>0</v>
      </c>
      <c r="Q127" s="210"/>
      <c r="R127" s="211">
        <f>R128+R133+R203</f>
        <v>0.33201</v>
      </c>
      <c r="S127" s="210"/>
      <c r="T127" s="212">
        <f>T128+T133+T203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89</v>
      </c>
      <c r="AT127" s="214" t="s">
        <v>80</v>
      </c>
      <c r="AU127" s="214" t="s">
        <v>81</v>
      </c>
      <c r="AY127" s="213" t="s">
        <v>136</v>
      </c>
      <c r="BK127" s="215">
        <f>BK128+BK133+BK203</f>
        <v>0</v>
      </c>
    </row>
    <row r="128" spans="1:63" s="12" customFormat="1" ht="22.8" customHeight="1">
      <c r="A128" s="12"/>
      <c r="B128" s="202"/>
      <c r="C128" s="203"/>
      <c r="D128" s="204" t="s">
        <v>80</v>
      </c>
      <c r="E128" s="216" t="s">
        <v>772</v>
      </c>
      <c r="F128" s="216" t="s">
        <v>773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89</v>
      </c>
      <c r="AT128" s="214" t="s">
        <v>80</v>
      </c>
      <c r="AU128" s="214" t="s">
        <v>89</v>
      </c>
      <c r="AY128" s="213" t="s">
        <v>136</v>
      </c>
      <c r="BK128" s="215">
        <f>BK129</f>
        <v>0</v>
      </c>
    </row>
    <row r="129" spans="1:63" s="12" customFormat="1" ht="20.85" customHeight="1">
      <c r="A129" s="12"/>
      <c r="B129" s="202"/>
      <c r="C129" s="203"/>
      <c r="D129" s="204" t="s">
        <v>80</v>
      </c>
      <c r="E129" s="216" t="s">
        <v>774</v>
      </c>
      <c r="F129" s="216" t="s">
        <v>775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SUM(P130:P132)</f>
        <v>0</v>
      </c>
      <c r="Q129" s="210"/>
      <c r="R129" s="211">
        <f>SUM(R130:R132)</f>
        <v>0</v>
      </c>
      <c r="S129" s="210"/>
      <c r="T129" s="212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89</v>
      </c>
      <c r="AT129" s="214" t="s">
        <v>80</v>
      </c>
      <c r="AU129" s="214" t="s">
        <v>91</v>
      </c>
      <c r="AY129" s="213" t="s">
        <v>136</v>
      </c>
      <c r="BK129" s="215">
        <f>SUM(BK130:BK132)</f>
        <v>0</v>
      </c>
    </row>
    <row r="130" spans="1:65" s="2" customFormat="1" ht="21.75" customHeight="1">
      <c r="A130" s="38"/>
      <c r="B130" s="39"/>
      <c r="C130" s="218" t="s">
        <v>89</v>
      </c>
      <c r="D130" s="218" t="s">
        <v>140</v>
      </c>
      <c r="E130" s="219" t="s">
        <v>776</v>
      </c>
      <c r="F130" s="220" t="s">
        <v>777</v>
      </c>
      <c r="G130" s="221" t="s">
        <v>233</v>
      </c>
      <c r="H130" s="222">
        <v>1</v>
      </c>
      <c r="I130" s="223"/>
      <c r="J130" s="224">
        <f>ROUND(I130*H130,2)</f>
        <v>0</v>
      </c>
      <c r="K130" s="220" t="s">
        <v>153</v>
      </c>
      <c r="L130" s="44"/>
      <c r="M130" s="225" t="s">
        <v>1</v>
      </c>
      <c r="N130" s="226" t="s">
        <v>46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145</v>
      </c>
      <c r="AT130" s="229" t="s">
        <v>140</v>
      </c>
      <c r="AU130" s="229" t="s">
        <v>159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89</v>
      </c>
      <c r="BK130" s="230">
        <f>ROUND(I130*H130,2)</f>
        <v>0</v>
      </c>
      <c r="BL130" s="17" t="s">
        <v>145</v>
      </c>
      <c r="BM130" s="229" t="s">
        <v>778</v>
      </c>
    </row>
    <row r="131" spans="1:65" s="2" customFormat="1" ht="21.75" customHeight="1">
      <c r="A131" s="38"/>
      <c r="B131" s="39"/>
      <c r="C131" s="218" t="s">
        <v>91</v>
      </c>
      <c r="D131" s="218" t="s">
        <v>140</v>
      </c>
      <c r="E131" s="219" t="s">
        <v>779</v>
      </c>
      <c r="F131" s="220" t="s">
        <v>780</v>
      </c>
      <c r="G131" s="221" t="s">
        <v>233</v>
      </c>
      <c r="H131" s="222">
        <v>1</v>
      </c>
      <c r="I131" s="223"/>
      <c r="J131" s="224">
        <f>ROUND(I131*H131,2)</f>
        <v>0</v>
      </c>
      <c r="K131" s="220" t="s">
        <v>153</v>
      </c>
      <c r="L131" s="44"/>
      <c r="M131" s="225" t="s">
        <v>1</v>
      </c>
      <c r="N131" s="226" t="s">
        <v>46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145</v>
      </c>
      <c r="AT131" s="229" t="s">
        <v>140</v>
      </c>
      <c r="AU131" s="229" t="s">
        <v>159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89</v>
      </c>
      <c r="BK131" s="230">
        <f>ROUND(I131*H131,2)</f>
        <v>0</v>
      </c>
      <c r="BL131" s="17" t="s">
        <v>145</v>
      </c>
      <c r="BM131" s="229" t="s">
        <v>781</v>
      </c>
    </row>
    <row r="132" spans="1:65" s="2" customFormat="1" ht="16.5" customHeight="1">
      <c r="A132" s="38"/>
      <c r="B132" s="39"/>
      <c r="C132" s="218" t="s">
        <v>159</v>
      </c>
      <c r="D132" s="218" t="s">
        <v>140</v>
      </c>
      <c r="E132" s="219" t="s">
        <v>782</v>
      </c>
      <c r="F132" s="220" t="s">
        <v>783</v>
      </c>
      <c r="G132" s="221" t="s">
        <v>233</v>
      </c>
      <c r="H132" s="222">
        <v>1</v>
      </c>
      <c r="I132" s="223"/>
      <c r="J132" s="224">
        <f>ROUND(I132*H132,2)</f>
        <v>0</v>
      </c>
      <c r="K132" s="220" t="s">
        <v>153</v>
      </c>
      <c r="L132" s="44"/>
      <c r="M132" s="225" t="s">
        <v>1</v>
      </c>
      <c r="N132" s="226" t="s">
        <v>46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159</v>
      </c>
      <c r="AY132" s="17" t="s">
        <v>136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89</v>
      </c>
      <c r="BK132" s="230">
        <f>ROUND(I132*H132,2)</f>
        <v>0</v>
      </c>
      <c r="BL132" s="17" t="s">
        <v>145</v>
      </c>
      <c r="BM132" s="229" t="s">
        <v>784</v>
      </c>
    </row>
    <row r="133" spans="1:63" s="12" customFormat="1" ht="22.8" customHeight="1">
      <c r="A133" s="12"/>
      <c r="B133" s="202"/>
      <c r="C133" s="203"/>
      <c r="D133" s="204" t="s">
        <v>80</v>
      </c>
      <c r="E133" s="216" t="s">
        <v>785</v>
      </c>
      <c r="F133" s="216" t="s">
        <v>786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P134+P144+P198</f>
        <v>0</v>
      </c>
      <c r="Q133" s="210"/>
      <c r="R133" s="211">
        <f>R134+R144+R198</f>
        <v>0.08083000000000001</v>
      </c>
      <c r="S133" s="210"/>
      <c r="T133" s="212">
        <f>T134+T144+T198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91</v>
      </c>
      <c r="AT133" s="214" t="s">
        <v>80</v>
      </c>
      <c r="AU133" s="214" t="s">
        <v>89</v>
      </c>
      <c r="AY133" s="213" t="s">
        <v>136</v>
      </c>
      <c r="BK133" s="215">
        <f>BK134+BK144+BK198</f>
        <v>0</v>
      </c>
    </row>
    <row r="134" spans="1:63" s="12" customFormat="1" ht="20.85" customHeight="1">
      <c r="A134" s="12"/>
      <c r="B134" s="202"/>
      <c r="C134" s="203"/>
      <c r="D134" s="204" t="s">
        <v>80</v>
      </c>
      <c r="E134" s="216" t="s">
        <v>787</v>
      </c>
      <c r="F134" s="216" t="s">
        <v>788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SUM(P135:P143)</f>
        <v>0</v>
      </c>
      <c r="Q134" s="210"/>
      <c r="R134" s="211">
        <f>SUM(R135:R143)</f>
        <v>0</v>
      </c>
      <c r="S134" s="210"/>
      <c r="T134" s="212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91</v>
      </c>
      <c r="AT134" s="214" t="s">
        <v>80</v>
      </c>
      <c r="AU134" s="214" t="s">
        <v>91</v>
      </c>
      <c r="AY134" s="213" t="s">
        <v>136</v>
      </c>
      <c r="BK134" s="215">
        <f>SUM(BK135:BK143)</f>
        <v>0</v>
      </c>
    </row>
    <row r="135" spans="1:65" s="2" customFormat="1" ht="16.5" customHeight="1">
      <c r="A135" s="38"/>
      <c r="B135" s="39"/>
      <c r="C135" s="218" t="s">
        <v>139</v>
      </c>
      <c r="D135" s="218" t="s">
        <v>140</v>
      </c>
      <c r="E135" s="219" t="s">
        <v>789</v>
      </c>
      <c r="F135" s="220" t="s">
        <v>790</v>
      </c>
      <c r="G135" s="221" t="s">
        <v>259</v>
      </c>
      <c r="H135" s="222">
        <v>3</v>
      </c>
      <c r="I135" s="223"/>
      <c r="J135" s="224">
        <f>ROUND(I135*H135,2)</f>
        <v>0</v>
      </c>
      <c r="K135" s="220" t="s">
        <v>153</v>
      </c>
      <c r="L135" s="44"/>
      <c r="M135" s="225" t="s">
        <v>1</v>
      </c>
      <c r="N135" s="226" t="s">
        <v>46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159</v>
      </c>
      <c r="AY135" s="17" t="s">
        <v>136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89</v>
      </c>
      <c r="BK135" s="230">
        <f>ROUND(I135*H135,2)</f>
        <v>0</v>
      </c>
      <c r="BL135" s="17" t="s">
        <v>145</v>
      </c>
      <c r="BM135" s="229" t="s">
        <v>791</v>
      </c>
    </row>
    <row r="136" spans="1:65" s="2" customFormat="1" ht="16.5" customHeight="1">
      <c r="A136" s="38"/>
      <c r="B136" s="39"/>
      <c r="C136" s="218" t="s">
        <v>167</v>
      </c>
      <c r="D136" s="218" t="s">
        <v>140</v>
      </c>
      <c r="E136" s="219" t="s">
        <v>792</v>
      </c>
      <c r="F136" s="220" t="s">
        <v>793</v>
      </c>
      <c r="G136" s="221" t="s">
        <v>259</v>
      </c>
      <c r="H136" s="222">
        <v>4</v>
      </c>
      <c r="I136" s="223"/>
      <c r="J136" s="224">
        <f>ROUND(I136*H136,2)</f>
        <v>0</v>
      </c>
      <c r="K136" s="220" t="s">
        <v>144</v>
      </c>
      <c r="L136" s="44"/>
      <c r="M136" s="225" t="s">
        <v>1</v>
      </c>
      <c r="N136" s="226" t="s">
        <v>46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145</v>
      </c>
      <c r="AT136" s="229" t="s">
        <v>140</v>
      </c>
      <c r="AU136" s="229" t="s">
        <v>159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89</v>
      </c>
      <c r="BK136" s="230">
        <f>ROUND(I136*H136,2)</f>
        <v>0</v>
      </c>
      <c r="BL136" s="17" t="s">
        <v>145</v>
      </c>
      <c r="BM136" s="229" t="s">
        <v>794</v>
      </c>
    </row>
    <row r="137" spans="1:47" s="2" customFormat="1" ht="12">
      <c r="A137" s="38"/>
      <c r="B137" s="39"/>
      <c r="C137" s="40"/>
      <c r="D137" s="231" t="s">
        <v>147</v>
      </c>
      <c r="E137" s="40"/>
      <c r="F137" s="232" t="s">
        <v>795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147</v>
      </c>
      <c r="AU137" s="17" t="s">
        <v>159</v>
      </c>
    </row>
    <row r="138" spans="1:47" s="2" customFormat="1" ht="12">
      <c r="A138" s="38"/>
      <c r="B138" s="39"/>
      <c r="C138" s="40"/>
      <c r="D138" s="236" t="s">
        <v>149</v>
      </c>
      <c r="E138" s="40"/>
      <c r="F138" s="237" t="s">
        <v>796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149</v>
      </c>
      <c r="AU138" s="17" t="s">
        <v>159</v>
      </c>
    </row>
    <row r="139" spans="1:65" s="2" customFormat="1" ht="16.5" customHeight="1">
      <c r="A139" s="38"/>
      <c r="B139" s="39"/>
      <c r="C139" s="218" t="s">
        <v>173</v>
      </c>
      <c r="D139" s="218" t="s">
        <v>140</v>
      </c>
      <c r="E139" s="219" t="s">
        <v>797</v>
      </c>
      <c r="F139" s="220" t="s">
        <v>798</v>
      </c>
      <c r="G139" s="221" t="s">
        <v>259</v>
      </c>
      <c r="H139" s="222">
        <v>4</v>
      </c>
      <c r="I139" s="223"/>
      <c r="J139" s="224">
        <f>ROUND(I139*H139,2)</f>
        <v>0</v>
      </c>
      <c r="K139" s="220" t="s">
        <v>144</v>
      </c>
      <c r="L139" s="44"/>
      <c r="M139" s="225" t="s">
        <v>1</v>
      </c>
      <c r="N139" s="226" t="s">
        <v>46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145</v>
      </c>
      <c r="AT139" s="229" t="s">
        <v>140</v>
      </c>
      <c r="AU139" s="229" t="s">
        <v>159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89</v>
      </c>
      <c r="BK139" s="230">
        <f>ROUND(I139*H139,2)</f>
        <v>0</v>
      </c>
      <c r="BL139" s="17" t="s">
        <v>145</v>
      </c>
      <c r="BM139" s="229" t="s">
        <v>799</v>
      </c>
    </row>
    <row r="140" spans="1:47" s="2" customFormat="1" ht="12">
      <c r="A140" s="38"/>
      <c r="B140" s="39"/>
      <c r="C140" s="40"/>
      <c r="D140" s="231" t="s">
        <v>147</v>
      </c>
      <c r="E140" s="40"/>
      <c r="F140" s="232" t="s">
        <v>800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147</v>
      </c>
      <c r="AU140" s="17" t="s">
        <v>159</v>
      </c>
    </row>
    <row r="141" spans="1:47" s="2" customFormat="1" ht="12">
      <c r="A141" s="38"/>
      <c r="B141" s="39"/>
      <c r="C141" s="40"/>
      <c r="D141" s="236" t="s">
        <v>149</v>
      </c>
      <c r="E141" s="40"/>
      <c r="F141" s="237" t="s">
        <v>801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149</v>
      </c>
      <c r="AU141" s="17" t="s">
        <v>159</v>
      </c>
    </row>
    <row r="142" spans="1:65" s="2" customFormat="1" ht="16.5" customHeight="1">
      <c r="A142" s="38"/>
      <c r="B142" s="39"/>
      <c r="C142" s="218" t="s">
        <v>180</v>
      </c>
      <c r="D142" s="218" t="s">
        <v>140</v>
      </c>
      <c r="E142" s="219" t="s">
        <v>802</v>
      </c>
      <c r="F142" s="220" t="s">
        <v>803</v>
      </c>
      <c r="G142" s="221" t="s">
        <v>804</v>
      </c>
      <c r="H142" s="222">
        <v>1</v>
      </c>
      <c r="I142" s="223"/>
      <c r="J142" s="224">
        <f>ROUND(I142*H142,2)</f>
        <v>0</v>
      </c>
      <c r="K142" s="220" t="s">
        <v>153</v>
      </c>
      <c r="L142" s="44"/>
      <c r="M142" s="225" t="s">
        <v>1</v>
      </c>
      <c r="N142" s="226" t="s">
        <v>46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145</v>
      </c>
      <c r="AT142" s="229" t="s">
        <v>140</v>
      </c>
      <c r="AU142" s="229" t="s">
        <v>159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89</v>
      </c>
      <c r="BK142" s="230">
        <f>ROUND(I142*H142,2)</f>
        <v>0</v>
      </c>
      <c r="BL142" s="17" t="s">
        <v>145</v>
      </c>
      <c r="BM142" s="229" t="s">
        <v>805</v>
      </c>
    </row>
    <row r="143" spans="1:65" s="2" customFormat="1" ht="16.5" customHeight="1">
      <c r="A143" s="38"/>
      <c r="B143" s="39"/>
      <c r="C143" s="218" t="s">
        <v>183</v>
      </c>
      <c r="D143" s="218" t="s">
        <v>140</v>
      </c>
      <c r="E143" s="219" t="s">
        <v>806</v>
      </c>
      <c r="F143" s="220" t="s">
        <v>807</v>
      </c>
      <c r="G143" s="221" t="s">
        <v>259</v>
      </c>
      <c r="H143" s="222">
        <v>2</v>
      </c>
      <c r="I143" s="223"/>
      <c r="J143" s="224">
        <f>ROUND(I143*H143,2)</f>
        <v>0</v>
      </c>
      <c r="K143" s="220" t="s">
        <v>153</v>
      </c>
      <c r="L143" s="44"/>
      <c r="M143" s="225" t="s">
        <v>1</v>
      </c>
      <c r="N143" s="226" t="s">
        <v>46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145</v>
      </c>
      <c r="AT143" s="229" t="s">
        <v>140</v>
      </c>
      <c r="AU143" s="229" t="s">
        <v>159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89</v>
      </c>
      <c r="BK143" s="230">
        <f>ROUND(I143*H143,2)</f>
        <v>0</v>
      </c>
      <c r="BL143" s="17" t="s">
        <v>145</v>
      </c>
      <c r="BM143" s="229" t="s">
        <v>808</v>
      </c>
    </row>
    <row r="144" spans="1:63" s="12" customFormat="1" ht="20.85" customHeight="1">
      <c r="A144" s="12"/>
      <c r="B144" s="202"/>
      <c r="C144" s="203"/>
      <c r="D144" s="204" t="s">
        <v>80</v>
      </c>
      <c r="E144" s="216" t="s">
        <v>809</v>
      </c>
      <c r="F144" s="216" t="s">
        <v>810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SUM(P145:P197)</f>
        <v>0</v>
      </c>
      <c r="Q144" s="210"/>
      <c r="R144" s="211">
        <f>SUM(R145:R197)</f>
        <v>0.08083000000000001</v>
      </c>
      <c r="S144" s="210"/>
      <c r="T144" s="212">
        <f>SUM(T145:T197)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91</v>
      </c>
      <c r="AT144" s="214" t="s">
        <v>80</v>
      </c>
      <c r="AU144" s="214" t="s">
        <v>91</v>
      </c>
      <c r="AY144" s="213" t="s">
        <v>136</v>
      </c>
      <c r="BK144" s="215">
        <f>SUM(BK145:BK197)</f>
        <v>0</v>
      </c>
    </row>
    <row r="145" spans="1:65" s="2" customFormat="1" ht="16.5" customHeight="1">
      <c r="A145" s="38"/>
      <c r="B145" s="39"/>
      <c r="C145" s="261" t="s">
        <v>186</v>
      </c>
      <c r="D145" s="261" t="s">
        <v>215</v>
      </c>
      <c r="E145" s="262" t="s">
        <v>811</v>
      </c>
      <c r="F145" s="263" t="s">
        <v>812</v>
      </c>
      <c r="G145" s="264" t="s">
        <v>207</v>
      </c>
      <c r="H145" s="265">
        <v>70</v>
      </c>
      <c r="I145" s="266"/>
      <c r="J145" s="267">
        <f>ROUND(I145*H145,2)</f>
        <v>0</v>
      </c>
      <c r="K145" s="263" t="s">
        <v>153</v>
      </c>
      <c r="L145" s="268"/>
      <c r="M145" s="269" t="s">
        <v>1</v>
      </c>
      <c r="N145" s="270" t="s">
        <v>46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218</v>
      </c>
      <c r="AT145" s="229" t="s">
        <v>215</v>
      </c>
      <c r="AU145" s="229" t="s">
        <v>159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89</v>
      </c>
      <c r="BK145" s="230">
        <f>ROUND(I145*H145,2)</f>
        <v>0</v>
      </c>
      <c r="BL145" s="17" t="s">
        <v>145</v>
      </c>
      <c r="BM145" s="229" t="s">
        <v>813</v>
      </c>
    </row>
    <row r="146" spans="1:65" s="2" customFormat="1" ht="21.75" customHeight="1">
      <c r="A146" s="38"/>
      <c r="B146" s="39"/>
      <c r="C146" s="261" t="s">
        <v>190</v>
      </c>
      <c r="D146" s="261" t="s">
        <v>215</v>
      </c>
      <c r="E146" s="262" t="s">
        <v>814</v>
      </c>
      <c r="F146" s="263" t="s">
        <v>815</v>
      </c>
      <c r="G146" s="264" t="s">
        <v>207</v>
      </c>
      <c r="H146" s="265">
        <v>80</v>
      </c>
      <c r="I146" s="266"/>
      <c r="J146" s="267">
        <f>ROUND(I146*H146,2)</f>
        <v>0</v>
      </c>
      <c r="K146" s="263" t="s">
        <v>153</v>
      </c>
      <c r="L146" s="268"/>
      <c r="M146" s="269" t="s">
        <v>1</v>
      </c>
      <c r="N146" s="270" t="s">
        <v>46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218</v>
      </c>
      <c r="AT146" s="229" t="s">
        <v>215</v>
      </c>
      <c r="AU146" s="229" t="s">
        <v>159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89</v>
      </c>
      <c r="BK146" s="230">
        <f>ROUND(I146*H146,2)</f>
        <v>0</v>
      </c>
      <c r="BL146" s="17" t="s">
        <v>145</v>
      </c>
      <c r="BM146" s="229" t="s">
        <v>816</v>
      </c>
    </row>
    <row r="147" spans="1:65" s="2" customFormat="1" ht="21.75" customHeight="1">
      <c r="A147" s="38"/>
      <c r="B147" s="39"/>
      <c r="C147" s="261" t="s">
        <v>196</v>
      </c>
      <c r="D147" s="261" t="s">
        <v>215</v>
      </c>
      <c r="E147" s="262" t="s">
        <v>817</v>
      </c>
      <c r="F147" s="263" t="s">
        <v>818</v>
      </c>
      <c r="G147" s="264" t="s">
        <v>207</v>
      </c>
      <c r="H147" s="265">
        <v>90</v>
      </c>
      <c r="I147" s="266"/>
      <c r="J147" s="267">
        <f>ROUND(I147*H147,2)</f>
        <v>0</v>
      </c>
      <c r="K147" s="263" t="s">
        <v>153</v>
      </c>
      <c r="L147" s="268"/>
      <c r="M147" s="269" t="s">
        <v>1</v>
      </c>
      <c r="N147" s="270" t="s">
        <v>46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218</v>
      </c>
      <c r="AT147" s="229" t="s">
        <v>215</v>
      </c>
      <c r="AU147" s="229" t="s">
        <v>159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89</v>
      </c>
      <c r="BK147" s="230">
        <f>ROUND(I147*H147,2)</f>
        <v>0</v>
      </c>
      <c r="BL147" s="17" t="s">
        <v>145</v>
      </c>
      <c r="BM147" s="229" t="s">
        <v>819</v>
      </c>
    </row>
    <row r="148" spans="1:65" s="2" customFormat="1" ht="21.75" customHeight="1">
      <c r="A148" s="38"/>
      <c r="B148" s="39"/>
      <c r="C148" s="261" t="s">
        <v>204</v>
      </c>
      <c r="D148" s="261" t="s">
        <v>215</v>
      </c>
      <c r="E148" s="262" t="s">
        <v>820</v>
      </c>
      <c r="F148" s="263" t="s">
        <v>821</v>
      </c>
      <c r="G148" s="264" t="s">
        <v>207</v>
      </c>
      <c r="H148" s="265">
        <v>40</v>
      </c>
      <c r="I148" s="266"/>
      <c r="J148" s="267">
        <f>ROUND(I148*H148,2)</f>
        <v>0</v>
      </c>
      <c r="K148" s="263" t="s">
        <v>153</v>
      </c>
      <c r="L148" s="268"/>
      <c r="M148" s="269" t="s">
        <v>1</v>
      </c>
      <c r="N148" s="270" t="s">
        <v>46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218</v>
      </c>
      <c r="AT148" s="229" t="s">
        <v>215</v>
      </c>
      <c r="AU148" s="229" t="s">
        <v>159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89</v>
      </c>
      <c r="BK148" s="230">
        <f>ROUND(I148*H148,2)</f>
        <v>0</v>
      </c>
      <c r="BL148" s="17" t="s">
        <v>145</v>
      </c>
      <c r="BM148" s="229" t="s">
        <v>822</v>
      </c>
    </row>
    <row r="149" spans="1:65" s="2" customFormat="1" ht="21.75" customHeight="1">
      <c r="A149" s="38"/>
      <c r="B149" s="39"/>
      <c r="C149" s="261" t="s">
        <v>210</v>
      </c>
      <c r="D149" s="261" t="s">
        <v>215</v>
      </c>
      <c r="E149" s="262" t="s">
        <v>823</v>
      </c>
      <c r="F149" s="263" t="s">
        <v>824</v>
      </c>
      <c r="G149" s="264" t="s">
        <v>207</v>
      </c>
      <c r="H149" s="265">
        <v>130</v>
      </c>
      <c r="I149" s="266"/>
      <c r="J149" s="267">
        <f>ROUND(I149*H149,2)</f>
        <v>0</v>
      </c>
      <c r="K149" s="263" t="s">
        <v>153</v>
      </c>
      <c r="L149" s="268"/>
      <c r="M149" s="269" t="s">
        <v>1</v>
      </c>
      <c r="N149" s="270" t="s">
        <v>46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218</v>
      </c>
      <c r="AT149" s="229" t="s">
        <v>215</v>
      </c>
      <c r="AU149" s="229" t="s">
        <v>159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89</v>
      </c>
      <c r="BK149" s="230">
        <f>ROUND(I149*H149,2)</f>
        <v>0</v>
      </c>
      <c r="BL149" s="17" t="s">
        <v>145</v>
      </c>
      <c r="BM149" s="229" t="s">
        <v>825</v>
      </c>
    </row>
    <row r="150" spans="1:65" s="2" customFormat="1" ht="21.75" customHeight="1">
      <c r="A150" s="38"/>
      <c r="B150" s="39"/>
      <c r="C150" s="261" t="s">
        <v>214</v>
      </c>
      <c r="D150" s="261" t="s">
        <v>215</v>
      </c>
      <c r="E150" s="262" t="s">
        <v>826</v>
      </c>
      <c r="F150" s="263" t="s">
        <v>827</v>
      </c>
      <c r="G150" s="264" t="s">
        <v>207</v>
      </c>
      <c r="H150" s="265">
        <v>80</v>
      </c>
      <c r="I150" s="266"/>
      <c r="J150" s="267">
        <f>ROUND(I150*H150,2)</f>
        <v>0</v>
      </c>
      <c r="K150" s="263" t="s">
        <v>153</v>
      </c>
      <c r="L150" s="268"/>
      <c r="M150" s="269" t="s">
        <v>1</v>
      </c>
      <c r="N150" s="270" t="s">
        <v>46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218</v>
      </c>
      <c r="AT150" s="229" t="s">
        <v>215</v>
      </c>
      <c r="AU150" s="229" t="s">
        <v>159</v>
      </c>
      <c r="AY150" s="17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89</v>
      </c>
      <c r="BK150" s="230">
        <f>ROUND(I150*H150,2)</f>
        <v>0</v>
      </c>
      <c r="BL150" s="17" t="s">
        <v>145</v>
      </c>
      <c r="BM150" s="229" t="s">
        <v>828</v>
      </c>
    </row>
    <row r="151" spans="1:65" s="2" customFormat="1" ht="21.75" customHeight="1">
      <c r="A151" s="38"/>
      <c r="B151" s="39"/>
      <c r="C151" s="261" t="s">
        <v>8</v>
      </c>
      <c r="D151" s="261" t="s">
        <v>215</v>
      </c>
      <c r="E151" s="262" t="s">
        <v>829</v>
      </c>
      <c r="F151" s="263" t="s">
        <v>830</v>
      </c>
      <c r="G151" s="264" t="s">
        <v>207</v>
      </c>
      <c r="H151" s="265">
        <v>30</v>
      </c>
      <c r="I151" s="266"/>
      <c r="J151" s="267">
        <f>ROUND(I151*H151,2)</f>
        <v>0</v>
      </c>
      <c r="K151" s="263" t="s">
        <v>153</v>
      </c>
      <c r="L151" s="268"/>
      <c r="M151" s="269" t="s">
        <v>1</v>
      </c>
      <c r="N151" s="270" t="s">
        <v>46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218</v>
      </c>
      <c r="AT151" s="229" t="s">
        <v>215</v>
      </c>
      <c r="AU151" s="229" t="s">
        <v>159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89</v>
      </c>
      <c r="BK151" s="230">
        <f>ROUND(I151*H151,2)</f>
        <v>0</v>
      </c>
      <c r="BL151" s="17" t="s">
        <v>145</v>
      </c>
      <c r="BM151" s="229" t="s">
        <v>831</v>
      </c>
    </row>
    <row r="152" spans="1:65" s="2" customFormat="1" ht="21.75" customHeight="1">
      <c r="A152" s="38"/>
      <c r="B152" s="39"/>
      <c r="C152" s="261" t="s">
        <v>145</v>
      </c>
      <c r="D152" s="261" t="s">
        <v>215</v>
      </c>
      <c r="E152" s="262" t="s">
        <v>832</v>
      </c>
      <c r="F152" s="263" t="s">
        <v>833</v>
      </c>
      <c r="G152" s="264" t="s">
        <v>207</v>
      </c>
      <c r="H152" s="265">
        <v>50</v>
      </c>
      <c r="I152" s="266"/>
      <c r="J152" s="267">
        <f>ROUND(I152*H152,2)</f>
        <v>0</v>
      </c>
      <c r="K152" s="263" t="s">
        <v>153</v>
      </c>
      <c r="L152" s="268"/>
      <c r="M152" s="269" t="s">
        <v>1</v>
      </c>
      <c r="N152" s="270" t="s">
        <v>46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218</v>
      </c>
      <c r="AT152" s="229" t="s">
        <v>215</v>
      </c>
      <c r="AU152" s="229" t="s">
        <v>159</v>
      </c>
      <c r="AY152" s="17" t="s">
        <v>136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89</v>
      </c>
      <c r="BK152" s="230">
        <f>ROUND(I152*H152,2)</f>
        <v>0</v>
      </c>
      <c r="BL152" s="17" t="s">
        <v>145</v>
      </c>
      <c r="BM152" s="229" t="s">
        <v>834</v>
      </c>
    </row>
    <row r="153" spans="1:65" s="2" customFormat="1" ht="16.5" customHeight="1">
      <c r="A153" s="38"/>
      <c r="B153" s="39"/>
      <c r="C153" s="261" t="s">
        <v>230</v>
      </c>
      <c r="D153" s="261" t="s">
        <v>215</v>
      </c>
      <c r="E153" s="262" t="s">
        <v>835</v>
      </c>
      <c r="F153" s="263" t="s">
        <v>836</v>
      </c>
      <c r="G153" s="264" t="s">
        <v>259</v>
      </c>
      <c r="H153" s="265">
        <v>3</v>
      </c>
      <c r="I153" s="266"/>
      <c r="J153" s="267">
        <f>ROUND(I153*H153,2)</f>
        <v>0</v>
      </c>
      <c r="K153" s="263" t="s">
        <v>153</v>
      </c>
      <c r="L153" s="268"/>
      <c r="M153" s="269" t="s">
        <v>1</v>
      </c>
      <c r="N153" s="270" t="s">
        <v>46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218</v>
      </c>
      <c r="AT153" s="229" t="s">
        <v>215</v>
      </c>
      <c r="AU153" s="229" t="s">
        <v>159</v>
      </c>
      <c r="AY153" s="17" t="s">
        <v>136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89</v>
      </c>
      <c r="BK153" s="230">
        <f>ROUND(I153*H153,2)</f>
        <v>0</v>
      </c>
      <c r="BL153" s="17" t="s">
        <v>145</v>
      </c>
      <c r="BM153" s="229" t="s">
        <v>837</v>
      </c>
    </row>
    <row r="154" spans="1:65" s="2" customFormat="1" ht="21.75" customHeight="1">
      <c r="A154" s="38"/>
      <c r="B154" s="39"/>
      <c r="C154" s="261" t="s">
        <v>237</v>
      </c>
      <c r="D154" s="261" t="s">
        <v>215</v>
      </c>
      <c r="E154" s="262" t="s">
        <v>838</v>
      </c>
      <c r="F154" s="263" t="s">
        <v>839</v>
      </c>
      <c r="G154" s="264" t="s">
        <v>259</v>
      </c>
      <c r="H154" s="265">
        <v>3</v>
      </c>
      <c r="I154" s="266"/>
      <c r="J154" s="267">
        <f>ROUND(I154*H154,2)</f>
        <v>0</v>
      </c>
      <c r="K154" s="263" t="s">
        <v>153</v>
      </c>
      <c r="L154" s="268"/>
      <c r="M154" s="269" t="s">
        <v>1</v>
      </c>
      <c r="N154" s="270" t="s">
        <v>46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218</v>
      </c>
      <c r="AT154" s="229" t="s">
        <v>215</v>
      </c>
      <c r="AU154" s="229" t="s">
        <v>159</v>
      </c>
      <c r="AY154" s="17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89</v>
      </c>
      <c r="BK154" s="230">
        <f>ROUND(I154*H154,2)</f>
        <v>0</v>
      </c>
      <c r="BL154" s="17" t="s">
        <v>145</v>
      </c>
      <c r="BM154" s="229" t="s">
        <v>840</v>
      </c>
    </row>
    <row r="155" spans="1:65" s="2" customFormat="1" ht="16.5" customHeight="1">
      <c r="A155" s="38"/>
      <c r="B155" s="39"/>
      <c r="C155" s="261" t="s">
        <v>242</v>
      </c>
      <c r="D155" s="261" t="s">
        <v>215</v>
      </c>
      <c r="E155" s="262" t="s">
        <v>841</v>
      </c>
      <c r="F155" s="263" t="s">
        <v>842</v>
      </c>
      <c r="G155" s="264" t="s">
        <v>259</v>
      </c>
      <c r="H155" s="265">
        <v>150</v>
      </c>
      <c r="I155" s="266"/>
      <c r="J155" s="267">
        <f>ROUND(I155*H155,2)</f>
        <v>0</v>
      </c>
      <c r="K155" s="263" t="s">
        <v>153</v>
      </c>
      <c r="L155" s="268"/>
      <c r="M155" s="269" t="s">
        <v>1</v>
      </c>
      <c r="N155" s="270" t="s">
        <v>46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218</v>
      </c>
      <c r="AT155" s="229" t="s">
        <v>215</v>
      </c>
      <c r="AU155" s="229" t="s">
        <v>159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89</v>
      </c>
      <c r="BK155" s="230">
        <f>ROUND(I155*H155,2)</f>
        <v>0</v>
      </c>
      <c r="BL155" s="17" t="s">
        <v>145</v>
      </c>
      <c r="BM155" s="229" t="s">
        <v>843</v>
      </c>
    </row>
    <row r="156" spans="1:65" s="2" customFormat="1" ht="16.5" customHeight="1">
      <c r="A156" s="38"/>
      <c r="B156" s="39"/>
      <c r="C156" s="261" t="s">
        <v>246</v>
      </c>
      <c r="D156" s="261" t="s">
        <v>215</v>
      </c>
      <c r="E156" s="262" t="s">
        <v>844</v>
      </c>
      <c r="F156" s="263" t="s">
        <v>845</v>
      </c>
      <c r="G156" s="264" t="s">
        <v>259</v>
      </c>
      <c r="H156" s="265">
        <v>20</v>
      </c>
      <c r="I156" s="266"/>
      <c r="J156" s="267">
        <f>ROUND(I156*H156,2)</f>
        <v>0</v>
      </c>
      <c r="K156" s="263" t="s">
        <v>153</v>
      </c>
      <c r="L156" s="268"/>
      <c r="M156" s="269" t="s">
        <v>1</v>
      </c>
      <c r="N156" s="270" t="s">
        <v>46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218</v>
      </c>
      <c r="AT156" s="229" t="s">
        <v>215</v>
      </c>
      <c r="AU156" s="229" t="s">
        <v>159</v>
      </c>
      <c r="AY156" s="17" t="s">
        <v>136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89</v>
      </c>
      <c r="BK156" s="230">
        <f>ROUND(I156*H156,2)</f>
        <v>0</v>
      </c>
      <c r="BL156" s="17" t="s">
        <v>145</v>
      </c>
      <c r="BM156" s="229" t="s">
        <v>846</v>
      </c>
    </row>
    <row r="157" spans="1:65" s="2" customFormat="1" ht="16.5" customHeight="1">
      <c r="A157" s="38"/>
      <c r="B157" s="39"/>
      <c r="C157" s="261" t="s">
        <v>7</v>
      </c>
      <c r="D157" s="261" t="s">
        <v>215</v>
      </c>
      <c r="E157" s="262" t="s">
        <v>847</v>
      </c>
      <c r="F157" s="263" t="s">
        <v>848</v>
      </c>
      <c r="G157" s="264" t="s">
        <v>259</v>
      </c>
      <c r="H157" s="265">
        <v>24</v>
      </c>
      <c r="I157" s="266"/>
      <c r="J157" s="267">
        <f>ROUND(I157*H157,2)</f>
        <v>0</v>
      </c>
      <c r="K157" s="263" t="s">
        <v>153</v>
      </c>
      <c r="L157" s="268"/>
      <c r="M157" s="269" t="s">
        <v>1</v>
      </c>
      <c r="N157" s="270" t="s">
        <v>46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218</v>
      </c>
      <c r="AT157" s="229" t="s">
        <v>215</v>
      </c>
      <c r="AU157" s="229" t="s">
        <v>159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89</v>
      </c>
      <c r="BK157" s="230">
        <f>ROUND(I157*H157,2)</f>
        <v>0</v>
      </c>
      <c r="BL157" s="17" t="s">
        <v>145</v>
      </c>
      <c r="BM157" s="229" t="s">
        <v>849</v>
      </c>
    </row>
    <row r="158" spans="1:65" s="2" customFormat="1" ht="21.75" customHeight="1">
      <c r="A158" s="38"/>
      <c r="B158" s="39"/>
      <c r="C158" s="261" t="s">
        <v>256</v>
      </c>
      <c r="D158" s="261" t="s">
        <v>215</v>
      </c>
      <c r="E158" s="262" t="s">
        <v>850</v>
      </c>
      <c r="F158" s="263" t="s">
        <v>851</v>
      </c>
      <c r="G158" s="264" t="s">
        <v>259</v>
      </c>
      <c r="H158" s="265">
        <v>4</v>
      </c>
      <c r="I158" s="266"/>
      <c r="J158" s="267">
        <f>ROUND(I158*H158,2)</f>
        <v>0</v>
      </c>
      <c r="K158" s="263" t="s">
        <v>153</v>
      </c>
      <c r="L158" s="268"/>
      <c r="M158" s="269" t="s">
        <v>1</v>
      </c>
      <c r="N158" s="270" t="s">
        <v>46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218</v>
      </c>
      <c r="AT158" s="229" t="s">
        <v>215</v>
      </c>
      <c r="AU158" s="229" t="s">
        <v>159</v>
      </c>
      <c r="AY158" s="17" t="s">
        <v>136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89</v>
      </c>
      <c r="BK158" s="230">
        <f>ROUND(I158*H158,2)</f>
        <v>0</v>
      </c>
      <c r="BL158" s="17" t="s">
        <v>145</v>
      </c>
      <c r="BM158" s="229" t="s">
        <v>852</v>
      </c>
    </row>
    <row r="159" spans="1:65" s="2" customFormat="1" ht="16.5" customHeight="1">
      <c r="A159" s="38"/>
      <c r="B159" s="39"/>
      <c r="C159" s="261" t="s">
        <v>262</v>
      </c>
      <c r="D159" s="261" t="s">
        <v>215</v>
      </c>
      <c r="E159" s="262" t="s">
        <v>853</v>
      </c>
      <c r="F159" s="263" t="s">
        <v>854</v>
      </c>
      <c r="G159" s="264" t="s">
        <v>259</v>
      </c>
      <c r="H159" s="265">
        <v>6</v>
      </c>
      <c r="I159" s="266"/>
      <c r="J159" s="267">
        <f>ROUND(I159*H159,2)</f>
        <v>0</v>
      </c>
      <c r="K159" s="263" t="s">
        <v>153</v>
      </c>
      <c r="L159" s="268"/>
      <c r="M159" s="269" t="s">
        <v>1</v>
      </c>
      <c r="N159" s="270" t="s">
        <v>46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218</v>
      </c>
      <c r="AT159" s="229" t="s">
        <v>215</v>
      </c>
      <c r="AU159" s="229" t="s">
        <v>159</v>
      </c>
      <c r="AY159" s="17" t="s">
        <v>136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89</v>
      </c>
      <c r="BK159" s="230">
        <f>ROUND(I159*H159,2)</f>
        <v>0</v>
      </c>
      <c r="BL159" s="17" t="s">
        <v>145</v>
      </c>
      <c r="BM159" s="229" t="s">
        <v>855</v>
      </c>
    </row>
    <row r="160" spans="1:65" s="2" customFormat="1" ht="16.5" customHeight="1">
      <c r="A160" s="38"/>
      <c r="B160" s="39"/>
      <c r="C160" s="261" t="s">
        <v>266</v>
      </c>
      <c r="D160" s="261" t="s">
        <v>215</v>
      </c>
      <c r="E160" s="262" t="s">
        <v>856</v>
      </c>
      <c r="F160" s="263" t="s">
        <v>857</v>
      </c>
      <c r="G160" s="264" t="s">
        <v>207</v>
      </c>
      <c r="H160" s="265">
        <v>2</v>
      </c>
      <c r="I160" s="266"/>
      <c r="J160" s="267">
        <f>ROUND(I160*H160,2)</f>
        <v>0</v>
      </c>
      <c r="K160" s="263" t="s">
        <v>153</v>
      </c>
      <c r="L160" s="268"/>
      <c r="M160" s="269" t="s">
        <v>1</v>
      </c>
      <c r="N160" s="270" t="s">
        <v>46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218</v>
      </c>
      <c r="AT160" s="229" t="s">
        <v>215</v>
      </c>
      <c r="AU160" s="229" t="s">
        <v>159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89</v>
      </c>
      <c r="BK160" s="230">
        <f>ROUND(I160*H160,2)</f>
        <v>0</v>
      </c>
      <c r="BL160" s="17" t="s">
        <v>145</v>
      </c>
      <c r="BM160" s="229" t="s">
        <v>858</v>
      </c>
    </row>
    <row r="161" spans="1:65" s="2" customFormat="1" ht="16.5" customHeight="1">
      <c r="A161" s="38"/>
      <c r="B161" s="39"/>
      <c r="C161" s="261" t="s">
        <v>272</v>
      </c>
      <c r="D161" s="261" t="s">
        <v>215</v>
      </c>
      <c r="E161" s="262" t="s">
        <v>859</v>
      </c>
      <c r="F161" s="263" t="s">
        <v>860</v>
      </c>
      <c r="G161" s="264" t="s">
        <v>259</v>
      </c>
      <c r="H161" s="265">
        <v>2</v>
      </c>
      <c r="I161" s="266"/>
      <c r="J161" s="267">
        <f>ROUND(I161*H161,2)</f>
        <v>0</v>
      </c>
      <c r="K161" s="263" t="s">
        <v>153</v>
      </c>
      <c r="L161" s="268"/>
      <c r="M161" s="269" t="s">
        <v>1</v>
      </c>
      <c r="N161" s="270" t="s">
        <v>46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218</v>
      </c>
      <c r="AT161" s="229" t="s">
        <v>215</v>
      </c>
      <c r="AU161" s="229" t="s">
        <v>159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89</v>
      </c>
      <c r="BK161" s="230">
        <f>ROUND(I161*H161,2)</f>
        <v>0</v>
      </c>
      <c r="BL161" s="17" t="s">
        <v>145</v>
      </c>
      <c r="BM161" s="229" t="s">
        <v>861</v>
      </c>
    </row>
    <row r="162" spans="1:65" s="2" customFormat="1" ht="16.5" customHeight="1">
      <c r="A162" s="38"/>
      <c r="B162" s="39"/>
      <c r="C162" s="261" t="s">
        <v>276</v>
      </c>
      <c r="D162" s="261" t="s">
        <v>215</v>
      </c>
      <c r="E162" s="262" t="s">
        <v>862</v>
      </c>
      <c r="F162" s="263" t="s">
        <v>863</v>
      </c>
      <c r="G162" s="264" t="s">
        <v>207</v>
      </c>
      <c r="H162" s="265">
        <v>50</v>
      </c>
      <c r="I162" s="266"/>
      <c r="J162" s="267">
        <f>ROUND(I162*H162,2)</f>
        <v>0</v>
      </c>
      <c r="K162" s="263" t="s">
        <v>153</v>
      </c>
      <c r="L162" s="268"/>
      <c r="M162" s="269" t="s">
        <v>1</v>
      </c>
      <c r="N162" s="270" t="s">
        <v>46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218</v>
      </c>
      <c r="AT162" s="229" t="s">
        <v>215</v>
      </c>
      <c r="AU162" s="229" t="s">
        <v>159</v>
      </c>
      <c r="AY162" s="17" t="s">
        <v>136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89</v>
      </c>
      <c r="BK162" s="230">
        <f>ROUND(I162*H162,2)</f>
        <v>0</v>
      </c>
      <c r="BL162" s="17" t="s">
        <v>145</v>
      </c>
      <c r="BM162" s="229" t="s">
        <v>864</v>
      </c>
    </row>
    <row r="163" spans="1:65" s="2" customFormat="1" ht="16.5" customHeight="1">
      <c r="A163" s="38"/>
      <c r="B163" s="39"/>
      <c r="C163" s="261" t="s">
        <v>280</v>
      </c>
      <c r="D163" s="261" t="s">
        <v>215</v>
      </c>
      <c r="E163" s="262" t="s">
        <v>865</v>
      </c>
      <c r="F163" s="263" t="s">
        <v>866</v>
      </c>
      <c r="G163" s="264" t="s">
        <v>207</v>
      </c>
      <c r="H163" s="265">
        <v>80</v>
      </c>
      <c r="I163" s="266"/>
      <c r="J163" s="267">
        <f>ROUND(I163*H163,2)</f>
        <v>0</v>
      </c>
      <c r="K163" s="263" t="s">
        <v>153</v>
      </c>
      <c r="L163" s="268"/>
      <c r="M163" s="269" t="s">
        <v>1</v>
      </c>
      <c r="N163" s="270" t="s">
        <v>46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218</v>
      </c>
      <c r="AT163" s="229" t="s">
        <v>215</v>
      </c>
      <c r="AU163" s="229" t="s">
        <v>159</v>
      </c>
      <c r="AY163" s="17" t="s">
        <v>136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89</v>
      </c>
      <c r="BK163" s="230">
        <f>ROUND(I163*H163,2)</f>
        <v>0</v>
      </c>
      <c r="BL163" s="17" t="s">
        <v>145</v>
      </c>
      <c r="BM163" s="229" t="s">
        <v>867</v>
      </c>
    </row>
    <row r="164" spans="1:65" s="2" customFormat="1" ht="16.5" customHeight="1">
      <c r="A164" s="38"/>
      <c r="B164" s="39"/>
      <c r="C164" s="261" t="s">
        <v>284</v>
      </c>
      <c r="D164" s="261" t="s">
        <v>215</v>
      </c>
      <c r="E164" s="262" t="s">
        <v>868</v>
      </c>
      <c r="F164" s="263" t="s">
        <v>869</v>
      </c>
      <c r="G164" s="264" t="s">
        <v>207</v>
      </c>
      <c r="H164" s="265">
        <v>50</v>
      </c>
      <c r="I164" s="266"/>
      <c r="J164" s="267">
        <f>ROUND(I164*H164,2)</f>
        <v>0</v>
      </c>
      <c r="K164" s="263" t="s">
        <v>153</v>
      </c>
      <c r="L164" s="268"/>
      <c r="M164" s="269" t="s">
        <v>1</v>
      </c>
      <c r="N164" s="270" t="s">
        <v>46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218</v>
      </c>
      <c r="AT164" s="229" t="s">
        <v>215</v>
      </c>
      <c r="AU164" s="229" t="s">
        <v>159</v>
      </c>
      <c r="AY164" s="17" t="s">
        <v>136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89</v>
      </c>
      <c r="BK164" s="230">
        <f>ROUND(I164*H164,2)</f>
        <v>0</v>
      </c>
      <c r="BL164" s="17" t="s">
        <v>145</v>
      </c>
      <c r="BM164" s="229" t="s">
        <v>870</v>
      </c>
    </row>
    <row r="165" spans="1:65" s="2" customFormat="1" ht="16.5" customHeight="1">
      <c r="A165" s="38"/>
      <c r="B165" s="39"/>
      <c r="C165" s="261" t="s">
        <v>288</v>
      </c>
      <c r="D165" s="261" t="s">
        <v>215</v>
      </c>
      <c r="E165" s="262" t="s">
        <v>871</v>
      </c>
      <c r="F165" s="263" t="s">
        <v>872</v>
      </c>
      <c r="G165" s="264" t="s">
        <v>207</v>
      </c>
      <c r="H165" s="265">
        <v>30</v>
      </c>
      <c r="I165" s="266"/>
      <c r="J165" s="267">
        <f>ROUND(I165*H165,2)</f>
        <v>0</v>
      </c>
      <c r="K165" s="263" t="s">
        <v>153</v>
      </c>
      <c r="L165" s="268"/>
      <c r="M165" s="269" t="s">
        <v>1</v>
      </c>
      <c r="N165" s="270" t="s">
        <v>46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218</v>
      </c>
      <c r="AT165" s="229" t="s">
        <v>215</v>
      </c>
      <c r="AU165" s="229" t="s">
        <v>159</v>
      </c>
      <c r="AY165" s="17" t="s">
        <v>136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89</v>
      </c>
      <c r="BK165" s="230">
        <f>ROUND(I165*H165,2)</f>
        <v>0</v>
      </c>
      <c r="BL165" s="17" t="s">
        <v>145</v>
      </c>
      <c r="BM165" s="229" t="s">
        <v>873</v>
      </c>
    </row>
    <row r="166" spans="1:65" s="2" customFormat="1" ht="16.5" customHeight="1">
      <c r="A166" s="38"/>
      <c r="B166" s="39"/>
      <c r="C166" s="261" t="s">
        <v>292</v>
      </c>
      <c r="D166" s="261" t="s">
        <v>215</v>
      </c>
      <c r="E166" s="262" t="s">
        <v>874</v>
      </c>
      <c r="F166" s="263" t="s">
        <v>875</v>
      </c>
      <c r="G166" s="264" t="s">
        <v>207</v>
      </c>
      <c r="H166" s="265">
        <v>22</v>
      </c>
      <c r="I166" s="266"/>
      <c r="J166" s="267">
        <f>ROUND(I166*H166,2)</f>
        <v>0</v>
      </c>
      <c r="K166" s="263" t="s">
        <v>153</v>
      </c>
      <c r="L166" s="268"/>
      <c r="M166" s="269" t="s">
        <v>1</v>
      </c>
      <c r="N166" s="270" t="s">
        <v>46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218</v>
      </c>
      <c r="AT166" s="229" t="s">
        <v>215</v>
      </c>
      <c r="AU166" s="229" t="s">
        <v>159</v>
      </c>
      <c r="AY166" s="17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89</v>
      </c>
      <c r="BK166" s="230">
        <f>ROUND(I166*H166,2)</f>
        <v>0</v>
      </c>
      <c r="BL166" s="17" t="s">
        <v>145</v>
      </c>
      <c r="BM166" s="229" t="s">
        <v>876</v>
      </c>
    </row>
    <row r="167" spans="1:65" s="2" customFormat="1" ht="16.5" customHeight="1">
      <c r="A167" s="38"/>
      <c r="B167" s="39"/>
      <c r="C167" s="261" t="s">
        <v>298</v>
      </c>
      <c r="D167" s="261" t="s">
        <v>215</v>
      </c>
      <c r="E167" s="262" t="s">
        <v>877</v>
      </c>
      <c r="F167" s="263" t="s">
        <v>878</v>
      </c>
      <c r="G167" s="264" t="s">
        <v>207</v>
      </c>
      <c r="H167" s="265">
        <v>30</v>
      </c>
      <c r="I167" s="266"/>
      <c r="J167" s="267">
        <f>ROUND(I167*H167,2)</f>
        <v>0</v>
      </c>
      <c r="K167" s="263" t="s">
        <v>153</v>
      </c>
      <c r="L167" s="268"/>
      <c r="M167" s="269" t="s">
        <v>1</v>
      </c>
      <c r="N167" s="270" t="s">
        <v>46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218</v>
      </c>
      <c r="AT167" s="229" t="s">
        <v>215</v>
      </c>
      <c r="AU167" s="229" t="s">
        <v>159</v>
      </c>
      <c r="AY167" s="17" t="s">
        <v>136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89</v>
      </c>
      <c r="BK167" s="230">
        <f>ROUND(I167*H167,2)</f>
        <v>0</v>
      </c>
      <c r="BL167" s="17" t="s">
        <v>145</v>
      </c>
      <c r="BM167" s="229" t="s">
        <v>879</v>
      </c>
    </row>
    <row r="168" spans="1:65" s="2" customFormat="1" ht="16.5" customHeight="1">
      <c r="A168" s="38"/>
      <c r="B168" s="39"/>
      <c r="C168" s="261" t="s">
        <v>218</v>
      </c>
      <c r="D168" s="261" t="s">
        <v>215</v>
      </c>
      <c r="E168" s="262" t="s">
        <v>880</v>
      </c>
      <c r="F168" s="263" t="s">
        <v>881</v>
      </c>
      <c r="G168" s="264" t="s">
        <v>882</v>
      </c>
      <c r="H168" s="265">
        <v>2</v>
      </c>
      <c r="I168" s="266"/>
      <c r="J168" s="267">
        <f>ROUND(I168*H168,2)</f>
        <v>0</v>
      </c>
      <c r="K168" s="263" t="s">
        <v>153</v>
      </c>
      <c r="L168" s="268"/>
      <c r="M168" s="269" t="s">
        <v>1</v>
      </c>
      <c r="N168" s="270" t="s">
        <v>46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218</v>
      </c>
      <c r="AT168" s="229" t="s">
        <v>215</v>
      </c>
      <c r="AU168" s="229" t="s">
        <v>159</v>
      </c>
      <c r="AY168" s="17" t="s">
        <v>136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89</v>
      </c>
      <c r="BK168" s="230">
        <f>ROUND(I168*H168,2)</f>
        <v>0</v>
      </c>
      <c r="BL168" s="17" t="s">
        <v>145</v>
      </c>
      <c r="BM168" s="229" t="s">
        <v>883</v>
      </c>
    </row>
    <row r="169" spans="1:65" s="2" customFormat="1" ht="16.5" customHeight="1">
      <c r="A169" s="38"/>
      <c r="B169" s="39"/>
      <c r="C169" s="261" t="s">
        <v>305</v>
      </c>
      <c r="D169" s="261" t="s">
        <v>215</v>
      </c>
      <c r="E169" s="262" t="s">
        <v>884</v>
      </c>
      <c r="F169" s="263" t="s">
        <v>885</v>
      </c>
      <c r="G169" s="264" t="s">
        <v>882</v>
      </c>
      <c r="H169" s="265">
        <v>1</v>
      </c>
      <c r="I169" s="266"/>
      <c r="J169" s="267">
        <f>ROUND(I169*H169,2)</f>
        <v>0</v>
      </c>
      <c r="K169" s="263" t="s">
        <v>153</v>
      </c>
      <c r="L169" s="268"/>
      <c r="M169" s="269" t="s">
        <v>1</v>
      </c>
      <c r="N169" s="270" t="s">
        <v>46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218</v>
      </c>
      <c r="AT169" s="229" t="s">
        <v>215</v>
      </c>
      <c r="AU169" s="229" t="s">
        <v>159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89</v>
      </c>
      <c r="BK169" s="230">
        <f>ROUND(I169*H169,2)</f>
        <v>0</v>
      </c>
      <c r="BL169" s="17" t="s">
        <v>145</v>
      </c>
      <c r="BM169" s="229" t="s">
        <v>886</v>
      </c>
    </row>
    <row r="170" spans="1:65" s="2" customFormat="1" ht="16.5" customHeight="1">
      <c r="A170" s="38"/>
      <c r="B170" s="39"/>
      <c r="C170" s="261" t="s">
        <v>309</v>
      </c>
      <c r="D170" s="261" t="s">
        <v>215</v>
      </c>
      <c r="E170" s="262" t="s">
        <v>887</v>
      </c>
      <c r="F170" s="263" t="s">
        <v>888</v>
      </c>
      <c r="G170" s="264" t="s">
        <v>259</v>
      </c>
      <c r="H170" s="265">
        <v>20</v>
      </c>
      <c r="I170" s="266"/>
      <c r="J170" s="267">
        <f>ROUND(I170*H170,2)</f>
        <v>0</v>
      </c>
      <c r="K170" s="263" t="s">
        <v>153</v>
      </c>
      <c r="L170" s="268"/>
      <c r="M170" s="269" t="s">
        <v>1</v>
      </c>
      <c r="N170" s="270" t="s">
        <v>46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218</v>
      </c>
      <c r="AT170" s="229" t="s">
        <v>215</v>
      </c>
      <c r="AU170" s="229" t="s">
        <v>159</v>
      </c>
      <c r="AY170" s="17" t="s">
        <v>136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89</v>
      </c>
      <c r="BK170" s="230">
        <f>ROUND(I170*H170,2)</f>
        <v>0</v>
      </c>
      <c r="BL170" s="17" t="s">
        <v>145</v>
      </c>
      <c r="BM170" s="229" t="s">
        <v>889</v>
      </c>
    </row>
    <row r="171" spans="1:65" s="2" customFormat="1" ht="16.5" customHeight="1">
      <c r="A171" s="38"/>
      <c r="B171" s="39"/>
      <c r="C171" s="261" t="s">
        <v>313</v>
      </c>
      <c r="D171" s="261" t="s">
        <v>215</v>
      </c>
      <c r="E171" s="262" t="s">
        <v>890</v>
      </c>
      <c r="F171" s="263" t="s">
        <v>891</v>
      </c>
      <c r="G171" s="264" t="s">
        <v>259</v>
      </c>
      <c r="H171" s="265">
        <v>8</v>
      </c>
      <c r="I171" s="266"/>
      <c r="J171" s="267">
        <f>ROUND(I171*H171,2)</f>
        <v>0</v>
      </c>
      <c r="K171" s="263" t="s">
        <v>153</v>
      </c>
      <c r="L171" s="268"/>
      <c r="M171" s="269" t="s">
        <v>1</v>
      </c>
      <c r="N171" s="270" t="s">
        <v>46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218</v>
      </c>
      <c r="AT171" s="229" t="s">
        <v>215</v>
      </c>
      <c r="AU171" s="229" t="s">
        <v>159</v>
      </c>
      <c r="AY171" s="17" t="s">
        <v>136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89</v>
      </c>
      <c r="BK171" s="230">
        <f>ROUND(I171*H171,2)</f>
        <v>0</v>
      </c>
      <c r="BL171" s="17" t="s">
        <v>145</v>
      </c>
      <c r="BM171" s="229" t="s">
        <v>892</v>
      </c>
    </row>
    <row r="172" spans="1:65" s="2" customFormat="1" ht="16.5" customHeight="1">
      <c r="A172" s="38"/>
      <c r="B172" s="39"/>
      <c r="C172" s="261" t="s">
        <v>317</v>
      </c>
      <c r="D172" s="261" t="s">
        <v>215</v>
      </c>
      <c r="E172" s="262" t="s">
        <v>893</v>
      </c>
      <c r="F172" s="263" t="s">
        <v>894</v>
      </c>
      <c r="G172" s="264" t="s">
        <v>259</v>
      </c>
      <c r="H172" s="265">
        <v>4</v>
      </c>
      <c r="I172" s="266"/>
      <c r="J172" s="267">
        <f>ROUND(I172*H172,2)</f>
        <v>0</v>
      </c>
      <c r="K172" s="263" t="s">
        <v>153</v>
      </c>
      <c r="L172" s="268"/>
      <c r="M172" s="269" t="s">
        <v>1</v>
      </c>
      <c r="N172" s="270" t="s">
        <v>46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218</v>
      </c>
      <c r="AT172" s="229" t="s">
        <v>215</v>
      </c>
      <c r="AU172" s="229" t="s">
        <v>159</v>
      </c>
      <c r="AY172" s="17" t="s">
        <v>136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89</v>
      </c>
      <c r="BK172" s="230">
        <f>ROUND(I172*H172,2)</f>
        <v>0</v>
      </c>
      <c r="BL172" s="17" t="s">
        <v>145</v>
      </c>
      <c r="BM172" s="229" t="s">
        <v>895</v>
      </c>
    </row>
    <row r="173" spans="1:65" s="2" customFormat="1" ht="16.5" customHeight="1">
      <c r="A173" s="38"/>
      <c r="B173" s="39"/>
      <c r="C173" s="261" t="s">
        <v>321</v>
      </c>
      <c r="D173" s="261" t="s">
        <v>215</v>
      </c>
      <c r="E173" s="262" t="s">
        <v>896</v>
      </c>
      <c r="F173" s="263" t="s">
        <v>897</v>
      </c>
      <c r="G173" s="264" t="s">
        <v>259</v>
      </c>
      <c r="H173" s="265">
        <v>4</v>
      </c>
      <c r="I173" s="266"/>
      <c r="J173" s="267">
        <f>ROUND(I173*H173,2)</f>
        <v>0</v>
      </c>
      <c r="K173" s="263" t="s">
        <v>153</v>
      </c>
      <c r="L173" s="268"/>
      <c r="M173" s="269" t="s">
        <v>1</v>
      </c>
      <c r="N173" s="270" t="s">
        <v>46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218</v>
      </c>
      <c r="AT173" s="229" t="s">
        <v>215</v>
      </c>
      <c r="AU173" s="229" t="s">
        <v>159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89</v>
      </c>
      <c r="BK173" s="230">
        <f>ROUND(I173*H173,2)</f>
        <v>0</v>
      </c>
      <c r="BL173" s="17" t="s">
        <v>145</v>
      </c>
      <c r="BM173" s="229" t="s">
        <v>898</v>
      </c>
    </row>
    <row r="174" spans="1:65" s="2" customFormat="1" ht="16.5" customHeight="1">
      <c r="A174" s="38"/>
      <c r="B174" s="39"/>
      <c r="C174" s="261" t="s">
        <v>325</v>
      </c>
      <c r="D174" s="261" t="s">
        <v>215</v>
      </c>
      <c r="E174" s="262" t="s">
        <v>899</v>
      </c>
      <c r="F174" s="263" t="s">
        <v>900</v>
      </c>
      <c r="G174" s="264" t="s">
        <v>259</v>
      </c>
      <c r="H174" s="265">
        <v>7</v>
      </c>
      <c r="I174" s="266"/>
      <c r="J174" s="267">
        <f>ROUND(I174*H174,2)</f>
        <v>0</v>
      </c>
      <c r="K174" s="263" t="s">
        <v>153</v>
      </c>
      <c r="L174" s="268"/>
      <c r="M174" s="269" t="s">
        <v>1</v>
      </c>
      <c r="N174" s="270" t="s">
        <v>46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218</v>
      </c>
      <c r="AT174" s="229" t="s">
        <v>215</v>
      </c>
      <c r="AU174" s="229" t="s">
        <v>159</v>
      </c>
      <c r="AY174" s="17" t="s">
        <v>136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89</v>
      </c>
      <c r="BK174" s="230">
        <f>ROUND(I174*H174,2)</f>
        <v>0</v>
      </c>
      <c r="BL174" s="17" t="s">
        <v>145</v>
      </c>
      <c r="BM174" s="229" t="s">
        <v>901</v>
      </c>
    </row>
    <row r="175" spans="1:65" s="2" customFormat="1" ht="16.5" customHeight="1">
      <c r="A175" s="38"/>
      <c r="B175" s="39"/>
      <c r="C175" s="261" t="s">
        <v>330</v>
      </c>
      <c r="D175" s="261" t="s">
        <v>215</v>
      </c>
      <c r="E175" s="262" t="s">
        <v>902</v>
      </c>
      <c r="F175" s="263" t="s">
        <v>903</v>
      </c>
      <c r="G175" s="264" t="s">
        <v>259</v>
      </c>
      <c r="H175" s="265">
        <v>4</v>
      </c>
      <c r="I175" s="266"/>
      <c r="J175" s="267">
        <f>ROUND(I175*H175,2)</f>
        <v>0</v>
      </c>
      <c r="K175" s="263" t="s">
        <v>153</v>
      </c>
      <c r="L175" s="268"/>
      <c r="M175" s="269" t="s">
        <v>1</v>
      </c>
      <c r="N175" s="270" t="s">
        <v>46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218</v>
      </c>
      <c r="AT175" s="229" t="s">
        <v>215</v>
      </c>
      <c r="AU175" s="229" t="s">
        <v>159</v>
      </c>
      <c r="AY175" s="17" t="s">
        <v>136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89</v>
      </c>
      <c r="BK175" s="230">
        <f>ROUND(I175*H175,2)</f>
        <v>0</v>
      </c>
      <c r="BL175" s="17" t="s">
        <v>145</v>
      </c>
      <c r="BM175" s="229" t="s">
        <v>904</v>
      </c>
    </row>
    <row r="176" spans="1:65" s="2" customFormat="1" ht="16.5" customHeight="1">
      <c r="A176" s="38"/>
      <c r="B176" s="39"/>
      <c r="C176" s="261" t="s">
        <v>334</v>
      </c>
      <c r="D176" s="261" t="s">
        <v>215</v>
      </c>
      <c r="E176" s="262" t="s">
        <v>905</v>
      </c>
      <c r="F176" s="263" t="s">
        <v>906</v>
      </c>
      <c r="G176" s="264" t="s">
        <v>259</v>
      </c>
      <c r="H176" s="265">
        <v>12</v>
      </c>
      <c r="I176" s="266"/>
      <c r="J176" s="267">
        <f>ROUND(I176*H176,2)</f>
        <v>0</v>
      </c>
      <c r="K176" s="263" t="s">
        <v>153</v>
      </c>
      <c r="L176" s="268"/>
      <c r="M176" s="269" t="s">
        <v>1</v>
      </c>
      <c r="N176" s="270" t="s">
        <v>46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218</v>
      </c>
      <c r="AT176" s="229" t="s">
        <v>215</v>
      </c>
      <c r="AU176" s="229" t="s">
        <v>159</v>
      </c>
      <c r="AY176" s="17" t="s">
        <v>136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89</v>
      </c>
      <c r="BK176" s="230">
        <f>ROUND(I176*H176,2)</f>
        <v>0</v>
      </c>
      <c r="BL176" s="17" t="s">
        <v>145</v>
      </c>
      <c r="BM176" s="229" t="s">
        <v>907</v>
      </c>
    </row>
    <row r="177" spans="1:65" s="2" customFormat="1" ht="21.75" customHeight="1">
      <c r="A177" s="38"/>
      <c r="B177" s="39"/>
      <c r="C177" s="261" t="s">
        <v>339</v>
      </c>
      <c r="D177" s="261" t="s">
        <v>215</v>
      </c>
      <c r="E177" s="262" t="s">
        <v>908</v>
      </c>
      <c r="F177" s="263" t="s">
        <v>909</v>
      </c>
      <c r="G177" s="264" t="s">
        <v>259</v>
      </c>
      <c r="H177" s="265">
        <v>4</v>
      </c>
      <c r="I177" s="266"/>
      <c r="J177" s="267">
        <f>ROUND(I177*H177,2)</f>
        <v>0</v>
      </c>
      <c r="K177" s="263" t="s">
        <v>153</v>
      </c>
      <c r="L177" s="268"/>
      <c r="M177" s="269" t="s">
        <v>1</v>
      </c>
      <c r="N177" s="270" t="s">
        <v>46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218</v>
      </c>
      <c r="AT177" s="229" t="s">
        <v>215</v>
      </c>
      <c r="AU177" s="229" t="s">
        <v>159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89</v>
      </c>
      <c r="BK177" s="230">
        <f>ROUND(I177*H177,2)</f>
        <v>0</v>
      </c>
      <c r="BL177" s="17" t="s">
        <v>145</v>
      </c>
      <c r="BM177" s="229" t="s">
        <v>910</v>
      </c>
    </row>
    <row r="178" spans="1:65" s="2" customFormat="1" ht="21.75" customHeight="1">
      <c r="A178" s="38"/>
      <c r="B178" s="39"/>
      <c r="C178" s="261" t="s">
        <v>342</v>
      </c>
      <c r="D178" s="261" t="s">
        <v>215</v>
      </c>
      <c r="E178" s="262" t="s">
        <v>911</v>
      </c>
      <c r="F178" s="263" t="s">
        <v>912</v>
      </c>
      <c r="G178" s="264" t="s">
        <v>259</v>
      </c>
      <c r="H178" s="265">
        <v>1</v>
      </c>
      <c r="I178" s="266"/>
      <c r="J178" s="267">
        <f>ROUND(I178*H178,2)</f>
        <v>0</v>
      </c>
      <c r="K178" s="263" t="s">
        <v>153</v>
      </c>
      <c r="L178" s="268"/>
      <c r="M178" s="269" t="s">
        <v>1</v>
      </c>
      <c r="N178" s="270" t="s">
        <v>46</v>
      </c>
      <c r="O178" s="91"/>
      <c r="P178" s="227">
        <f>O178*H178</f>
        <v>0</v>
      </c>
      <c r="Q178" s="227">
        <v>1E-05</v>
      </c>
      <c r="R178" s="227">
        <f>Q178*H178</f>
        <v>1E-05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218</v>
      </c>
      <c r="AT178" s="229" t="s">
        <v>215</v>
      </c>
      <c r="AU178" s="229" t="s">
        <v>159</v>
      </c>
      <c r="AY178" s="17" t="s">
        <v>136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89</v>
      </c>
      <c r="BK178" s="230">
        <f>ROUND(I178*H178,2)</f>
        <v>0</v>
      </c>
      <c r="BL178" s="17" t="s">
        <v>145</v>
      </c>
      <c r="BM178" s="229" t="s">
        <v>913</v>
      </c>
    </row>
    <row r="179" spans="1:65" s="2" customFormat="1" ht="21.75" customHeight="1">
      <c r="A179" s="38"/>
      <c r="B179" s="39"/>
      <c r="C179" s="261" t="s">
        <v>347</v>
      </c>
      <c r="D179" s="261" t="s">
        <v>215</v>
      </c>
      <c r="E179" s="262" t="s">
        <v>914</v>
      </c>
      <c r="F179" s="263" t="s">
        <v>915</v>
      </c>
      <c r="G179" s="264" t="s">
        <v>259</v>
      </c>
      <c r="H179" s="265">
        <v>2</v>
      </c>
      <c r="I179" s="266"/>
      <c r="J179" s="267">
        <f>ROUND(I179*H179,2)</f>
        <v>0</v>
      </c>
      <c r="K179" s="263" t="s">
        <v>153</v>
      </c>
      <c r="L179" s="268"/>
      <c r="M179" s="269" t="s">
        <v>1</v>
      </c>
      <c r="N179" s="270" t="s">
        <v>46</v>
      </c>
      <c r="O179" s="91"/>
      <c r="P179" s="227">
        <f>O179*H179</f>
        <v>0</v>
      </c>
      <c r="Q179" s="227">
        <v>1E-05</v>
      </c>
      <c r="R179" s="227">
        <f>Q179*H179</f>
        <v>2E-05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218</v>
      </c>
      <c r="AT179" s="229" t="s">
        <v>215</v>
      </c>
      <c r="AU179" s="229" t="s">
        <v>159</v>
      </c>
      <c r="AY179" s="17" t="s">
        <v>136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89</v>
      </c>
      <c r="BK179" s="230">
        <f>ROUND(I179*H179,2)</f>
        <v>0</v>
      </c>
      <c r="BL179" s="17" t="s">
        <v>145</v>
      </c>
      <c r="BM179" s="229" t="s">
        <v>916</v>
      </c>
    </row>
    <row r="180" spans="1:65" s="2" customFormat="1" ht="16.5" customHeight="1">
      <c r="A180" s="38"/>
      <c r="B180" s="39"/>
      <c r="C180" s="261" t="s">
        <v>351</v>
      </c>
      <c r="D180" s="261" t="s">
        <v>215</v>
      </c>
      <c r="E180" s="262" t="s">
        <v>917</v>
      </c>
      <c r="F180" s="263" t="s">
        <v>918</v>
      </c>
      <c r="G180" s="264" t="s">
        <v>259</v>
      </c>
      <c r="H180" s="265">
        <v>6</v>
      </c>
      <c r="I180" s="266"/>
      <c r="J180" s="267">
        <f>ROUND(I180*H180,2)</f>
        <v>0</v>
      </c>
      <c r="K180" s="263" t="s">
        <v>153</v>
      </c>
      <c r="L180" s="268"/>
      <c r="M180" s="269" t="s">
        <v>1</v>
      </c>
      <c r="N180" s="270" t="s">
        <v>46</v>
      </c>
      <c r="O180" s="91"/>
      <c r="P180" s="227">
        <f>O180*H180</f>
        <v>0</v>
      </c>
      <c r="Q180" s="227">
        <v>0.00016</v>
      </c>
      <c r="R180" s="227">
        <f>Q180*H180</f>
        <v>0.0009600000000000001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218</v>
      </c>
      <c r="AT180" s="229" t="s">
        <v>215</v>
      </c>
      <c r="AU180" s="229" t="s">
        <v>159</v>
      </c>
      <c r="AY180" s="17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89</v>
      </c>
      <c r="BK180" s="230">
        <f>ROUND(I180*H180,2)</f>
        <v>0</v>
      </c>
      <c r="BL180" s="17" t="s">
        <v>145</v>
      </c>
      <c r="BM180" s="229" t="s">
        <v>919</v>
      </c>
    </row>
    <row r="181" spans="1:65" s="2" customFormat="1" ht="16.5" customHeight="1">
      <c r="A181" s="38"/>
      <c r="B181" s="39"/>
      <c r="C181" s="261" t="s">
        <v>355</v>
      </c>
      <c r="D181" s="261" t="s">
        <v>215</v>
      </c>
      <c r="E181" s="262" t="s">
        <v>920</v>
      </c>
      <c r="F181" s="263" t="s">
        <v>921</v>
      </c>
      <c r="G181" s="264" t="s">
        <v>259</v>
      </c>
      <c r="H181" s="265">
        <v>5</v>
      </c>
      <c r="I181" s="266"/>
      <c r="J181" s="267">
        <f>ROUND(I181*H181,2)</f>
        <v>0</v>
      </c>
      <c r="K181" s="263" t="s">
        <v>153</v>
      </c>
      <c r="L181" s="268"/>
      <c r="M181" s="269" t="s">
        <v>1</v>
      </c>
      <c r="N181" s="270" t="s">
        <v>46</v>
      </c>
      <c r="O181" s="91"/>
      <c r="P181" s="227">
        <f>O181*H181</f>
        <v>0</v>
      </c>
      <c r="Q181" s="227">
        <v>0.00106</v>
      </c>
      <c r="R181" s="227">
        <f>Q181*H181</f>
        <v>0.0053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218</v>
      </c>
      <c r="AT181" s="229" t="s">
        <v>215</v>
      </c>
      <c r="AU181" s="229" t="s">
        <v>159</v>
      </c>
      <c r="AY181" s="17" t="s">
        <v>136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89</v>
      </c>
      <c r="BK181" s="230">
        <f>ROUND(I181*H181,2)</f>
        <v>0</v>
      </c>
      <c r="BL181" s="17" t="s">
        <v>145</v>
      </c>
      <c r="BM181" s="229" t="s">
        <v>922</v>
      </c>
    </row>
    <row r="182" spans="1:65" s="2" customFormat="1" ht="16.5" customHeight="1">
      <c r="A182" s="38"/>
      <c r="B182" s="39"/>
      <c r="C182" s="261" t="s">
        <v>359</v>
      </c>
      <c r="D182" s="261" t="s">
        <v>215</v>
      </c>
      <c r="E182" s="262" t="s">
        <v>923</v>
      </c>
      <c r="F182" s="263" t="s">
        <v>924</v>
      </c>
      <c r="G182" s="264" t="s">
        <v>259</v>
      </c>
      <c r="H182" s="265">
        <v>1</v>
      </c>
      <c r="I182" s="266"/>
      <c r="J182" s="267">
        <f>ROUND(I182*H182,2)</f>
        <v>0</v>
      </c>
      <c r="K182" s="263" t="s">
        <v>153</v>
      </c>
      <c r="L182" s="268"/>
      <c r="M182" s="269" t="s">
        <v>1</v>
      </c>
      <c r="N182" s="270" t="s">
        <v>46</v>
      </c>
      <c r="O182" s="91"/>
      <c r="P182" s="227">
        <f>O182*H182</f>
        <v>0</v>
      </c>
      <c r="Q182" s="227">
        <v>0.00047</v>
      </c>
      <c r="R182" s="227">
        <f>Q182*H182</f>
        <v>0.00047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218</v>
      </c>
      <c r="AT182" s="229" t="s">
        <v>215</v>
      </c>
      <c r="AU182" s="229" t="s">
        <v>159</v>
      </c>
      <c r="AY182" s="17" t="s">
        <v>136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89</v>
      </c>
      <c r="BK182" s="230">
        <f>ROUND(I182*H182,2)</f>
        <v>0</v>
      </c>
      <c r="BL182" s="17" t="s">
        <v>145</v>
      </c>
      <c r="BM182" s="229" t="s">
        <v>925</v>
      </c>
    </row>
    <row r="183" spans="1:65" s="2" customFormat="1" ht="21.75" customHeight="1">
      <c r="A183" s="38"/>
      <c r="B183" s="39"/>
      <c r="C183" s="261" t="s">
        <v>363</v>
      </c>
      <c r="D183" s="261" t="s">
        <v>215</v>
      </c>
      <c r="E183" s="262" t="s">
        <v>926</v>
      </c>
      <c r="F183" s="263" t="s">
        <v>927</v>
      </c>
      <c r="G183" s="264" t="s">
        <v>259</v>
      </c>
      <c r="H183" s="265">
        <v>1</v>
      </c>
      <c r="I183" s="266"/>
      <c r="J183" s="267">
        <f>ROUND(I183*H183,2)</f>
        <v>0</v>
      </c>
      <c r="K183" s="263" t="s">
        <v>153</v>
      </c>
      <c r="L183" s="268"/>
      <c r="M183" s="269" t="s">
        <v>1</v>
      </c>
      <c r="N183" s="270" t="s">
        <v>46</v>
      </c>
      <c r="O183" s="91"/>
      <c r="P183" s="227">
        <f>O183*H183</f>
        <v>0</v>
      </c>
      <c r="Q183" s="227">
        <v>0.023</v>
      </c>
      <c r="R183" s="227">
        <f>Q183*H183</f>
        <v>0.023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218</v>
      </c>
      <c r="AT183" s="229" t="s">
        <v>215</v>
      </c>
      <c r="AU183" s="229" t="s">
        <v>159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89</v>
      </c>
      <c r="BK183" s="230">
        <f>ROUND(I183*H183,2)</f>
        <v>0</v>
      </c>
      <c r="BL183" s="17" t="s">
        <v>145</v>
      </c>
      <c r="BM183" s="229" t="s">
        <v>928</v>
      </c>
    </row>
    <row r="184" spans="1:65" s="2" customFormat="1" ht="16.5" customHeight="1">
      <c r="A184" s="38"/>
      <c r="B184" s="39"/>
      <c r="C184" s="261" t="s">
        <v>366</v>
      </c>
      <c r="D184" s="261" t="s">
        <v>215</v>
      </c>
      <c r="E184" s="262" t="s">
        <v>929</v>
      </c>
      <c r="F184" s="263" t="s">
        <v>930</v>
      </c>
      <c r="G184" s="264" t="s">
        <v>259</v>
      </c>
      <c r="H184" s="265">
        <v>1</v>
      </c>
      <c r="I184" s="266"/>
      <c r="J184" s="267">
        <f>ROUND(I184*H184,2)</f>
        <v>0</v>
      </c>
      <c r="K184" s="263" t="s">
        <v>153</v>
      </c>
      <c r="L184" s="268"/>
      <c r="M184" s="269" t="s">
        <v>1</v>
      </c>
      <c r="N184" s="270" t="s">
        <v>46</v>
      </c>
      <c r="O184" s="91"/>
      <c r="P184" s="227">
        <f>O184*H184</f>
        <v>0</v>
      </c>
      <c r="Q184" s="227">
        <v>0.00075</v>
      </c>
      <c r="R184" s="227">
        <f>Q184*H184</f>
        <v>0.00075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218</v>
      </c>
      <c r="AT184" s="229" t="s">
        <v>215</v>
      </c>
      <c r="AU184" s="229" t="s">
        <v>159</v>
      </c>
      <c r="AY184" s="17" t="s">
        <v>136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89</v>
      </c>
      <c r="BK184" s="230">
        <f>ROUND(I184*H184,2)</f>
        <v>0</v>
      </c>
      <c r="BL184" s="17" t="s">
        <v>145</v>
      </c>
      <c r="BM184" s="229" t="s">
        <v>931</v>
      </c>
    </row>
    <row r="185" spans="1:65" s="2" customFormat="1" ht="16.5" customHeight="1">
      <c r="A185" s="38"/>
      <c r="B185" s="39"/>
      <c r="C185" s="261" t="s">
        <v>370</v>
      </c>
      <c r="D185" s="261" t="s">
        <v>215</v>
      </c>
      <c r="E185" s="262" t="s">
        <v>932</v>
      </c>
      <c r="F185" s="263" t="s">
        <v>933</v>
      </c>
      <c r="G185" s="264" t="s">
        <v>259</v>
      </c>
      <c r="H185" s="265">
        <v>2</v>
      </c>
      <c r="I185" s="266"/>
      <c r="J185" s="267">
        <f>ROUND(I185*H185,2)</f>
        <v>0</v>
      </c>
      <c r="K185" s="263" t="s">
        <v>153</v>
      </c>
      <c r="L185" s="268"/>
      <c r="M185" s="269" t="s">
        <v>1</v>
      </c>
      <c r="N185" s="270" t="s">
        <v>46</v>
      </c>
      <c r="O185" s="91"/>
      <c r="P185" s="227">
        <f>O185*H185</f>
        <v>0</v>
      </c>
      <c r="Q185" s="227">
        <v>0.01</v>
      </c>
      <c r="R185" s="227">
        <f>Q185*H185</f>
        <v>0.02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218</v>
      </c>
      <c r="AT185" s="229" t="s">
        <v>215</v>
      </c>
      <c r="AU185" s="229" t="s">
        <v>159</v>
      </c>
      <c r="AY185" s="17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89</v>
      </c>
      <c r="BK185" s="230">
        <f>ROUND(I185*H185,2)</f>
        <v>0</v>
      </c>
      <c r="BL185" s="17" t="s">
        <v>145</v>
      </c>
      <c r="BM185" s="229" t="s">
        <v>934</v>
      </c>
    </row>
    <row r="186" spans="1:65" s="2" customFormat="1" ht="16.5" customHeight="1">
      <c r="A186" s="38"/>
      <c r="B186" s="39"/>
      <c r="C186" s="261" t="s">
        <v>374</v>
      </c>
      <c r="D186" s="261" t="s">
        <v>215</v>
      </c>
      <c r="E186" s="262" t="s">
        <v>935</v>
      </c>
      <c r="F186" s="263" t="s">
        <v>936</v>
      </c>
      <c r="G186" s="264" t="s">
        <v>259</v>
      </c>
      <c r="H186" s="265">
        <v>4</v>
      </c>
      <c r="I186" s="266"/>
      <c r="J186" s="267">
        <f>ROUND(I186*H186,2)</f>
        <v>0</v>
      </c>
      <c r="K186" s="263" t="s">
        <v>153</v>
      </c>
      <c r="L186" s="268"/>
      <c r="M186" s="269" t="s">
        <v>1</v>
      </c>
      <c r="N186" s="270" t="s">
        <v>46</v>
      </c>
      <c r="O186" s="91"/>
      <c r="P186" s="227">
        <f>O186*H186</f>
        <v>0</v>
      </c>
      <c r="Q186" s="227">
        <v>0.0075</v>
      </c>
      <c r="R186" s="227">
        <f>Q186*H186</f>
        <v>0.03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218</v>
      </c>
      <c r="AT186" s="229" t="s">
        <v>215</v>
      </c>
      <c r="AU186" s="229" t="s">
        <v>159</v>
      </c>
      <c r="AY186" s="17" t="s">
        <v>136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89</v>
      </c>
      <c r="BK186" s="230">
        <f>ROUND(I186*H186,2)</f>
        <v>0</v>
      </c>
      <c r="BL186" s="17" t="s">
        <v>145</v>
      </c>
      <c r="BM186" s="229" t="s">
        <v>937</v>
      </c>
    </row>
    <row r="187" spans="1:65" s="2" customFormat="1" ht="16.5" customHeight="1">
      <c r="A187" s="38"/>
      <c r="B187" s="39"/>
      <c r="C187" s="261" t="s">
        <v>378</v>
      </c>
      <c r="D187" s="261" t="s">
        <v>215</v>
      </c>
      <c r="E187" s="262" t="s">
        <v>938</v>
      </c>
      <c r="F187" s="263" t="s">
        <v>939</v>
      </c>
      <c r="G187" s="264" t="s">
        <v>259</v>
      </c>
      <c r="H187" s="265">
        <v>1</v>
      </c>
      <c r="I187" s="266"/>
      <c r="J187" s="267">
        <f>ROUND(I187*H187,2)</f>
        <v>0</v>
      </c>
      <c r="K187" s="263" t="s">
        <v>153</v>
      </c>
      <c r="L187" s="268"/>
      <c r="M187" s="269" t="s">
        <v>1</v>
      </c>
      <c r="N187" s="270" t="s">
        <v>46</v>
      </c>
      <c r="O187" s="91"/>
      <c r="P187" s="227">
        <f>O187*H187</f>
        <v>0</v>
      </c>
      <c r="Q187" s="227">
        <v>5E-05</v>
      </c>
      <c r="R187" s="227">
        <f>Q187*H187</f>
        <v>5E-05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218</v>
      </c>
      <c r="AT187" s="229" t="s">
        <v>215</v>
      </c>
      <c r="AU187" s="229" t="s">
        <v>159</v>
      </c>
      <c r="AY187" s="17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89</v>
      </c>
      <c r="BK187" s="230">
        <f>ROUND(I187*H187,2)</f>
        <v>0</v>
      </c>
      <c r="BL187" s="17" t="s">
        <v>145</v>
      </c>
      <c r="BM187" s="229" t="s">
        <v>940</v>
      </c>
    </row>
    <row r="188" spans="1:65" s="2" customFormat="1" ht="16.5" customHeight="1">
      <c r="A188" s="38"/>
      <c r="B188" s="39"/>
      <c r="C188" s="261" t="s">
        <v>382</v>
      </c>
      <c r="D188" s="261" t="s">
        <v>215</v>
      </c>
      <c r="E188" s="262" t="s">
        <v>941</v>
      </c>
      <c r="F188" s="263" t="s">
        <v>942</v>
      </c>
      <c r="G188" s="264" t="s">
        <v>259</v>
      </c>
      <c r="H188" s="265">
        <v>1</v>
      </c>
      <c r="I188" s="266"/>
      <c r="J188" s="267">
        <f>ROUND(I188*H188,2)</f>
        <v>0</v>
      </c>
      <c r="K188" s="263" t="s">
        <v>153</v>
      </c>
      <c r="L188" s="268"/>
      <c r="M188" s="269" t="s">
        <v>1</v>
      </c>
      <c r="N188" s="270" t="s">
        <v>46</v>
      </c>
      <c r="O188" s="91"/>
      <c r="P188" s="227">
        <f>O188*H188</f>
        <v>0</v>
      </c>
      <c r="Q188" s="227">
        <v>9E-05</v>
      </c>
      <c r="R188" s="227">
        <f>Q188*H188</f>
        <v>9E-05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218</v>
      </c>
      <c r="AT188" s="229" t="s">
        <v>215</v>
      </c>
      <c r="AU188" s="229" t="s">
        <v>159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89</v>
      </c>
      <c r="BK188" s="230">
        <f>ROUND(I188*H188,2)</f>
        <v>0</v>
      </c>
      <c r="BL188" s="17" t="s">
        <v>145</v>
      </c>
      <c r="BM188" s="229" t="s">
        <v>943</v>
      </c>
    </row>
    <row r="189" spans="1:65" s="2" customFormat="1" ht="16.5" customHeight="1">
      <c r="A189" s="38"/>
      <c r="B189" s="39"/>
      <c r="C189" s="261" t="s">
        <v>386</v>
      </c>
      <c r="D189" s="261" t="s">
        <v>215</v>
      </c>
      <c r="E189" s="262" t="s">
        <v>944</v>
      </c>
      <c r="F189" s="263" t="s">
        <v>945</v>
      </c>
      <c r="G189" s="264" t="s">
        <v>259</v>
      </c>
      <c r="H189" s="265">
        <v>2</v>
      </c>
      <c r="I189" s="266"/>
      <c r="J189" s="267">
        <f>ROUND(I189*H189,2)</f>
        <v>0</v>
      </c>
      <c r="K189" s="263" t="s">
        <v>153</v>
      </c>
      <c r="L189" s="268"/>
      <c r="M189" s="269" t="s">
        <v>1</v>
      </c>
      <c r="N189" s="270" t="s">
        <v>46</v>
      </c>
      <c r="O189" s="91"/>
      <c r="P189" s="227">
        <f>O189*H189</f>
        <v>0</v>
      </c>
      <c r="Q189" s="227">
        <v>9E-05</v>
      </c>
      <c r="R189" s="227">
        <f>Q189*H189</f>
        <v>0.00018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218</v>
      </c>
      <c r="AT189" s="229" t="s">
        <v>215</v>
      </c>
      <c r="AU189" s="229" t="s">
        <v>159</v>
      </c>
      <c r="AY189" s="17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89</v>
      </c>
      <c r="BK189" s="230">
        <f>ROUND(I189*H189,2)</f>
        <v>0</v>
      </c>
      <c r="BL189" s="17" t="s">
        <v>145</v>
      </c>
      <c r="BM189" s="229" t="s">
        <v>946</v>
      </c>
    </row>
    <row r="190" spans="1:65" s="2" customFormat="1" ht="21.75" customHeight="1">
      <c r="A190" s="38"/>
      <c r="B190" s="39"/>
      <c r="C190" s="261" t="s">
        <v>390</v>
      </c>
      <c r="D190" s="261" t="s">
        <v>215</v>
      </c>
      <c r="E190" s="262" t="s">
        <v>754</v>
      </c>
      <c r="F190" s="263" t="s">
        <v>947</v>
      </c>
      <c r="G190" s="264" t="s">
        <v>259</v>
      </c>
      <c r="H190" s="265">
        <v>2</v>
      </c>
      <c r="I190" s="266"/>
      <c r="J190" s="267">
        <f>ROUND(I190*H190,2)</f>
        <v>0</v>
      </c>
      <c r="K190" s="263" t="s">
        <v>153</v>
      </c>
      <c r="L190" s="268"/>
      <c r="M190" s="269" t="s">
        <v>1</v>
      </c>
      <c r="N190" s="270" t="s">
        <v>46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218</v>
      </c>
      <c r="AT190" s="229" t="s">
        <v>215</v>
      </c>
      <c r="AU190" s="229" t="s">
        <v>159</v>
      </c>
      <c r="AY190" s="17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89</v>
      </c>
      <c r="BK190" s="230">
        <f>ROUND(I190*H190,2)</f>
        <v>0</v>
      </c>
      <c r="BL190" s="17" t="s">
        <v>145</v>
      </c>
      <c r="BM190" s="229" t="s">
        <v>948</v>
      </c>
    </row>
    <row r="191" spans="1:65" s="2" customFormat="1" ht="16.5" customHeight="1">
      <c r="A191" s="38"/>
      <c r="B191" s="39"/>
      <c r="C191" s="261" t="s">
        <v>394</v>
      </c>
      <c r="D191" s="261" t="s">
        <v>215</v>
      </c>
      <c r="E191" s="262" t="s">
        <v>949</v>
      </c>
      <c r="F191" s="263" t="s">
        <v>950</v>
      </c>
      <c r="G191" s="264" t="s">
        <v>259</v>
      </c>
      <c r="H191" s="265">
        <v>1</v>
      </c>
      <c r="I191" s="266"/>
      <c r="J191" s="267">
        <f>ROUND(I191*H191,2)</f>
        <v>0</v>
      </c>
      <c r="K191" s="263" t="s">
        <v>153</v>
      </c>
      <c r="L191" s="268"/>
      <c r="M191" s="269" t="s">
        <v>1</v>
      </c>
      <c r="N191" s="270" t="s">
        <v>46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218</v>
      </c>
      <c r="AT191" s="229" t="s">
        <v>215</v>
      </c>
      <c r="AU191" s="229" t="s">
        <v>159</v>
      </c>
      <c r="AY191" s="17" t="s">
        <v>136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89</v>
      </c>
      <c r="BK191" s="230">
        <f>ROUND(I191*H191,2)</f>
        <v>0</v>
      </c>
      <c r="BL191" s="17" t="s">
        <v>145</v>
      </c>
      <c r="BM191" s="229" t="s">
        <v>951</v>
      </c>
    </row>
    <row r="192" spans="1:65" s="2" customFormat="1" ht="16.5" customHeight="1">
      <c r="A192" s="38"/>
      <c r="B192" s="39"/>
      <c r="C192" s="261" t="s">
        <v>400</v>
      </c>
      <c r="D192" s="261" t="s">
        <v>215</v>
      </c>
      <c r="E192" s="262" t="s">
        <v>952</v>
      </c>
      <c r="F192" s="263" t="s">
        <v>953</v>
      </c>
      <c r="G192" s="264" t="s">
        <v>259</v>
      </c>
      <c r="H192" s="265">
        <v>1</v>
      </c>
      <c r="I192" s="266"/>
      <c r="J192" s="267">
        <f>ROUND(I192*H192,2)</f>
        <v>0</v>
      </c>
      <c r="K192" s="263" t="s">
        <v>153</v>
      </c>
      <c r="L192" s="268"/>
      <c r="M192" s="269" t="s">
        <v>1</v>
      </c>
      <c r="N192" s="270" t="s">
        <v>46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218</v>
      </c>
      <c r="AT192" s="229" t="s">
        <v>215</v>
      </c>
      <c r="AU192" s="229" t="s">
        <v>159</v>
      </c>
      <c r="AY192" s="17" t="s">
        <v>136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89</v>
      </c>
      <c r="BK192" s="230">
        <f>ROUND(I192*H192,2)</f>
        <v>0</v>
      </c>
      <c r="BL192" s="17" t="s">
        <v>145</v>
      </c>
      <c r="BM192" s="229" t="s">
        <v>954</v>
      </c>
    </row>
    <row r="193" spans="1:65" s="2" customFormat="1" ht="16.5" customHeight="1">
      <c r="A193" s="38"/>
      <c r="B193" s="39"/>
      <c r="C193" s="261" t="s">
        <v>406</v>
      </c>
      <c r="D193" s="261" t="s">
        <v>215</v>
      </c>
      <c r="E193" s="262" t="s">
        <v>955</v>
      </c>
      <c r="F193" s="263" t="s">
        <v>956</v>
      </c>
      <c r="G193" s="264" t="s">
        <v>259</v>
      </c>
      <c r="H193" s="265">
        <v>1</v>
      </c>
      <c r="I193" s="266"/>
      <c r="J193" s="267">
        <f>ROUND(I193*H193,2)</f>
        <v>0</v>
      </c>
      <c r="K193" s="263" t="s">
        <v>153</v>
      </c>
      <c r="L193" s="268"/>
      <c r="M193" s="269" t="s">
        <v>1</v>
      </c>
      <c r="N193" s="270" t="s">
        <v>46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218</v>
      </c>
      <c r="AT193" s="229" t="s">
        <v>215</v>
      </c>
      <c r="AU193" s="229" t="s">
        <v>159</v>
      </c>
      <c r="AY193" s="17" t="s">
        <v>136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89</v>
      </c>
      <c r="BK193" s="230">
        <f>ROUND(I193*H193,2)</f>
        <v>0</v>
      </c>
      <c r="BL193" s="17" t="s">
        <v>145</v>
      </c>
      <c r="BM193" s="229" t="s">
        <v>957</v>
      </c>
    </row>
    <row r="194" spans="1:65" s="2" customFormat="1" ht="16.5" customHeight="1">
      <c r="A194" s="38"/>
      <c r="B194" s="39"/>
      <c r="C194" s="261" t="s">
        <v>410</v>
      </c>
      <c r="D194" s="261" t="s">
        <v>215</v>
      </c>
      <c r="E194" s="262" t="s">
        <v>958</v>
      </c>
      <c r="F194" s="263" t="s">
        <v>959</v>
      </c>
      <c r="G194" s="264" t="s">
        <v>259</v>
      </c>
      <c r="H194" s="265">
        <v>2</v>
      </c>
      <c r="I194" s="266"/>
      <c r="J194" s="267">
        <f>ROUND(I194*H194,2)</f>
        <v>0</v>
      </c>
      <c r="K194" s="263" t="s">
        <v>153</v>
      </c>
      <c r="L194" s="268"/>
      <c r="M194" s="269" t="s">
        <v>1</v>
      </c>
      <c r="N194" s="270" t="s">
        <v>46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218</v>
      </c>
      <c r="AT194" s="229" t="s">
        <v>215</v>
      </c>
      <c r="AU194" s="229" t="s">
        <v>159</v>
      </c>
      <c r="AY194" s="17" t="s">
        <v>136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89</v>
      </c>
      <c r="BK194" s="230">
        <f>ROUND(I194*H194,2)</f>
        <v>0</v>
      </c>
      <c r="BL194" s="17" t="s">
        <v>145</v>
      </c>
      <c r="BM194" s="229" t="s">
        <v>960</v>
      </c>
    </row>
    <row r="195" spans="1:65" s="2" customFormat="1" ht="16.5" customHeight="1">
      <c r="A195" s="38"/>
      <c r="B195" s="39"/>
      <c r="C195" s="261" t="s">
        <v>414</v>
      </c>
      <c r="D195" s="261" t="s">
        <v>215</v>
      </c>
      <c r="E195" s="262" t="s">
        <v>961</v>
      </c>
      <c r="F195" s="263" t="s">
        <v>962</v>
      </c>
      <c r="G195" s="264" t="s">
        <v>259</v>
      </c>
      <c r="H195" s="265">
        <v>1</v>
      </c>
      <c r="I195" s="266"/>
      <c r="J195" s="267">
        <f>ROUND(I195*H195,2)</f>
        <v>0</v>
      </c>
      <c r="K195" s="263" t="s">
        <v>153</v>
      </c>
      <c r="L195" s="268"/>
      <c r="M195" s="269" t="s">
        <v>1</v>
      </c>
      <c r="N195" s="270" t="s">
        <v>46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218</v>
      </c>
      <c r="AT195" s="229" t="s">
        <v>215</v>
      </c>
      <c r="AU195" s="229" t="s">
        <v>159</v>
      </c>
      <c r="AY195" s="17" t="s">
        <v>136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89</v>
      </c>
      <c r="BK195" s="230">
        <f>ROUND(I195*H195,2)</f>
        <v>0</v>
      </c>
      <c r="BL195" s="17" t="s">
        <v>145</v>
      </c>
      <c r="BM195" s="229" t="s">
        <v>963</v>
      </c>
    </row>
    <row r="196" spans="1:65" s="2" customFormat="1" ht="16.5" customHeight="1">
      <c r="A196" s="38"/>
      <c r="B196" s="39"/>
      <c r="C196" s="261" t="s">
        <v>418</v>
      </c>
      <c r="D196" s="261" t="s">
        <v>215</v>
      </c>
      <c r="E196" s="262" t="s">
        <v>964</v>
      </c>
      <c r="F196" s="263" t="s">
        <v>965</v>
      </c>
      <c r="G196" s="264" t="s">
        <v>259</v>
      </c>
      <c r="H196" s="265">
        <v>1</v>
      </c>
      <c r="I196" s="266"/>
      <c r="J196" s="267">
        <f>ROUND(I196*H196,2)</f>
        <v>0</v>
      </c>
      <c r="K196" s="263" t="s">
        <v>153</v>
      </c>
      <c r="L196" s="268"/>
      <c r="M196" s="269" t="s">
        <v>1</v>
      </c>
      <c r="N196" s="270" t="s">
        <v>46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218</v>
      </c>
      <c r="AT196" s="229" t="s">
        <v>215</v>
      </c>
      <c r="AU196" s="229" t="s">
        <v>159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89</v>
      </c>
      <c r="BK196" s="230">
        <f>ROUND(I196*H196,2)</f>
        <v>0</v>
      </c>
      <c r="BL196" s="17" t="s">
        <v>145</v>
      </c>
      <c r="BM196" s="229" t="s">
        <v>966</v>
      </c>
    </row>
    <row r="197" spans="1:65" s="2" customFormat="1" ht="16.5" customHeight="1">
      <c r="A197" s="38"/>
      <c r="B197" s="39"/>
      <c r="C197" s="261" t="s">
        <v>422</v>
      </c>
      <c r="D197" s="261" t="s">
        <v>215</v>
      </c>
      <c r="E197" s="262" t="s">
        <v>967</v>
      </c>
      <c r="F197" s="263" t="s">
        <v>968</v>
      </c>
      <c r="G197" s="264" t="s">
        <v>259</v>
      </c>
      <c r="H197" s="265">
        <v>1</v>
      </c>
      <c r="I197" s="266"/>
      <c r="J197" s="267">
        <f>ROUND(I197*H197,2)</f>
        <v>0</v>
      </c>
      <c r="K197" s="263" t="s">
        <v>153</v>
      </c>
      <c r="L197" s="268"/>
      <c r="M197" s="269" t="s">
        <v>1</v>
      </c>
      <c r="N197" s="270" t="s">
        <v>46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218</v>
      </c>
      <c r="AT197" s="229" t="s">
        <v>215</v>
      </c>
      <c r="AU197" s="229" t="s">
        <v>159</v>
      </c>
      <c r="AY197" s="17" t="s">
        <v>136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89</v>
      </c>
      <c r="BK197" s="230">
        <f>ROUND(I197*H197,2)</f>
        <v>0</v>
      </c>
      <c r="BL197" s="17" t="s">
        <v>145</v>
      </c>
      <c r="BM197" s="229" t="s">
        <v>969</v>
      </c>
    </row>
    <row r="198" spans="1:63" s="12" customFormat="1" ht="20.85" customHeight="1">
      <c r="A198" s="12"/>
      <c r="B198" s="202"/>
      <c r="C198" s="203"/>
      <c r="D198" s="204" t="s">
        <v>80</v>
      </c>
      <c r="E198" s="216" t="s">
        <v>970</v>
      </c>
      <c r="F198" s="216" t="s">
        <v>971</v>
      </c>
      <c r="G198" s="203"/>
      <c r="H198" s="203"/>
      <c r="I198" s="206"/>
      <c r="J198" s="217">
        <f>BK198</f>
        <v>0</v>
      </c>
      <c r="K198" s="203"/>
      <c r="L198" s="208"/>
      <c r="M198" s="209"/>
      <c r="N198" s="210"/>
      <c r="O198" s="210"/>
      <c r="P198" s="211">
        <f>SUM(P199:P202)</f>
        <v>0</v>
      </c>
      <c r="Q198" s="210"/>
      <c r="R198" s="211">
        <f>SUM(R199:R202)</f>
        <v>0</v>
      </c>
      <c r="S198" s="210"/>
      <c r="T198" s="212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3" t="s">
        <v>91</v>
      </c>
      <c r="AT198" s="214" t="s">
        <v>80</v>
      </c>
      <c r="AU198" s="214" t="s">
        <v>91</v>
      </c>
      <c r="AY198" s="213" t="s">
        <v>136</v>
      </c>
      <c r="BK198" s="215">
        <f>SUM(BK199:BK202)</f>
        <v>0</v>
      </c>
    </row>
    <row r="199" spans="1:65" s="2" customFormat="1" ht="16.5" customHeight="1">
      <c r="A199" s="38"/>
      <c r="B199" s="39"/>
      <c r="C199" s="218" t="s">
        <v>426</v>
      </c>
      <c r="D199" s="218" t="s">
        <v>140</v>
      </c>
      <c r="E199" s="219" t="s">
        <v>972</v>
      </c>
      <c r="F199" s="220" t="s">
        <v>973</v>
      </c>
      <c r="G199" s="221" t="s">
        <v>259</v>
      </c>
      <c r="H199" s="222">
        <v>1</v>
      </c>
      <c r="I199" s="223"/>
      <c r="J199" s="224">
        <f>ROUND(I199*H199,2)</f>
        <v>0</v>
      </c>
      <c r="K199" s="220" t="s">
        <v>153</v>
      </c>
      <c r="L199" s="44"/>
      <c r="M199" s="225" t="s">
        <v>1</v>
      </c>
      <c r="N199" s="226" t="s">
        <v>46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145</v>
      </c>
      <c r="AT199" s="229" t="s">
        <v>140</v>
      </c>
      <c r="AU199" s="229" t="s">
        <v>159</v>
      </c>
      <c r="AY199" s="17" t="s">
        <v>136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89</v>
      </c>
      <c r="BK199" s="230">
        <f>ROUND(I199*H199,2)</f>
        <v>0</v>
      </c>
      <c r="BL199" s="17" t="s">
        <v>145</v>
      </c>
      <c r="BM199" s="229" t="s">
        <v>974</v>
      </c>
    </row>
    <row r="200" spans="1:65" s="2" customFormat="1" ht="16.5" customHeight="1">
      <c r="A200" s="38"/>
      <c r="B200" s="39"/>
      <c r="C200" s="261" t="s">
        <v>430</v>
      </c>
      <c r="D200" s="261" t="s">
        <v>215</v>
      </c>
      <c r="E200" s="262" t="s">
        <v>975</v>
      </c>
      <c r="F200" s="263" t="s">
        <v>976</v>
      </c>
      <c r="G200" s="264" t="s">
        <v>259</v>
      </c>
      <c r="H200" s="265">
        <v>1</v>
      </c>
      <c r="I200" s="266"/>
      <c r="J200" s="267">
        <f>ROUND(I200*H200,2)</f>
        <v>0</v>
      </c>
      <c r="K200" s="263" t="s">
        <v>153</v>
      </c>
      <c r="L200" s="268"/>
      <c r="M200" s="269" t="s">
        <v>1</v>
      </c>
      <c r="N200" s="270" t="s">
        <v>46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218</v>
      </c>
      <c r="AT200" s="229" t="s">
        <v>215</v>
      </c>
      <c r="AU200" s="229" t="s">
        <v>159</v>
      </c>
      <c r="AY200" s="17" t="s">
        <v>136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89</v>
      </c>
      <c r="BK200" s="230">
        <f>ROUND(I200*H200,2)</f>
        <v>0</v>
      </c>
      <c r="BL200" s="17" t="s">
        <v>145</v>
      </c>
      <c r="BM200" s="229" t="s">
        <v>977</v>
      </c>
    </row>
    <row r="201" spans="1:65" s="2" customFormat="1" ht="44.25" customHeight="1">
      <c r="A201" s="38"/>
      <c r="B201" s="39"/>
      <c r="C201" s="218" t="s">
        <v>435</v>
      </c>
      <c r="D201" s="218" t="s">
        <v>140</v>
      </c>
      <c r="E201" s="219" t="s">
        <v>978</v>
      </c>
      <c r="F201" s="220" t="s">
        <v>979</v>
      </c>
      <c r="G201" s="221" t="s">
        <v>165</v>
      </c>
      <c r="H201" s="222">
        <v>1</v>
      </c>
      <c r="I201" s="223"/>
      <c r="J201" s="224">
        <f>ROUND(I201*H201,2)</f>
        <v>0</v>
      </c>
      <c r="K201" s="220" t="s">
        <v>153</v>
      </c>
      <c r="L201" s="44"/>
      <c r="M201" s="225" t="s">
        <v>1</v>
      </c>
      <c r="N201" s="226" t="s">
        <v>46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145</v>
      </c>
      <c r="AT201" s="229" t="s">
        <v>140</v>
      </c>
      <c r="AU201" s="229" t="s">
        <v>159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89</v>
      </c>
      <c r="BK201" s="230">
        <f>ROUND(I201*H201,2)</f>
        <v>0</v>
      </c>
      <c r="BL201" s="17" t="s">
        <v>145</v>
      </c>
      <c r="BM201" s="229" t="s">
        <v>980</v>
      </c>
    </row>
    <row r="202" spans="1:47" s="2" customFormat="1" ht="12">
      <c r="A202" s="38"/>
      <c r="B202" s="39"/>
      <c r="C202" s="40"/>
      <c r="D202" s="231" t="s">
        <v>147</v>
      </c>
      <c r="E202" s="40"/>
      <c r="F202" s="232" t="s">
        <v>979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147</v>
      </c>
      <c r="AU202" s="17" t="s">
        <v>159</v>
      </c>
    </row>
    <row r="203" spans="1:63" s="12" customFormat="1" ht="22.8" customHeight="1">
      <c r="A203" s="12"/>
      <c r="B203" s="202"/>
      <c r="C203" s="203"/>
      <c r="D203" s="204" t="s">
        <v>80</v>
      </c>
      <c r="E203" s="216" t="s">
        <v>215</v>
      </c>
      <c r="F203" s="216" t="s">
        <v>981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P204+P272</f>
        <v>0</v>
      </c>
      <c r="Q203" s="210"/>
      <c r="R203" s="211">
        <f>R204+R272</f>
        <v>0.25118</v>
      </c>
      <c r="S203" s="210"/>
      <c r="T203" s="212">
        <f>T204+T272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159</v>
      </c>
      <c r="AT203" s="214" t="s">
        <v>80</v>
      </c>
      <c r="AU203" s="214" t="s">
        <v>89</v>
      </c>
      <c r="AY203" s="213" t="s">
        <v>136</v>
      </c>
      <c r="BK203" s="215">
        <f>BK204+BK272</f>
        <v>0</v>
      </c>
    </row>
    <row r="204" spans="1:63" s="12" customFormat="1" ht="20.85" customHeight="1">
      <c r="A204" s="12"/>
      <c r="B204" s="202"/>
      <c r="C204" s="203"/>
      <c r="D204" s="204" t="s">
        <v>80</v>
      </c>
      <c r="E204" s="216" t="s">
        <v>982</v>
      </c>
      <c r="F204" s="216" t="s">
        <v>983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SUM(P205:P271)</f>
        <v>0</v>
      </c>
      <c r="Q204" s="210"/>
      <c r="R204" s="211">
        <f>SUM(R205:R271)</f>
        <v>0.25118</v>
      </c>
      <c r="S204" s="210"/>
      <c r="T204" s="212">
        <f>SUM(T205:T271)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159</v>
      </c>
      <c r="AT204" s="214" t="s">
        <v>80</v>
      </c>
      <c r="AU204" s="214" t="s">
        <v>91</v>
      </c>
      <c r="AY204" s="213" t="s">
        <v>136</v>
      </c>
      <c r="BK204" s="215">
        <f>SUM(BK205:BK271)</f>
        <v>0</v>
      </c>
    </row>
    <row r="205" spans="1:65" s="2" customFormat="1" ht="16.5" customHeight="1">
      <c r="A205" s="38"/>
      <c r="B205" s="39"/>
      <c r="C205" s="218" t="s">
        <v>440</v>
      </c>
      <c r="D205" s="218" t="s">
        <v>140</v>
      </c>
      <c r="E205" s="219" t="s">
        <v>984</v>
      </c>
      <c r="F205" s="220" t="s">
        <v>985</v>
      </c>
      <c r="G205" s="221" t="s">
        <v>207</v>
      </c>
      <c r="H205" s="222">
        <v>35</v>
      </c>
      <c r="I205" s="223"/>
      <c r="J205" s="224">
        <f>ROUND(I205*H205,2)</f>
        <v>0</v>
      </c>
      <c r="K205" s="220" t="s">
        <v>153</v>
      </c>
      <c r="L205" s="44"/>
      <c r="M205" s="225" t="s">
        <v>1</v>
      </c>
      <c r="N205" s="226" t="s">
        <v>46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435</v>
      </c>
      <c r="AT205" s="229" t="s">
        <v>140</v>
      </c>
      <c r="AU205" s="229" t="s">
        <v>159</v>
      </c>
      <c r="AY205" s="17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89</v>
      </c>
      <c r="BK205" s="230">
        <f>ROUND(I205*H205,2)</f>
        <v>0</v>
      </c>
      <c r="BL205" s="17" t="s">
        <v>435</v>
      </c>
      <c r="BM205" s="229" t="s">
        <v>986</v>
      </c>
    </row>
    <row r="206" spans="1:65" s="2" customFormat="1" ht="16.5" customHeight="1">
      <c r="A206" s="38"/>
      <c r="B206" s="39"/>
      <c r="C206" s="218" t="s">
        <v>444</v>
      </c>
      <c r="D206" s="218" t="s">
        <v>140</v>
      </c>
      <c r="E206" s="219" t="s">
        <v>987</v>
      </c>
      <c r="F206" s="220" t="s">
        <v>988</v>
      </c>
      <c r="G206" s="221" t="s">
        <v>207</v>
      </c>
      <c r="H206" s="222">
        <v>50</v>
      </c>
      <c r="I206" s="223"/>
      <c r="J206" s="224">
        <f>ROUND(I206*H206,2)</f>
        <v>0</v>
      </c>
      <c r="K206" s="220" t="s">
        <v>153</v>
      </c>
      <c r="L206" s="44"/>
      <c r="M206" s="225" t="s">
        <v>1</v>
      </c>
      <c r="N206" s="226" t="s">
        <v>46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435</v>
      </c>
      <c r="AT206" s="229" t="s">
        <v>140</v>
      </c>
      <c r="AU206" s="229" t="s">
        <v>159</v>
      </c>
      <c r="AY206" s="17" t="s">
        <v>136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89</v>
      </c>
      <c r="BK206" s="230">
        <f>ROUND(I206*H206,2)</f>
        <v>0</v>
      </c>
      <c r="BL206" s="17" t="s">
        <v>435</v>
      </c>
      <c r="BM206" s="229" t="s">
        <v>989</v>
      </c>
    </row>
    <row r="207" spans="1:65" s="2" customFormat="1" ht="16.5" customHeight="1">
      <c r="A207" s="38"/>
      <c r="B207" s="39"/>
      <c r="C207" s="218" t="s">
        <v>448</v>
      </c>
      <c r="D207" s="218" t="s">
        <v>140</v>
      </c>
      <c r="E207" s="219" t="s">
        <v>990</v>
      </c>
      <c r="F207" s="220" t="s">
        <v>991</v>
      </c>
      <c r="G207" s="221" t="s">
        <v>207</v>
      </c>
      <c r="H207" s="222">
        <v>50</v>
      </c>
      <c r="I207" s="223"/>
      <c r="J207" s="224">
        <f>ROUND(I207*H207,2)</f>
        <v>0</v>
      </c>
      <c r="K207" s="220" t="s">
        <v>153</v>
      </c>
      <c r="L207" s="44"/>
      <c r="M207" s="225" t="s">
        <v>1</v>
      </c>
      <c r="N207" s="226" t="s">
        <v>46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435</v>
      </c>
      <c r="AT207" s="229" t="s">
        <v>140</v>
      </c>
      <c r="AU207" s="229" t="s">
        <v>159</v>
      </c>
      <c r="AY207" s="17" t="s">
        <v>136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89</v>
      </c>
      <c r="BK207" s="230">
        <f>ROUND(I207*H207,2)</f>
        <v>0</v>
      </c>
      <c r="BL207" s="17" t="s">
        <v>435</v>
      </c>
      <c r="BM207" s="229" t="s">
        <v>992</v>
      </c>
    </row>
    <row r="208" spans="1:65" s="2" customFormat="1" ht="16.5" customHeight="1">
      <c r="A208" s="38"/>
      <c r="B208" s="39"/>
      <c r="C208" s="218" t="s">
        <v>452</v>
      </c>
      <c r="D208" s="218" t="s">
        <v>140</v>
      </c>
      <c r="E208" s="219" t="s">
        <v>993</v>
      </c>
      <c r="F208" s="220" t="s">
        <v>994</v>
      </c>
      <c r="G208" s="221" t="s">
        <v>207</v>
      </c>
      <c r="H208" s="222">
        <v>20</v>
      </c>
      <c r="I208" s="223"/>
      <c r="J208" s="224">
        <f>ROUND(I208*H208,2)</f>
        <v>0</v>
      </c>
      <c r="K208" s="220" t="s">
        <v>153</v>
      </c>
      <c r="L208" s="44"/>
      <c r="M208" s="225" t="s">
        <v>1</v>
      </c>
      <c r="N208" s="226" t="s">
        <v>46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435</v>
      </c>
      <c r="AT208" s="229" t="s">
        <v>140</v>
      </c>
      <c r="AU208" s="229" t="s">
        <v>159</v>
      </c>
      <c r="AY208" s="17" t="s">
        <v>136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89</v>
      </c>
      <c r="BK208" s="230">
        <f>ROUND(I208*H208,2)</f>
        <v>0</v>
      </c>
      <c r="BL208" s="17" t="s">
        <v>435</v>
      </c>
      <c r="BM208" s="229" t="s">
        <v>995</v>
      </c>
    </row>
    <row r="209" spans="1:65" s="2" customFormat="1" ht="16.5" customHeight="1">
      <c r="A209" s="38"/>
      <c r="B209" s="39"/>
      <c r="C209" s="218" t="s">
        <v>456</v>
      </c>
      <c r="D209" s="218" t="s">
        <v>140</v>
      </c>
      <c r="E209" s="219" t="s">
        <v>996</v>
      </c>
      <c r="F209" s="220" t="s">
        <v>997</v>
      </c>
      <c r="G209" s="221" t="s">
        <v>207</v>
      </c>
      <c r="H209" s="222">
        <v>30</v>
      </c>
      <c r="I209" s="223"/>
      <c r="J209" s="224">
        <f>ROUND(I209*H209,2)</f>
        <v>0</v>
      </c>
      <c r="K209" s="220" t="s">
        <v>153</v>
      </c>
      <c r="L209" s="44"/>
      <c r="M209" s="225" t="s">
        <v>1</v>
      </c>
      <c r="N209" s="226" t="s">
        <v>46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435</v>
      </c>
      <c r="AT209" s="229" t="s">
        <v>140</v>
      </c>
      <c r="AU209" s="229" t="s">
        <v>159</v>
      </c>
      <c r="AY209" s="17" t="s">
        <v>136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89</v>
      </c>
      <c r="BK209" s="230">
        <f>ROUND(I209*H209,2)</f>
        <v>0</v>
      </c>
      <c r="BL209" s="17" t="s">
        <v>435</v>
      </c>
      <c r="BM209" s="229" t="s">
        <v>998</v>
      </c>
    </row>
    <row r="210" spans="1:65" s="2" customFormat="1" ht="21.75" customHeight="1">
      <c r="A210" s="38"/>
      <c r="B210" s="39"/>
      <c r="C210" s="218" t="s">
        <v>460</v>
      </c>
      <c r="D210" s="218" t="s">
        <v>140</v>
      </c>
      <c r="E210" s="219" t="s">
        <v>999</v>
      </c>
      <c r="F210" s="220" t="s">
        <v>1000</v>
      </c>
      <c r="G210" s="221" t="s">
        <v>207</v>
      </c>
      <c r="H210" s="222">
        <v>30</v>
      </c>
      <c r="I210" s="223"/>
      <c r="J210" s="224">
        <f>ROUND(I210*H210,2)</f>
        <v>0</v>
      </c>
      <c r="K210" s="220" t="s">
        <v>153</v>
      </c>
      <c r="L210" s="44"/>
      <c r="M210" s="225" t="s">
        <v>1</v>
      </c>
      <c r="N210" s="226" t="s">
        <v>46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435</v>
      </c>
      <c r="AT210" s="229" t="s">
        <v>140</v>
      </c>
      <c r="AU210" s="229" t="s">
        <v>159</v>
      </c>
      <c r="AY210" s="17" t="s">
        <v>136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89</v>
      </c>
      <c r="BK210" s="230">
        <f>ROUND(I210*H210,2)</f>
        <v>0</v>
      </c>
      <c r="BL210" s="17" t="s">
        <v>435</v>
      </c>
      <c r="BM210" s="229" t="s">
        <v>1001</v>
      </c>
    </row>
    <row r="211" spans="1:65" s="2" customFormat="1" ht="21.75" customHeight="1">
      <c r="A211" s="38"/>
      <c r="B211" s="39"/>
      <c r="C211" s="218" t="s">
        <v>464</v>
      </c>
      <c r="D211" s="218" t="s">
        <v>140</v>
      </c>
      <c r="E211" s="219" t="s">
        <v>1002</v>
      </c>
      <c r="F211" s="220" t="s">
        <v>1003</v>
      </c>
      <c r="G211" s="221" t="s">
        <v>207</v>
      </c>
      <c r="H211" s="222">
        <v>20</v>
      </c>
      <c r="I211" s="223"/>
      <c r="J211" s="224">
        <f>ROUND(I211*H211,2)</f>
        <v>0</v>
      </c>
      <c r="K211" s="220" t="s">
        <v>153</v>
      </c>
      <c r="L211" s="44"/>
      <c r="M211" s="225" t="s">
        <v>1</v>
      </c>
      <c r="N211" s="226" t="s">
        <v>46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435</v>
      </c>
      <c r="AT211" s="229" t="s">
        <v>140</v>
      </c>
      <c r="AU211" s="229" t="s">
        <v>159</v>
      </c>
      <c r="AY211" s="17" t="s">
        <v>136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89</v>
      </c>
      <c r="BK211" s="230">
        <f>ROUND(I211*H211,2)</f>
        <v>0</v>
      </c>
      <c r="BL211" s="17" t="s">
        <v>435</v>
      </c>
      <c r="BM211" s="229" t="s">
        <v>1004</v>
      </c>
    </row>
    <row r="212" spans="1:65" s="2" customFormat="1" ht="24.15" customHeight="1">
      <c r="A212" s="38"/>
      <c r="B212" s="39"/>
      <c r="C212" s="218" t="s">
        <v>468</v>
      </c>
      <c r="D212" s="218" t="s">
        <v>140</v>
      </c>
      <c r="E212" s="219" t="s">
        <v>1005</v>
      </c>
      <c r="F212" s="220" t="s">
        <v>1006</v>
      </c>
      <c r="G212" s="221" t="s">
        <v>259</v>
      </c>
      <c r="H212" s="222">
        <v>8</v>
      </c>
      <c r="I212" s="223"/>
      <c r="J212" s="224">
        <f>ROUND(I212*H212,2)</f>
        <v>0</v>
      </c>
      <c r="K212" s="220" t="s">
        <v>153</v>
      </c>
      <c r="L212" s="44"/>
      <c r="M212" s="225" t="s">
        <v>1</v>
      </c>
      <c r="N212" s="226" t="s">
        <v>46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435</v>
      </c>
      <c r="AT212" s="229" t="s">
        <v>140</v>
      </c>
      <c r="AU212" s="229" t="s">
        <v>159</v>
      </c>
      <c r="AY212" s="17" t="s">
        <v>136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89</v>
      </c>
      <c r="BK212" s="230">
        <f>ROUND(I212*H212,2)</f>
        <v>0</v>
      </c>
      <c r="BL212" s="17" t="s">
        <v>435</v>
      </c>
      <c r="BM212" s="229" t="s">
        <v>1007</v>
      </c>
    </row>
    <row r="213" spans="1:65" s="2" customFormat="1" ht="24.15" customHeight="1">
      <c r="A213" s="38"/>
      <c r="B213" s="39"/>
      <c r="C213" s="218" t="s">
        <v>472</v>
      </c>
      <c r="D213" s="218" t="s">
        <v>140</v>
      </c>
      <c r="E213" s="219" t="s">
        <v>1008</v>
      </c>
      <c r="F213" s="220" t="s">
        <v>1009</v>
      </c>
      <c r="G213" s="221" t="s">
        <v>259</v>
      </c>
      <c r="H213" s="222">
        <v>12</v>
      </c>
      <c r="I213" s="223"/>
      <c r="J213" s="224">
        <f>ROUND(I213*H213,2)</f>
        <v>0</v>
      </c>
      <c r="K213" s="220" t="s">
        <v>153</v>
      </c>
      <c r="L213" s="44"/>
      <c r="M213" s="225" t="s">
        <v>1</v>
      </c>
      <c r="N213" s="226" t="s">
        <v>46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435</v>
      </c>
      <c r="AT213" s="229" t="s">
        <v>140</v>
      </c>
      <c r="AU213" s="229" t="s">
        <v>159</v>
      </c>
      <c r="AY213" s="17" t="s">
        <v>136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89</v>
      </c>
      <c r="BK213" s="230">
        <f>ROUND(I213*H213,2)</f>
        <v>0</v>
      </c>
      <c r="BL213" s="17" t="s">
        <v>435</v>
      </c>
      <c r="BM213" s="229" t="s">
        <v>1010</v>
      </c>
    </row>
    <row r="214" spans="1:51" s="15" customFormat="1" ht="12">
      <c r="A214" s="15"/>
      <c r="B214" s="276"/>
      <c r="C214" s="277"/>
      <c r="D214" s="231" t="s">
        <v>156</v>
      </c>
      <c r="E214" s="278" t="s">
        <v>1</v>
      </c>
      <c r="F214" s="279" t="s">
        <v>1011</v>
      </c>
      <c r="G214" s="277"/>
      <c r="H214" s="278" t="s">
        <v>1</v>
      </c>
      <c r="I214" s="280"/>
      <c r="J214" s="277"/>
      <c r="K214" s="277"/>
      <c r="L214" s="281"/>
      <c r="M214" s="282"/>
      <c r="N214" s="283"/>
      <c r="O214" s="283"/>
      <c r="P214" s="283"/>
      <c r="Q214" s="283"/>
      <c r="R214" s="283"/>
      <c r="S214" s="283"/>
      <c r="T214" s="284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5" t="s">
        <v>156</v>
      </c>
      <c r="AU214" s="285" t="s">
        <v>159</v>
      </c>
      <c r="AV214" s="15" t="s">
        <v>89</v>
      </c>
      <c r="AW214" s="15" t="s">
        <v>36</v>
      </c>
      <c r="AX214" s="15" t="s">
        <v>81</v>
      </c>
      <c r="AY214" s="285" t="s">
        <v>136</v>
      </c>
    </row>
    <row r="215" spans="1:51" s="13" customFormat="1" ht="12">
      <c r="A215" s="13"/>
      <c r="B215" s="238"/>
      <c r="C215" s="239"/>
      <c r="D215" s="231" t="s">
        <v>156</v>
      </c>
      <c r="E215" s="240" t="s">
        <v>1</v>
      </c>
      <c r="F215" s="241" t="s">
        <v>1012</v>
      </c>
      <c r="G215" s="239"/>
      <c r="H215" s="242">
        <v>12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156</v>
      </c>
      <c r="AU215" s="248" t="s">
        <v>159</v>
      </c>
      <c r="AV215" s="13" t="s">
        <v>91</v>
      </c>
      <c r="AW215" s="13" t="s">
        <v>36</v>
      </c>
      <c r="AX215" s="13" t="s">
        <v>81</v>
      </c>
      <c r="AY215" s="248" t="s">
        <v>136</v>
      </c>
    </row>
    <row r="216" spans="1:51" s="14" customFormat="1" ht="12">
      <c r="A216" s="14"/>
      <c r="B216" s="249"/>
      <c r="C216" s="250"/>
      <c r="D216" s="231" t="s">
        <v>156</v>
      </c>
      <c r="E216" s="251" t="s">
        <v>1</v>
      </c>
      <c r="F216" s="252" t="s">
        <v>158</v>
      </c>
      <c r="G216" s="250"/>
      <c r="H216" s="253">
        <v>12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9" t="s">
        <v>156</v>
      </c>
      <c r="AU216" s="259" t="s">
        <v>159</v>
      </c>
      <c r="AV216" s="14" t="s">
        <v>139</v>
      </c>
      <c r="AW216" s="14" t="s">
        <v>36</v>
      </c>
      <c r="AX216" s="14" t="s">
        <v>89</v>
      </c>
      <c r="AY216" s="259" t="s">
        <v>136</v>
      </c>
    </row>
    <row r="217" spans="1:65" s="2" customFormat="1" ht="16.5" customHeight="1">
      <c r="A217" s="38"/>
      <c r="B217" s="39"/>
      <c r="C217" s="218" t="s">
        <v>476</v>
      </c>
      <c r="D217" s="218" t="s">
        <v>140</v>
      </c>
      <c r="E217" s="219" t="s">
        <v>1013</v>
      </c>
      <c r="F217" s="220" t="s">
        <v>1014</v>
      </c>
      <c r="G217" s="221" t="s">
        <v>259</v>
      </c>
      <c r="H217" s="222">
        <v>6</v>
      </c>
      <c r="I217" s="223"/>
      <c r="J217" s="224">
        <f>ROUND(I217*H217,2)</f>
        <v>0</v>
      </c>
      <c r="K217" s="220" t="s">
        <v>153</v>
      </c>
      <c r="L217" s="44"/>
      <c r="M217" s="225" t="s">
        <v>1</v>
      </c>
      <c r="N217" s="226" t="s">
        <v>46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435</v>
      </c>
      <c r="AT217" s="229" t="s">
        <v>140</v>
      </c>
      <c r="AU217" s="229" t="s">
        <v>159</v>
      </c>
      <c r="AY217" s="17" t="s">
        <v>136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89</v>
      </c>
      <c r="BK217" s="230">
        <f>ROUND(I217*H217,2)</f>
        <v>0</v>
      </c>
      <c r="BL217" s="17" t="s">
        <v>435</v>
      </c>
      <c r="BM217" s="229" t="s">
        <v>1015</v>
      </c>
    </row>
    <row r="218" spans="1:65" s="2" customFormat="1" ht="16.5" customHeight="1">
      <c r="A218" s="38"/>
      <c r="B218" s="39"/>
      <c r="C218" s="218" t="s">
        <v>480</v>
      </c>
      <c r="D218" s="218" t="s">
        <v>140</v>
      </c>
      <c r="E218" s="219" t="s">
        <v>1016</v>
      </c>
      <c r="F218" s="220" t="s">
        <v>1017</v>
      </c>
      <c r="G218" s="221" t="s">
        <v>259</v>
      </c>
      <c r="H218" s="222">
        <v>2</v>
      </c>
      <c r="I218" s="223"/>
      <c r="J218" s="224">
        <f>ROUND(I218*H218,2)</f>
        <v>0</v>
      </c>
      <c r="K218" s="220" t="s">
        <v>153</v>
      </c>
      <c r="L218" s="44"/>
      <c r="M218" s="225" t="s">
        <v>1</v>
      </c>
      <c r="N218" s="226" t="s">
        <v>46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435</v>
      </c>
      <c r="AT218" s="229" t="s">
        <v>140</v>
      </c>
      <c r="AU218" s="229" t="s">
        <v>159</v>
      </c>
      <c r="AY218" s="17" t="s">
        <v>136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89</v>
      </c>
      <c r="BK218" s="230">
        <f>ROUND(I218*H218,2)</f>
        <v>0</v>
      </c>
      <c r="BL218" s="17" t="s">
        <v>435</v>
      </c>
      <c r="BM218" s="229" t="s">
        <v>1018</v>
      </c>
    </row>
    <row r="219" spans="1:47" s="2" customFormat="1" ht="12">
      <c r="A219" s="38"/>
      <c r="B219" s="39"/>
      <c r="C219" s="40"/>
      <c r="D219" s="231" t="s">
        <v>147</v>
      </c>
      <c r="E219" s="40"/>
      <c r="F219" s="232" t="s">
        <v>1017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147</v>
      </c>
      <c r="AU219" s="17" t="s">
        <v>159</v>
      </c>
    </row>
    <row r="220" spans="1:65" s="2" customFormat="1" ht="33" customHeight="1">
      <c r="A220" s="38"/>
      <c r="B220" s="39"/>
      <c r="C220" s="218" t="s">
        <v>484</v>
      </c>
      <c r="D220" s="218" t="s">
        <v>140</v>
      </c>
      <c r="E220" s="219" t="s">
        <v>1019</v>
      </c>
      <c r="F220" s="220" t="s">
        <v>1020</v>
      </c>
      <c r="G220" s="221" t="s">
        <v>259</v>
      </c>
      <c r="H220" s="222">
        <v>2</v>
      </c>
      <c r="I220" s="223"/>
      <c r="J220" s="224">
        <f>ROUND(I220*H220,2)</f>
        <v>0</v>
      </c>
      <c r="K220" s="220" t="s">
        <v>153</v>
      </c>
      <c r="L220" s="44"/>
      <c r="M220" s="225" t="s">
        <v>1</v>
      </c>
      <c r="N220" s="226" t="s">
        <v>46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435</v>
      </c>
      <c r="AT220" s="229" t="s">
        <v>140</v>
      </c>
      <c r="AU220" s="229" t="s">
        <v>159</v>
      </c>
      <c r="AY220" s="17" t="s">
        <v>136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89</v>
      </c>
      <c r="BK220" s="230">
        <f>ROUND(I220*H220,2)</f>
        <v>0</v>
      </c>
      <c r="BL220" s="17" t="s">
        <v>435</v>
      </c>
      <c r="BM220" s="229" t="s">
        <v>1021</v>
      </c>
    </row>
    <row r="221" spans="1:65" s="2" customFormat="1" ht="21.75" customHeight="1">
      <c r="A221" s="38"/>
      <c r="B221" s="39"/>
      <c r="C221" s="218" t="s">
        <v>488</v>
      </c>
      <c r="D221" s="218" t="s">
        <v>140</v>
      </c>
      <c r="E221" s="219" t="s">
        <v>1022</v>
      </c>
      <c r="F221" s="220" t="s">
        <v>1023</v>
      </c>
      <c r="G221" s="221" t="s">
        <v>259</v>
      </c>
      <c r="H221" s="222">
        <v>64</v>
      </c>
      <c r="I221" s="223"/>
      <c r="J221" s="224">
        <f>ROUND(I221*H221,2)</f>
        <v>0</v>
      </c>
      <c r="K221" s="220" t="s">
        <v>153</v>
      </c>
      <c r="L221" s="44"/>
      <c r="M221" s="225" t="s">
        <v>1</v>
      </c>
      <c r="N221" s="226" t="s">
        <v>46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435</v>
      </c>
      <c r="AT221" s="229" t="s">
        <v>140</v>
      </c>
      <c r="AU221" s="229" t="s">
        <v>159</v>
      </c>
      <c r="AY221" s="17" t="s">
        <v>136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89</v>
      </c>
      <c r="BK221" s="230">
        <f>ROUND(I221*H221,2)</f>
        <v>0</v>
      </c>
      <c r="BL221" s="17" t="s">
        <v>435</v>
      </c>
      <c r="BM221" s="229" t="s">
        <v>1024</v>
      </c>
    </row>
    <row r="222" spans="1:65" s="2" customFormat="1" ht="21.75" customHeight="1">
      <c r="A222" s="38"/>
      <c r="B222" s="39"/>
      <c r="C222" s="218" t="s">
        <v>492</v>
      </c>
      <c r="D222" s="218" t="s">
        <v>140</v>
      </c>
      <c r="E222" s="219" t="s">
        <v>1025</v>
      </c>
      <c r="F222" s="220" t="s">
        <v>1026</v>
      </c>
      <c r="G222" s="221" t="s">
        <v>259</v>
      </c>
      <c r="H222" s="222">
        <v>24</v>
      </c>
      <c r="I222" s="223"/>
      <c r="J222" s="224">
        <f>ROUND(I222*H222,2)</f>
        <v>0</v>
      </c>
      <c r="K222" s="220" t="s">
        <v>153</v>
      </c>
      <c r="L222" s="44"/>
      <c r="M222" s="225" t="s">
        <v>1</v>
      </c>
      <c r="N222" s="226" t="s">
        <v>46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435</v>
      </c>
      <c r="AT222" s="229" t="s">
        <v>140</v>
      </c>
      <c r="AU222" s="229" t="s">
        <v>159</v>
      </c>
      <c r="AY222" s="17" t="s">
        <v>136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89</v>
      </c>
      <c r="BK222" s="230">
        <f>ROUND(I222*H222,2)</f>
        <v>0</v>
      </c>
      <c r="BL222" s="17" t="s">
        <v>435</v>
      </c>
      <c r="BM222" s="229" t="s">
        <v>1027</v>
      </c>
    </row>
    <row r="223" spans="1:65" s="2" customFormat="1" ht="21.75" customHeight="1">
      <c r="A223" s="38"/>
      <c r="B223" s="39"/>
      <c r="C223" s="218" t="s">
        <v>496</v>
      </c>
      <c r="D223" s="218" t="s">
        <v>140</v>
      </c>
      <c r="E223" s="219" t="s">
        <v>1028</v>
      </c>
      <c r="F223" s="220" t="s">
        <v>1029</v>
      </c>
      <c r="G223" s="221" t="s">
        <v>259</v>
      </c>
      <c r="H223" s="222">
        <v>12</v>
      </c>
      <c r="I223" s="223"/>
      <c r="J223" s="224">
        <f>ROUND(I223*H223,2)</f>
        <v>0</v>
      </c>
      <c r="K223" s="220" t="s">
        <v>153</v>
      </c>
      <c r="L223" s="44"/>
      <c r="M223" s="225" t="s">
        <v>1</v>
      </c>
      <c r="N223" s="226" t="s">
        <v>46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435</v>
      </c>
      <c r="AT223" s="229" t="s">
        <v>140</v>
      </c>
      <c r="AU223" s="229" t="s">
        <v>159</v>
      </c>
      <c r="AY223" s="17" t="s">
        <v>136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89</v>
      </c>
      <c r="BK223" s="230">
        <f>ROUND(I223*H223,2)</f>
        <v>0</v>
      </c>
      <c r="BL223" s="17" t="s">
        <v>435</v>
      </c>
      <c r="BM223" s="229" t="s">
        <v>1030</v>
      </c>
    </row>
    <row r="224" spans="1:65" s="2" customFormat="1" ht="21.75" customHeight="1">
      <c r="A224" s="38"/>
      <c r="B224" s="39"/>
      <c r="C224" s="218" t="s">
        <v>500</v>
      </c>
      <c r="D224" s="218" t="s">
        <v>140</v>
      </c>
      <c r="E224" s="219" t="s">
        <v>1031</v>
      </c>
      <c r="F224" s="220" t="s">
        <v>1032</v>
      </c>
      <c r="G224" s="221" t="s">
        <v>259</v>
      </c>
      <c r="H224" s="222">
        <v>12</v>
      </c>
      <c r="I224" s="223"/>
      <c r="J224" s="224">
        <f>ROUND(I224*H224,2)</f>
        <v>0</v>
      </c>
      <c r="K224" s="220" t="s">
        <v>153</v>
      </c>
      <c r="L224" s="44"/>
      <c r="M224" s="225" t="s">
        <v>1</v>
      </c>
      <c r="N224" s="226" t="s">
        <v>46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435</v>
      </c>
      <c r="AT224" s="229" t="s">
        <v>140</v>
      </c>
      <c r="AU224" s="229" t="s">
        <v>159</v>
      </c>
      <c r="AY224" s="17" t="s">
        <v>136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89</v>
      </c>
      <c r="BK224" s="230">
        <f>ROUND(I224*H224,2)</f>
        <v>0</v>
      </c>
      <c r="BL224" s="17" t="s">
        <v>435</v>
      </c>
      <c r="BM224" s="229" t="s">
        <v>1033</v>
      </c>
    </row>
    <row r="225" spans="1:65" s="2" customFormat="1" ht="21.75" customHeight="1">
      <c r="A225" s="38"/>
      <c r="B225" s="39"/>
      <c r="C225" s="218" t="s">
        <v>506</v>
      </c>
      <c r="D225" s="218" t="s">
        <v>140</v>
      </c>
      <c r="E225" s="219" t="s">
        <v>1034</v>
      </c>
      <c r="F225" s="220" t="s">
        <v>1035</v>
      </c>
      <c r="G225" s="221" t="s">
        <v>259</v>
      </c>
      <c r="H225" s="222">
        <v>6</v>
      </c>
      <c r="I225" s="223"/>
      <c r="J225" s="224">
        <f>ROUND(I225*H225,2)</f>
        <v>0</v>
      </c>
      <c r="K225" s="220" t="s">
        <v>153</v>
      </c>
      <c r="L225" s="44"/>
      <c r="M225" s="225" t="s">
        <v>1</v>
      </c>
      <c r="N225" s="226" t="s">
        <v>46</v>
      </c>
      <c r="O225" s="91"/>
      <c r="P225" s="227">
        <f>O225*H225</f>
        <v>0</v>
      </c>
      <c r="Q225" s="227">
        <v>0.02392</v>
      </c>
      <c r="R225" s="227">
        <f>Q225*H225</f>
        <v>0.14352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435</v>
      </c>
      <c r="AT225" s="229" t="s">
        <v>140</v>
      </c>
      <c r="AU225" s="229" t="s">
        <v>159</v>
      </c>
      <c r="AY225" s="17" t="s">
        <v>136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89</v>
      </c>
      <c r="BK225" s="230">
        <f>ROUND(I225*H225,2)</f>
        <v>0</v>
      </c>
      <c r="BL225" s="17" t="s">
        <v>435</v>
      </c>
      <c r="BM225" s="229" t="s">
        <v>1036</v>
      </c>
    </row>
    <row r="226" spans="1:65" s="2" customFormat="1" ht="21.75" customHeight="1">
      <c r="A226" s="38"/>
      <c r="B226" s="39"/>
      <c r="C226" s="218" t="s">
        <v>510</v>
      </c>
      <c r="D226" s="218" t="s">
        <v>140</v>
      </c>
      <c r="E226" s="219" t="s">
        <v>1037</v>
      </c>
      <c r="F226" s="220" t="s">
        <v>1038</v>
      </c>
      <c r="G226" s="221" t="s">
        <v>259</v>
      </c>
      <c r="H226" s="222">
        <v>3</v>
      </c>
      <c r="I226" s="223"/>
      <c r="J226" s="224">
        <f>ROUND(I226*H226,2)</f>
        <v>0</v>
      </c>
      <c r="K226" s="220" t="s">
        <v>153</v>
      </c>
      <c r="L226" s="44"/>
      <c r="M226" s="225" t="s">
        <v>1</v>
      </c>
      <c r="N226" s="226" t="s">
        <v>46</v>
      </c>
      <c r="O226" s="91"/>
      <c r="P226" s="227">
        <f>O226*H226</f>
        <v>0</v>
      </c>
      <c r="Q226" s="227">
        <v>0.02392</v>
      </c>
      <c r="R226" s="227">
        <f>Q226*H226</f>
        <v>0.07176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435</v>
      </c>
      <c r="AT226" s="229" t="s">
        <v>140</v>
      </c>
      <c r="AU226" s="229" t="s">
        <v>159</v>
      </c>
      <c r="AY226" s="17" t="s">
        <v>136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89</v>
      </c>
      <c r="BK226" s="230">
        <f>ROUND(I226*H226,2)</f>
        <v>0</v>
      </c>
      <c r="BL226" s="17" t="s">
        <v>435</v>
      </c>
      <c r="BM226" s="229" t="s">
        <v>1039</v>
      </c>
    </row>
    <row r="227" spans="1:65" s="2" customFormat="1" ht="16.5" customHeight="1">
      <c r="A227" s="38"/>
      <c r="B227" s="39"/>
      <c r="C227" s="218" t="s">
        <v>514</v>
      </c>
      <c r="D227" s="218" t="s">
        <v>140</v>
      </c>
      <c r="E227" s="219" t="s">
        <v>1040</v>
      </c>
      <c r="F227" s="220" t="s">
        <v>1041</v>
      </c>
      <c r="G227" s="221" t="s">
        <v>259</v>
      </c>
      <c r="H227" s="222">
        <v>4</v>
      </c>
      <c r="I227" s="223"/>
      <c r="J227" s="224">
        <f>ROUND(I227*H227,2)</f>
        <v>0</v>
      </c>
      <c r="K227" s="220" t="s">
        <v>153</v>
      </c>
      <c r="L227" s="44"/>
      <c r="M227" s="225" t="s">
        <v>1</v>
      </c>
      <c r="N227" s="226" t="s">
        <v>46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435</v>
      </c>
      <c r="AT227" s="229" t="s">
        <v>140</v>
      </c>
      <c r="AU227" s="229" t="s">
        <v>159</v>
      </c>
      <c r="AY227" s="17" t="s">
        <v>136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89</v>
      </c>
      <c r="BK227" s="230">
        <f>ROUND(I227*H227,2)</f>
        <v>0</v>
      </c>
      <c r="BL227" s="17" t="s">
        <v>435</v>
      </c>
      <c r="BM227" s="229" t="s">
        <v>1042</v>
      </c>
    </row>
    <row r="228" spans="1:65" s="2" customFormat="1" ht="16.5" customHeight="1">
      <c r="A228" s="38"/>
      <c r="B228" s="39"/>
      <c r="C228" s="218" t="s">
        <v>518</v>
      </c>
      <c r="D228" s="218" t="s">
        <v>140</v>
      </c>
      <c r="E228" s="219" t="s">
        <v>1043</v>
      </c>
      <c r="F228" s="220" t="s">
        <v>1044</v>
      </c>
      <c r="G228" s="221" t="s">
        <v>259</v>
      </c>
      <c r="H228" s="222">
        <v>1</v>
      </c>
      <c r="I228" s="223"/>
      <c r="J228" s="224">
        <f>ROUND(I228*H228,2)</f>
        <v>0</v>
      </c>
      <c r="K228" s="220" t="s">
        <v>153</v>
      </c>
      <c r="L228" s="44"/>
      <c r="M228" s="225" t="s">
        <v>1</v>
      </c>
      <c r="N228" s="226" t="s">
        <v>46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435</v>
      </c>
      <c r="AT228" s="229" t="s">
        <v>140</v>
      </c>
      <c r="AU228" s="229" t="s">
        <v>159</v>
      </c>
      <c r="AY228" s="17" t="s">
        <v>136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89</v>
      </c>
      <c r="BK228" s="230">
        <f>ROUND(I228*H228,2)</f>
        <v>0</v>
      </c>
      <c r="BL228" s="17" t="s">
        <v>435</v>
      </c>
      <c r="BM228" s="229" t="s">
        <v>1045</v>
      </c>
    </row>
    <row r="229" spans="1:65" s="2" customFormat="1" ht="16.5" customHeight="1">
      <c r="A229" s="38"/>
      <c r="B229" s="39"/>
      <c r="C229" s="218" t="s">
        <v>522</v>
      </c>
      <c r="D229" s="218" t="s">
        <v>140</v>
      </c>
      <c r="E229" s="219" t="s">
        <v>1046</v>
      </c>
      <c r="F229" s="220" t="s">
        <v>1047</v>
      </c>
      <c r="G229" s="221" t="s">
        <v>259</v>
      </c>
      <c r="H229" s="222">
        <v>12</v>
      </c>
      <c r="I229" s="223"/>
      <c r="J229" s="224">
        <f>ROUND(I229*H229,2)</f>
        <v>0</v>
      </c>
      <c r="K229" s="220" t="s">
        <v>153</v>
      </c>
      <c r="L229" s="44"/>
      <c r="M229" s="225" t="s">
        <v>1</v>
      </c>
      <c r="N229" s="226" t="s">
        <v>46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435</v>
      </c>
      <c r="AT229" s="229" t="s">
        <v>140</v>
      </c>
      <c r="AU229" s="229" t="s">
        <v>159</v>
      </c>
      <c r="AY229" s="17" t="s">
        <v>136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89</v>
      </c>
      <c r="BK229" s="230">
        <f>ROUND(I229*H229,2)</f>
        <v>0</v>
      </c>
      <c r="BL229" s="17" t="s">
        <v>435</v>
      </c>
      <c r="BM229" s="229" t="s">
        <v>1048</v>
      </c>
    </row>
    <row r="230" spans="1:65" s="2" customFormat="1" ht="16.5" customHeight="1">
      <c r="A230" s="38"/>
      <c r="B230" s="39"/>
      <c r="C230" s="218" t="s">
        <v>526</v>
      </c>
      <c r="D230" s="218" t="s">
        <v>140</v>
      </c>
      <c r="E230" s="219" t="s">
        <v>1049</v>
      </c>
      <c r="F230" s="220" t="s">
        <v>1050</v>
      </c>
      <c r="G230" s="221" t="s">
        <v>259</v>
      </c>
      <c r="H230" s="222">
        <v>4</v>
      </c>
      <c r="I230" s="223"/>
      <c r="J230" s="224">
        <f>ROUND(I230*H230,2)</f>
        <v>0</v>
      </c>
      <c r="K230" s="220" t="s">
        <v>153</v>
      </c>
      <c r="L230" s="44"/>
      <c r="M230" s="225" t="s">
        <v>1</v>
      </c>
      <c r="N230" s="226" t="s">
        <v>46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435</v>
      </c>
      <c r="AT230" s="229" t="s">
        <v>140</v>
      </c>
      <c r="AU230" s="229" t="s">
        <v>159</v>
      </c>
      <c r="AY230" s="17" t="s">
        <v>136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89</v>
      </c>
      <c r="BK230" s="230">
        <f>ROUND(I230*H230,2)</f>
        <v>0</v>
      </c>
      <c r="BL230" s="17" t="s">
        <v>435</v>
      </c>
      <c r="BM230" s="229" t="s">
        <v>1051</v>
      </c>
    </row>
    <row r="231" spans="1:65" s="2" customFormat="1" ht="16.5" customHeight="1">
      <c r="A231" s="38"/>
      <c r="B231" s="39"/>
      <c r="C231" s="218" t="s">
        <v>532</v>
      </c>
      <c r="D231" s="218" t="s">
        <v>140</v>
      </c>
      <c r="E231" s="219" t="s">
        <v>1052</v>
      </c>
      <c r="F231" s="220" t="s">
        <v>1053</v>
      </c>
      <c r="G231" s="221" t="s">
        <v>259</v>
      </c>
      <c r="H231" s="222">
        <v>2</v>
      </c>
      <c r="I231" s="223"/>
      <c r="J231" s="224">
        <f>ROUND(I231*H231,2)</f>
        <v>0</v>
      </c>
      <c r="K231" s="220" t="s">
        <v>153</v>
      </c>
      <c r="L231" s="44"/>
      <c r="M231" s="225" t="s">
        <v>1</v>
      </c>
      <c r="N231" s="226" t="s">
        <v>46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435</v>
      </c>
      <c r="AT231" s="229" t="s">
        <v>140</v>
      </c>
      <c r="AU231" s="229" t="s">
        <v>159</v>
      </c>
      <c r="AY231" s="17" t="s">
        <v>136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89</v>
      </c>
      <c r="BK231" s="230">
        <f>ROUND(I231*H231,2)</f>
        <v>0</v>
      </c>
      <c r="BL231" s="17" t="s">
        <v>435</v>
      </c>
      <c r="BM231" s="229" t="s">
        <v>1054</v>
      </c>
    </row>
    <row r="232" spans="1:65" s="2" customFormat="1" ht="16.5" customHeight="1">
      <c r="A232" s="38"/>
      <c r="B232" s="39"/>
      <c r="C232" s="218" t="s">
        <v>536</v>
      </c>
      <c r="D232" s="218" t="s">
        <v>140</v>
      </c>
      <c r="E232" s="219" t="s">
        <v>1055</v>
      </c>
      <c r="F232" s="220" t="s">
        <v>1056</v>
      </c>
      <c r="G232" s="221" t="s">
        <v>259</v>
      </c>
      <c r="H232" s="222">
        <v>1</v>
      </c>
      <c r="I232" s="223"/>
      <c r="J232" s="224">
        <f>ROUND(I232*H232,2)</f>
        <v>0</v>
      </c>
      <c r="K232" s="220" t="s">
        <v>153</v>
      </c>
      <c r="L232" s="44"/>
      <c r="M232" s="225" t="s">
        <v>1</v>
      </c>
      <c r="N232" s="226" t="s">
        <v>46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435</v>
      </c>
      <c r="AT232" s="229" t="s">
        <v>140</v>
      </c>
      <c r="AU232" s="229" t="s">
        <v>159</v>
      </c>
      <c r="AY232" s="17" t="s">
        <v>136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89</v>
      </c>
      <c r="BK232" s="230">
        <f>ROUND(I232*H232,2)</f>
        <v>0</v>
      </c>
      <c r="BL232" s="17" t="s">
        <v>435</v>
      </c>
      <c r="BM232" s="229" t="s">
        <v>1057</v>
      </c>
    </row>
    <row r="233" spans="1:65" s="2" customFormat="1" ht="16.5" customHeight="1">
      <c r="A233" s="38"/>
      <c r="B233" s="39"/>
      <c r="C233" s="218" t="s">
        <v>539</v>
      </c>
      <c r="D233" s="218" t="s">
        <v>140</v>
      </c>
      <c r="E233" s="219" t="s">
        <v>1058</v>
      </c>
      <c r="F233" s="220" t="s">
        <v>1059</v>
      </c>
      <c r="G233" s="221" t="s">
        <v>259</v>
      </c>
      <c r="H233" s="222">
        <v>1</v>
      </c>
      <c r="I233" s="223"/>
      <c r="J233" s="224">
        <f>ROUND(I233*H233,2)</f>
        <v>0</v>
      </c>
      <c r="K233" s="220" t="s">
        <v>153</v>
      </c>
      <c r="L233" s="44"/>
      <c r="M233" s="225" t="s">
        <v>1</v>
      </c>
      <c r="N233" s="226" t="s">
        <v>46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435</v>
      </c>
      <c r="AT233" s="229" t="s">
        <v>140</v>
      </c>
      <c r="AU233" s="229" t="s">
        <v>159</v>
      </c>
      <c r="AY233" s="17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89</v>
      </c>
      <c r="BK233" s="230">
        <f>ROUND(I233*H233,2)</f>
        <v>0</v>
      </c>
      <c r="BL233" s="17" t="s">
        <v>435</v>
      </c>
      <c r="BM233" s="229" t="s">
        <v>1060</v>
      </c>
    </row>
    <row r="234" spans="1:65" s="2" customFormat="1" ht="16.5" customHeight="1">
      <c r="A234" s="38"/>
      <c r="B234" s="39"/>
      <c r="C234" s="218" t="s">
        <v>543</v>
      </c>
      <c r="D234" s="218" t="s">
        <v>140</v>
      </c>
      <c r="E234" s="219" t="s">
        <v>1061</v>
      </c>
      <c r="F234" s="220" t="s">
        <v>1062</v>
      </c>
      <c r="G234" s="221" t="s">
        <v>259</v>
      </c>
      <c r="H234" s="222">
        <v>13</v>
      </c>
      <c r="I234" s="223"/>
      <c r="J234" s="224">
        <f>ROUND(I234*H234,2)</f>
        <v>0</v>
      </c>
      <c r="K234" s="220" t="s">
        <v>153</v>
      </c>
      <c r="L234" s="44"/>
      <c r="M234" s="225" t="s">
        <v>1</v>
      </c>
      <c r="N234" s="226" t="s">
        <v>46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435</v>
      </c>
      <c r="AT234" s="229" t="s">
        <v>140</v>
      </c>
      <c r="AU234" s="229" t="s">
        <v>159</v>
      </c>
      <c r="AY234" s="17" t="s">
        <v>136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89</v>
      </c>
      <c r="BK234" s="230">
        <f>ROUND(I234*H234,2)</f>
        <v>0</v>
      </c>
      <c r="BL234" s="17" t="s">
        <v>435</v>
      </c>
      <c r="BM234" s="229" t="s">
        <v>1063</v>
      </c>
    </row>
    <row r="235" spans="1:65" s="2" customFormat="1" ht="16.5" customHeight="1">
      <c r="A235" s="38"/>
      <c r="B235" s="39"/>
      <c r="C235" s="218" t="s">
        <v>547</v>
      </c>
      <c r="D235" s="218" t="s">
        <v>140</v>
      </c>
      <c r="E235" s="219" t="s">
        <v>1064</v>
      </c>
      <c r="F235" s="220" t="s">
        <v>1065</v>
      </c>
      <c r="G235" s="221" t="s">
        <v>259</v>
      </c>
      <c r="H235" s="222">
        <v>13</v>
      </c>
      <c r="I235" s="223"/>
      <c r="J235" s="224">
        <f>ROUND(I235*H235,2)</f>
        <v>0</v>
      </c>
      <c r="K235" s="220" t="s">
        <v>153</v>
      </c>
      <c r="L235" s="44"/>
      <c r="M235" s="225" t="s">
        <v>1</v>
      </c>
      <c r="N235" s="226" t="s">
        <v>46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435</v>
      </c>
      <c r="AT235" s="229" t="s">
        <v>140</v>
      </c>
      <c r="AU235" s="229" t="s">
        <v>159</v>
      </c>
      <c r="AY235" s="17" t="s">
        <v>136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89</v>
      </c>
      <c r="BK235" s="230">
        <f>ROUND(I235*H235,2)</f>
        <v>0</v>
      </c>
      <c r="BL235" s="17" t="s">
        <v>435</v>
      </c>
      <c r="BM235" s="229" t="s">
        <v>1066</v>
      </c>
    </row>
    <row r="236" spans="1:65" s="2" customFormat="1" ht="16.5" customHeight="1">
      <c r="A236" s="38"/>
      <c r="B236" s="39"/>
      <c r="C236" s="218" t="s">
        <v>551</v>
      </c>
      <c r="D236" s="218" t="s">
        <v>140</v>
      </c>
      <c r="E236" s="219" t="s">
        <v>1067</v>
      </c>
      <c r="F236" s="220" t="s">
        <v>1068</v>
      </c>
      <c r="G236" s="221" t="s">
        <v>259</v>
      </c>
      <c r="H236" s="222">
        <v>13</v>
      </c>
      <c r="I236" s="223"/>
      <c r="J236" s="224">
        <f>ROUND(I236*H236,2)</f>
        <v>0</v>
      </c>
      <c r="K236" s="220" t="s">
        <v>153</v>
      </c>
      <c r="L236" s="44"/>
      <c r="M236" s="225" t="s">
        <v>1</v>
      </c>
      <c r="N236" s="226" t="s">
        <v>46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435</v>
      </c>
      <c r="AT236" s="229" t="s">
        <v>140</v>
      </c>
      <c r="AU236" s="229" t="s">
        <v>159</v>
      </c>
      <c r="AY236" s="17" t="s">
        <v>136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89</v>
      </c>
      <c r="BK236" s="230">
        <f>ROUND(I236*H236,2)</f>
        <v>0</v>
      </c>
      <c r="BL236" s="17" t="s">
        <v>435</v>
      </c>
      <c r="BM236" s="229" t="s">
        <v>1069</v>
      </c>
    </row>
    <row r="237" spans="1:65" s="2" customFormat="1" ht="21.75" customHeight="1">
      <c r="A237" s="38"/>
      <c r="B237" s="39"/>
      <c r="C237" s="218" t="s">
        <v>555</v>
      </c>
      <c r="D237" s="218" t="s">
        <v>140</v>
      </c>
      <c r="E237" s="219" t="s">
        <v>1070</v>
      </c>
      <c r="F237" s="220" t="s">
        <v>1071</v>
      </c>
      <c r="G237" s="221" t="s">
        <v>259</v>
      </c>
      <c r="H237" s="222">
        <v>1</v>
      </c>
      <c r="I237" s="223"/>
      <c r="J237" s="224">
        <f>ROUND(I237*H237,2)</f>
        <v>0</v>
      </c>
      <c r="K237" s="220" t="s">
        <v>153</v>
      </c>
      <c r="L237" s="44"/>
      <c r="M237" s="225" t="s">
        <v>1</v>
      </c>
      <c r="N237" s="226" t="s">
        <v>46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435</v>
      </c>
      <c r="AT237" s="229" t="s">
        <v>140</v>
      </c>
      <c r="AU237" s="229" t="s">
        <v>159</v>
      </c>
      <c r="AY237" s="17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89</v>
      </c>
      <c r="BK237" s="230">
        <f>ROUND(I237*H237,2)</f>
        <v>0</v>
      </c>
      <c r="BL237" s="17" t="s">
        <v>435</v>
      </c>
      <c r="BM237" s="229" t="s">
        <v>1072</v>
      </c>
    </row>
    <row r="238" spans="1:65" s="2" customFormat="1" ht="16.5" customHeight="1">
      <c r="A238" s="38"/>
      <c r="B238" s="39"/>
      <c r="C238" s="218" t="s">
        <v>559</v>
      </c>
      <c r="D238" s="218" t="s">
        <v>140</v>
      </c>
      <c r="E238" s="219" t="s">
        <v>1073</v>
      </c>
      <c r="F238" s="220" t="s">
        <v>1074</v>
      </c>
      <c r="G238" s="221" t="s">
        <v>259</v>
      </c>
      <c r="H238" s="222">
        <v>1</v>
      </c>
      <c r="I238" s="223"/>
      <c r="J238" s="224">
        <f>ROUND(I238*H238,2)</f>
        <v>0</v>
      </c>
      <c r="K238" s="220" t="s">
        <v>153</v>
      </c>
      <c r="L238" s="44"/>
      <c r="M238" s="225" t="s">
        <v>1</v>
      </c>
      <c r="N238" s="226" t="s">
        <v>46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435</v>
      </c>
      <c r="AT238" s="229" t="s">
        <v>140</v>
      </c>
      <c r="AU238" s="229" t="s">
        <v>159</v>
      </c>
      <c r="AY238" s="17" t="s">
        <v>136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89</v>
      </c>
      <c r="BK238" s="230">
        <f>ROUND(I238*H238,2)</f>
        <v>0</v>
      </c>
      <c r="BL238" s="17" t="s">
        <v>435</v>
      </c>
      <c r="BM238" s="229" t="s">
        <v>1075</v>
      </c>
    </row>
    <row r="239" spans="1:65" s="2" customFormat="1" ht="16.5" customHeight="1">
      <c r="A239" s="38"/>
      <c r="B239" s="39"/>
      <c r="C239" s="218" t="s">
        <v>563</v>
      </c>
      <c r="D239" s="218" t="s">
        <v>140</v>
      </c>
      <c r="E239" s="219" t="s">
        <v>1076</v>
      </c>
      <c r="F239" s="220" t="s">
        <v>1077</v>
      </c>
      <c r="G239" s="221" t="s">
        <v>259</v>
      </c>
      <c r="H239" s="222">
        <v>1</v>
      </c>
      <c r="I239" s="223"/>
      <c r="J239" s="224">
        <f>ROUND(I239*H239,2)</f>
        <v>0</v>
      </c>
      <c r="K239" s="220" t="s">
        <v>153</v>
      </c>
      <c r="L239" s="44"/>
      <c r="M239" s="225" t="s">
        <v>1</v>
      </c>
      <c r="N239" s="226" t="s">
        <v>46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435</v>
      </c>
      <c r="AT239" s="229" t="s">
        <v>140</v>
      </c>
      <c r="AU239" s="229" t="s">
        <v>159</v>
      </c>
      <c r="AY239" s="17" t="s">
        <v>136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89</v>
      </c>
      <c r="BK239" s="230">
        <f>ROUND(I239*H239,2)</f>
        <v>0</v>
      </c>
      <c r="BL239" s="17" t="s">
        <v>435</v>
      </c>
      <c r="BM239" s="229" t="s">
        <v>1078</v>
      </c>
    </row>
    <row r="240" spans="1:65" s="2" customFormat="1" ht="16.5" customHeight="1">
      <c r="A240" s="38"/>
      <c r="B240" s="39"/>
      <c r="C240" s="218" t="s">
        <v>567</v>
      </c>
      <c r="D240" s="218" t="s">
        <v>140</v>
      </c>
      <c r="E240" s="219" t="s">
        <v>1079</v>
      </c>
      <c r="F240" s="220" t="s">
        <v>1080</v>
      </c>
      <c r="G240" s="221" t="s">
        <v>259</v>
      </c>
      <c r="H240" s="222">
        <v>1</v>
      </c>
      <c r="I240" s="223"/>
      <c r="J240" s="224">
        <f>ROUND(I240*H240,2)</f>
        <v>0</v>
      </c>
      <c r="K240" s="220" t="s">
        <v>153</v>
      </c>
      <c r="L240" s="44"/>
      <c r="M240" s="225" t="s">
        <v>1</v>
      </c>
      <c r="N240" s="226" t="s">
        <v>46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435</v>
      </c>
      <c r="AT240" s="229" t="s">
        <v>140</v>
      </c>
      <c r="AU240" s="229" t="s">
        <v>159</v>
      </c>
      <c r="AY240" s="17" t="s">
        <v>136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89</v>
      </c>
      <c r="BK240" s="230">
        <f>ROUND(I240*H240,2)</f>
        <v>0</v>
      </c>
      <c r="BL240" s="17" t="s">
        <v>435</v>
      </c>
      <c r="BM240" s="229" t="s">
        <v>1081</v>
      </c>
    </row>
    <row r="241" spans="1:47" s="2" customFormat="1" ht="12">
      <c r="A241" s="38"/>
      <c r="B241" s="39"/>
      <c r="C241" s="40"/>
      <c r="D241" s="231" t="s">
        <v>147</v>
      </c>
      <c r="E241" s="40"/>
      <c r="F241" s="232" t="s">
        <v>1080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147</v>
      </c>
      <c r="AU241" s="17" t="s">
        <v>159</v>
      </c>
    </row>
    <row r="242" spans="1:65" s="2" customFormat="1" ht="16.5" customHeight="1">
      <c r="A242" s="38"/>
      <c r="B242" s="39"/>
      <c r="C242" s="218" t="s">
        <v>571</v>
      </c>
      <c r="D242" s="218" t="s">
        <v>140</v>
      </c>
      <c r="E242" s="219" t="s">
        <v>1082</v>
      </c>
      <c r="F242" s="220" t="s">
        <v>1083</v>
      </c>
      <c r="G242" s="221" t="s">
        <v>259</v>
      </c>
      <c r="H242" s="222">
        <v>3</v>
      </c>
      <c r="I242" s="223"/>
      <c r="J242" s="224">
        <f>ROUND(I242*H242,2)</f>
        <v>0</v>
      </c>
      <c r="K242" s="220" t="s">
        <v>153</v>
      </c>
      <c r="L242" s="44"/>
      <c r="M242" s="225" t="s">
        <v>1</v>
      </c>
      <c r="N242" s="226" t="s">
        <v>46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89</v>
      </c>
      <c r="AT242" s="229" t="s">
        <v>140</v>
      </c>
      <c r="AU242" s="229" t="s">
        <v>159</v>
      </c>
      <c r="AY242" s="17" t="s">
        <v>136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89</v>
      </c>
      <c r="BK242" s="230">
        <f>ROUND(I242*H242,2)</f>
        <v>0</v>
      </c>
      <c r="BL242" s="17" t="s">
        <v>89</v>
      </c>
      <c r="BM242" s="229" t="s">
        <v>1084</v>
      </c>
    </row>
    <row r="243" spans="1:65" s="2" customFormat="1" ht="16.5" customHeight="1">
      <c r="A243" s="38"/>
      <c r="B243" s="39"/>
      <c r="C243" s="218" t="s">
        <v>575</v>
      </c>
      <c r="D243" s="218" t="s">
        <v>140</v>
      </c>
      <c r="E243" s="219" t="s">
        <v>1085</v>
      </c>
      <c r="F243" s="220" t="s">
        <v>1086</v>
      </c>
      <c r="G243" s="221" t="s">
        <v>259</v>
      </c>
      <c r="H243" s="222">
        <v>3</v>
      </c>
      <c r="I243" s="223"/>
      <c r="J243" s="224">
        <f>ROUND(I243*H243,2)</f>
        <v>0</v>
      </c>
      <c r="K243" s="220" t="s">
        <v>153</v>
      </c>
      <c r="L243" s="44"/>
      <c r="M243" s="225" t="s">
        <v>1</v>
      </c>
      <c r="N243" s="226" t="s">
        <v>46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435</v>
      </c>
      <c r="AT243" s="229" t="s">
        <v>140</v>
      </c>
      <c r="AU243" s="229" t="s">
        <v>159</v>
      </c>
      <c r="AY243" s="17" t="s">
        <v>136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89</v>
      </c>
      <c r="BK243" s="230">
        <f>ROUND(I243*H243,2)</f>
        <v>0</v>
      </c>
      <c r="BL243" s="17" t="s">
        <v>435</v>
      </c>
      <c r="BM243" s="229" t="s">
        <v>1087</v>
      </c>
    </row>
    <row r="244" spans="1:65" s="2" customFormat="1" ht="21.75" customHeight="1">
      <c r="A244" s="38"/>
      <c r="B244" s="39"/>
      <c r="C244" s="218" t="s">
        <v>579</v>
      </c>
      <c r="D244" s="218" t="s">
        <v>140</v>
      </c>
      <c r="E244" s="219" t="s">
        <v>1088</v>
      </c>
      <c r="F244" s="220" t="s">
        <v>1089</v>
      </c>
      <c r="G244" s="221" t="s">
        <v>259</v>
      </c>
      <c r="H244" s="222">
        <v>4</v>
      </c>
      <c r="I244" s="223"/>
      <c r="J244" s="224">
        <f>ROUND(I244*H244,2)</f>
        <v>0</v>
      </c>
      <c r="K244" s="220" t="s">
        <v>153</v>
      </c>
      <c r="L244" s="44"/>
      <c r="M244" s="225" t="s">
        <v>1</v>
      </c>
      <c r="N244" s="226" t="s">
        <v>46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435</v>
      </c>
      <c r="AT244" s="229" t="s">
        <v>140</v>
      </c>
      <c r="AU244" s="229" t="s">
        <v>159</v>
      </c>
      <c r="AY244" s="17" t="s">
        <v>136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89</v>
      </c>
      <c r="BK244" s="230">
        <f>ROUND(I244*H244,2)</f>
        <v>0</v>
      </c>
      <c r="BL244" s="17" t="s">
        <v>435</v>
      </c>
      <c r="BM244" s="229" t="s">
        <v>1090</v>
      </c>
    </row>
    <row r="245" spans="1:65" s="2" customFormat="1" ht="16.5" customHeight="1">
      <c r="A245" s="38"/>
      <c r="B245" s="39"/>
      <c r="C245" s="218" t="s">
        <v>583</v>
      </c>
      <c r="D245" s="218" t="s">
        <v>140</v>
      </c>
      <c r="E245" s="219" t="s">
        <v>1091</v>
      </c>
      <c r="F245" s="220" t="s">
        <v>1092</v>
      </c>
      <c r="G245" s="221" t="s">
        <v>259</v>
      </c>
      <c r="H245" s="222">
        <v>4</v>
      </c>
      <c r="I245" s="223"/>
      <c r="J245" s="224">
        <f>ROUND(I245*H245,2)</f>
        <v>0</v>
      </c>
      <c r="K245" s="220" t="s">
        <v>153</v>
      </c>
      <c r="L245" s="44"/>
      <c r="M245" s="225" t="s">
        <v>1</v>
      </c>
      <c r="N245" s="226" t="s">
        <v>46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435</v>
      </c>
      <c r="AT245" s="229" t="s">
        <v>140</v>
      </c>
      <c r="AU245" s="229" t="s">
        <v>159</v>
      </c>
      <c r="AY245" s="17" t="s">
        <v>136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89</v>
      </c>
      <c r="BK245" s="230">
        <f>ROUND(I245*H245,2)</f>
        <v>0</v>
      </c>
      <c r="BL245" s="17" t="s">
        <v>435</v>
      </c>
      <c r="BM245" s="229" t="s">
        <v>1093</v>
      </c>
    </row>
    <row r="246" spans="1:65" s="2" customFormat="1" ht="21.75" customHeight="1">
      <c r="A246" s="38"/>
      <c r="B246" s="39"/>
      <c r="C246" s="218" t="s">
        <v>587</v>
      </c>
      <c r="D246" s="218" t="s">
        <v>140</v>
      </c>
      <c r="E246" s="219" t="s">
        <v>1094</v>
      </c>
      <c r="F246" s="220" t="s">
        <v>1095</v>
      </c>
      <c r="G246" s="221" t="s">
        <v>259</v>
      </c>
      <c r="H246" s="222">
        <v>1</v>
      </c>
      <c r="I246" s="223"/>
      <c r="J246" s="224">
        <f>ROUND(I246*H246,2)</f>
        <v>0</v>
      </c>
      <c r="K246" s="220" t="s">
        <v>153</v>
      </c>
      <c r="L246" s="44"/>
      <c r="M246" s="225" t="s">
        <v>1</v>
      </c>
      <c r="N246" s="226" t="s">
        <v>46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435</v>
      </c>
      <c r="AT246" s="229" t="s">
        <v>140</v>
      </c>
      <c r="AU246" s="229" t="s">
        <v>159</v>
      </c>
      <c r="AY246" s="17" t="s">
        <v>136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89</v>
      </c>
      <c r="BK246" s="230">
        <f>ROUND(I246*H246,2)</f>
        <v>0</v>
      </c>
      <c r="BL246" s="17" t="s">
        <v>435</v>
      </c>
      <c r="BM246" s="229" t="s">
        <v>1096</v>
      </c>
    </row>
    <row r="247" spans="1:65" s="2" customFormat="1" ht="16.5" customHeight="1">
      <c r="A247" s="38"/>
      <c r="B247" s="39"/>
      <c r="C247" s="218" t="s">
        <v>592</v>
      </c>
      <c r="D247" s="218" t="s">
        <v>140</v>
      </c>
      <c r="E247" s="219" t="s">
        <v>1097</v>
      </c>
      <c r="F247" s="220" t="s">
        <v>1098</v>
      </c>
      <c r="G247" s="221" t="s">
        <v>259</v>
      </c>
      <c r="H247" s="222">
        <v>1</v>
      </c>
      <c r="I247" s="223"/>
      <c r="J247" s="224">
        <f>ROUND(I247*H247,2)</f>
        <v>0</v>
      </c>
      <c r="K247" s="220" t="s">
        <v>153</v>
      </c>
      <c r="L247" s="44"/>
      <c r="M247" s="225" t="s">
        <v>1</v>
      </c>
      <c r="N247" s="226" t="s">
        <v>46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435</v>
      </c>
      <c r="AT247" s="229" t="s">
        <v>140</v>
      </c>
      <c r="AU247" s="229" t="s">
        <v>159</v>
      </c>
      <c r="AY247" s="17" t="s">
        <v>136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89</v>
      </c>
      <c r="BK247" s="230">
        <f>ROUND(I247*H247,2)</f>
        <v>0</v>
      </c>
      <c r="BL247" s="17" t="s">
        <v>435</v>
      </c>
      <c r="BM247" s="229" t="s">
        <v>1099</v>
      </c>
    </row>
    <row r="248" spans="1:65" s="2" customFormat="1" ht="16.5" customHeight="1">
      <c r="A248" s="38"/>
      <c r="B248" s="39"/>
      <c r="C248" s="218" t="s">
        <v>596</v>
      </c>
      <c r="D248" s="218" t="s">
        <v>140</v>
      </c>
      <c r="E248" s="219" t="s">
        <v>1100</v>
      </c>
      <c r="F248" s="220" t="s">
        <v>1101</v>
      </c>
      <c r="G248" s="221" t="s">
        <v>259</v>
      </c>
      <c r="H248" s="222">
        <v>4</v>
      </c>
      <c r="I248" s="223"/>
      <c r="J248" s="224">
        <f>ROUND(I248*H248,2)</f>
        <v>0</v>
      </c>
      <c r="K248" s="220" t="s">
        <v>153</v>
      </c>
      <c r="L248" s="44"/>
      <c r="M248" s="225" t="s">
        <v>1</v>
      </c>
      <c r="N248" s="226" t="s">
        <v>46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435</v>
      </c>
      <c r="AT248" s="229" t="s">
        <v>140</v>
      </c>
      <c r="AU248" s="229" t="s">
        <v>159</v>
      </c>
      <c r="AY248" s="17" t="s">
        <v>136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89</v>
      </c>
      <c r="BK248" s="230">
        <f>ROUND(I248*H248,2)</f>
        <v>0</v>
      </c>
      <c r="BL248" s="17" t="s">
        <v>435</v>
      </c>
      <c r="BM248" s="229" t="s">
        <v>1102</v>
      </c>
    </row>
    <row r="249" spans="1:47" s="2" customFormat="1" ht="12">
      <c r="A249" s="38"/>
      <c r="B249" s="39"/>
      <c r="C249" s="40"/>
      <c r="D249" s="231" t="s">
        <v>147</v>
      </c>
      <c r="E249" s="40"/>
      <c r="F249" s="232" t="s">
        <v>1101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147</v>
      </c>
      <c r="AU249" s="17" t="s">
        <v>159</v>
      </c>
    </row>
    <row r="250" spans="1:65" s="2" customFormat="1" ht="16.5" customHeight="1">
      <c r="A250" s="38"/>
      <c r="B250" s="39"/>
      <c r="C250" s="218" t="s">
        <v>601</v>
      </c>
      <c r="D250" s="218" t="s">
        <v>140</v>
      </c>
      <c r="E250" s="219" t="s">
        <v>1103</v>
      </c>
      <c r="F250" s="220" t="s">
        <v>1104</v>
      </c>
      <c r="G250" s="221" t="s">
        <v>207</v>
      </c>
      <c r="H250" s="222">
        <v>20</v>
      </c>
      <c r="I250" s="223"/>
      <c r="J250" s="224">
        <f>ROUND(I250*H250,2)</f>
        <v>0</v>
      </c>
      <c r="K250" s="220" t="s">
        <v>153</v>
      </c>
      <c r="L250" s="44"/>
      <c r="M250" s="225" t="s">
        <v>1</v>
      </c>
      <c r="N250" s="226" t="s">
        <v>46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435</v>
      </c>
      <c r="AT250" s="229" t="s">
        <v>140</v>
      </c>
      <c r="AU250" s="229" t="s">
        <v>159</v>
      </c>
      <c r="AY250" s="17" t="s">
        <v>136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89</v>
      </c>
      <c r="BK250" s="230">
        <f>ROUND(I250*H250,2)</f>
        <v>0</v>
      </c>
      <c r="BL250" s="17" t="s">
        <v>435</v>
      </c>
      <c r="BM250" s="229" t="s">
        <v>1105</v>
      </c>
    </row>
    <row r="251" spans="1:65" s="2" customFormat="1" ht="16.5" customHeight="1">
      <c r="A251" s="38"/>
      <c r="B251" s="39"/>
      <c r="C251" s="218" t="s">
        <v>605</v>
      </c>
      <c r="D251" s="218" t="s">
        <v>140</v>
      </c>
      <c r="E251" s="219" t="s">
        <v>1106</v>
      </c>
      <c r="F251" s="220" t="s">
        <v>1107</v>
      </c>
      <c r="G251" s="221" t="s">
        <v>259</v>
      </c>
      <c r="H251" s="222">
        <v>8</v>
      </c>
      <c r="I251" s="223"/>
      <c r="J251" s="224">
        <f>ROUND(I251*H251,2)</f>
        <v>0</v>
      </c>
      <c r="K251" s="220" t="s">
        <v>153</v>
      </c>
      <c r="L251" s="44"/>
      <c r="M251" s="225" t="s">
        <v>1</v>
      </c>
      <c r="N251" s="226" t="s">
        <v>46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435</v>
      </c>
      <c r="AT251" s="229" t="s">
        <v>140</v>
      </c>
      <c r="AU251" s="229" t="s">
        <v>159</v>
      </c>
      <c r="AY251" s="17" t="s">
        <v>136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89</v>
      </c>
      <c r="BK251" s="230">
        <f>ROUND(I251*H251,2)</f>
        <v>0</v>
      </c>
      <c r="BL251" s="17" t="s">
        <v>435</v>
      </c>
      <c r="BM251" s="229" t="s">
        <v>1108</v>
      </c>
    </row>
    <row r="252" spans="1:65" s="2" customFormat="1" ht="16.5" customHeight="1">
      <c r="A252" s="38"/>
      <c r="B252" s="39"/>
      <c r="C252" s="218" t="s">
        <v>609</v>
      </c>
      <c r="D252" s="218" t="s">
        <v>140</v>
      </c>
      <c r="E252" s="219" t="s">
        <v>1109</v>
      </c>
      <c r="F252" s="220" t="s">
        <v>1110</v>
      </c>
      <c r="G252" s="221" t="s">
        <v>259</v>
      </c>
      <c r="H252" s="222">
        <v>6</v>
      </c>
      <c r="I252" s="223"/>
      <c r="J252" s="224">
        <f>ROUND(I252*H252,2)</f>
        <v>0</v>
      </c>
      <c r="K252" s="220" t="s">
        <v>153</v>
      </c>
      <c r="L252" s="44"/>
      <c r="M252" s="225" t="s">
        <v>1</v>
      </c>
      <c r="N252" s="226" t="s">
        <v>46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435</v>
      </c>
      <c r="AT252" s="229" t="s">
        <v>140</v>
      </c>
      <c r="AU252" s="229" t="s">
        <v>159</v>
      </c>
      <c r="AY252" s="17" t="s">
        <v>136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89</v>
      </c>
      <c r="BK252" s="230">
        <f>ROUND(I252*H252,2)</f>
        <v>0</v>
      </c>
      <c r="BL252" s="17" t="s">
        <v>435</v>
      </c>
      <c r="BM252" s="229" t="s">
        <v>1111</v>
      </c>
    </row>
    <row r="253" spans="1:65" s="2" customFormat="1" ht="21.75" customHeight="1">
      <c r="A253" s="38"/>
      <c r="B253" s="39"/>
      <c r="C253" s="218" t="s">
        <v>614</v>
      </c>
      <c r="D253" s="218" t="s">
        <v>140</v>
      </c>
      <c r="E253" s="219" t="s">
        <v>1112</v>
      </c>
      <c r="F253" s="220" t="s">
        <v>1113</v>
      </c>
      <c r="G253" s="221" t="s">
        <v>207</v>
      </c>
      <c r="H253" s="222">
        <v>15</v>
      </c>
      <c r="I253" s="223"/>
      <c r="J253" s="224">
        <f>ROUND(I253*H253,2)</f>
        <v>0</v>
      </c>
      <c r="K253" s="220" t="s">
        <v>153</v>
      </c>
      <c r="L253" s="44"/>
      <c r="M253" s="225" t="s">
        <v>1</v>
      </c>
      <c r="N253" s="226" t="s">
        <v>46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435</v>
      </c>
      <c r="AT253" s="229" t="s">
        <v>140</v>
      </c>
      <c r="AU253" s="229" t="s">
        <v>159</v>
      </c>
      <c r="AY253" s="17" t="s">
        <v>136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89</v>
      </c>
      <c r="BK253" s="230">
        <f>ROUND(I253*H253,2)</f>
        <v>0</v>
      </c>
      <c r="BL253" s="17" t="s">
        <v>435</v>
      </c>
      <c r="BM253" s="229" t="s">
        <v>1114</v>
      </c>
    </row>
    <row r="254" spans="1:47" s="2" customFormat="1" ht="12">
      <c r="A254" s="38"/>
      <c r="B254" s="39"/>
      <c r="C254" s="40"/>
      <c r="D254" s="231" t="s">
        <v>1115</v>
      </c>
      <c r="E254" s="40"/>
      <c r="F254" s="260" t="s">
        <v>1116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1115</v>
      </c>
      <c r="AU254" s="17" t="s">
        <v>159</v>
      </c>
    </row>
    <row r="255" spans="1:65" s="2" customFormat="1" ht="21.75" customHeight="1">
      <c r="A255" s="38"/>
      <c r="B255" s="39"/>
      <c r="C255" s="218" t="s">
        <v>157</v>
      </c>
      <c r="D255" s="218" t="s">
        <v>140</v>
      </c>
      <c r="E255" s="219" t="s">
        <v>1117</v>
      </c>
      <c r="F255" s="220" t="s">
        <v>1118</v>
      </c>
      <c r="G255" s="221" t="s">
        <v>207</v>
      </c>
      <c r="H255" s="222">
        <v>10</v>
      </c>
      <c r="I255" s="223"/>
      <c r="J255" s="224">
        <f>ROUND(I255*H255,2)</f>
        <v>0</v>
      </c>
      <c r="K255" s="220" t="s">
        <v>153</v>
      </c>
      <c r="L255" s="44"/>
      <c r="M255" s="225" t="s">
        <v>1</v>
      </c>
      <c r="N255" s="226" t="s">
        <v>46</v>
      </c>
      <c r="O255" s="91"/>
      <c r="P255" s="227">
        <f>O255*H255</f>
        <v>0</v>
      </c>
      <c r="Q255" s="227">
        <v>0.00359</v>
      </c>
      <c r="R255" s="227">
        <f>Q255*H255</f>
        <v>0.0359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435</v>
      </c>
      <c r="AT255" s="229" t="s">
        <v>140</v>
      </c>
      <c r="AU255" s="229" t="s">
        <v>159</v>
      </c>
      <c r="AY255" s="17" t="s">
        <v>136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89</v>
      </c>
      <c r="BK255" s="230">
        <f>ROUND(I255*H255,2)</f>
        <v>0</v>
      </c>
      <c r="BL255" s="17" t="s">
        <v>435</v>
      </c>
      <c r="BM255" s="229" t="s">
        <v>1119</v>
      </c>
    </row>
    <row r="256" spans="1:65" s="2" customFormat="1" ht="16.5" customHeight="1">
      <c r="A256" s="38"/>
      <c r="B256" s="39"/>
      <c r="C256" s="218" t="s">
        <v>621</v>
      </c>
      <c r="D256" s="218" t="s">
        <v>140</v>
      </c>
      <c r="E256" s="219" t="s">
        <v>1120</v>
      </c>
      <c r="F256" s="220" t="s">
        <v>1121</v>
      </c>
      <c r="G256" s="221" t="s">
        <v>259</v>
      </c>
      <c r="H256" s="222">
        <v>1</v>
      </c>
      <c r="I256" s="223"/>
      <c r="J256" s="224">
        <f>ROUND(I256*H256,2)</f>
        <v>0</v>
      </c>
      <c r="K256" s="220" t="s">
        <v>153</v>
      </c>
      <c r="L256" s="44"/>
      <c r="M256" s="225" t="s">
        <v>1</v>
      </c>
      <c r="N256" s="226" t="s">
        <v>46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435</v>
      </c>
      <c r="AT256" s="229" t="s">
        <v>140</v>
      </c>
      <c r="AU256" s="229" t="s">
        <v>159</v>
      </c>
      <c r="AY256" s="17" t="s">
        <v>136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89</v>
      </c>
      <c r="BK256" s="230">
        <f>ROUND(I256*H256,2)</f>
        <v>0</v>
      </c>
      <c r="BL256" s="17" t="s">
        <v>435</v>
      </c>
      <c r="BM256" s="229" t="s">
        <v>1122</v>
      </c>
    </row>
    <row r="257" spans="1:65" s="2" customFormat="1" ht="16.5" customHeight="1">
      <c r="A257" s="38"/>
      <c r="B257" s="39"/>
      <c r="C257" s="218" t="s">
        <v>625</v>
      </c>
      <c r="D257" s="218" t="s">
        <v>140</v>
      </c>
      <c r="E257" s="219" t="s">
        <v>1123</v>
      </c>
      <c r="F257" s="220" t="s">
        <v>1124</v>
      </c>
      <c r="G257" s="221" t="s">
        <v>259</v>
      </c>
      <c r="H257" s="222">
        <v>1</v>
      </c>
      <c r="I257" s="223"/>
      <c r="J257" s="224">
        <f>ROUND(I257*H257,2)</f>
        <v>0</v>
      </c>
      <c r="K257" s="220" t="s">
        <v>153</v>
      </c>
      <c r="L257" s="44"/>
      <c r="M257" s="225" t="s">
        <v>1</v>
      </c>
      <c r="N257" s="226" t="s">
        <v>46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435</v>
      </c>
      <c r="AT257" s="229" t="s">
        <v>140</v>
      </c>
      <c r="AU257" s="229" t="s">
        <v>159</v>
      </c>
      <c r="AY257" s="17" t="s">
        <v>136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89</v>
      </c>
      <c r="BK257" s="230">
        <f>ROUND(I257*H257,2)</f>
        <v>0</v>
      </c>
      <c r="BL257" s="17" t="s">
        <v>435</v>
      </c>
      <c r="BM257" s="229" t="s">
        <v>1125</v>
      </c>
    </row>
    <row r="258" spans="1:65" s="2" customFormat="1" ht="24.15" customHeight="1">
      <c r="A258" s="38"/>
      <c r="B258" s="39"/>
      <c r="C258" s="218" t="s">
        <v>631</v>
      </c>
      <c r="D258" s="218" t="s">
        <v>140</v>
      </c>
      <c r="E258" s="219" t="s">
        <v>1126</v>
      </c>
      <c r="F258" s="220" t="s">
        <v>1127</v>
      </c>
      <c r="G258" s="221" t="s">
        <v>259</v>
      </c>
      <c r="H258" s="222">
        <v>2</v>
      </c>
      <c r="I258" s="223"/>
      <c r="J258" s="224">
        <f>ROUND(I258*H258,2)</f>
        <v>0</v>
      </c>
      <c r="K258" s="220" t="s">
        <v>153</v>
      </c>
      <c r="L258" s="44"/>
      <c r="M258" s="225" t="s">
        <v>1</v>
      </c>
      <c r="N258" s="226" t="s">
        <v>46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435</v>
      </c>
      <c r="AT258" s="229" t="s">
        <v>140</v>
      </c>
      <c r="AU258" s="229" t="s">
        <v>159</v>
      </c>
      <c r="AY258" s="17" t="s">
        <v>136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89</v>
      </c>
      <c r="BK258" s="230">
        <f>ROUND(I258*H258,2)</f>
        <v>0</v>
      </c>
      <c r="BL258" s="17" t="s">
        <v>435</v>
      </c>
      <c r="BM258" s="229" t="s">
        <v>1128</v>
      </c>
    </row>
    <row r="259" spans="1:65" s="2" customFormat="1" ht="16.5" customHeight="1">
      <c r="A259" s="38"/>
      <c r="B259" s="39"/>
      <c r="C259" s="218" t="s">
        <v>635</v>
      </c>
      <c r="D259" s="218" t="s">
        <v>140</v>
      </c>
      <c r="E259" s="219" t="s">
        <v>1129</v>
      </c>
      <c r="F259" s="220" t="s">
        <v>1130</v>
      </c>
      <c r="G259" s="221" t="s">
        <v>259</v>
      </c>
      <c r="H259" s="222">
        <v>4</v>
      </c>
      <c r="I259" s="223"/>
      <c r="J259" s="224">
        <f>ROUND(I259*H259,2)</f>
        <v>0</v>
      </c>
      <c r="K259" s="220" t="s">
        <v>153</v>
      </c>
      <c r="L259" s="44"/>
      <c r="M259" s="225" t="s">
        <v>1</v>
      </c>
      <c r="N259" s="226" t="s">
        <v>46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435</v>
      </c>
      <c r="AT259" s="229" t="s">
        <v>140</v>
      </c>
      <c r="AU259" s="229" t="s">
        <v>159</v>
      </c>
      <c r="AY259" s="17" t="s">
        <v>136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89</v>
      </c>
      <c r="BK259" s="230">
        <f>ROUND(I259*H259,2)</f>
        <v>0</v>
      </c>
      <c r="BL259" s="17" t="s">
        <v>435</v>
      </c>
      <c r="BM259" s="229" t="s">
        <v>1131</v>
      </c>
    </row>
    <row r="260" spans="1:65" s="2" customFormat="1" ht="16.5" customHeight="1">
      <c r="A260" s="38"/>
      <c r="B260" s="39"/>
      <c r="C260" s="218" t="s">
        <v>639</v>
      </c>
      <c r="D260" s="218" t="s">
        <v>140</v>
      </c>
      <c r="E260" s="219" t="s">
        <v>1132</v>
      </c>
      <c r="F260" s="220" t="s">
        <v>1133</v>
      </c>
      <c r="G260" s="221" t="s">
        <v>259</v>
      </c>
      <c r="H260" s="222">
        <v>8</v>
      </c>
      <c r="I260" s="223"/>
      <c r="J260" s="224">
        <f>ROUND(I260*H260,2)</f>
        <v>0</v>
      </c>
      <c r="K260" s="220" t="s">
        <v>153</v>
      </c>
      <c r="L260" s="44"/>
      <c r="M260" s="225" t="s">
        <v>1</v>
      </c>
      <c r="N260" s="226" t="s">
        <v>46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435</v>
      </c>
      <c r="AT260" s="229" t="s">
        <v>140</v>
      </c>
      <c r="AU260" s="229" t="s">
        <v>159</v>
      </c>
      <c r="AY260" s="17" t="s">
        <v>136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89</v>
      </c>
      <c r="BK260" s="230">
        <f>ROUND(I260*H260,2)</f>
        <v>0</v>
      </c>
      <c r="BL260" s="17" t="s">
        <v>435</v>
      </c>
      <c r="BM260" s="229" t="s">
        <v>1134</v>
      </c>
    </row>
    <row r="261" spans="1:65" s="2" customFormat="1" ht="16.5" customHeight="1">
      <c r="A261" s="38"/>
      <c r="B261" s="39"/>
      <c r="C261" s="218" t="s">
        <v>643</v>
      </c>
      <c r="D261" s="218" t="s">
        <v>140</v>
      </c>
      <c r="E261" s="219" t="s">
        <v>1135</v>
      </c>
      <c r="F261" s="220" t="s">
        <v>1136</v>
      </c>
      <c r="G261" s="221" t="s">
        <v>259</v>
      </c>
      <c r="H261" s="222">
        <v>2</v>
      </c>
      <c r="I261" s="223"/>
      <c r="J261" s="224">
        <f>ROUND(I261*H261,2)</f>
        <v>0</v>
      </c>
      <c r="K261" s="220" t="s">
        <v>153</v>
      </c>
      <c r="L261" s="44"/>
      <c r="M261" s="225" t="s">
        <v>1</v>
      </c>
      <c r="N261" s="226" t="s">
        <v>46</v>
      </c>
      <c r="O261" s="91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435</v>
      </c>
      <c r="AT261" s="229" t="s">
        <v>140</v>
      </c>
      <c r="AU261" s="229" t="s">
        <v>159</v>
      </c>
      <c r="AY261" s="17" t="s">
        <v>136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89</v>
      </c>
      <c r="BK261" s="230">
        <f>ROUND(I261*H261,2)</f>
        <v>0</v>
      </c>
      <c r="BL261" s="17" t="s">
        <v>435</v>
      </c>
      <c r="BM261" s="229" t="s">
        <v>1137</v>
      </c>
    </row>
    <row r="262" spans="1:65" s="2" customFormat="1" ht="16.5" customHeight="1">
      <c r="A262" s="38"/>
      <c r="B262" s="39"/>
      <c r="C262" s="218" t="s">
        <v>647</v>
      </c>
      <c r="D262" s="218" t="s">
        <v>140</v>
      </c>
      <c r="E262" s="219" t="s">
        <v>1138</v>
      </c>
      <c r="F262" s="220" t="s">
        <v>1139</v>
      </c>
      <c r="G262" s="221" t="s">
        <v>259</v>
      </c>
      <c r="H262" s="222">
        <v>24</v>
      </c>
      <c r="I262" s="223"/>
      <c r="J262" s="224">
        <f>ROUND(I262*H262,2)</f>
        <v>0</v>
      </c>
      <c r="K262" s="220" t="s">
        <v>153</v>
      </c>
      <c r="L262" s="44"/>
      <c r="M262" s="225" t="s">
        <v>1</v>
      </c>
      <c r="N262" s="226" t="s">
        <v>46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435</v>
      </c>
      <c r="AT262" s="229" t="s">
        <v>140</v>
      </c>
      <c r="AU262" s="229" t="s">
        <v>159</v>
      </c>
      <c r="AY262" s="17" t="s">
        <v>136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89</v>
      </c>
      <c r="BK262" s="230">
        <f>ROUND(I262*H262,2)</f>
        <v>0</v>
      </c>
      <c r="BL262" s="17" t="s">
        <v>435</v>
      </c>
      <c r="BM262" s="229" t="s">
        <v>1140</v>
      </c>
    </row>
    <row r="263" spans="1:65" s="2" customFormat="1" ht="16.5" customHeight="1">
      <c r="A263" s="38"/>
      <c r="B263" s="39"/>
      <c r="C263" s="218" t="s">
        <v>651</v>
      </c>
      <c r="D263" s="218" t="s">
        <v>140</v>
      </c>
      <c r="E263" s="219" t="s">
        <v>1141</v>
      </c>
      <c r="F263" s="220" t="s">
        <v>1142</v>
      </c>
      <c r="G263" s="221" t="s">
        <v>207</v>
      </c>
      <c r="H263" s="222">
        <v>250</v>
      </c>
      <c r="I263" s="223"/>
      <c r="J263" s="224">
        <f>ROUND(I263*H263,2)</f>
        <v>0</v>
      </c>
      <c r="K263" s="220" t="s">
        <v>153</v>
      </c>
      <c r="L263" s="44"/>
      <c r="M263" s="225" t="s">
        <v>1</v>
      </c>
      <c r="N263" s="226" t="s">
        <v>46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435</v>
      </c>
      <c r="AT263" s="229" t="s">
        <v>140</v>
      </c>
      <c r="AU263" s="229" t="s">
        <v>159</v>
      </c>
      <c r="AY263" s="17" t="s">
        <v>136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89</v>
      </c>
      <c r="BK263" s="230">
        <f>ROUND(I263*H263,2)</f>
        <v>0</v>
      </c>
      <c r="BL263" s="17" t="s">
        <v>435</v>
      </c>
      <c r="BM263" s="229" t="s">
        <v>1143</v>
      </c>
    </row>
    <row r="264" spans="1:65" s="2" customFormat="1" ht="16.5" customHeight="1">
      <c r="A264" s="38"/>
      <c r="B264" s="39"/>
      <c r="C264" s="218" t="s">
        <v>655</v>
      </c>
      <c r="D264" s="218" t="s">
        <v>140</v>
      </c>
      <c r="E264" s="219" t="s">
        <v>1144</v>
      </c>
      <c r="F264" s="220" t="s">
        <v>1145</v>
      </c>
      <c r="G264" s="221" t="s">
        <v>207</v>
      </c>
      <c r="H264" s="222">
        <v>80</v>
      </c>
      <c r="I264" s="223"/>
      <c r="J264" s="224">
        <f>ROUND(I264*H264,2)</f>
        <v>0</v>
      </c>
      <c r="K264" s="220" t="s">
        <v>153</v>
      </c>
      <c r="L264" s="44"/>
      <c r="M264" s="225" t="s">
        <v>1</v>
      </c>
      <c r="N264" s="226" t="s">
        <v>46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435</v>
      </c>
      <c r="AT264" s="229" t="s">
        <v>140</v>
      </c>
      <c r="AU264" s="229" t="s">
        <v>159</v>
      </c>
      <c r="AY264" s="17" t="s">
        <v>136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89</v>
      </c>
      <c r="BK264" s="230">
        <f>ROUND(I264*H264,2)</f>
        <v>0</v>
      </c>
      <c r="BL264" s="17" t="s">
        <v>435</v>
      </c>
      <c r="BM264" s="229" t="s">
        <v>1146</v>
      </c>
    </row>
    <row r="265" spans="1:65" s="2" customFormat="1" ht="16.5" customHeight="1">
      <c r="A265" s="38"/>
      <c r="B265" s="39"/>
      <c r="C265" s="218" t="s">
        <v>659</v>
      </c>
      <c r="D265" s="218" t="s">
        <v>140</v>
      </c>
      <c r="E265" s="219" t="s">
        <v>1147</v>
      </c>
      <c r="F265" s="220" t="s">
        <v>1148</v>
      </c>
      <c r="G265" s="221" t="s">
        <v>207</v>
      </c>
      <c r="H265" s="222">
        <v>70</v>
      </c>
      <c r="I265" s="223"/>
      <c r="J265" s="224">
        <f>ROUND(I265*H265,2)</f>
        <v>0</v>
      </c>
      <c r="K265" s="220" t="s">
        <v>153</v>
      </c>
      <c r="L265" s="44"/>
      <c r="M265" s="225" t="s">
        <v>1</v>
      </c>
      <c r="N265" s="226" t="s">
        <v>46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435</v>
      </c>
      <c r="AT265" s="229" t="s">
        <v>140</v>
      </c>
      <c r="AU265" s="229" t="s">
        <v>159</v>
      </c>
      <c r="AY265" s="17" t="s">
        <v>136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89</v>
      </c>
      <c r="BK265" s="230">
        <f>ROUND(I265*H265,2)</f>
        <v>0</v>
      </c>
      <c r="BL265" s="17" t="s">
        <v>435</v>
      </c>
      <c r="BM265" s="229" t="s">
        <v>1149</v>
      </c>
    </row>
    <row r="266" spans="1:65" s="2" customFormat="1" ht="16.5" customHeight="1">
      <c r="A266" s="38"/>
      <c r="B266" s="39"/>
      <c r="C266" s="218" t="s">
        <v>663</v>
      </c>
      <c r="D266" s="218" t="s">
        <v>140</v>
      </c>
      <c r="E266" s="219" t="s">
        <v>1150</v>
      </c>
      <c r="F266" s="220" t="s">
        <v>1151</v>
      </c>
      <c r="G266" s="221" t="s">
        <v>207</v>
      </c>
      <c r="H266" s="222">
        <v>80</v>
      </c>
      <c r="I266" s="223"/>
      <c r="J266" s="224">
        <f>ROUND(I266*H266,2)</f>
        <v>0</v>
      </c>
      <c r="K266" s="220" t="s">
        <v>153</v>
      </c>
      <c r="L266" s="44"/>
      <c r="M266" s="225" t="s">
        <v>1</v>
      </c>
      <c r="N266" s="226" t="s">
        <v>46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435</v>
      </c>
      <c r="AT266" s="229" t="s">
        <v>140</v>
      </c>
      <c r="AU266" s="229" t="s">
        <v>159</v>
      </c>
      <c r="AY266" s="17" t="s">
        <v>136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89</v>
      </c>
      <c r="BK266" s="230">
        <f>ROUND(I266*H266,2)</f>
        <v>0</v>
      </c>
      <c r="BL266" s="17" t="s">
        <v>435</v>
      </c>
      <c r="BM266" s="229" t="s">
        <v>1152</v>
      </c>
    </row>
    <row r="267" spans="1:65" s="2" customFormat="1" ht="16.5" customHeight="1">
      <c r="A267" s="38"/>
      <c r="B267" s="39"/>
      <c r="C267" s="218" t="s">
        <v>667</v>
      </c>
      <c r="D267" s="218" t="s">
        <v>140</v>
      </c>
      <c r="E267" s="219" t="s">
        <v>1153</v>
      </c>
      <c r="F267" s="220" t="s">
        <v>1154</v>
      </c>
      <c r="G267" s="221" t="s">
        <v>207</v>
      </c>
      <c r="H267" s="222">
        <v>20</v>
      </c>
      <c r="I267" s="223"/>
      <c r="J267" s="224">
        <f>ROUND(I267*H267,2)</f>
        <v>0</v>
      </c>
      <c r="K267" s="220" t="s">
        <v>153</v>
      </c>
      <c r="L267" s="44"/>
      <c r="M267" s="225" t="s">
        <v>1</v>
      </c>
      <c r="N267" s="226" t="s">
        <v>46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435</v>
      </c>
      <c r="AT267" s="229" t="s">
        <v>140</v>
      </c>
      <c r="AU267" s="229" t="s">
        <v>159</v>
      </c>
      <c r="AY267" s="17" t="s">
        <v>136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89</v>
      </c>
      <c r="BK267" s="230">
        <f>ROUND(I267*H267,2)</f>
        <v>0</v>
      </c>
      <c r="BL267" s="17" t="s">
        <v>435</v>
      </c>
      <c r="BM267" s="229" t="s">
        <v>1155</v>
      </c>
    </row>
    <row r="268" spans="1:65" s="2" customFormat="1" ht="16.5" customHeight="1">
      <c r="A268" s="38"/>
      <c r="B268" s="39"/>
      <c r="C268" s="218" t="s">
        <v>671</v>
      </c>
      <c r="D268" s="218" t="s">
        <v>140</v>
      </c>
      <c r="E268" s="219" t="s">
        <v>1156</v>
      </c>
      <c r="F268" s="220" t="s">
        <v>1157</v>
      </c>
      <c r="G268" s="221" t="s">
        <v>207</v>
      </c>
      <c r="H268" s="222">
        <v>130</v>
      </c>
      <c r="I268" s="223"/>
      <c r="J268" s="224">
        <f>ROUND(I268*H268,2)</f>
        <v>0</v>
      </c>
      <c r="K268" s="220" t="s">
        <v>153</v>
      </c>
      <c r="L268" s="44"/>
      <c r="M268" s="225" t="s">
        <v>1</v>
      </c>
      <c r="N268" s="226" t="s">
        <v>46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435</v>
      </c>
      <c r="AT268" s="229" t="s">
        <v>140</v>
      </c>
      <c r="AU268" s="229" t="s">
        <v>159</v>
      </c>
      <c r="AY268" s="17" t="s">
        <v>136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89</v>
      </c>
      <c r="BK268" s="230">
        <f>ROUND(I268*H268,2)</f>
        <v>0</v>
      </c>
      <c r="BL268" s="17" t="s">
        <v>435</v>
      </c>
      <c r="BM268" s="229" t="s">
        <v>1158</v>
      </c>
    </row>
    <row r="269" spans="1:65" s="2" customFormat="1" ht="16.5" customHeight="1">
      <c r="A269" s="38"/>
      <c r="B269" s="39"/>
      <c r="C269" s="218" t="s">
        <v>675</v>
      </c>
      <c r="D269" s="218" t="s">
        <v>140</v>
      </c>
      <c r="E269" s="219" t="s">
        <v>1159</v>
      </c>
      <c r="F269" s="220" t="s">
        <v>1160</v>
      </c>
      <c r="G269" s="221" t="s">
        <v>207</v>
      </c>
      <c r="H269" s="222">
        <v>30</v>
      </c>
      <c r="I269" s="223"/>
      <c r="J269" s="224">
        <f>ROUND(I269*H269,2)</f>
        <v>0</v>
      </c>
      <c r="K269" s="220" t="s">
        <v>153</v>
      </c>
      <c r="L269" s="44"/>
      <c r="M269" s="225" t="s">
        <v>1</v>
      </c>
      <c r="N269" s="226" t="s">
        <v>46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435</v>
      </c>
      <c r="AT269" s="229" t="s">
        <v>140</v>
      </c>
      <c r="AU269" s="229" t="s">
        <v>159</v>
      </c>
      <c r="AY269" s="17" t="s">
        <v>136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89</v>
      </c>
      <c r="BK269" s="230">
        <f>ROUND(I269*H269,2)</f>
        <v>0</v>
      </c>
      <c r="BL269" s="17" t="s">
        <v>435</v>
      </c>
      <c r="BM269" s="229" t="s">
        <v>1161</v>
      </c>
    </row>
    <row r="270" spans="1:65" s="2" customFormat="1" ht="21.75" customHeight="1">
      <c r="A270" s="38"/>
      <c r="B270" s="39"/>
      <c r="C270" s="218" t="s">
        <v>681</v>
      </c>
      <c r="D270" s="218" t="s">
        <v>140</v>
      </c>
      <c r="E270" s="219" t="s">
        <v>1162</v>
      </c>
      <c r="F270" s="220" t="s">
        <v>1163</v>
      </c>
      <c r="G270" s="221" t="s">
        <v>259</v>
      </c>
      <c r="H270" s="222">
        <v>6</v>
      </c>
      <c r="I270" s="223"/>
      <c r="J270" s="224">
        <f>ROUND(I270*H270,2)</f>
        <v>0</v>
      </c>
      <c r="K270" s="220" t="s">
        <v>153</v>
      </c>
      <c r="L270" s="44"/>
      <c r="M270" s="225" t="s">
        <v>1</v>
      </c>
      <c r="N270" s="226" t="s">
        <v>46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435</v>
      </c>
      <c r="AT270" s="229" t="s">
        <v>140</v>
      </c>
      <c r="AU270" s="229" t="s">
        <v>159</v>
      </c>
      <c r="AY270" s="17" t="s">
        <v>136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89</v>
      </c>
      <c r="BK270" s="230">
        <f>ROUND(I270*H270,2)</f>
        <v>0</v>
      </c>
      <c r="BL270" s="17" t="s">
        <v>435</v>
      </c>
      <c r="BM270" s="229" t="s">
        <v>1164</v>
      </c>
    </row>
    <row r="271" spans="1:65" s="2" customFormat="1" ht="21.75" customHeight="1">
      <c r="A271" s="38"/>
      <c r="B271" s="39"/>
      <c r="C271" s="218" t="s">
        <v>685</v>
      </c>
      <c r="D271" s="218" t="s">
        <v>140</v>
      </c>
      <c r="E271" s="219" t="s">
        <v>1165</v>
      </c>
      <c r="F271" s="220" t="s">
        <v>1166</v>
      </c>
      <c r="G271" s="221" t="s">
        <v>207</v>
      </c>
      <c r="H271" s="222">
        <v>40</v>
      </c>
      <c r="I271" s="223"/>
      <c r="J271" s="224">
        <f>ROUND(I271*H271,2)</f>
        <v>0</v>
      </c>
      <c r="K271" s="220" t="s">
        <v>153</v>
      </c>
      <c r="L271" s="44"/>
      <c r="M271" s="225" t="s">
        <v>1</v>
      </c>
      <c r="N271" s="226" t="s">
        <v>46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435</v>
      </c>
      <c r="AT271" s="229" t="s">
        <v>140</v>
      </c>
      <c r="AU271" s="229" t="s">
        <v>159</v>
      </c>
      <c r="AY271" s="17" t="s">
        <v>136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89</v>
      </c>
      <c r="BK271" s="230">
        <f>ROUND(I271*H271,2)</f>
        <v>0</v>
      </c>
      <c r="BL271" s="17" t="s">
        <v>435</v>
      </c>
      <c r="BM271" s="229" t="s">
        <v>1167</v>
      </c>
    </row>
    <row r="272" spans="1:63" s="12" customFormat="1" ht="20.85" customHeight="1">
      <c r="A272" s="12"/>
      <c r="B272" s="202"/>
      <c r="C272" s="203"/>
      <c r="D272" s="204" t="s">
        <v>80</v>
      </c>
      <c r="E272" s="216" t="s">
        <v>1168</v>
      </c>
      <c r="F272" s="216" t="s">
        <v>1169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SUM(P273:P276)</f>
        <v>0</v>
      </c>
      <c r="Q272" s="210"/>
      <c r="R272" s="211">
        <f>SUM(R273:R276)</f>
        <v>0</v>
      </c>
      <c r="S272" s="210"/>
      <c r="T272" s="212">
        <f>SUM(T273:T276)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3" t="s">
        <v>159</v>
      </c>
      <c r="AT272" s="214" t="s">
        <v>80</v>
      </c>
      <c r="AU272" s="214" t="s">
        <v>91</v>
      </c>
      <c r="AY272" s="213" t="s">
        <v>136</v>
      </c>
      <c r="BK272" s="215">
        <f>SUM(BK273:BK276)</f>
        <v>0</v>
      </c>
    </row>
    <row r="273" spans="1:65" s="2" customFormat="1" ht="16.5" customHeight="1">
      <c r="A273" s="38"/>
      <c r="B273" s="39"/>
      <c r="C273" s="218" t="s">
        <v>689</v>
      </c>
      <c r="D273" s="218" t="s">
        <v>140</v>
      </c>
      <c r="E273" s="219" t="s">
        <v>1170</v>
      </c>
      <c r="F273" s="220" t="s">
        <v>1171</v>
      </c>
      <c r="G273" s="221" t="s">
        <v>1172</v>
      </c>
      <c r="H273" s="286"/>
      <c r="I273" s="223"/>
      <c r="J273" s="224">
        <f>ROUND(I273*H273,2)</f>
        <v>0</v>
      </c>
      <c r="K273" s="220" t="s">
        <v>153</v>
      </c>
      <c r="L273" s="44"/>
      <c r="M273" s="225" t="s">
        <v>1</v>
      </c>
      <c r="N273" s="226" t="s">
        <v>46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435</v>
      </c>
      <c r="AT273" s="229" t="s">
        <v>140</v>
      </c>
      <c r="AU273" s="229" t="s">
        <v>159</v>
      </c>
      <c r="AY273" s="17" t="s">
        <v>136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89</v>
      </c>
      <c r="BK273" s="230">
        <f>ROUND(I273*H273,2)</f>
        <v>0</v>
      </c>
      <c r="BL273" s="17" t="s">
        <v>435</v>
      </c>
      <c r="BM273" s="229" t="s">
        <v>1173</v>
      </c>
    </row>
    <row r="274" spans="1:65" s="2" customFormat="1" ht="16.5" customHeight="1">
      <c r="A274" s="38"/>
      <c r="B274" s="39"/>
      <c r="C274" s="218" t="s">
        <v>693</v>
      </c>
      <c r="D274" s="218" t="s">
        <v>140</v>
      </c>
      <c r="E274" s="219" t="s">
        <v>1174</v>
      </c>
      <c r="F274" s="220" t="s">
        <v>1175</v>
      </c>
      <c r="G274" s="221" t="s">
        <v>1172</v>
      </c>
      <c r="H274" s="286"/>
      <c r="I274" s="223"/>
      <c r="J274" s="224">
        <f>ROUND(I274*H274,2)</f>
        <v>0</v>
      </c>
      <c r="K274" s="220" t="s">
        <v>153</v>
      </c>
      <c r="L274" s="44"/>
      <c r="M274" s="225" t="s">
        <v>1</v>
      </c>
      <c r="N274" s="226" t="s">
        <v>46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435</v>
      </c>
      <c r="AT274" s="229" t="s">
        <v>140</v>
      </c>
      <c r="AU274" s="229" t="s">
        <v>159</v>
      </c>
      <c r="AY274" s="17" t="s">
        <v>136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89</v>
      </c>
      <c r="BK274" s="230">
        <f>ROUND(I274*H274,2)</f>
        <v>0</v>
      </c>
      <c r="BL274" s="17" t="s">
        <v>435</v>
      </c>
      <c r="BM274" s="229" t="s">
        <v>1176</v>
      </c>
    </row>
    <row r="275" spans="1:65" s="2" customFormat="1" ht="16.5" customHeight="1">
      <c r="A275" s="38"/>
      <c r="B275" s="39"/>
      <c r="C275" s="218" t="s">
        <v>697</v>
      </c>
      <c r="D275" s="218" t="s">
        <v>140</v>
      </c>
      <c r="E275" s="219" t="s">
        <v>1177</v>
      </c>
      <c r="F275" s="220" t="s">
        <v>1178</v>
      </c>
      <c r="G275" s="221" t="s">
        <v>1179</v>
      </c>
      <c r="H275" s="222">
        <v>1200</v>
      </c>
      <c r="I275" s="223"/>
      <c r="J275" s="224">
        <f>ROUND(I275*H275,2)</f>
        <v>0</v>
      </c>
      <c r="K275" s="220" t="s">
        <v>153</v>
      </c>
      <c r="L275" s="44"/>
      <c r="M275" s="225" t="s">
        <v>1</v>
      </c>
      <c r="N275" s="226" t="s">
        <v>46</v>
      </c>
      <c r="O275" s="91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435</v>
      </c>
      <c r="AT275" s="229" t="s">
        <v>140</v>
      </c>
      <c r="AU275" s="229" t="s">
        <v>159</v>
      </c>
      <c r="AY275" s="17" t="s">
        <v>136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89</v>
      </c>
      <c r="BK275" s="230">
        <f>ROUND(I275*H275,2)</f>
        <v>0</v>
      </c>
      <c r="BL275" s="17" t="s">
        <v>435</v>
      </c>
      <c r="BM275" s="229" t="s">
        <v>1180</v>
      </c>
    </row>
    <row r="276" spans="1:65" s="2" customFormat="1" ht="16.5" customHeight="1">
      <c r="A276" s="38"/>
      <c r="B276" s="39"/>
      <c r="C276" s="218" t="s">
        <v>703</v>
      </c>
      <c r="D276" s="218" t="s">
        <v>140</v>
      </c>
      <c r="E276" s="219" t="s">
        <v>1181</v>
      </c>
      <c r="F276" s="220" t="s">
        <v>1182</v>
      </c>
      <c r="G276" s="221" t="s">
        <v>1172</v>
      </c>
      <c r="H276" s="286"/>
      <c r="I276" s="223"/>
      <c r="J276" s="224">
        <f>ROUND(I276*H276,2)</f>
        <v>0</v>
      </c>
      <c r="K276" s="220" t="s">
        <v>153</v>
      </c>
      <c r="L276" s="44"/>
      <c r="M276" s="271" t="s">
        <v>1</v>
      </c>
      <c r="N276" s="272" t="s">
        <v>46</v>
      </c>
      <c r="O276" s="273"/>
      <c r="P276" s="274">
        <f>O276*H276</f>
        <v>0</v>
      </c>
      <c r="Q276" s="274">
        <v>0</v>
      </c>
      <c r="R276" s="274">
        <f>Q276*H276</f>
        <v>0</v>
      </c>
      <c r="S276" s="274">
        <v>0</v>
      </c>
      <c r="T276" s="27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435</v>
      </c>
      <c r="AT276" s="229" t="s">
        <v>140</v>
      </c>
      <c r="AU276" s="229" t="s">
        <v>159</v>
      </c>
      <c r="AY276" s="17" t="s">
        <v>136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89</v>
      </c>
      <c r="BK276" s="230">
        <f>ROUND(I276*H276,2)</f>
        <v>0</v>
      </c>
      <c r="BL276" s="17" t="s">
        <v>435</v>
      </c>
      <c r="BM276" s="229" t="s">
        <v>1183</v>
      </c>
    </row>
    <row r="277" spans="1:31" s="2" customFormat="1" ht="6.95" customHeight="1">
      <c r="A277" s="38"/>
      <c r="B277" s="66"/>
      <c r="C277" s="67"/>
      <c r="D277" s="67"/>
      <c r="E277" s="67"/>
      <c r="F277" s="67"/>
      <c r="G277" s="67"/>
      <c r="H277" s="67"/>
      <c r="I277" s="67"/>
      <c r="J277" s="67"/>
      <c r="K277" s="67"/>
      <c r="L277" s="44"/>
      <c r="M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</row>
  </sheetData>
  <sheetProtection password="CC35" sheet="1" objects="1" scenarios="1" formatColumns="0" formatRows="0" autoFilter="0"/>
  <autoFilter ref="C125:K27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hyperlinks>
    <hyperlink ref="F138" r:id="rId1" display="https://podminky.urs.cz/item/CS_URS_2022_02/741370171"/>
    <hyperlink ref="F141" r:id="rId2" display="https://podminky.urs.cz/item/CS_URS_2022_02/741370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91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VD Vrané - rekonstrukce portálového jeřábu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ROUND((SUM(BE121:BE145)),2)</f>
        <v>0</v>
      </c>
      <c r="G33" s="38"/>
      <c r="H33" s="38"/>
      <c r="I33" s="155">
        <v>0.21</v>
      </c>
      <c r="J33" s="154">
        <f>ROUND(((SUM(BE121:BE145))*I33),2)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ROUND((SUM(BF121:BF145)),2)</f>
        <v>0</v>
      </c>
      <c r="G34" s="38"/>
      <c r="H34" s="38"/>
      <c r="I34" s="155">
        <v>0.15</v>
      </c>
      <c r="J34" s="154">
        <f>ROUND(((SUM(BF121:BF145))*I34),2)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ROUND((SUM(BG121:BG145)),2)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ROUND((SUM(BH121:BH145)),2)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ROUND((SUM(BI121:BI145)),2)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VD Vrané - rekonstrukce portálového jeřábu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k.ú. Praha – VD Vrané  </v>
      </c>
      <c r="G89" s="40"/>
      <c r="H89" s="40"/>
      <c r="I89" s="32" t="s">
        <v>22</v>
      </c>
      <c r="J89" s="79" t="str">
        <f>IF(J12="","",J12)</f>
        <v>23. 10. 2022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Povodí Vltavy, státní podnik</v>
      </c>
      <c r="G91" s="40"/>
      <c r="H91" s="40"/>
      <c r="I91" s="32" t="s">
        <v>32</v>
      </c>
      <c r="J91" s="36" t="str">
        <f>E21</f>
        <v xml:space="preserve">SKŠ spol. s r.o., Cihlářská 109, 261 01  Příbram I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1185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1186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1187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1188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1189</v>
      </c>
      <c r="E101" s="188"/>
      <c r="F101" s="188"/>
      <c r="G101" s="188"/>
      <c r="H101" s="188"/>
      <c r="I101" s="188"/>
      <c r="J101" s="189">
        <f>J140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123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VD Vrané - rekonstrukce portálového jeřábu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VON - Vedlejší a ostatní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k.ú. Praha – VD Vrané  </v>
      </c>
      <c r="G115" s="40"/>
      <c r="H115" s="40"/>
      <c r="I115" s="32" t="s">
        <v>22</v>
      </c>
      <c r="J115" s="79" t="str">
        <f>IF(J12="","",J12)</f>
        <v>23. 10. 2022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40"/>
      <c r="E117" s="40"/>
      <c r="F117" s="27" t="str">
        <f>E15</f>
        <v>Povodí Vltavy, státní podnik</v>
      </c>
      <c r="G117" s="40"/>
      <c r="H117" s="40"/>
      <c r="I117" s="32" t="s">
        <v>32</v>
      </c>
      <c r="J117" s="36" t="str">
        <f>E21</f>
        <v xml:space="preserve">SKŠ spol. s r.o., Cihlářská 109, 261 01  Příbram I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37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124</v>
      </c>
      <c r="D120" s="194" t="s">
        <v>66</v>
      </c>
      <c r="E120" s="194" t="s">
        <v>62</v>
      </c>
      <c r="F120" s="194" t="s">
        <v>63</v>
      </c>
      <c r="G120" s="194" t="s">
        <v>125</v>
      </c>
      <c r="H120" s="194" t="s">
        <v>126</v>
      </c>
      <c r="I120" s="194" t="s">
        <v>127</v>
      </c>
      <c r="J120" s="194" t="s">
        <v>103</v>
      </c>
      <c r="K120" s="195" t="s">
        <v>128</v>
      </c>
      <c r="L120" s="196"/>
      <c r="M120" s="100" t="s">
        <v>1</v>
      </c>
      <c r="N120" s="101" t="s">
        <v>45</v>
      </c>
      <c r="O120" s="101" t="s">
        <v>129</v>
      </c>
      <c r="P120" s="101" t="s">
        <v>130</v>
      </c>
      <c r="Q120" s="101" t="s">
        <v>131</v>
      </c>
      <c r="R120" s="101" t="s">
        <v>132</v>
      </c>
      <c r="S120" s="101" t="s">
        <v>133</v>
      </c>
      <c r="T120" s="102" t="s">
        <v>134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135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80</v>
      </c>
      <c r="AU121" s="17" t="s">
        <v>105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80</v>
      </c>
      <c r="E122" s="205" t="s">
        <v>1190</v>
      </c>
      <c r="F122" s="205" t="s">
        <v>1191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P123+P129+P131+P140</f>
        <v>0</v>
      </c>
      <c r="Q122" s="210"/>
      <c r="R122" s="211">
        <f>R123+R129+R131+R140</f>
        <v>0</v>
      </c>
      <c r="S122" s="210"/>
      <c r="T122" s="212">
        <f>T123+T129+T131+T140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167</v>
      </c>
      <c r="AT122" s="214" t="s">
        <v>80</v>
      </c>
      <c r="AU122" s="214" t="s">
        <v>81</v>
      </c>
      <c r="AY122" s="213" t="s">
        <v>136</v>
      </c>
      <c r="BK122" s="215">
        <f>BK123+BK129+BK131+BK140</f>
        <v>0</v>
      </c>
    </row>
    <row r="123" spans="1:63" s="12" customFormat="1" ht="22.8" customHeight="1">
      <c r="A123" s="12"/>
      <c r="B123" s="202"/>
      <c r="C123" s="203"/>
      <c r="D123" s="204" t="s">
        <v>80</v>
      </c>
      <c r="E123" s="216" t="s">
        <v>1192</v>
      </c>
      <c r="F123" s="216" t="s">
        <v>1193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SUM(P124:P128)</f>
        <v>0</v>
      </c>
      <c r="Q123" s="210"/>
      <c r="R123" s="211">
        <f>SUM(R124:R128)</f>
        <v>0</v>
      </c>
      <c r="S123" s="210"/>
      <c r="T123" s="212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167</v>
      </c>
      <c r="AT123" s="214" t="s">
        <v>80</v>
      </c>
      <c r="AU123" s="214" t="s">
        <v>89</v>
      </c>
      <c r="AY123" s="213" t="s">
        <v>136</v>
      </c>
      <c r="BK123" s="215">
        <f>SUM(BK124:BK128)</f>
        <v>0</v>
      </c>
    </row>
    <row r="124" spans="1:65" s="2" customFormat="1" ht="16.5" customHeight="1">
      <c r="A124" s="38"/>
      <c r="B124" s="39"/>
      <c r="C124" s="218" t="s">
        <v>89</v>
      </c>
      <c r="D124" s="218" t="s">
        <v>140</v>
      </c>
      <c r="E124" s="219" t="s">
        <v>1194</v>
      </c>
      <c r="F124" s="220" t="s">
        <v>1195</v>
      </c>
      <c r="G124" s="221" t="s">
        <v>165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46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1196</v>
      </c>
      <c r="AT124" s="229" t="s">
        <v>140</v>
      </c>
      <c r="AU124" s="229" t="s">
        <v>91</v>
      </c>
      <c r="AY124" s="17" t="s">
        <v>136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89</v>
      </c>
      <c r="BK124" s="230">
        <f>ROUND(I124*H124,2)</f>
        <v>0</v>
      </c>
      <c r="BL124" s="17" t="s">
        <v>1196</v>
      </c>
      <c r="BM124" s="229" t="s">
        <v>1197</v>
      </c>
    </row>
    <row r="125" spans="1:65" s="2" customFormat="1" ht="16.5" customHeight="1">
      <c r="A125" s="38"/>
      <c r="B125" s="39"/>
      <c r="C125" s="218" t="s">
        <v>91</v>
      </c>
      <c r="D125" s="218" t="s">
        <v>140</v>
      </c>
      <c r="E125" s="219" t="s">
        <v>1198</v>
      </c>
      <c r="F125" s="220" t="s">
        <v>1199</v>
      </c>
      <c r="G125" s="221" t="s">
        <v>165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46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1196</v>
      </c>
      <c r="AT125" s="229" t="s">
        <v>140</v>
      </c>
      <c r="AU125" s="229" t="s">
        <v>91</v>
      </c>
      <c r="AY125" s="17" t="s">
        <v>136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89</v>
      </c>
      <c r="BK125" s="230">
        <f>ROUND(I125*H125,2)</f>
        <v>0</v>
      </c>
      <c r="BL125" s="17" t="s">
        <v>1196</v>
      </c>
      <c r="BM125" s="229" t="s">
        <v>1200</v>
      </c>
    </row>
    <row r="126" spans="1:65" s="2" customFormat="1" ht="24.15" customHeight="1">
      <c r="A126" s="38"/>
      <c r="B126" s="39"/>
      <c r="C126" s="218" t="s">
        <v>159</v>
      </c>
      <c r="D126" s="218" t="s">
        <v>140</v>
      </c>
      <c r="E126" s="219" t="s">
        <v>1201</v>
      </c>
      <c r="F126" s="220" t="s">
        <v>1202</v>
      </c>
      <c r="G126" s="221" t="s">
        <v>165</v>
      </c>
      <c r="H126" s="222">
        <v>1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46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1196</v>
      </c>
      <c r="AT126" s="229" t="s">
        <v>140</v>
      </c>
      <c r="AU126" s="229" t="s">
        <v>91</v>
      </c>
      <c r="AY126" s="17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89</v>
      </c>
      <c r="BK126" s="230">
        <f>ROUND(I126*H126,2)</f>
        <v>0</v>
      </c>
      <c r="BL126" s="17" t="s">
        <v>1196</v>
      </c>
      <c r="BM126" s="229" t="s">
        <v>1203</v>
      </c>
    </row>
    <row r="127" spans="1:65" s="2" customFormat="1" ht="24.15" customHeight="1">
      <c r="A127" s="38"/>
      <c r="B127" s="39"/>
      <c r="C127" s="218" t="s">
        <v>139</v>
      </c>
      <c r="D127" s="218" t="s">
        <v>140</v>
      </c>
      <c r="E127" s="219" t="s">
        <v>1204</v>
      </c>
      <c r="F127" s="220" t="s">
        <v>1205</v>
      </c>
      <c r="G127" s="221" t="s">
        <v>165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46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1196</v>
      </c>
      <c r="AT127" s="229" t="s">
        <v>140</v>
      </c>
      <c r="AU127" s="229" t="s">
        <v>91</v>
      </c>
      <c r="AY127" s="17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89</v>
      </c>
      <c r="BK127" s="230">
        <f>ROUND(I127*H127,2)</f>
        <v>0</v>
      </c>
      <c r="BL127" s="17" t="s">
        <v>1196</v>
      </c>
      <c r="BM127" s="229" t="s">
        <v>1206</v>
      </c>
    </row>
    <row r="128" spans="1:65" s="2" customFormat="1" ht="16.5" customHeight="1">
      <c r="A128" s="38"/>
      <c r="B128" s="39"/>
      <c r="C128" s="218" t="s">
        <v>167</v>
      </c>
      <c r="D128" s="218" t="s">
        <v>140</v>
      </c>
      <c r="E128" s="219" t="s">
        <v>1207</v>
      </c>
      <c r="F128" s="220" t="s">
        <v>1208</v>
      </c>
      <c r="G128" s="221" t="s">
        <v>165</v>
      </c>
      <c r="H128" s="222">
        <v>1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46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1196</v>
      </c>
      <c r="AT128" s="229" t="s">
        <v>140</v>
      </c>
      <c r="AU128" s="229" t="s">
        <v>91</v>
      </c>
      <c r="AY128" s="17" t="s">
        <v>136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89</v>
      </c>
      <c r="BK128" s="230">
        <f>ROUND(I128*H128,2)</f>
        <v>0</v>
      </c>
      <c r="BL128" s="17" t="s">
        <v>1196</v>
      </c>
      <c r="BM128" s="229" t="s">
        <v>1209</v>
      </c>
    </row>
    <row r="129" spans="1:63" s="12" customFormat="1" ht="22.8" customHeight="1">
      <c r="A129" s="12"/>
      <c r="B129" s="202"/>
      <c r="C129" s="203"/>
      <c r="D129" s="204" t="s">
        <v>80</v>
      </c>
      <c r="E129" s="216" t="s">
        <v>1210</v>
      </c>
      <c r="F129" s="216" t="s">
        <v>1211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P130</f>
        <v>0</v>
      </c>
      <c r="Q129" s="210"/>
      <c r="R129" s="211">
        <f>R130</f>
        <v>0</v>
      </c>
      <c r="S129" s="210"/>
      <c r="T129" s="21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167</v>
      </c>
      <c r="AT129" s="214" t="s">
        <v>80</v>
      </c>
      <c r="AU129" s="214" t="s">
        <v>89</v>
      </c>
      <c r="AY129" s="213" t="s">
        <v>136</v>
      </c>
      <c r="BK129" s="215">
        <f>BK130</f>
        <v>0</v>
      </c>
    </row>
    <row r="130" spans="1:65" s="2" customFormat="1" ht="16.5" customHeight="1">
      <c r="A130" s="38"/>
      <c r="B130" s="39"/>
      <c r="C130" s="218" t="s">
        <v>173</v>
      </c>
      <c r="D130" s="218" t="s">
        <v>140</v>
      </c>
      <c r="E130" s="219" t="s">
        <v>1212</v>
      </c>
      <c r="F130" s="220" t="s">
        <v>1213</v>
      </c>
      <c r="G130" s="221" t="s">
        <v>165</v>
      </c>
      <c r="H130" s="222">
        <v>1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46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1196</v>
      </c>
      <c r="AT130" s="229" t="s">
        <v>140</v>
      </c>
      <c r="AU130" s="229" t="s">
        <v>91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89</v>
      </c>
      <c r="BK130" s="230">
        <f>ROUND(I130*H130,2)</f>
        <v>0</v>
      </c>
      <c r="BL130" s="17" t="s">
        <v>1196</v>
      </c>
      <c r="BM130" s="229" t="s">
        <v>1214</v>
      </c>
    </row>
    <row r="131" spans="1:63" s="12" customFormat="1" ht="22.8" customHeight="1">
      <c r="A131" s="12"/>
      <c r="B131" s="202"/>
      <c r="C131" s="203"/>
      <c r="D131" s="204" t="s">
        <v>80</v>
      </c>
      <c r="E131" s="216" t="s">
        <v>1215</v>
      </c>
      <c r="F131" s="216" t="s">
        <v>1216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SUM(P132:P139)</f>
        <v>0</v>
      </c>
      <c r="Q131" s="210"/>
      <c r="R131" s="211">
        <f>SUM(R132:R139)</f>
        <v>0</v>
      </c>
      <c r="S131" s="210"/>
      <c r="T131" s="212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167</v>
      </c>
      <c r="AT131" s="214" t="s">
        <v>80</v>
      </c>
      <c r="AU131" s="214" t="s">
        <v>89</v>
      </c>
      <c r="AY131" s="213" t="s">
        <v>136</v>
      </c>
      <c r="BK131" s="215">
        <f>SUM(BK132:BK139)</f>
        <v>0</v>
      </c>
    </row>
    <row r="132" spans="1:65" s="2" customFormat="1" ht="16.5" customHeight="1">
      <c r="A132" s="38"/>
      <c r="B132" s="39"/>
      <c r="C132" s="218" t="s">
        <v>180</v>
      </c>
      <c r="D132" s="218" t="s">
        <v>140</v>
      </c>
      <c r="E132" s="219" t="s">
        <v>1217</v>
      </c>
      <c r="F132" s="220" t="s">
        <v>1218</v>
      </c>
      <c r="G132" s="221" t="s">
        <v>165</v>
      </c>
      <c r="H132" s="222">
        <v>1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46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1196</v>
      </c>
      <c r="AT132" s="229" t="s">
        <v>140</v>
      </c>
      <c r="AU132" s="229" t="s">
        <v>91</v>
      </c>
      <c r="AY132" s="17" t="s">
        <v>136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89</v>
      </c>
      <c r="BK132" s="230">
        <f>ROUND(I132*H132,2)</f>
        <v>0</v>
      </c>
      <c r="BL132" s="17" t="s">
        <v>1196</v>
      </c>
      <c r="BM132" s="229" t="s">
        <v>1219</v>
      </c>
    </row>
    <row r="133" spans="1:65" s="2" customFormat="1" ht="16.5" customHeight="1">
      <c r="A133" s="38"/>
      <c r="B133" s="39"/>
      <c r="C133" s="218" t="s">
        <v>183</v>
      </c>
      <c r="D133" s="218" t="s">
        <v>140</v>
      </c>
      <c r="E133" s="219" t="s">
        <v>1220</v>
      </c>
      <c r="F133" s="220" t="s">
        <v>1221</v>
      </c>
      <c r="G133" s="221" t="s">
        <v>165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46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1196</v>
      </c>
      <c r="AT133" s="229" t="s">
        <v>140</v>
      </c>
      <c r="AU133" s="229" t="s">
        <v>91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89</v>
      </c>
      <c r="BK133" s="230">
        <f>ROUND(I133*H133,2)</f>
        <v>0</v>
      </c>
      <c r="BL133" s="17" t="s">
        <v>1196</v>
      </c>
      <c r="BM133" s="229" t="s">
        <v>1222</v>
      </c>
    </row>
    <row r="134" spans="1:65" s="2" customFormat="1" ht="21.75" customHeight="1">
      <c r="A134" s="38"/>
      <c r="B134" s="39"/>
      <c r="C134" s="218" t="s">
        <v>186</v>
      </c>
      <c r="D134" s="218" t="s">
        <v>140</v>
      </c>
      <c r="E134" s="219" t="s">
        <v>1223</v>
      </c>
      <c r="F134" s="220" t="s">
        <v>1224</v>
      </c>
      <c r="G134" s="221" t="s">
        <v>165</v>
      </c>
      <c r="H134" s="222">
        <v>1</v>
      </c>
      <c r="I134" s="223"/>
      <c r="J134" s="224">
        <f>ROUND(I134*H134,2)</f>
        <v>0</v>
      </c>
      <c r="K134" s="220" t="s">
        <v>1</v>
      </c>
      <c r="L134" s="44"/>
      <c r="M134" s="225" t="s">
        <v>1</v>
      </c>
      <c r="N134" s="226" t="s">
        <v>46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1196</v>
      </c>
      <c r="AT134" s="229" t="s">
        <v>140</v>
      </c>
      <c r="AU134" s="229" t="s">
        <v>91</v>
      </c>
      <c r="AY134" s="17" t="s">
        <v>136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89</v>
      </c>
      <c r="BK134" s="230">
        <f>ROUND(I134*H134,2)</f>
        <v>0</v>
      </c>
      <c r="BL134" s="17" t="s">
        <v>1196</v>
      </c>
      <c r="BM134" s="229" t="s">
        <v>1225</v>
      </c>
    </row>
    <row r="135" spans="1:65" s="2" customFormat="1" ht="24.15" customHeight="1">
      <c r="A135" s="38"/>
      <c r="B135" s="39"/>
      <c r="C135" s="218" t="s">
        <v>190</v>
      </c>
      <c r="D135" s="218" t="s">
        <v>140</v>
      </c>
      <c r="E135" s="219" t="s">
        <v>1226</v>
      </c>
      <c r="F135" s="220" t="s">
        <v>1227</v>
      </c>
      <c r="G135" s="221" t="s">
        <v>165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46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1196</v>
      </c>
      <c r="AT135" s="229" t="s">
        <v>140</v>
      </c>
      <c r="AU135" s="229" t="s">
        <v>91</v>
      </c>
      <c r="AY135" s="17" t="s">
        <v>136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89</v>
      </c>
      <c r="BK135" s="230">
        <f>ROUND(I135*H135,2)</f>
        <v>0</v>
      </c>
      <c r="BL135" s="17" t="s">
        <v>1196</v>
      </c>
      <c r="BM135" s="229" t="s">
        <v>1228</v>
      </c>
    </row>
    <row r="136" spans="1:47" s="2" customFormat="1" ht="12">
      <c r="A136" s="38"/>
      <c r="B136" s="39"/>
      <c r="C136" s="40"/>
      <c r="D136" s="231" t="s">
        <v>200</v>
      </c>
      <c r="E136" s="40"/>
      <c r="F136" s="260" t="s">
        <v>1229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200</v>
      </c>
      <c r="AU136" s="17" t="s">
        <v>91</v>
      </c>
    </row>
    <row r="137" spans="1:65" s="2" customFormat="1" ht="24.15" customHeight="1">
      <c r="A137" s="38"/>
      <c r="B137" s="39"/>
      <c r="C137" s="218" t="s">
        <v>196</v>
      </c>
      <c r="D137" s="218" t="s">
        <v>140</v>
      </c>
      <c r="E137" s="219" t="s">
        <v>1230</v>
      </c>
      <c r="F137" s="220" t="s">
        <v>1231</v>
      </c>
      <c r="G137" s="221" t="s">
        <v>165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46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1196</v>
      </c>
      <c r="AT137" s="229" t="s">
        <v>140</v>
      </c>
      <c r="AU137" s="229" t="s">
        <v>91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89</v>
      </c>
      <c r="BK137" s="230">
        <f>ROUND(I137*H137,2)</f>
        <v>0</v>
      </c>
      <c r="BL137" s="17" t="s">
        <v>1196</v>
      </c>
      <c r="BM137" s="229" t="s">
        <v>1232</v>
      </c>
    </row>
    <row r="138" spans="1:47" s="2" customFormat="1" ht="12">
      <c r="A138" s="38"/>
      <c r="B138" s="39"/>
      <c r="C138" s="40"/>
      <c r="D138" s="231" t="s">
        <v>200</v>
      </c>
      <c r="E138" s="40"/>
      <c r="F138" s="260" t="s">
        <v>1233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200</v>
      </c>
      <c r="AU138" s="17" t="s">
        <v>91</v>
      </c>
    </row>
    <row r="139" spans="1:65" s="2" customFormat="1" ht="24.15" customHeight="1">
      <c r="A139" s="38"/>
      <c r="B139" s="39"/>
      <c r="C139" s="218" t="s">
        <v>204</v>
      </c>
      <c r="D139" s="218" t="s">
        <v>140</v>
      </c>
      <c r="E139" s="219" t="s">
        <v>1234</v>
      </c>
      <c r="F139" s="220" t="s">
        <v>1235</v>
      </c>
      <c r="G139" s="221" t="s">
        <v>165</v>
      </c>
      <c r="H139" s="222">
        <v>2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46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1196</v>
      </c>
      <c r="AT139" s="229" t="s">
        <v>140</v>
      </c>
      <c r="AU139" s="229" t="s">
        <v>91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89</v>
      </c>
      <c r="BK139" s="230">
        <f>ROUND(I139*H139,2)</f>
        <v>0</v>
      </c>
      <c r="BL139" s="17" t="s">
        <v>1196</v>
      </c>
      <c r="BM139" s="229" t="s">
        <v>1236</v>
      </c>
    </row>
    <row r="140" spans="1:63" s="12" customFormat="1" ht="22.8" customHeight="1">
      <c r="A140" s="12"/>
      <c r="B140" s="202"/>
      <c r="C140" s="203"/>
      <c r="D140" s="204" t="s">
        <v>80</v>
      </c>
      <c r="E140" s="216" t="s">
        <v>1237</v>
      </c>
      <c r="F140" s="216" t="s">
        <v>1238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SUM(P141:P145)</f>
        <v>0</v>
      </c>
      <c r="Q140" s="210"/>
      <c r="R140" s="211">
        <f>SUM(R141:R145)</f>
        <v>0</v>
      </c>
      <c r="S140" s="210"/>
      <c r="T140" s="212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167</v>
      </c>
      <c r="AT140" s="214" t="s">
        <v>80</v>
      </c>
      <c r="AU140" s="214" t="s">
        <v>89</v>
      </c>
      <c r="AY140" s="213" t="s">
        <v>136</v>
      </c>
      <c r="BK140" s="215">
        <f>SUM(BK141:BK145)</f>
        <v>0</v>
      </c>
    </row>
    <row r="141" spans="1:65" s="2" customFormat="1" ht="24.15" customHeight="1">
      <c r="A141" s="38"/>
      <c r="B141" s="39"/>
      <c r="C141" s="218" t="s">
        <v>210</v>
      </c>
      <c r="D141" s="218" t="s">
        <v>140</v>
      </c>
      <c r="E141" s="219" t="s">
        <v>1239</v>
      </c>
      <c r="F141" s="220" t="s">
        <v>1240</v>
      </c>
      <c r="G141" s="221" t="s">
        <v>165</v>
      </c>
      <c r="H141" s="222">
        <v>1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46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1196</v>
      </c>
      <c r="AT141" s="229" t="s">
        <v>140</v>
      </c>
      <c r="AU141" s="229" t="s">
        <v>91</v>
      </c>
      <c r="AY141" s="17" t="s">
        <v>136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89</v>
      </c>
      <c r="BK141" s="230">
        <f>ROUND(I141*H141,2)</f>
        <v>0</v>
      </c>
      <c r="BL141" s="17" t="s">
        <v>1196</v>
      </c>
      <c r="BM141" s="229" t="s">
        <v>1241</v>
      </c>
    </row>
    <row r="142" spans="1:47" s="2" customFormat="1" ht="12">
      <c r="A142" s="38"/>
      <c r="B142" s="39"/>
      <c r="C142" s="40"/>
      <c r="D142" s="231" t="s">
        <v>200</v>
      </c>
      <c r="E142" s="40"/>
      <c r="F142" s="260" t="s">
        <v>1242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200</v>
      </c>
      <c r="AU142" s="17" t="s">
        <v>91</v>
      </c>
    </row>
    <row r="143" spans="1:65" s="2" customFormat="1" ht="24.15" customHeight="1">
      <c r="A143" s="38"/>
      <c r="B143" s="39"/>
      <c r="C143" s="218" t="s">
        <v>214</v>
      </c>
      <c r="D143" s="218" t="s">
        <v>140</v>
      </c>
      <c r="E143" s="219" t="s">
        <v>1243</v>
      </c>
      <c r="F143" s="220" t="s">
        <v>1244</v>
      </c>
      <c r="G143" s="221" t="s">
        <v>165</v>
      </c>
      <c r="H143" s="222">
        <v>1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46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1196</v>
      </c>
      <c r="AT143" s="229" t="s">
        <v>140</v>
      </c>
      <c r="AU143" s="229" t="s">
        <v>91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89</v>
      </c>
      <c r="BK143" s="230">
        <f>ROUND(I143*H143,2)</f>
        <v>0</v>
      </c>
      <c r="BL143" s="17" t="s">
        <v>1196</v>
      </c>
      <c r="BM143" s="229" t="s">
        <v>1245</v>
      </c>
    </row>
    <row r="144" spans="1:65" s="2" customFormat="1" ht="16.5" customHeight="1">
      <c r="A144" s="38"/>
      <c r="B144" s="39"/>
      <c r="C144" s="218" t="s">
        <v>8</v>
      </c>
      <c r="D144" s="218" t="s">
        <v>140</v>
      </c>
      <c r="E144" s="219" t="s">
        <v>1246</v>
      </c>
      <c r="F144" s="220" t="s">
        <v>1247</v>
      </c>
      <c r="G144" s="221" t="s">
        <v>165</v>
      </c>
      <c r="H144" s="222">
        <v>1</v>
      </c>
      <c r="I144" s="223"/>
      <c r="J144" s="224">
        <f>ROUND(I144*H144,2)</f>
        <v>0</v>
      </c>
      <c r="K144" s="220" t="s">
        <v>1</v>
      </c>
      <c r="L144" s="44"/>
      <c r="M144" s="225" t="s">
        <v>1</v>
      </c>
      <c r="N144" s="226" t="s">
        <v>46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1196</v>
      </c>
      <c r="AT144" s="229" t="s">
        <v>140</v>
      </c>
      <c r="AU144" s="229" t="s">
        <v>91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89</v>
      </c>
      <c r="BK144" s="230">
        <f>ROUND(I144*H144,2)</f>
        <v>0</v>
      </c>
      <c r="BL144" s="17" t="s">
        <v>1196</v>
      </c>
      <c r="BM144" s="229" t="s">
        <v>1248</v>
      </c>
    </row>
    <row r="145" spans="1:65" s="2" customFormat="1" ht="33" customHeight="1">
      <c r="A145" s="38"/>
      <c r="B145" s="39"/>
      <c r="C145" s="218" t="s">
        <v>145</v>
      </c>
      <c r="D145" s="218" t="s">
        <v>140</v>
      </c>
      <c r="E145" s="219" t="s">
        <v>1249</v>
      </c>
      <c r="F145" s="220" t="s">
        <v>1250</v>
      </c>
      <c r="G145" s="221" t="s">
        <v>165</v>
      </c>
      <c r="H145" s="222">
        <v>1</v>
      </c>
      <c r="I145" s="223"/>
      <c r="J145" s="224">
        <f>ROUND(I145*H145,2)</f>
        <v>0</v>
      </c>
      <c r="K145" s="220" t="s">
        <v>1</v>
      </c>
      <c r="L145" s="44"/>
      <c r="M145" s="271" t="s">
        <v>1</v>
      </c>
      <c r="N145" s="272" t="s">
        <v>46</v>
      </c>
      <c r="O145" s="273"/>
      <c r="P145" s="274">
        <f>O145*H145</f>
        <v>0</v>
      </c>
      <c r="Q145" s="274">
        <v>0</v>
      </c>
      <c r="R145" s="274">
        <f>Q145*H145</f>
        <v>0</v>
      </c>
      <c r="S145" s="274">
        <v>0</v>
      </c>
      <c r="T145" s="27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1196</v>
      </c>
      <c r="AT145" s="229" t="s">
        <v>140</v>
      </c>
      <c r="AU145" s="229" t="s">
        <v>91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89</v>
      </c>
      <c r="BK145" s="230">
        <f>ROUND(I145*H145,2)</f>
        <v>0</v>
      </c>
      <c r="BL145" s="17" t="s">
        <v>1196</v>
      </c>
      <c r="BM145" s="229" t="s">
        <v>1251</v>
      </c>
    </row>
    <row r="146" spans="1:31" s="2" customFormat="1" ht="6.95" customHeight="1">
      <c r="A146" s="38"/>
      <c r="B146" s="66"/>
      <c r="C146" s="67"/>
      <c r="D146" s="67"/>
      <c r="E146" s="67"/>
      <c r="F146" s="67"/>
      <c r="G146" s="67"/>
      <c r="H146" s="67"/>
      <c r="I146" s="67"/>
      <c r="J146" s="67"/>
      <c r="K146" s="67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120:K14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6" ma:contentTypeDescription="Vytvoří nový dokument" ma:contentTypeScope="" ma:versionID="26d5f8287bf9f79a0eb719be1df38430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0b617567bc9062beacb2d5fa9591acdc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6F296-DF52-4E3B-A7B3-D88513A0619E}"/>
</file>

<file path=customXml/itemProps2.xml><?xml version="1.0" encoding="utf-8"?>
<ds:datastoreItem xmlns:ds="http://schemas.openxmlformats.org/officeDocument/2006/customXml" ds:itemID="{D0CFD1E6-7EA7-43E5-B689-16B18FA9554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Klocová, Lucie</dc:creator>
  <cp:keywords/>
  <dc:description/>
  <cp:lastModifiedBy>Klocová, Lucie</cp:lastModifiedBy>
  <dcterms:created xsi:type="dcterms:W3CDTF">2022-10-23T14:35:57Z</dcterms:created>
  <dcterms:modified xsi:type="dcterms:W3CDTF">2022-10-23T14:36:05Z</dcterms:modified>
  <cp:category/>
  <cp:version/>
  <cp:contentType/>
  <cp:contentStatus/>
</cp:coreProperties>
</file>